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SQL\Export\"/>
    </mc:Choice>
  </mc:AlternateContent>
  <bookViews>
    <workbookView xWindow="0" yWindow="0" windowWidth="0" windowHeight="0"/>
  </bookViews>
  <sheets>
    <sheet name="Rekapitulace stavby" sheetId="1" r:id="rId1"/>
    <sheet name="D1.01.01 - Stavebně konst..." sheetId="2" r:id="rId2"/>
    <sheet name="D1.01.03 - Požárně bezpeč..." sheetId="3" r:id="rId3"/>
    <sheet name="D1.01.4a - Zdravotně tech..." sheetId="4" r:id="rId4"/>
    <sheet name="D1.01.4b - Vytápění" sheetId="5" r:id="rId5"/>
    <sheet name="D1.01.4c1 - Silnoproudé e..." sheetId="6" r:id="rId6"/>
    <sheet name="D1.01.4c2 - FVE a hromosvod" sheetId="7" r:id="rId7"/>
    <sheet name="D1.01.4c3 - Slaboproudé e..." sheetId="8" r:id="rId8"/>
    <sheet name="D1.01.4e - Vzduchotechnika" sheetId="9" r:id="rId9"/>
    <sheet name="D1.02.01 - Stavebně konst..." sheetId="10" r:id="rId10"/>
    <sheet name="D1.03.01 - Stavebně konst..." sheetId="11" r:id="rId11"/>
    <sheet name="D2.01 - Přípojky" sheetId="12" r:id="rId12"/>
    <sheet name="VRN - Vedlejší rozpočtové..." sheetId="13" r:id="rId13"/>
  </sheets>
  <definedNames>
    <definedName name="_xlnm.Print_Area" localSheetId="0">'Rekapitulace stavby'!$D$4:$AO$76,'Rekapitulace stavby'!$C$82:$AQ$110</definedName>
    <definedName name="_xlnm.Print_Titles" localSheetId="0">'Rekapitulace stavby'!$92:$92</definedName>
    <definedName name="_xlnm._FilterDatabase" localSheetId="1" hidden="1">'D1.01.01 - Stavebně konst...'!$C$171:$K$3451</definedName>
    <definedName name="_xlnm.Print_Area" localSheetId="1">'D1.01.01 - Stavebně konst...'!$C$4:$J$76,'D1.01.01 - Stavebně konst...'!$C$82:$J$151,'D1.01.01 - Stavebně konst...'!$C$157:$K$3451</definedName>
    <definedName name="_xlnm.Print_Titles" localSheetId="1">'D1.01.01 - Stavebně konst...'!$171:$171</definedName>
    <definedName name="_xlnm._FilterDatabase" localSheetId="2" hidden="1">'D1.01.03 - Požárně bezpeč...'!$C$124:$K$198</definedName>
    <definedName name="_xlnm.Print_Area" localSheetId="2">'D1.01.03 - Požárně bezpeč...'!$C$4:$J$76,'D1.01.03 - Požárně bezpeč...'!$C$82:$J$104,'D1.01.03 - Požárně bezpeč...'!$C$110:$K$198</definedName>
    <definedName name="_xlnm.Print_Titles" localSheetId="2">'D1.01.03 - Požárně bezpeč...'!$124:$124</definedName>
    <definedName name="_xlnm._FilterDatabase" localSheetId="3" hidden="1">'D1.01.4a - Zdravotně tech...'!$C$143:$K$1219</definedName>
    <definedName name="_xlnm.Print_Area" localSheetId="3">'D1.01.4a - Zdravotně tech...'!$C$4:$J$76,'D1.01.4a - Zdravotně tech...'!$C$82:$J$123,'D1.01.4a - Zdravotně tech...'!$C$129:$K$1219</definedName>
    <definedName name="_xlnm.Print_Titles" localSheetId="3">'D1.01.4a - Zdravotně tech...'!$143:$143</definedName>
    <definedName name="_xlnm._FilterDatabase" localSheetId="4" hidden="1">'D1.01.4b - Vytápění'!$C$136:$K$536</definedName>
    <definedName name="_xlnm.Print_Area" localSheetId="4">'D1.01.4b - Vytápění'!$C$4:$J$76,'D1.01.4b - Vytápění'!$C$82:$J$116,'D1.01.4b - Vytápění'!$C$122:$K$536</definedName>
    <definedName name="_xlnm.Print_Titles" localSheetId="4">'D1.01.4b - Vytápění'!$136:$136</definedName>
    <definedName name="_xlnm._FilterDatabase" localSheetId="5" hidden="1">'D1.01.4c1 - Silnoproudé e...'!$C$135:$K$301</definedName>
    <definedName name="_xlnm.Print_Area" localSheetId="5">'D1.01.4c1 - Silnoproudé e...'!$C$4:$J$76,'D1.01.4c1 - Silnoproudé e...'!$C$82:$J$115,'D1.01.4c1 - Silnoproudé e...'!$C$121:$K$301</definedName>
    <definedName name="_xlnm.Print_Titles" localSheetId="5">'D1.01.4c1 - Silnoproudé e...'!$135:$135</definedName>
    <definedName name="_xlnm._FilterDatabase" localSheetId="6" hidden="1">'D1.01.4c2 - FVE a hromosvod'!$C$135:$K$275</definedName>
    <definedName name="_xlnm.Print_Area" localSheetId="6">'D1.01.4c2 - FVE a hromosvod'!$C$4:$J$76,'D1.01.4c2 - FVE a hromosvod'!$C$82:$J$115,'D1.01.4c2 - FVE a hromosvod'!$C$121:$K$275</definedName>
    <definedName name="_xlnm.Print_Titles" localSheetId="6">'D1.01.4c2 - FVE a hromosvod'!$135:$135</definedName>
    <definedName name="_xlnm._FilterDatabase" localSheetId="7" hidden="1">'D1.01.4c3 - Slaboproudé e...'!$C$134:$K$218</definedName>
    <definedName name="_xlnm.Print_Area" localSheetId="7">'D1.01.4c3 - Slaboproudé e...'!$C$4:$J$76,'D1.01.4c3 - Slaboproudé e...'!$C$82:$J$114,'D1.01.4c3 - Slaboproudé e...'!$C$120:$K$218</definedName>
    <definedName name="_xlnm.Print_Titles" localSheetId="7">'D1.01.4c3 - Slaboproudé e...'!$134:$134</definedName>
    <definedName name="_xlnm._FilterDatabase" localSheetId="8" hidden="1">'D1.01.4e - Vzduchotechnika'!$C$126:$K$406</definedName>
    <definedName name="_xlnm.Print_Area" localSheetId="8">'D1.01.4e - Vzduchotechnika'!$C$4:$J$76,'D1.01.4e - Vzduchotechnika'!$C$82:$J$106,'D1.01.4e - Vzduchotechnika'!$C$112:$K$406</definedName>
    <definedName name="_xlnm.Print_Titles" localSheetId="8">'D1.01.4e - Vzduchotechnika'!$126:$126</definedName>
    <definedName name="_xlnm._FilterDatabase" localSheetId="9" hidden="1">'D1.02.01 - Stavebně konst...'!$C$141:$K$798</definedName>
    <definedName name="_xlnm.Print_Area" localSheetId="9">'D1.02.01 - Stavebně konst...'!$C$4:$J$76,'D1.02.01 - Stavebně konst...'!$C$82:$J$121,'D1.02.01 - Stavebně konst...'!$C$127:$K$798</definedName>
    <definedName name="_xlnm.Print_Titles" localSheetId="9">'D1.02.01 - Stavebně konst...'!$141:$141</definedName>
    <definedName name="_xlnm._FilterDatabase" localSheetId="10" hidden="1">'D1.03.01 - Stavebně konst...'!$C$134:$K$735</definedName>
    <definedName name="_xlnm.Print_Area" localSheetId="10">'D1.03.01 - Stavebně konst...'!$C$4:$J$76,'D1.03.01 - Stavebně konst...'!$C$82:$J$114,'D1.03.01 - Stavebně konst...'!$C$120:$K$735</definedName>
    <definedName name="_xlnm.Print_Titles" localSheetId="10">'D1.03.01 - Stavebně konst...'!$134:$134</definedName>
    <definedName name="_xlnm._FilterDatabase" localSheetId="11" hidden="1">'D2.01 - Přípojky'!$C$128:$K$594</definedName>
    <definedName name="_xlnm.Print_Area" localSheetId="11">'D2.01 - Přípojky'!$C$4:$J$76,'D2.01 - Přípojky'!$C$82:$J$110,'D2.01 - Přípojky'!$C$116:$K$594</definedName>
    <definedName name="_xlnm.Print_Titles" localSheetId="11">'D2.01 - Přípojky'!$128:$128</definedName>
    <definedName name="_xlnm._FilterDatabase" localSheetId="12" hidden="1">'VRN - Vedlejší rozpočtové...'!$C$122:$K$385</definedName>
    <definedName name="_xlnm.Print_Area" localSheetId="12">'VRN - Vedlejší rozpočtové...'!$C$4:$J$76,'VRN - Vedlejší rozpočtové...'!$C$82:$J$104,'VRN - Vedlejší rozpočtové...'!$C$110:$K$385</definedName>
    <definedName name="_xlnm.Print_Titles" localSheetId="12">'VRN - Vedlejší rozpočtové...'!$122:$122</definedName>
  </definedNames>
  <calcPr/>
</workbook>
</file>

<file path=xl/calcChain.xml><?xml version="1.0" encoding="utf-8"?>
<calcChain xmlns="http://schemas.openxmlformats.org/spreadsheetml/2006/main">
  <c i="13" l="1" r="J37"/>
  <c r="J36"/>
  <c i="1" r="AY109"/>
  <c i="13" r="J35"/>
  <c i="1" r="AX109"/>
  <c i="13" r="BI383"/>
  <c r="BH383"/>
  <c r="BG383"/>
  <c r="BF383"/>
  <c r="T383"/>
  <c r="R383"/>
  <c r="P383"/>
  <c r="BI378"/>
  <c r="BH378"/>
  <c r="BG378"/>
  <c r="BF378"/>
  <c r="T378"/>
  <c r="R378"/>
  <c r="P378"/>
  <c r="BI367"/>
  <c r="BH367"/>
  <c r="BG367"/>
  <c r="BF367"/>
  <c r="T367"/>
  <c r="R367"/>
  <c r="P367"/>
  <c r="BI365"/>
  <c r="BH365"/>
  <c r="BG365"/>
  <c r="BF365"/>
  <c r="T365"/>
  <c r="R365"/>
  <c r="P365"/>
  <c r="BI349"/>
  <c r="BH349"/>
  <c r="BG349"/>
  <c r="BF349"/>
  <c r="T349"/>
  <c r="T348"/>
  <c r="R349"/>
  <c r="R348"/>
  <c r="P349"/>
  <c r="P348"/>
  <c r="BI341"/>
  <c r="BH341"/>
  <c r="BG341"/>
  <c r="BF341"/>
  <c r="T341"/>
  <c r="T334"/>
  <c r="R341"/>
  <c r="R334"/>
  <c r="P341"/>
  <c r="P334"/>
  <c r="BI335"/>
  <c r="BH335"/>
  <c r="BG335"/>
  <c r="BF335"/>
  <c r="T335"/>
  <c r="R335"/>
  <c r="P335"/>
  <c r="BI331"/>
  <c r="BH331"/>
  <c r="BG331"/>
  <c r="BF331"/>
  <c r="T331"/>
  <c r="R331"/>
  <c r="P331"/>
  <c r="BI306"/>
  <c r="BH306"/>
  <c r="BG306"/>
  <c r="BF306"/>
  <c r="T306"/>
  <c r="R306"/>
  <c r="P306"/>
  <c r="BI297"/>
  <c r="BH297"/>
  <c r="BG297"/>
  <c r="BF297"/>
  <c r="T297"/>
  <c r="R297"/>
  <c r="P297"/>
  <c r="BI290"/>
  <c r="BH290"/>
  <c r="BG290"/>
  <c r="BF290"/>
  <c r="T290"/>
  <c r="R290"/>
  <c r="P290"/>
  <c r="BI277"/>
  <c r="BH277"/>
  <c r="BG277"/>
  <c r="BF277"/>
  <c r="T277"/>
  <c r="R277"/>
  <c r="P277"/>
  <c r="BI273"/>
  <c r="BH273"/>
  <c r="BG273"/>
  <c r="BF273"/>
  <c r="T273"/>
  <c r="R273"/>
  <c r="P273"/>
  <c r="BI261"/>
  <c r="BH261"/>
  <c r="BG261"/>
  <c r="BF261"/>
  <c r="T261"/>
  <c r="R261"/>
  <c r="P261"/>
  <c r="BI246"/>
  <c r="BH246"/>
  <c r="BG246"/>
  <c r="BF246"/>
  <c r="T246"/>
  <c r="R246"/>
  <c r="P246"/>
  <c r="BI236"/>
  <c r="BH236"/>
  <c r="BG236"/>
  <c r="BF236"/>
  <c r="T236"/>
  <c r="R236"/>
  <c r="P236"/>
  <c r="BI231"/>
  <c r="BH231"/>
  <c r="BG231"/>
  <c r="BF231"/>
  <c r="T231"/>
  <c r="R231"/>
  <c r="P231"/>
  <c r="BI203"/>
  <c r="BH203"/>
  <c r="BG203"/>
  <c r="BF203"/>
  <c r="T203"/>
  <c r="R203"/>
  <c r="P203"/>
  <c r="BI190"/>
  <c r="BH190"/>
  <c r="BG190"/>
  <c r="BF190"/>
  <c r="T190"/>
  <c r="T189"/>
  <c r="R190"/>
  <c r="R189"/>
  <c r="P190"/>
  <c r="P189"/>
  <c r="BI182"/>
  <c r="BH182"/>
  <c r="BG182"/>
  <c r="BF182"/>
  <c r="T182"/>
  <c r="R182"/>
  <c r="P182"/>
  <c r="BI172"/>
  <c r="BH172"/>
  <c r="BG172"/>
  <c r="BF172"/>
  <c r="T172"/>
  <c r="R172"/>
  <c r="P172"/>
  <c r="BI167"/>
  <c r="BH167"/>
  <c r="BG167"/>
  <c r="BF167"/>
  <c r="T167"/>
  <c r="R167"/>
  <c r="P167"/>
  <c r="BI162"/>
  <c r="BH162"/>
  <c r="BG162"/>
  <c r="BF162"/>
  <c r="T162"/>
  <c r="R162"/>
  <c r="P162"/>
  <c r="BI153"/>
  <c r="BH153"/>
  <c r="BG153"/>
  <c r="BF153"/>
  <c r="T153"/>
  <c r="R153"/>
  <c r="P153"/>
  <c r="BI137"/>
  <c r="BH137"/>
  <c r="BG137"/>
  <c r="BF137"/>
  <c r="T137"/>
  <c r="R137"/>
  <c r="P137"/>
  <c r="BI125"/>
  <c r="BH125"/>
  <c r="BG125"/>
  <c r="BF125"/>
  <c r="T125"/>
  <c r="R125"/>
  <c r="P125"/>
  <c r="J120"/>
  <c r="J119"/>
  <c r="F119"/>
  <c r="F117"/>
  <c r="E115"/>
  <c r="J92"/>
  <c r="J91"/>
  <c r="F91"/>
  <c r="F89"/>
  <c r="E87"/>
  <c r="J18"/>
  <c r="E18"/>
  <c r="F120"/>
  <c r="J17"/>
  <c r="J12"/>
  <c r="J117"/>
  <c r="E7"/>
  <c r="E85"/>
  <c i="12" r="J37"/>
  <c r="J36"/>
  <c i="1" r="AY108"/>
  <c i="12" r="J35"/>
  <c i="1" r="AX108"/>
  <c i="12" r="BI593"/>
  <c r="BH593"/>
  <c r="BG593"/>
  <c r="BF593"/>
  <c r="T593"/>
  <c r="T592"/>
  <c r="R593"/>
  <c r="R592"/>
  <c r="P593"/>
  <c r="P592"/>
  <c r="BI584"/>
  <c r="BH584"/>
  <c r="BG584"/>
  <c r="BF584"/>
  <c r="T584"/>
  <c r="T575"/>
  <c r="R584"/>
  <c r="R575"/>
  <c r="P584"/>
  <c r="P575"/>
  <c r="BI576"/>
  <c r="BH576"/>
  <c r="BG576"/>
  <c r="BF576"/>
  <c r="T576"/>
  <c r="R576"/>
  <c r="P576"/>
  <c r="BI573"/>
  <c r="BH573"/>
  <c r="BG573"/>
  <c r="BF573"/>
  <c r="T573"/>
  <c r="R573"/>
  <c r="P573"/>
  <c r="BI565"/>
  <c r="BH565"/>
  <c r="BG565"/>
  <c r="BF565"/>
  <c r="T565"/>
  <c r="R565"/>
  <c r="P565"/>
  <c r="BI563"/>
  <c r="BH563"/>
  <c r="BG563"/>
  <c r="BF563"/>
  <c r="T563"/>
  <c r="R563"/>
  <c r="P563"/>
  <c r="BI561"/>
  <c r="BH561"/>
  <c r="BG561"/>
  <c r="BF561"/>
  <c r="T561"/>
  <c r="R561"/>
  <c r="P561"/>
  <c r="BI554"/>
  <c r="BH554"/>
  <c r="BG554"/>
  <c r="BF554"/>
  <c r="T554"/>
  <c r="R554"/>
  <c r="P554"/>
  <c r="BI552"/>
  <c r="BH552"/>
  <c r="BG552"/>
  <c r="BF552"/>
  <c r="T552"/>
  <c r="T551"/>
  <c r="R552"/>
  <c r="R551"/>
  <c r="P552"/>
  <c r="P551"/>
  <c r="BI543"/>
  <c r="BH543"/>
  <c r="BG543"/>
  <c r="BF543"/>
  <c r="T543"/>
  <c r="R543"/>
  <c r="P543"/>
  <c r="BI533"/>
  <c r="BH533"/>
  <c r="BG533"/>
  <c r="BF533"/>
  <c r="T533"/>
  <c r="R533"/>
  <c r="P533"/>
  <c r="BI525"/>
  <c r="BH525"/>
  <c r="BG525"/>
  <c r="BF525"/>
  <c r="T525"/>
  <c r="R525"/>
  <c r="P525"/>
  <c r="BI515"/>
  <c r="BH515"/>
  <c r="BG515"/>
  <c r="BF515"/>
  <c r="T515"/>
  <c r="R515"/>
  <c r="P515"/>
  <c r="BI507"/>
  <c r="BH507"/>
  <c r="BG507"/>
  <c r="BF507"/>
  <c r="T507"/>
  <c r="R507"/>
  <c r="P507"/>
  <c r="BI503"/>
  <c r="BH503"/>
  <c r="BG503"/>
  <c r="BF503"/>
  <c r="T503"/>
  <c r="R503"/>
  <c r="P503"/>
  <c r="BI495"/>
  <c r="BH495"/>
  <c r="BG495"/>
  <c r="BF495"/>
  <c r="T495"/>
  <c r="R495"/>
  <c r="P495"/>
  <c r="BI487"/>
  <c r="BH487"/>
  <c r="BG487"/>
  <c r="BF487"/>
  <c r="T487"/>
  <c r="R487"/>
  <c r="P487"/>
  <c r="BI479"/>
  <c r="BH479"/>
  <c r="BG479"/>
  <c r="BF479"/>
  <c r="T479"/>
  <c r="R479"/>
  <c r="P479"/>
  <c r="BI471"/>
  <c r="BH471"/>
  <c r="BG471"/>
  <c r="BF471"/>
  <c r="T471"/>
  <c r="R471"/>
  <c r="P471"/>
  <c r="BI463"/>
  <c r="BH463"/>
  <c r="BG463"/>
  <c r="BF463"/>
  <c r="T463"/>
  <c r="R463"/>
  <c r="P463"/>
  <c r="BI457"/>
  <c r="BH457"/>
  <c r="BG457"/>
  <c r="BF457"/>
  <c r="T457"/>
  <c r="R457"/>
  <c r="P457"/>
  <c r="BI453"/>
  <c r="BH453"/>
  <c r="BG453"/>
  <c r="BF453"/>
  <c r="T453"/>
  <c r="R453"/>
  <c r="P453"/>
  <c r="BI450"/>
  <c r="BH450"/>
  <c r="BG450"/>
  <c r="BF450"/>
  <c r="T450"/>
  <c r="R450"/>
  <c r="P450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29"/>
  <c r="BH429"/>
  <c r="BG429"/>
  <c r="BF429"/>
  <c r="T429"/>
  <c r="R429"/>
  <c r="P429"/>
  <c r="BI421"/>
  <c r="BH421"/>
  <c r="BG421"/>
  <c r="BF421"/>
  <c r="T421"/>
  <c r="R421"/>
  <c r="P421"/>
  <c r="BI411"/>
  <c r="BH411"/>
  <c r="BG411"/>
  <c r="BF411"/>
  <c r="T411"/>
  <c r="R411"/>
  <c r="P411"/>
  <c r="BI409"/>
  <c r="BH409"/>
  <c r="BG409"/>
  <c r="BF409"/>
  <c r="T409"/>
  <c r="R409"/>
  <c r="P409"/>
  <c r="BI408"/>
  <c r="BH408"/>
  <c r="BG408"/>
  <c r="BF408"/>
  <c r="T408"/>
  <c r="R408"/>
  <c r="P408"/>
  <c r="BI399"/>
  <c r="BH399"/>
  <c r="BG399"/>
  <c r="BF399"/>
  <c r="T399"/>
  <c r="R399"/>
  <c r="P399"/>
  <c r="BI390"/>
  <c r="BH390"/>
  <c r="BG390"/>
  <c r="BF390"/>
  <c r="T390"/>
  <c r="R390"/>
  <c r="P390"/>
  <c r="BI382"/>
  <c r="BH382"/>
  <c r="BG382"/>
  <c r="BF382"/>
  <c r="T382"/>
  <c r="R382"/>
  <c r="P382"/>
  <c r="BI374"/>
  <c r="BH374"/>
  <c r="BG374"/>
  <c r="BF374"/>
  <c r="T374"/>
  <c r="R374"/>
  <c r="P374"/>
  <c r="BI367"/>
  <c r="BH367"/>
  <c r="BG367"/>
  <c r="BF367"/>
  <c r="T367"/>
  <c r="R367"/>
  <c r="P367"/>
  <c r="BI365"/>
  <c r="BH365"/>
  <c r="BG365"/>
  <c r="BF365"/>
  <c r="T365"/>
  <c r="R365"/>
  <c r="P365"/>
  <c r="BI343"/>
  <c r="BH343"/>
  <c r="BG343"/>
  <c r="BF343"/>
  <c r="T343"/>
  <c r="T322"/>
  <c r="R343"/>
  <c r="R322"/>
  <c r="P343"/>
  <c r="P322"/>
  <c r="BI323"/>
  <c r="BH323"/>
  <c r="BG323"/>
  <c r="BF323"/>
  <c r="T323"/>
  <c r="R323"/>
  <c r="P323"/>
  <c r="BI320"/>
  <c r="BH320"/>
  <c r="BG320"/>
  <c r="BF320"/>
  <c r="T320"/>
  <c r="R320"/>
  <c r="P320"/>
  <c r="BI305"/>
  <c r="BH305"/>
  <c r="BG305"/>
  <c r="BF305"/>
  <c r="T305"/>
  <c r="R305"/>
  <c r="P305"/>
  <c r="BI298"/>
  <c r="BH298"/>
  <c r="BG298"/>
  <c r="BF298"/>
  <c r="T298"/>
  <c r="R298"/>
  <c r="P298"/>
  <c r="BI284"/>
  <c r="BH284"/>
  <c r="BG284"/>
  <c r="BF284"/>
  <c r="T284"/>
  <c r="R284"/>
  <c r="P284"/>
  <c r="BI274"/>
  <c r="BH274"/>
  <c r="BG274"/>
  <c r="BF274"/>
  <c r="T274"/>
  <c r="R274"/>
  <c r="P274"/>
  <c r="BI264"/>
  <c r="BH264"/>
  <c r="BG264"/>
  <c r="BF264"/>
  <c r="T264"/>
  <c r="R264"/>
  <c r="P264"/>
  <c r="BI261"/>
  <c r="BH261"/>
  <c r="BG261"/>
  <c r="BF261"/>
  <c r="T261"/>
  <c r="R261"/>
  <c r="P261"/>
  <c r="BI251"/>
  <c r="BH251"/>
  <c r="BG251"/>
  <c r="BF251"/>
  <c r="T251"/>
  <c r="R251"/>
  <c r="P251"/>
  <c r="BI248"/>
  <c r="BH248"/>
  <c r="BG248"/>
  <c r="BF248"/>
  <c r="T248"/>
  <c r="R248"/>
  <c r="P248"/>
  <c r="BI238"/>
  <c r="BH238"/>
  <c r="BG238"/>
  <c r="BF238"/>
  <c r="T238"/>
  <c r="R238"/>
  <c r="P238"/>
  <c r="BI223"/>
  <c r="BH223"/>
  <c r="BG223"/>
  <c r="BF223"/>
  <c r="T223"/>
  <c r="R223"/>
  <c r="P223"/>
  <c r="BI208"/>
  <c r="BH208"/>
  <c r="BG208"/>
  <c r="BF208"/>
  <c r="T208"/>
  <c r="R208"/>
  <c r="P208"/>
  <c r="BI205"/>
  <c r="BH205"/>
  <c r="BG205"/>
  <c r="BF205"/>
  <c r="T205"/>
  <c r="R205"/>
  <c r="P205"/>
  <c r="BI194"/>
  <c r="BH194"/>
  <c r="BG194"/>
  <c r="BF194"/>
  <c r="T194"/>
  <c r="R194"/>
  <c r="P194"/>
  <c r="BI179"/>
  <c r="BH179"/>
  <c r="BG179"/>
  <c r="BF179"/>
  <c r="T179"/>
  <c r="R179"/>
  <c r="P179"/>
  <c r="BI165"/>
  <c r="BH165"/>
  <c r="BG165"/>
  <c r="BF165"/>
  <c r="T165"/>
  <c r="R165"/>
  <c r="P165"/>
  <c r="BI149"/>
  <c r="BH149"/>
  <c r="BG149"/>
  <c r="BF149"/>
  <c r="T149"/>
  <c r="R149"/>
  <c r="P149"/>
  <c r="BI133"/>
  <c r="BH133"/>
  <c r="BG133"/>
  <c r="BF133"/>
  <c r="T133"/>
  <c r="R133"/>
  <c r="P133"/>
  <c r="J126"/>
  <c r="J125"/>
  <c r="F125"/>
  <c r="F123"/>
  <c r="E121"/>
  <c r="J92"/>
  <c r="J91"/>
  <c r="F91"/>
  <c r="F89"/>
  <c r="E87"/>
  <c r="J18"/>
  <c r="E18"/>
  <c r="F92"/>
  <c r="J17"/>
  <c r="J12"/>
  <c r="J89"/>
  <c r="E7"/>
  <c r="E85"/>
  <c i="11" r="T600"/>
  <c r="R600"/>
  <c r="P600"/>
  <c r="BK600"/>
  <c r="J600"/>
  <c r="J109"/>
  <c r="J467"/>
  <c r="J39"/>
  <c r="J38"/>
  <c i="1" r="AY107"/>
  <c i="11" r="J37"/>
  <c i="1" r="AX107"/>
  <c i="11" r="BI734"/>
  <c r="BH734"/>
  <c r="BG734"/>
  <c r="BF734"/>
  <c r="T734"/>
  <c r="T733"/>
  <c r="R734"/>
  <c r="R733"/>
  <c r="P734"/>
  <c r="P733"/>
  <c r="BI732"/>
  <c r="BH732"/>
  <c r="BG732"/>
  <c r="BF732"/>
  <c r="T732"/>
  <c r="R732"/>
  <c r="P732"/>
  <c r="BI724"/>
  <c r="BH724"/>
  <c r="BG724"/>
  <c r="BF724"/>
  <c r="T724"/>
  <c r="R724"/>
  <c r="P724"/>
  <c r="BI705"/>
  <c r="BH705"/>
  <c r="BG705"/>
  <c r="BF705"/>
  <c r="T705"/>
  <c r="R705"/>
  <c r="P705"/>
  <c r="BI697"/>
  <c r="BH697"/>
  <c r="BG697"/>
  <c r="BF697"/>
  <c r="T697"/>
  <c r="R697"/>
  <c r="P697"/>
  <c r="BI695"/>
  <c r="BH695"/>
  <c r="BG695"/>
  <c r="BF695"/>
  <c r="T695"/>
  <c r="R695"/>
  <c r="P695"/>
  <c r="BI680"/>
  <c r="BH680"/>
  <c r="BG680"/>
  <c r="BF680"/>
  <c r="T680"/>
  <c r="R680"/>
  <c r="P680"/>
  <c r="BI668"/>
  <c r="BH668"/>
  <c r="BG668"/>
  <c r="BF668"/>
  <c r="T668"/>
  <c r="R668"/>
  <c r="P668"/>
  <c r="BI666"/>
  <c r="BH666"/>
  <c r="BG666"/>
  <c r="BF666"/>
  <c r="T666"/>
  <c r="R666"/>
  <c r="P666"/>
  <c r="BI658"/>
  <c r="BH658"/>
  <c r="BG658"/>
  <c r="BF658"/>
  <c r="T658"/>
  <c r="R658"/>
  <c r="P658"/>
  <c r="BI643"/>
  <c r="BH643"/>
  <c r="BG643"/>
  <c r="BF643"/>
  <c r="T643"/>
  <c r="R643"/>
  <c r="P643"/>
  <c r="BI641"/>
  <c r="BH641"/>
  <c r="BG641"/>
  <c r="BF641"/>
  <c r="T641"/>
  <c r="R641"/>
  <c r="P641"/>
  <c r="BI634"/>
  <c r="BH634"/>
  <c r="BG634"/>
  <c r="BF634"/>
  <c r="T634"/>
  <c r="R634"/>
  <c r="P634"/>
  <c r="BI627"/>
  <c r="BH627"/>
  <c r="BG627"/>
  <c r="BF627"/>
  <c r="T627"/>
  <c r="R627"/>
  <c r="P627"/>
  <c r="BI621"/>
  <c r="BH621"/>
  <c r="BG621"/>
  <c r="BF621"/>
  <c r="T621"/>
  <c r="R621"/>
  <c r="P621"/>
  <c r="BI619"/>
  <c r="BH619"/>
  <c r="BG619"/>
  <c r="BF619"/>
  <c r="T619"/>
  <c r="R619"/>
  <c r="P619"/>
  <c r="BI613"/>
  <c r="BH613"/>
  <c r="BG613"/>
  <c r="BF613"/>
  <c r="T613"/>
  <c r="R613"/>
  <c r="P613"/>
  <c r="BI611"/>
  <c r="BH611"/>
  <c r="BG611"/>
  <c r="BF611"/>
  <c r="T611"/>
  <c r="R611"/>
  <c r="P611"/>
  <c r="BI601"/>
  <c r="BH601"/>
  <c r="BG601"/>
  <c r="BF601"/>
  <c r="T601"/>
  <c r="R601"/>
  <c r="P601"/>
  <c r="BI592"/>
  <c r="BH592"/>
  <c r="BG592"/>
  <c r="BF592"/>
  <c r="T592"/>
  <c r="R592"/>
  <c r="P592"/>
  <c r="BI590"/>
  <c r="BH590"/>
  <c r="BG590"/>
  <c r="BF590"/>
  <c r="T590"/>
  <c r="R590"/>
  <c r="P590"/>
  <c r="BI588"/>
  <c r="BH588"/>
  <c r="BG588"/>
  <c r="BF588"/>
  <c r="T588"/>
  <c r="R588"/>
  <c r="P588"/>
  <c r="BI576"/>
  <c r="BH576"/>
  <c r="BG576"/>
  <c r="BF576"/>
  <c r="T576"/>
  <c r="R576"/>
  <c r="P576"/>
  <c r="BI574"/>
  <c r="BH574"/>
  <c r="BG574"/>
  <c r="BF574"/>
  <c r="T574"/>
  <c r="R574"/>
  <c r="P574"/>
  <c r="BI567"/>
  <c r="BH567"/>
  <c r="BG567"/>
  <c r="BF567"/>
  <c r="T567"/>
  <c r="R567"/>
  <c r="P567"/>
  <c r="BI556"/>
  <c r="BH556"/>
  <c r="BG556"/>
  <c r="BF556"/>
  <c r="T556"/>
  <c r="R556"/>
  <c r="P556"/>
  <c r="BI548"/>
  <c r="BH548"/>
  <c r="BG548"/>
  <c r="BF548"/>
  <c r="T548"/>
  <c r="R548"/>
  <c r="P548"/>
  <c r="BI541"/>
  <c r="BH541"/>
  <c r="BG541"/>
  <c r="BF541"/>
  <c r="T541"/>
  <c r="R541"/>
  <c r="P541"/>
  <c r="BI533"/>
  <c r="BH533"/>
  <c r="BG533"/>
  <c r="BF533"/>
  <c r="T533"/>
  <c r="R533"/>
  <c r="P533"/>
  <c r="BI518"/>
  <c r="BH518"/>
  <c r="BG518"/>
  <c r="BF518"/>
  <c r="T518"/>
  <c r="R518"/>
  <c r="P518"/>
  <c r="BI510"/>
  <c r="BH510"/>
  <c r="BG510"/>
  <c r="BF510"/>
  <c r="T510"/>
  <c r="R510"/>
  <c r="P510"/>
  <c r="BI492"/>
  <c r="BH492"/>
  <c r="BG492"/>
  <c r="BF492"/>
  <c r="T492"/>
  <c r="R492"/>
  <c r="P492"/>
  <c r="BI476"/>
  <c r="BH476"/>
  <c r="BG476"/>
  <c r="BF476"/>
  <c r="T476"/>
  <c r="R476"/>
  <c r="P476"/>
  <c r="BI469"/>
  <c r="BH469"/>
  <c r="BG469"/>
  <c r="BF469"/>
  <c r="T469"/>
  <c r="R469"/>
  <c r="P469"/>
  <c r="J107"/>
  <c r="BI455"/>
  <c r="BH455"/>
  <c r="BG455"/>
  <c r="BF455"/>
  <c r="T455"/>
  <c r="R455"/>
  <c r="P455"/>
  <c r="BI454"/>
  <c r="BH454"/>
  <c r="BG454"/>
  <c r="BF454"/>
  <c r="T454"/>
  <c r="R454"/>
  <c r="P454"/>
  <c r="BI441"/>
  <c r="BH441"/>
  <c r="BG441"/>
  <c r="BF441"/>
  <c r="T441"/>
  <c r="R441"/>
  <c r="P441"/>
  <c r="BI428"/>
  <c r="BH428"/>
  <c r="BG428"/>
  <c r="BF428"/>
  <c r="T428"/>
  <c r="R428"/>
  <c r="P428"/>
  <c r="BI426"/>
  <c r="BH426"/>
  <c r="BG426"/>
  <c r="BF426"/>
  <c r="T426"/>
  <c r="R426"/>
  <c r="P426"/>
  <c r="BI417"/>
  <c r="BH417"/>
  <c r="BG417"/>
  <c r="BF417"/>
  <c r="T417"/>
  <c r="R417"/>
  <c r="P417"/>
  <c r="BI409"/>
  <c r="BH409"/>
  <c r="BG409"/>
  <c r="BF409"/>
  <c r="T409"/>
  <c r="R409"/>
  <c r="P409"/>
  <c r="BI407"/>
  <c r="BH407"/>
  <c r="BG407"/>
  <c r="BF407"/>
  <c r="T407"/>
  <c r="R407"/>
  <c r="P407"/>
  <c r="BI394"/>
  <c r="BH394"/>
  <c r="BG394"/>
  <c r="BF394"/>
  <c r="T394"/>
  <c r="R394"/>
  <c r="P394"/>
  <c r="BI392"/>
  <c r="BH392"/>
  <c r="BG392"/>
  <c r="BF392"/>
  <c r="T392"/>
  <c r="R392"/>
  <c r="P392"/>
  <c r="BI385"/>
  <c r="BH385"/>
  <c r="BG385"/>
  <c r="BF385"/>
  <c r="T385"/>
  <c r="R385"/>
  <c r="P385"/>
  <c r="BI383"/>
  <c r="BH383"/>
  <c r="BG383"/>
  <c r="BF383"/>
  <c r="T383"/>
  <c r="R383"/>
  <c r="P383"/>
  <c r="BI380"/>
  <c r="BH380"/>
  <c r="BG380"/>
  <c r="BF380"/>
  <c r="T380"/>
  <c r="R380"/>
  <c r="P380"/>
  <c r="BI373"/>
  <c r="BH373"/>
  <c r="BG373"/>
  <c r="BF373"/>
  <c r="T373"/>
  <c r="R373"/>
  <c r="P373"/>
  <c r="BI363"/>
  <c r="BH363"/>
  <c r="BG363"/>
  <c r="BF363"/>
  <c r="T363"/>
  <c r="R363"/>
  <c r="P363"/>
  <c r="BI353"/>
  <c r="BH353"/>
  <c r="BG353"/>
  <c r="BF353"/>
  <c r="T353"/>
  <c r="R353"/>
  <c r="P353"/>
  <c r="BI341"/>
  <c r="BH341"/>
  <c r="BG341"/>
  <c r="BF341"/>
  <c r="T341"/>
  <c r="R341"/>
  <c r="P341"/>
  <c r="BI333"/>
  <c r="BH333"/>
  <c r="BG333"/>
  <c r="BF333"/>
  <c r="T333"/>
  <c r="R333"/>
  <c r="P333"/>
  <c r="BI300"/>
  <c r="BH300"/>
  <c r="BG300"/>
  <c r="BF300"/>
  <c r="T300"/>
  <c r="R300"/>
  <c r="P300"/>
  <c r="BI275"/>
  <c r="BH275"/>
  <c r="BG275"/>
  <c r="BF275"/>
  <c r="T275"/>
  <c r="R275"/>
  <c r="P275"/>
  <c r="BI253"/>
  <c r="BH253"/>
  <c r="BG253"/>
  <c r="BF253"/>
  <c r="T253"/>
  <c r="R253"/>
  <c r="P253"/>
  <c r="BI232"/>
  <c r="BH232"/>
  <c r="BG232"/>
  <c r="BF232"/>
  <c r="T232"/>
  <c r="R232"/>
  <c r="P232"/>
  <c r="BI229"/>
  <c r="BH229"/>
  <c r="BG229"/>
  <c r="BF229"/>
  <c r="T229"/>
  <c r="R229"/>
  <c r="P229"/>
  <c r="BI207"/>
  <c r="BH207"/>
  <c r="BG207"/>
  <c r="BF207"/>
  <c r="T207"/>
  <c r="R207"/>
  <c r="P207"/>
  <c r="BI184"/>
  <c r="BH184"/>
  <c r="BG184"/>
  <c r="BF184"/>
  <c r="T184"/>
  <c r="R184"/>
  <c r="P184"/>
  <c r="BI169"/>
  <c r="BH169"/>
  <c r="BG169"/>
  <c r="BF169"/>
  <c r="T169"/>
  <c r="R169"/>
  <c r="P169"/>
  <c r="BI155"/>
  <c r="BH155"/>
  <c r="BG155"/>
  <c r="BF155"/>
  <c r="T155"/>
  <c r="R155"/>
  <c r="P155"/>
  <c r="BI148"/>
  <c r="BH148"/>
  <c r="BG148"/>
  <c r="BF148"/>
  <c r="T148"/>
  <c r="R148"/>
  <c r="P148"/>
  <c r="BI139"/>
  <c r="BH139"/>
  <c r="BG139"/>
  <c r="BF139"/>
  <c r="T139"/>
  <c r="T138"/>
  <c r="R139"/>
  <c r="R138"/>
  <c r="P139"/>
  <c r="P138"/>
  <c r="J132"/>
  <c r="J131"/>
  <c r="F131"/>
  <c r="F129"/>
  <c r="E127"/>
  <c r="J94"/>
  <c r="J93"/>
  <c r="F93"/>
  <c r="F91"/>
  <c r="E89"/>
  <c r="J20"/>
  <c r="E20"/>
  <c r="F132"/>
  <c r="J19"/>
  <c r="J14"/>
  <c r="J129"/>
  <c r="E7"/>
  <c r="E123"/>
  <c i="10" r="J39"/>
  <c r="J38"/>
  <c i="1" r="AY105"/>
  <c i="10" r="J37"/>
  <c i="1" r="AX105"/>
  <c i="10" r="BI792"/>
  <c r="BH792"/>
  <c r="BG792"/>
  <c r="BF792"/>
  <c r="T792"/>
  <c r="T791"/>
  <c r="R792"/>
  <c r="R791"/>
  <c r="P792"/>
  <c r="P791"/>
  <c r="BI789"/>
  <c r="BH789"/>
  <c r="BG789"/>
  <c r="BF789"/>
  <c r="T789"/>
  <c r="R789"/>
  <c r="P789"/>
  <c r="BI779"/>
  <c r="BH779"/>
  <c r="BG779"/>
  <c r="BF779"/>
  <c r="T779"/>
  <c r="R779"/>
  <c r="P779"/>
  <c r="BI769"/>
  <c r="BH769"/>
  <c r="BG769"/>
  <c r="BF769"/>
  <c r="T769"/>
  <c r="R769"/>
  <c r="P769"/>
  <c r="BI766"/>
  <c r="BH766"/>
  <c r="BG766"/>
  <c r="BF766"/>
  <c r="T766"/>
  <c r="R766"/>
  <c r="P766"/>
  <c r="BI765"/>
  <c r="BH765"/>
  <c r="BG765"/>
  <c r="BF765"/>
  <c r="T765"/>
  <c r="R765"/>
  <c r="P765"/>
  <c r="BI756"/>
  <c r="BH756"/>
  <c r="BG756"/>
  <c r="BF756"/>
  <c r="T756"/>
  <c r="R756"/>
  <c r="P756"/>
  <c r="BI755"/>
  <c r="BH755"/>
  <c r="BG755"/>
  <c r="BF755"/>
  <c r="T755"/>
  <c r="R755"/>
  <c r="P755"/>
  <c r="BI747"/>
  <c r="BH747"/>
  <c r="BG747"/>
  <c r="BF747"/>
  <c r="T747"/>
  <c r="R747"/>
  <c r="P747"/>
  <c r="BI739"/>
  <c r="BH739"/>
  <c r="BG739"/>
  <c r="BF739"/>
  <c r="T739"/>
  <c r="R739"/>
  <c r="P739"/>
  <c r="BI736"/>
  <c r="BH736"/>
  <c r="BG736"/>
  <c r="BF736"/>
  <c r="T736"/>
  <c r="R736"/>
  <c r="P736"/>
  <c r="BI729"/>
  <c r="BH729"/>
  <c r="BG729"/>
  <c r="BF729"/>
  <c r="T729"/>
  <c r="R729"/>
  <c r="P729"/>
  <c r="BI726"/>
  <c r="BH726"/>
  <c r="BG726"/>
  <c r="BF726"/>
  <c r="T726"/>
  <c r="R726"/>
  <c r="P726"/>
  <c r="BI717"/>
  <c r="BH717"/>
  <c r="BG717"/>
  <c r="BF717"/>
  <c r="T717"/>
  <c r="R717"/>
  <c r="P717"/>
  <c r="BI715"/>
  <c r="BH715"/>
  <c r="BG715"/>
  <c r="BF715"/>
  <c r="T715"/>
  <c r="R715"/>
  <c r="P715"/>
  <c r="BI706"/>
  <c r="BH706"/>
  <c r="BG706"/>
  <c r="BF706"/>
  <c r="T706"/>
  <c r="R706"/>
  <c r="P706"/>
  <c r="BI695"/>
  <c r="BH695"/>
  <c r="BG695"/>
  <c r="BF695"/>
  <c r="T695"/>
  <c r="R695"/>
  <c r="P695"/>
  <c r="BI684"/>
  <c r="BH684"/>
  <c r="BG684"/>
  <c r="BF684"/>
  <c r="T684"/>
  <c r="R684"/>
  <c r="P684"/>
  <c r="BI673"/>
  <c r="BH673"/>
  <c r="BG673"/>
  <c r="BF673"/>
  <c r="T673"/>
  <c r="R673"/>
  <c r="P673"/>
  <c r="BI664"/>
  <c r="BH664"/>
  <c r="BG664"/>
  <c r="BF664"/>
  <c r="T664"/>
  <c r="R664"/>
  <c r="P664"/>
  <c r="BI662"/>
  <c r="BH662"/>
  <c r="BG662"/>
  <c r="BF662"/>
  <c r="T662"/>
  <c r="R662"/>
  <c r="P662"/>
  <c r="BI660"/>
  <c r="BH660"/>
  <c r="BG660"/>
  <c r="BF660"/>
  <c r="T660"/>
  <c r="R660"/>
  <c r="P660"/>
  <c r="BI651"/>
  <c r="BH651"/>
  <c r="BG651"/>
  <c r="BF651"/>
  <c r="T651"/>
  <c r="R651"/>
  <c r="P651"/>
  <c r="BI648"/>
  <c r="BH648"/>
  <c r="BG648"/>
  <c r="BF648"/>
  <c r="T648"/>
  <c r="R648"/>
  <c r="P648"/>
  <c r="BI646"/>
  <c r="BH646"/>
  <c r="BG646"/>
  <c r="BF646"/>
  <c r="T646"/>
  <c r="R646"/>
  <c r="P646"/>
  <c r="BI638"/>
  <c r="BH638"/>
  <c r="BG638"/>
  <c r="BF638"/>
  <c r="T638"/>
  <c r="R638"/>
  <c r="P638"/>
  <c r="BI636"/>
  <c r="BH636"/>
  <c r="BG636"/>
  <c r="BF636"/>
  <c r="T636"/>
  <c r="R636"/>
  <c r="P636"/>
  <c r="BI628"/>
  <c r="BH628"/>
  <c r="BG628"/>
  <c r="BF628"/>
  <c r="T628"/>
  <c r="R628"/>
  <c r="P628"/>
  <c r="BI625"/>
  <c r="BH625"/>
  <c r="BG625"/>
  <c r="BF625"/>
  <c r="T625"/>
  <c r="T624"/>
  <c r="R625"/>
  <c r="R624"/>
  <c r="P625"/>
  <c r="P624"/>
  <c r="BI617"/>
  <c r="BH617"/>
  <c r="BG617"/>
  <c r="BF617"/>
  <c r="T617"/>
  <c r="R617"/>
  <c r="P617"/>
  <c r="BI615"/>
  <c r="BH615"/>
  <c r="BG615"/>
  <c r="BF615"/>
  <c r="T615"/>
  <c r="R615"/>
  <c r="P615"/>
  <c r="BI612"/>
  <c r="BH612"/>
  <c r="BG612"/>
  <c r="BF612"/>
  <c r="T612"/>
  <c r="R612"/>
  <c r="P612"/>
  <c r="BI608"/>
  <c r="BH608"/>
  <c r="BG608"/>
  <c r="BF608"/>
  <c r="T608"/>
  <c r="R608"/>
  <c r="P608"/>
  <c r="BI599"/>
  <c r="BH599"/>
  <c r="BG599"/>
  <c r="BF599"/>
  <c r="T599"/>
  <c r="R599"/>
  <c r="P599"/>
  <c r="BI590"/>
  <c r="BH590"/>
  <c r="BG590"/>
  <c r="BF590"/>
  <c r="T590"/>
  <c r="R590"/>
  <c r="P590"/>
  <c r="BI588"/>
  <c r="BH588"/>
  <c r="BG588"/>
  <c r="BF588"/>
  <c r="T588"/>
  <c r="R588"/>
  <c r="P588"/>
  <c r="BI579"/>
  <c r="BH579"/>
  <c r="BG579"/>
  <c r="BF579"/>
  <c r="T579"/>
  <c r="R579"/>
  <c r="P579"/>
  <c r="BI570"/>
  <c r="BH570"/>
  <c r="BG570"/>
  <c r="BF570"/>
  <c r="T570"/>
  <c r="R570"/>
  <c r="P570"/>
  <c r="BI561"/>
  <c r="BH561"/>
  <c r="BG561"/>
  <c r="BF561"/>
  <c r="T561"/>
  <c r="R561"/>
  <c r="P561"/>
  <c r="BI559"/>
  <c r="BH559"/>
  <c r="BG559"/>
  <c r="BF559"/>
  <c r="T559"/>
  <c r="R559"/>
  <c r="P559"/>
  <c r="BI550"/>
  <c r="BH550"/>
  <c r="BG550"/>
  <c r="BF550"/>
  <c r="T550"/>
  <c r="R550"/>
  <c r="P550"/>
  <c r="BI541"/>
  <c r="BH541"/>
  <c r="BG541"/>
  <c r="BF541"/>
  <c r="T541"/>
  <c r="R541"/>
  <c r="P541"/>
  <c r="BI532"/>
  <c r="BH532"/>
  <c r="BG532"/>
  <c r="BF532"/>
  <c r="T532"/>
  <c r="R532"/>
  <c r="P532"/>
  <c r="BI523"/>
  <c r="BH523"/>
  <c r="BG523"/>
  <c r="BF523"/>
  <c r="T523"/>
  <c r="R523"/>
  <c r="P523"/>
  <c r="BI514"/>
  <c r="BH514"/>
  <c r="BG514"/>
  <c r="BF514"/>
  <c r="T514"/>
  <c r="R514"/>
  <c r="P514"/>
  <c r="BI505"/>
  <c r="BH505"/>
  <c r="BG505"/>
  <c r="BF505"/>
  <c r="T505"/>
  <c r="R505"/>
  <c r="P505"/>
  <c r="BI496"/>
  <c r="BH496"/>
  <c r="BG496"/>
  <c r="BF496"/>
  <c r="T496"/>
  <c r="R496"/>
  <c r="P496"/>
  <c r="BI494"/>
  <c r="BH494"/>
  <c r="BG494"/>
  <c r="BF494"/>
  <c r="T494"/>
  <c r="R494"/>
  <c r="P494"/>
  <c r="BI493"/>
  <c r="BH493"/>
  <c r="BG493"/>
  <c r="BF493"/>
  <c r="T493"/>
  <c r="R493"/>
  <c r="P493"/>
  <c r="BI485"/>
  <c r="BH485"/>
  <c r="BG485"/>
  <c r="BF485"/>
  <c r="T485"/>
  <c r="R485"/>
  <c r="P485"/>
  <c r="BI483"/>
  <c r="BH483"/>
  <c r="BG483"/>
  <c r="BF483"/>
  <c r="T483"/>
  <c r="R483"/>
  <c r="P483"/>
  <c r="BI478"/>
  <c r="BH478"/>
  <c r="BG478"/>
  <c r="BF478"/>
  <c r="T478"/>
  <c r="R478"/>
  <c r="P478"/>
  <c r="BI474"/>
  <c r="BH474"/>
  <c r="BG474"/>
  <c r="BF474"/>
  <c r="T474"/>
  <c r="R474"/>
  <c r="P474"/>
  <c r="BI472"/>
  <c r="BH472"/>
  <c r="BG472"/>
  <c r="BF472"/>
  <c r="T472"/>
  <c r="R472"/>
  <c r="P472"/>
  <c r="BI467"/>
  <c r="BH467"/>
  <c r="BG467"/>
  <c r="BF467"/>
  <c r="T467"/>
  <c r="R467"/>
  <c r="P467"/>
  <c r="BI463"/>
  <c r="BH463"/>
  <c r="BG463"/>
  <c r="BF463"/>
  <c r="T463"/>
  <c r="R463"/>
  <c r="P463"/>
  <c r="BI459"/>
  <c r="BH459"/>
  <c r="BG459"/>
  <c r="BF459"/>
  <c r="T459"/>
  <c r="R459"/>
  <c r="P459"/>
  <c r="BI456"/>
  <c r="BH456"/>
  <c r="BG456"/>
  <c r="BF456"/>
  <c r="T456"/>
  <c r="R456"/>
  <c r="P456"/>
  <c r="BI451"/>
  <c r="BH451"/>
  <c r="BG451"/>
  <c r="BF451"/>
  <c r="T451"/>
  <c r="R451"/>
  <c r="P451"/>
  <c r="BI447"/>
  <c r="BH447"/>
  <c r="BG447"/>
  <c r="BF447"/>
  <c r="T447"/>
  <c r="R447"/>
  <c r="P447"/>
  <c r="BI445"/>
  <c r="BH445"/>
  <c r="BG445"/>
  <c r="BF445"/>
  <c r="T445"/>
  <c r="R445"/>
  <c r="P445"/>
  <c r="BI440"/>
  <c r="BH440"/>
  <c r="BG440"/>
  <c r="BF440"/>
  <c r="T440"/>
  <c r="R440"/>
  <c r="P440"/>
  <c r="BI436"/>
  <c r="BH436"/>
  <c r="BG436"/>
  <c r="BF436"/>
  <c r="T436"/>
  <c r="R436"/>
  <c r="P436"/>
  <c r="BI433"/>
  <c r="BH433"/>
  <c r="BG433"/>
  <c r="BF433"/>
  <c r="T433"/>
  <c r="R433"/>
  <c r="P433"/>
  <c r="BI426"/>
  <c r="BH426"/>
  <c r="BG426"/>
  <c r="BF426"/>
  <c r="T426"/>
  <c r="R426"/>
  <c r="P426"/>
  <c r="BI424"/>
  <c r="BH424"/>
  <c r="BG424"/>
  <c r="BF424"/>
  <c r="T424"/>
  <c r="R424"/>
  <c r="P424"/>
  <c r="BI417"/>
  <c r="BH417"/>
  <c r="BG417"/>
  <c r="BF417"/>
  <c r="T417"/>
  <c r="R417"/>
  <c r="P417"/>
  <c r="BI415"/>
  <c r="BH415"/>
  <c r="BG415"/>
  <c r="BF415"/>
  <c r="T415"/>
  <c r="R415"/>
  <c r="P415"/>
  <c r="BI413"/>
  <c r="BH413"/>
  <c r="BG413"/>
  <c r="BF413"/>
  <c r="T413"/>
  <c r="R413"/>
  <c r="P413"/>
  <c r="BI406"/>
  <c r="BH406"/>
  <c r="BG406"/>
  <c r="BF406"/>
  <c r="T406"/>
  <c r="R406"/>
  <c r="P406"/>
  <c r="BI399"/>
  <c r="BH399"/>
  <c r="BG399"/>
  <c r="BF399"/>
  <c r="T399"/>
  <c r="R399"/>
  <c r="P399"/>
  <c r="BI391"/>
  <c r="BH391"/>
  <c r="BG391"/>
  <c r="BF391"/>
  <c r="T391"/>
  <c r="R391"/>
  <c r="P391"/>
  <c r="BI383"/>
  <c r="BH383"/>
  <c r="BG383"/>
  <c r="BF383"/>
  <c r="T383"/>
  <c r="R383"/>
  <c r="P383"/>
  <c r="BI381"/>
  <c r="BH381"/>
  <c r="BG381"/>
  <c r="BF381"/>
  <c r="T381"/>
  <c r="R381"/>
  <c r="P381"/>
  <c r="BI373"/>
  <c r="BH373"/>
  <c r="BG373"/>
  <c r="BF373"/>
  <c r="T373"/>
  <c r="R373"/>
  <c r="P373"/>
  <c r="BI367"/>
  <c r="BH367"/>
  <c r="BG367"/>
  <c r="BF367"/>
  <c r="T367"/>
  <c r="R367"/>
  <c r="P367"/>
  <c r="BI358"/>
  <c r="BH358"/>
  <c r="BG358"/>
  <c r="BF358"/>
  <c r="T358"/>
  <c r="R358"/>
  <c r="P358"/>
  <c r="BI356"/>
  <c r="BH356"/>
  <c r="BG356"/>
  <c r="BF356"/>
  <c r="T356"/>
  <c r="R356"/>
  <c r="P356"/>
  <c r="BI348"/>
  <c r="BH348"/>
  <c r="BG348"/>
  <c r="BF348"/>
  <c r="T348"/>
  <c r="R348"/>
  <c r="P348"/>
  <c r="BI336"/>
  <c r="BH336"/>
  <c r="BG336"/>
  <c r="BF336"/>
  <c r="T336"/>
  <c r="R336"/>
  <c r="P336"/>
  <c r="BI328"/>
  <c r="BH328"/>
  <c r="BG328"/>
  <c r="BF328"/>
  <c r="T328"/>
  <c r="R328"/>
  <c r="P328"/>
  <c r="BI326"/>
  <c r="BH326"/>
  <c r="BG326"/>
  <c r="BF326"/>
  <c r="T326"/>
  <c r="R326"/>
  <c r="P326"/>
  <c r="BI319"/>
  <c r="BH319"/>
  <c r="BG319"/>
  <c r="BF319"/>
  <c r="T319"/>
  <c r="R319"/>
  <c r="P319"/>
  <c r="BI312"/>
  <c r="BH312"/>
  <c r="BG312"/>
  <c r="BF312"/>
  <c r="T312"/>
  <c r="R312"/>
  <c r="P312"/>
  <c r="BI299"/>
  <c r="BH299"/>
  <c r="BG299"/>
  <c r="BF299"/>
  <c r="T299"/>
  <c r="R299"/>
  <c r="P299"/>
  <c r="BI297"/>
  <c r="BH297"/>
  <c r="BG297"/>
  <c r="BF297"/>
  <c r="T297"/>
  <c r="R297"/>
  <c r="P297"/>
  <c r="BI289"/>
  <c r="BH289"/>
  <c r="BG289"/>
  <c r="BF289"/>
  <c r="T289"/>
  <c r="R289"/>
  <c r="P289"/>
  <c r="BI278"/>
  <c r="BH278"/>
  <c r="BG278"/>
  <c r="BF278"/>
  <c r="T278"/>
  <c r="R278"/>
  <c r="P278"/>
  <c r="BI268"/>
  <c r="BH268"/>
  <c r="BG268"/>
  <c r="BF268"/>
  <c r="T268"/>
  <c r="R268"/>
  <c r="P268"/>
  <c r="BI258"/>
  <c r="BH258"/>
  <c r="BG258"/>
  <c r="BF258"/>
  <c r="T258"/>
  <c r="R258"/>
  <c r="P258"/>
  <c r="BI248"/>
  <c r="BH248"/>
  <c r="BG248"/>
  <c r="BF248"/>
  <c r="T248"/>
  <c r="R248"/>
  <c r="P248"/>
  <c r="BI234"/>
  <c r="BH234"/>
  <c r="BG234"/>
  <c r="BF234"/>
  <c r="T234"/>
  <c r="T233"/>
  <c r="R234"/>
  <c r="R233"/>
  <c r="P234"/>
  <c r="P233"/>
  <c r="BI223"/>
  <c r="BH223"/>
  <c r="BG223"/>
  <c r="BF223"/>
  <c r="T223"/>
  <c r="T211"/>
  <c r="R223"/>
  <c r="R211"/>
  <c r="P223"/>
  <c r="P211"/>
  <c r="BI212"/>
  <c r="BH212"/>
  <c r="BG212"/>
  <c r="BF212"/>
  <c r="T212"/>
  <c r="R212"/>
  <c r="P212"/>
  <c r="BI203"/>
  <c r="BH203"/>
  <c r="BG203"/>
  <c r="BF203"/>
  <c r="T203"/>
  <c r="R203"/>
  <c r="P203"/>
  <c r="BI195"/>
  <c r="BH195"/>
  <c r="BG195"/>
  <c r="BF195"/>
  <c r="T195"/>
  <c r="R195"/>
  <c r="P195"/>
  <c r="BI192"/>
  <c r="BH192"/>
  <c r="BG192"/>
  <c r="BF192"/>
  <c r="T192"/>
  <c r="R192"/>
  <c r="P192"/>
  <c r="BI181"/>
  <c r="BH181"/>
  <c r="BG181"/>
  <c r="BF181"/>
  <c r="T181"/>
  <c r="R181"/>
  <c r="P181"/>
  <c r="BI178"/>
  <c r="BH178"/>
  <c r="BG178"/>
  <c r="BF178"/>
  <c r="T178"/>
  <c r="R178"/>
  <c r="P178"/>
  <c r="BI167"/>
  <c r="BH167"/>
  <c r="BG167"/>
  <c r="BF167"/>
  <c r="T167"/>
  <c r="R167"/>
  <c r="P167"/>
  <c r="BI156"/>
  <c r="BH156"/>
  <c r="BG156"/>
  <c r="BF156"/>
  <c r="T156"/>
  <c r="T145"/>
  <c r="R156"/>
  <c r="R145"/>
  <c r="P156"/>
  <c r="P145"/>
  <c r="BI146"/>
  <c r="BH146"/>
  <c r="BG146"/>
  <c r="BF146"/>
  <c r="T146"/>
  <c r="R146"/>
  <c r="P146"/>
  <c r="J139"/>
  <c r="J138"/>
  <c r="F138"/>
  <c r="F136"/>
  <c r="E134"/>
  <c r="J94"/>
  <c r="J93"/>
  <c r="F93"/>
  <c r="F91"/>
  <c r="E89"/>
  <c r="J20"/>
  <c r="E20"/>
  <c r="F94"/>
  <c r="J19"/>
  <c r="J14"/>
  <c r="J91"/>
  <c r="E7"/>
  <c r="E85"/>
  <c i="9" r="J39"/>
  <c r="J38"/>
  <c i="1" r="AY103"/>
  <c i="9" r="J37"/>
  <c i="1" r="AX103"/>
  <c i="9"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2"/>
  <c r="BH402"/>
  <c r="BG402"/>
  <c r="BF402"/>
  <c r="T402"/>
  <c r="R402"/>
  <c r="P402"/>
  <c r="BI398"/>
  <c r="BH398"/>
  <c r="BG398"/>
  <c r="BF398"/>
  <c r="T398"/>
  <c r="R398"/>
  <c r="P398"/>
  <c r="BI394"/>
  <c r="BH394"/>
  <c r="BG394"/>
  <c r="BF394"/>
  <c r="T394"/>
  <c r="R394"/>
  <c r="P394"/>
  <c r="BI393"/>
  <c r="BH393"/>
  <c r="BG393"/>
  <c r="BF393"/>
  <c r="T393"/>
  <c r="R393"/>
  <c r="P393"/>
  <c r="BI392"/>
  <c r="BH392"/>
  <c r="BG392"/>
  <c r="BF392"/>
  <c r="T392"/>
  <c r="R392"/>
  <c r="P392"/>
  <c r="BI381"/>
  <c r="BH381"/>
  <c r="BG381"/>
  <c r="BF381"/>
  <c r="T381"/>
  <c r="R381"/>
  <c r="P381"/>
  <c r="BI374"/>
  <c r="BH374"/>
  <c r="BG374"/>
  <c r="BF374"/>
  <c r="T374"/>
  <c r="R374"/>
  <c r="P374"/>
  <c r="BI369"/>
  <c r="BH369"/>
  <c r="BG369"/>
  <c r="BF369"/>
  <c r="T369"/>
  <c r="R369"/>
  <c r="P369"/>
  <c r="BI368"/>
  <c r="BH368"/>
  <c r="BG368"/>
  <c r="BF368"/>
  <c r="T368"/>
  <c r="R368"/>
  <c r="P368"/>
  <c r="BI365"/>
  <c r="BH365"/>
  <c r="BG365"/>
  <c r="BF365"/>
  <c r="T365"/>
  <c r="R365"/>
  <c r="P365"/>
  <c r="BI359"/>
  <c r="BH359"/>
  <c r="BG359"/>
  <c r="BF359"/>
  <c r="T359"/>
  <c r="R359"/>
  <c r="P359"/>
  <c r="BI357"/>
  <c r="BH357"/>
  <c r="BG357"/>
  <c r="BF357"/>
  <c r="T357"/>
  <c r="R357"/>
  <c r="P357"/>
  <c r="BI351"/>
  <c r="BH351"/>
  <c r="BG351"/>
  <c r="BF351"/>
  <c r="T351"/>
  <c r="R351"/>
  <c r="P351"/>
  <c r="BI345"/>
  <c r="BH345"/>
  <c r="BG345"/>
  <c r="BF345"/>
  <c r="T345"/>
  <c r="R345"/>
  <c r="P345"/>
  <c r="BI343"/>
  <c r="BH343"/>
  <c r="BG343"/>
  <c r="BF343"/>
  <c r="T343"/>
  <c r="R343"/>
  <c r="P343"/>
  <c r="BI338"/>
  <c r="BH338"/>
  <c r="BG338"/>
  <c r="BF338"/>
  <c r="T338"/>
  <c r="R338"/>
  <c r="P338"/>
  <c r="BI330"/>
  <c r="BH330"/>
  <c r="BG330"/>
  <c r="BF330"/>
  <c r="T330"/>
  <c r="R330"/>
  <c r="P330"/>
  <c r="BI328"/>
  <c r="BH328"/>
  <c r="BG328"/>
  <c r="BF328"/>
  <c r="T328"/>
  <c r="R328"/>
  <c r="P328"/>
  <c r="BI320"/>
  <c r="BH320"/>
  <c r="BG320"/>
  <c r="BF320"/>
  <c r="T320"/>
  <c r="R320"/>
  <c r="P320"/>
  <c r="BI318"/>
  <c r="BH318"/>
  <c r="BG318"/>
  <c r="BF318"/>
  <c r="T318"/>
  <c r="R318"/>
  <c r="P318"/>
  <c r="BI310"/>
  <c r="BH310"/>
  <c r="BG310"/>
  <c r="BF310"/>
  <c r="T310"/>
  <c r="R310"/>
  <c r="P310"/>
  <c r="BI302"/>
  <c r="BH302"/>
  <c r="BG302"/>
  <c r="BF302"/>
  <c r="T302"/>
  <c r="R302"/>
  <c r="P302"/>
  <c r="BI300"/>
  <c r="BH300"/>
  <c r="BG300"/>
  <c r="BF300"/>
  <c r="T300"/>
  <c r="R300"/>
  <c r="P300"/>
  <c r="BI294"/>
  <c r="BH294"/>
  <c r="BG294"/>
  <c r="BF294"/>
  <c r="T294"/>
  <c r="R294"/>
  <c r="P294"/>
  <c r="BI292"/>
  <c r="BH292"/>
  <c r="BG292"/>
  <c r="BF292"/>
  <c r="T292"/>
  <c r="R292"/>
  <c r="P292"/>
  <c r="BI286"/>
  <c r="BH286"/>
  <c r="BG286"/>
  <c r="BF286"/>
  <c r="T286"/>
  <c r="R286"/>
  <c r="P286"/>
  <c r="BI280"/>
  <c r="BH280"/>
  <c r="BG280"/>
  <c r="BF280"/>
  <c r="T280"/>
  <c r="R280"/>
  <c r="P280"/>
  <c r="BI274"/>
  <c r="BH274"/>
  <c r="BG274"/>
  <c r="BF274"/>
  <c r="T274"/>
  <c r="R274"/>
  <c r="P274"/>
  <c r="BI268"/>
  <c r="BH268"/>
  <c r="BG268"/>
  <c r="BF268"/>
  <c r="T268"/>
  <c r="R268"/>
  <c r="P268"/>
  <c r="BI266"/>
  <c r="BH266"/>
  <c r="BG266"/>
  <c r="BF266"/>
  <c r="T266"/>
  <c r="R266"/>
  <c r="P266"/>
  <c r="BI259"/>
  <c r="BH259"/>
  <c r="BG259"/>
  <c r="BF259"/>
  <c r="T259"/>
  <c r="R259"/>
  <c r="P259"/>
  <c r="BI257"/>
  <c r="BH257"/>
  <c r="BG257"/>
  <c r="BF257"/>
  <c r="T257"/>
  <c r="R257"/>
  <c r="P257"/>
  <c r="BI250"/>
  <c r="BH250"/>
  <c r="BG250"/>
  <c r="BF250"/>
  <c r="T250"/>
  <c r="R250"/>
  <c r="P250"/>
  <c r="BI248"/>
  <c r="BH248"/>
  <c r="BG248"/>
  <c r="BF248"/>
  <c r="T248"/>
  <c r="R248"/>
  <c r="P248"/>
  <c r="BI240"/>
  <c r="BH240"/>
  <c r="BG240"/>
  <c r="BF240"/>
  <c r="T240"/>
  <c r="R240"/>
  <c r="P240"/>
  <c r="BI233"/>
  <c r="BH233"/>
  <c r="BG233"/>
  <c r="BF233"/>
  <c r="T233"/>
  <c r="R233"/>
  <c r="P233"/>
  <c r="BI231"/>
  <c r="BH231"/>
  <c r="BG231"/>
  <c r="BF231"/>
  <c r="T231"/>
  <c r="R231"/>
  <c r="P231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4"/>
  <c r="BH204"/>
  <c r="BG204"/>
  <c r="BF204"/>
  <c r="T204"/>
  <c r="R204"/>
  <c r="P204"/>
  <c r="BI202"/>
  <c r="BH202"/>
  <c r="BG202"/>
  <c r="BF202"/>
  <c r="T202"/>
  <c r="R202"/>
  <c r="P202"/>
  <c r="BI195"/>
  <c r="BH195"/>
  <c r="BG195"/>
  <c r="BF195"/>
  <c r="T195"/>
  <c r="R195"/>
  <c r="P195"/>
  <c r="BI193"/>
  <c r="BH193"/>
  <c r="BG193"/>
  <c r="BF193"/>
  <c r="T193"/>
  <c r="R193"/>
  <c r="P193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3"/>
  <c r="BH163"/>
  <c r="BG163"/>
  <c r="BF163"/>
  <c r="T163"/>
  <c r="R163"/>
  <c r="P163"/>
  <c r="BI157"/>
  <c r="BH157"/>
  <c r="BG157"/>
  <c r="BF157"/>
  <c r="T157"/>
  <c r="R157"/>
  <c r="P157"/>
  <c r="BI153"/>
  <c r="BH153"/>
  <c r="BG153"/>
  <c r="BF153"/>
  <c r="T153"/>
  <c r="R153"/>
  <c r="P153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0"/>
  <c r="BH140"/>
  <c r="BG140"/>
  <c r="BF140"/>
  <c r="T140"/>
  <c r="T129"/>
  <c r="R140"/>
  <c r="R129"/>
  <c r="P140"/>
  <c r="P129"/>
  <c r="BI135"/>
  <c r="BH135"/>
  <c r="BG135"/>
  <c r="BF135"/>
  <c r="T135"/>
  <c r="R135"/>
  <c r="P135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94"/>
  <c r="J19"/>
  <c r="J14"/>
  <c r="J121"/>
  <c r="E7"/>
  <c r="E85"/>
  <c i="8" r="J202"/>
  <c r="J39"/>
  <c r="J38"/>
  <c i="1" r="AY102"/>
  <c i="8" r="J37"/>
  <c i="1" r="AX102"/>
  <c i="8"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T209"/>
  <c r="R210"/>
  <c r="R209"/>
  <c r="P210"/>
  <c r="P209"/>
  <c r="BI208"/>
  <c r="BH208"/>
  <c r="BG208"/>
  <c r="BF208"/>
  <c r="T208"/>
  <c r="T207"/>
  <c r="R208"/>
  <c r="R207"/>
  <c r="P208"/>
  <c r="P207"/>
  <c r="BI205"/>
  <c r="BH205"/>
  <c r="BG205"/>
  <c r="BF205"/>
  <c r="T205"/>
  <c r="R205"/>
  <c r="P205"/>
  <c r="BI204"/>
  <c r="BH204"/>
  <c r="BG204"/>
  <c r="BF204"/>
  <c r="T204"/>
  <c r="R204"/>
  <c r="P204"/>
  <c r="J108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T143"/>
  <c r="R144"/>
  <c r="R143"/>
  <c r="P144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J132"/>
  <c r="J131"/>
  <c r="F131"/>
  <c r="F129"/>
  <c r="E127"/>
  <c r="J94"/>
  <c r="J93"/>
  <c r="F93"/>
  <c r="F91"/>
  <c r="E89"/>
  <c r="J20"/>
  <c r="E20"/>
  <c r="F94"/>
  <c r="J19"/>
  <c r="J14"/>
  <c r="J91"/>
  <c r="E7"/>
  <c r="E85"/>
  <c i="7" r="J253"/>
  <c r="J144"/>
  <c r="J39"/>
  <c r="J38"/>
  <c i="1" r="AY101"/>
  <c i="7" r="J37"/>
  <c i="1" r="AX101"/>
  <c i="7"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2"/>
  <c r="BH262"/>
  <c r="BG262"/>
  <c r="BF262"/>
  <c r="T262"/>
  <c r="T261"/>
  <c r="R262"/>
  <c r="R261"/>
  <c r="P262"/>
  <c r="P261"/>
  <c r="BI260"/>
  <c r="BH260"/>
  <c r="BG260"/>
  <c r="BF260"/>
  <c r="T260"/>
  <c r="T259"/>
  <c r="R260"/>
  <c r="R259"/>
  <c r="P260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J109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T146"/>
  <c r="R147"/>
  <c r="R146"/>
  <c r="P147"/>
  <c r="P146"/>
  <c r="J101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3"/>
  <c r="J132"/>
  <c r="F132"/>
  <c r="F130"/>
  <c r="E128"/>
  <c r="J94"/>
  <c r="J93"/>
  <c r="F93"/>
  <c r="F91"/>
  <c r="E89"/>
  <c r="J20"/>
  <c r="E20"/>
  <c r="F94"/>
  <c r="J19"/>
  <c r="J14"/>
  <c r="J91"/>
  <c r="E7"/>
  <c r="E124"/>
  <c i="6" r="J143"/>
  <c r="J39"/>
  <c r="J38"/>
  <c i="1" r="AY100"/>
  <c i="6" r="J37"/>
  <c i="1" r="AX100"/>
  <c i="6"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T291"/>
  <c r="R292"/>
  <c r="R291"/>
  <c r="P292"/>
  <c r="P291"/>
  <c r="BI290"/>
  <c r="BH290"/>
  <c r="BG290"/>
  <c r="BF290"/>
  <c r="T290"/>
  <c r="T289"/>
  <c r="R290"/>
  <c r="R289"/>
  <c r="P290"/>
  <c r="P289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T145"/>
  <c r="R146"/>
  <c r="R145"/>
  <c r="P146"/>
  <c r="P145"/>
  <c r="J101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3"/>
  <c r="J132"/>
  <c r="F132"/>
  <c r="F130"/>
  <c r="E128"/>
  <c r="J94"/>
  <c r="J93"/>
  <c r="F93"/>
  <c r="F91"/>
  <c r="E89"/>
  <c r="J20"/>
  <c r="E20"/>
  <c r="F133"/>
  <c r="J19"/>
  <c r="J14"/>
  <c r="J130"/>
  <c r="E7"/>
  <c r="E85"/>
  <c i="5" r="J39"/>
  <c r="J38"/>
  <c i="1" r="AY99"/>
  <c i="5" r="J37"/>
  <c i="1" r="AX99"/>
  <c i="5" r="BI535"/>
  <c r="BH535"/>
  <c r="BG535"/>
  <c r="BF535"/>
  <c r="T535"/>
  <c r="R535"/>
  <c r="P535"/>
  <c r="BI533"/>
  <c r="BH533"/>
  <c r="BG533"/>
  <c r="BF533"/>
  <c r="T533"/>
  <c r="R533"/>
  <c r="P533"/>
  <c r="BI531"/>
  <c r="BH531"/>
  <c r="BG531"/>
  <c r="BF531"/>
  <c r="T531"/>
  <c r="R531"/>
  <c r="P531"/>
  <c r="BI524"/>
  <c r="BH524"/>
  <c r="BG524"/>
  <c r="BF524"/>
  <c r="T524"/>
  <c r="R524"/>
  <c r="P524"/>
  <c r="BI513"/>
  <c r="BH513"/>
  <c r="BG513"/>
  <c r="BF513"/>
  <c r="T513"/>
  <c r="R513"/>
  <c r="P513"/>
  <c r="BI506"/>
  <c r="BH506"/>
  <c r="BG506"/>
  <c r="BF506"/>
  <c r="T506"/>
  <c r="R506"/>
  <c r="P506"/>
  <c r="BI501"/>
  <c r="BH501"/>
  <c r="BG501"/>
  <c r="BF501"/>
  <c r="T501"/>
  <c r="R501"/>
  <c r="P501"/>
  <c r="BI495"/>
  <c r="BH495"/>
  <c r="BG495"/>
  <c r="BF495"/>
  <c r="T495"/>
  <c r="R495"/>
  <c r="P495"/>
  <c r="BI493"/>
  <c r="BH493"/>
  <c r="BG493"/>
  <c r="BF493"/>
  <c r="T493"/>
  <c r="R493"/>
  <c r="P493"/>
  <c r="BI488"/>
  <c r="BH488"/>
  <c r="BG488"/>
  <c r="BF488"/>
  <c r="T488"/>
  <c r="R488"/>
  <c r="P488"/>
  <c r="BI483"/>
  <c r="BH483"/>
  <c r="BG483"/>
  <c r="BF483"/>
  <c r="T483"/>
  <c r="R483"/>
  <c r="P483"/>
  <c r="BI477"/>
  <c r="BH477"/>
  <c r="BG477"/>
  <c r="BF477"/>
  <c r="T477"/>
  <c r="T471"/>
  <c r="R477"/>
  <c r="R471"/>
  <c r="P477"/>
  <c r="P471"/>
  <c r="BI472"/>
  <c r="BH472"/>
  <c r="BG472"/>
  <c r="BF472"/>
  <c r="T472"/>
  <c r="R472"/>
  <c r="P472"/>
  <c r="BI469"/>
  <c r="BH469"/>
  <c r="BG469"/>
  <c r="BF469"/>
  <c r="T469"/>
  <c r="R469"/>
  <c r="P469"/>
  <c r="BI462"/>
  <c r="BH462"/>
  <c r="BG462"/>
  <c r="BF462"/>
  <c r="T462"/>
  <c r="R462"/>
  <c r="P462"/>
  <c r="BI460"/>
  <c r="BH460"/>
  <c r="BG460"/>
  <c r="BF460"/>
  <c r="T460"/>
  <c r="R460"/>
  <c r="P460"/>
  <c r="BI453"/>
  <c r="BH453"/>
  <c r="BG453"/>
  <c r="BF453"/>
  <c r="T453"/>
  <c r="R453"/>
  <c r="P453"/>
  <c r="BI451"/>
  <c r="BH451"/>
  <c r="BG451"/>
  <c r="BF451"/>
  <c r="T451"/>
  <c r="R451"/>
  <c r="P451"/>
  <c r="BI443"/>
  <c r="BH443"/>
  <c r="BG443"/>
  <c r="BF443"/>
  <c r="T443"/>
  <c r="R443"/>
  <c r="P443"/>
  <c r="BI441"/>
  <c r="BH441"/>
  <c r="BG441"/>
  <c r="BF441"/>
  <c r="T441"/>
  <c r="R441"/>
  <c r="P441"/>
  <c r="BI433"/>
  <c r="BH433"/>
  <c r="BG433"/>
  <c r="BF433"/>
  <c r="T433"/>
  <c r="R433"/>
  <c r="P433"/>
  <c r="BI426"/>
  <c r="BH426"/>
  <c r="BG426"/>
  <c r="BF426"/>
  <c r="T426"/>
  <c r="R426"/>
  <c r="P426"/>
  <c r="BI419"/>
  <c r="BH419"/>
  <c r="BG419"/>
  <c r="BF419"/>
  <c r="T419"/>
  <c r="R419"/>
  <c r="P419"/>
  <c r="BI412"/>
  <c r="BH412"/>
  <c r="BG412"/>
  <c r="BF412"/>
  <c r="T412"/>
  <c r="R412"/>
  <c r="P412"/>
  <c r="BI405"/>
  <c r="BH405"/>
  <c r="BG405"/>
  <c r="BF405"/>
  <c r="T405"/>
  <c r="R405"/>
  <c r="P405"/>
  <c r="BI398"/>
  <c r="BH398"/>
  <c r="BG398"/>
  <c r="BF398"/>
  <c r="T398"/>
  <c r="R398"/>
  <c r="P398"/>
  <c r="BI391"/>
  <c r="BH391"/>
  <c r="BG391"/>
  <c r="BF391"/>
  <c r="T391"/>
  <c r="R391"/>
  <c r="P391"/>
  <c r="BI384"/>
  <c r="BH384"/>
  <c r="BG384"/>
  <c r="BF384"/>
  <c r="T384"/>
  <c r="R384"/>
  <c r="P384"/>
  <c r="BI381"/>
  <c r="BH381"/>
  <c r="BG381"/>
  <c r="BF381"/>
  <c r="T381"/>
  <c r="R381"/>
  <c r="P381"/>
  <c r="BI374"/>
  <c r="BH374"/>
  <c r="BG374"/>
  <c r="BF374"/>
  <c r="T374"/>
  <c r="R374"/>
  <c r="P374"/>
  <c r="BI372"/>
  <c r="BH372"/>
  <c r="BG372"/>
  <c r="BF372"/>
  <c r="T372"/>
  <c r="R372"/>
  <c r="P372"/>
  <c r="BI364"/>
  <c r="BH364"/>
  <c r="BG364"/>
  <c r="BF364"/>
  <c r="T364"/>
  <c r="R364"/>
  <c r="P364"/>
  <c r="BI356"/>
  <c r="BH356"/>
  <c r="BG356"/>
  <c r="BF356"/>
  <c r="T356"/>
  <c r="R356"/>
  <c r="P356"/>
  <c r="BI348"/>
  <c r="BH348"/>
  <c r="BG348"/>
  <c r="BF348"/>
  <c r="T348"/>
  <c r="R348"/>
  <c r="P348"/>
  <c r="BI340"/>
  <c r="BH340"/>
  <c r="BG340"/>
  <c r="BF340"/>
  <c r="T340"/>
  <c r="R340"/>
  <c r="P340"/>
  <c r="BI332"/>
  <c r="BH332"/>
  <c r="BG332"/>
  <c r="BF332"/>
  <c r="T332"/>
  <c r="R332"/>
  <c r="P332"/>
  <c r="BI324"/>
  <c r="BH324"/>
  <c r="BG324"/>
  <c r="BF324"/>
  <c r="T324"/>
  <c r="R324"/>
  <c r="P324"/>
  <c r="BI316"/>
  <c r="BH316"/>
  <c r="BG316"/>
  <c r="BF316"/>
  <c r="T316"/>
  <c r="R316"/>
  <c r="P316"/>
  <c r="BI309"/>
  <c r="BH309"/>
  <c r="BG309"/>
  <c r="BF309"/>
  <c r="T309"/>
  <c r="R309"/>
  <c r="P309"/>
  <c r="BI302"/>
  <c r="BH302"/>
  <c r="BG302"/>
  <c r="BF302"/>
  <c r="T302"/>
  <c r="R302"/>
  <c r="P302"/>
  <c r="BI296"/>
  <c r="BH296"/>
  <c r="BG296"/>
  <c r="BF296"/>
  <c r="T296"/>
  <c r="R296"/>
  <c r="P296"/>
  <c r="BI294"/>
  <c r="BH294"/>
  <c r="BG294"/>
  <c r="BF294"/>
  <c r="T294"/>
  <c r="R294"/>
  <c r="P294"/>
  <c r="BI291"/>
  <c r="BH291"/>
  <c r="BG291"/>
  <c r="BF291"/>
  <c r="T291"/>
  <c r="R291"/>
  <c r="P291"/>
  <c r="BI284"/>
  <c r="BH284"/>
  <c r="BG284"/>
  <c r="BF284"/>
  <c r="T284"/>
  <c r="R284"/>
  <c r="P284"/>
  <c r="BI275"/>
  <c r="BH275"/>
  <c r="BG275"/>
  <c r="BF275"/>
  <c r="T275"/>
  <c r="R275"/>
  <c r="P275"/>
  <c r="BI266"/>
  <c r="BH266"/>
  <c r="BG266"/>
  <c r="BF266"/>
  <c r="T266"/>
  <c r="R266"/>
  <c r="P266"/>
  <c r="BI256"/>
  <c r="BH256"/>
  <c r="BG256"/>
  <c r="BF256"/>
  <c r="T256"/>
  <c r="R256"/>
  <c r="P256"/>
  <c r="BI246"/>
  <c r="BH246"/>
  <c r="BG246"/>
  <c r="BF246"/>
  <c r="T246"/>
  <c r="R246"/>
  <c r="P246"/>
  <c r="BI236"/>
  <c r="BH236"/>
  <c r="BG236"/>
  <c r="BF236"/>
  <c r="T236"/>
  <c r="R236"/>
  <c r="P236"/>
  <c r="BI226"/>
  <c r="BH226"/>
  <c r="BG226"/>
  <c r="BF226"/>
  <c r="T226"/>
  <c r="R226"/>
  <c r="P226"/>
  <c r="BI216"/>
  <c r="BH216"/>
  <c r="BG216"/>
  <c r="BF216"/>
  <c r="T216"/>
  <c r="R216"/>
  <c r="P216"/>
  <c r="BI213"/>
  <c r="BH213"/>
  <c r="BG213"/>
  <c r="BF213"/>
  <c r="T213"/>
  <c r="R213"/>
  <c r="P213"/>
  <c r="BI206"/>
  <c r="BH206"/>
  <c r="BG206"/>
  <c r="BF206"/>
  <c r="T206"/>
  <c r="R206"/>
  <c r="P206"/>
  <c r="BI198"/>
  <c r="BH198"/>
  <c r="BG198"/>
  <c r="BF198"/>
  <c r="T198"/>
  <c r="R198"/>
  <c r="P198"/>
  <c r="BI195"/>
  <c r="BH195"/>
  <c r="BG195"/>
  <c r="BF195"/>
  <c r="T195"/>
  <c r="R195"/>
  <c r="P195"/>
  <c r="BI188"/>
  <c r="BH188"/>
  <c r="BG188"/>
  <c r="BF188"/>
  <c r="T188"/>
  <c r="R188"/>
  <c r="P188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T174"/>
  <c r="R175"/>
  <c r="R174"/>
  <c r="P175"/>
  <c r="P174"/>
  <c r="BI172"/>
  <c r="BH172"/>
  <c r="BG172"/>
  <c r="BF172"/>
  <c r="T172"/>
  <c r="R172"/>
  <c r="P172"/>
  <c r="BI167"/>
  <c r="BH167"/>
  <c r="BG167"/>
  <c r="BF167"/>
  <c r="T167"/>
  <c r="R167"/>
  <c r="P167"/>
  <c r="BI163"/>
  <c r="BH163"/>
  <c r="BG163"/>
  <c r="BF163"/>
  <c r="T163"/>
  <c r="R163"/>
  <c r="P163"/>
  <c r="BI159"/>
  <c r="BH159"/>
  <c r="BG159"/>
  <c r="BF159"/>
  <c r="T159"/>
  <c r="R159"/>
  <c r="P159"/>
  <c r="BI154"/>
  <c r="BH154"/>
  <c r="BG154"/>
  <c r="BF154"/>
  <c r="T154"/>
  <c r="R154"/>
  <c r="P154"/>
  <c r="BI149"/>
  <c r="BH149"/>
  <c r="BG149"/>
  <c r="BF149"/>
  <c r="T149"/>
  <c r="R149"/>
  <c r="P149"/>
  <c r="BI145"/>
  <c r="BH145"/>
  <c r="BG145"/>
  <c r="BF145"/>
  <c r="T145"/>
  <c r="R145"/>
  <c r="P145"/>
  <c r="BI140"/>
  <c r="BH140"/>
  <c r="BG140"/>
  <c r="BF140"/>
  <c r="T140"/>
  <c r="T139"/>
  <c r="R140"/>
  <c r="R139"/>
  <c r="P140"/>
  <c r="P139"/>
  <c r="J134"/>
  <c r="J133"/>
  <c r="F133"/>
  <c r="F131"/>
  <c r="E129"/>
  <c r="J94"/>
  <c r="J93"/>
  <c r="F93"/>
  <c r="F91"/>
  <c r="E89"/>
  <c r="J20"/>
  <c r="E20"/>
  <c r="F94"/>
  <c r="J19"/>
  <c r="J14"/>
  <c r="J91"/>
  <c r="E7"/>
  <c r="E125"/>
  <c i="4" r="T264"/>
  <c r="R264"/>
  <c r="P264"/>
  <c r="BK264"/>
  <c r="J264"/>
  <c r="J106"/>
  <c r="J39"/>
  <c r="J38"/>
  <c i="1" r="AY98"/>
  <c i="4" r="J37"/>
  <c i="1" r="AX98"/>
  <c i="4" r="BI1212"/>
  <c r="BH1212"/>
  <c r="BG1212"/>
  <c r="BF1212"/>
  <c r="T1212"/>
  <c r="T1211"/>
  <c r="R1212"/>
  <c r="R1211"/>
  <c r="P1212"/>
  <c r="P1211"/>
  <c r="BI1204"/>
  <c r="BH1204"/>
  <c r="BG1204"/>
  <c r="BF1204"/>
  <c r="T1204"/>
  <c r="R1204"/>
  <c r="P1204"/>
  <c r="BI1193"/>
  <c r="BH1193"/>
  <c r="BG1193"/>
  <c r="BF1193"/>
  <c r="T1193"/>
  <c r="R1193"/>
  <c r="P1193"/>
  <c r="BI1190"/>
  <c r="BH1190"/>
  <c r="BG1190"/>
  <c r="BF1190"/>
  <c r="T1190"/>
  <c r="R1190"/>
  <c r="P1190"/>
  <c r="BI1184"/>
  <c r="BH1184"/>
  <c r="BG1184"/>
  <c r="BF1184"/>
  <c r="T1184"/>
  <c r="R1184"/>
  <c r="P1184"/>
  <c r="BI1181"/>
  <c r="BH1181"/>
  <c r="BG1181"/>
  <c r="BF1181"/>
  <c r="T1181"/>
  <c r="R1181"/>
  <c r="P1181"/>
  <c r="BI1174"/>
  <c r="BH1174"/>
  <c r="BG1174"/>
  <c r="BF1174"/>
  <c r="T1174"/>
  <c r="R1174"/>
  <c r="P1174"/>
  <c r="BI1172"/>
  <c r="BH1172"/>
  <c r="BG1172"/>
  <c r="BF1172"/>
  <c r="T1172"/>
  <c r="R1172"/>
  <c r="P1172"/>
  <c r="BI1166"/>
  <c r="BH1166"/>
  <c r="BG1166"/>
  <c r="BF1166"/>
  <c r="T1166"/>
  <c r="R1166"/>
  <c r="P1166"/>
  <c r="BI1164"/>
  <c r="BH1164"/>
  <c r="BG1164"/>
  <c r="BF1164"/>
  <c r="T1164"/>
  <c r="R1164"/>
  <c r="P1164"/>
  <c r="BI1161"/>
  <c r="BH1161"/>
  <c r="BG1161"/>
  <c r="BF1161"/>
  <c r="T1161"/>
  <c r="R1161"/>
  <c r="P1161"/>
  <c r="BI1153"/>
  <c r="BH1153"/>
  <c r="BG1153"/>
  <c r="BF1153"/>
  <c r="T1153"/>
  <c r="R1153"/>
  <c r="P1153"/>
  <c r="BI1150"/>
  <c r="BH1150"/>
  <c r="BG1150"/>
  <c r="BF1150"/>
  <c r="T1150"/>
  <c r="R1150"/>
  <c r="P1150"/>
  <c r="BI1149"/>
  <c r="BH1149"/>
  <c r="BG1149"/>
  <c r="BF1149"/>
  <c r="T1149"/>
  <c r="R1149"/>
  <c r="P1149"/>
  <c r="BI1140"/>
  <c r="BH1140"/>
  <c r="BG1140"/>
  <c r="BF1140"/>
  <c r="T1140"/>
  <c r="R1140"/>
  <c r="P1140"/>
  <c r="BI1139"/>
  <c r="BH1139"/>
  <c r="BG1139"/>
  <c r="BF1139"/>
  <c r="T1139"/>
  <c r="R1139"/>
  <c r="P1139"/>
  <c r="BI1132"/>
  <c r="BH1132"/>
  <c r="BG1132"/>
  <c r="BF1132"/>
  <c r="T1132"/>
  <c r="R1132"/>
  <c r="P1132"/>
  <c r="BI1131"/>
  <c r="BH1131"/>
  <c r="BG1131"/>
  <c r="BF1131"/>
  <c r="T1131"/>
  <c r="R1131"/>
  <c r="P1131"/>
  <c r="BI1124"/>
  <c r="BH1124"/>
  <c r="BG1124"/>
  <c r="BF1124"/>
  <c r="T1124"/>
  <c r="R1124"/>
  <c r="P1124"/>
  <c r="BI1121"/>
  <c r="BH1121"/>
  <c r="BG1121"/>
  <c r="BF1121"/>
  <c r="T1121"/>
  <c r="R1121"/>
  <c r="P1121"/>
  <c r="BI1113"/>
  <c r="BH1113"/>
  <c r="BG1113"/>
  <c r="BF1113"/>
  <c r="T1113"/>
  <c r="R1113"/>
  <c r="P1113"/>
  <c r="BI1104"/>
  <c r="BH1104"/>
  <c r="BG1104"/>
  <c r="BF1104"/>
  <c r="T1104"/>
  <c r="R1104"/>
  <c r="P1104"/>
  <c r="BI1095"/>
  <c r="BH1095"/>
  <c r="BG1095"/>
  <c r="BF1095"/>
  <c r="T1095"/>
  <c r="R1095"/>
  <c r="P1095"/>
  <c r="BI1087"/>
  <c r="BH1087"/>
  <c r="BG1087"/>
  <c r="BF1087"/>
  <c r="T1087"/>
  <c r="R1087"/>
  <c r="P1087"/>
  <c r="BI1085"/>
  <c r="BH1085"/>
  <c r="BG1085"/>
  <c r="BF1085"/>
  <c r="T1085"/>
  <c r="R1085"/>
  <c r="P1085"/>
  <c r="BI1076"/>
  <c r="BH1076"/>
  <c r="BG1076"/>
  <c r="BF1076"/>
  <c r="T1076"/>
  <c r="R1076"/>
  <c r="P1076"/>
  <c r="BI1075"/>
  <c r="BH1075"/>
  <c r="BG1075"/>
  <c r="BF1075"/>
  <c r="T1075"/>
  <c r="R1075"/>
  <c r="P1075"/>
  <c r="BI1066"/>
  <c r="BH1066"/>
  <c r="BG1066"/>
  <c r="BF1066"/>
  <c r="T1066"/>
  <c r="R1066"/>
  <c r="P1066"/>
  <c r="BI1065"/>
  <c r="BH1065"/>
  <c r="BG1065"/>
  <c r="BF1065"/>
  <c r="T1065"/>
  <c r="R1065"/>
  <c r="P1065"/>
  <c r="BI1055"/>
  <c r="BH1055"/>
  <c r="BG1055"/>
  <c r="BF1055"/>
  <c r="T1055"/>
  <c r="R1055"/>
  <c r="P1055"/>
  <c r="BI1054"/>
  <c r="BH1054"/>
  <c r="BG1054"/>
  <c r="BF1054"/>
  <c r="T1054"/>
  <c r="R1054"/>
  <c r="P1054"/>
  <c r="BI1044"/>
  <c r="BH1044"/>
  <c r="BG1044"/>
  <c r="BF1044"/>
  <c r="T1044"/>
  <c r="R1044"/>
  <c r="P1044"/>
  <c r="BI1042"/>
  <c r="BH1042"/>
  <c r="BG1042"/>
  <c r="BF1042"/>
  <c r="T1042"/>
  <c r="R1042"/>
  <c r="P1042"/>
  <c r="BI1041"/>
  <c r="BH1041"/>
  <c r="BG1041"/>
  <c r="BF1041"/>
  <c r="T1041"/>
  <c r="R1041"/>
  <c r="P1041"/>
  <c r="BI1028"/>
  <c r="BH1028"/>
  <c r="BG1028"/>
  <c r="BF1028"/>
  <c r="T1028"/>
  <c r="R1028"/>
  <c r="P1028"/>
  <c r="BI1019"/>
  <c r="BH1019"/>
  <c r="BG1019"/>
  <c r="BF1019"/>
  <c r="T1019"/>
  <c r="R1019"/>
  <c r="P1019"/>
  <c r="BI1017"/>
  <c r="BH1017"/>
  <c r="BG1017"/>
  <c r="BF1017"/>
  <c r="T1017"/>
  <c r="R1017"/>
  <c r="P1017"/>
  <c r="BI1009"/>
  <c r="BH1009"/>
  <c r="BG1009"/>
  <c r="BF1009"/>
  <c r="T1009"/>
  <c r="R1009"/>
  <c r="P1009"/>
  <c r="BI1007"/>
  <c r="BH1007"/>
  <c r="BG1007"/>
  <c r="BF1007"/>
  <c r="T1007"/>
  <c r="R1007"/>
  <c r="P1007"/>
  <c r="BI1000"/>
  <c r="BH1000"/>
  <c r="BG1000"/>
  <c r="BF1000"/>
  <c r="T1000"/>
  <c r="R1000"/>
  <c r="P1000"/>
  <c r="BI999"/>
  <c r="BH999"/>
  <c r="BG999"/>
  <c r="BF999"/>
  <c r="T999"/>
  <c r="R999"/>
  <c r="P999"/>
  <c r="BI992"/>
  <c r="BH992"/>
  <c r="BG992"/>
  <c r="BF992"/>
  <c r="T992"/>
  <c r="R992"/>
  <c r="P992"/>
  <c r="BI983"/>
  <c r="BH983"/>
  <c r="BG983"/>
  <c r="BF983"/>
  <c r="T983"/>
  <c r="R983"/>
  <c r="P983"/>
  <c r="BI981"/>
  <c r="BH981"/>
  <c r="BG981"/>
  <c r="BF981"/>
  <c r="T981"/>
  <c r="R981"/>
  <c r="P981"/>
  <c r="BI973"/>
  <c r="BH973"/>
  <c r="BG973"/>
  <c r="BF973"/>
  <c r="T973"/>
  <c r="R973"/>
  <c r="P973"/>
  <c r="BI971"/>
  <c r="BH971"/>
  <c r="BG971"/>
  <c r="BF971"/>
  <c r="T971"/>
  <c r="R971"/>
  <c r="P971"/>
  <c r="BI962"/>
  <c r="BH962"/>
  <c r="BG962"/>
  <c r="BF962"/>
  <c r="T962"/>
  <c r="R962"/>
  <c r="P962"/>
  <c r="BI960"/>
  <c r="BH960"/>
  <c r="BG960"/>
  <c r="BF960"/>
  <c r="T960"/>
  <c r="R960"/>
  <c r="P960"/>
  <c r="BI951"/>
  <c r="BH951"/>
  <c r="BG951"/>
  <c r="BF951"/>
  <c r="T951"/>
  <c r="R951"/>
  <c r="P951"/>
  <c r="BI949"/>
  <c r="BH949"/>
  <c r="BG949"/>
  <c r="BF949"/>
  <c r="T949"/>
  <c r="R949"/>
  <c r="P949"/>
  <c r="BI948"/>
  <c r="BH948"/>
  <c r="BG948"/>
  <c r="BF948"/>
  <c r="T948"/>
  <c r="R948"/>
  <c r="P948"/>
  <c r="BI938"/>
  <c r="BH938"/>
  <c r="BG938"/>
  <c r="BF938"/>
  <c r="T938"/>
  <c r="R938"/>
  <c r="P938"/>
  <c r="BI937"/>
  <c r="BH937"/>
  <c r="BG937"/>
  <c r="BF937"/>
  <c r="T937"/>
  <c r="R937"/>
  <c r="P937"/>
  <c r="BI928"/>
  <c r="BH928"/>
  <c r="BG928"/>
  <c r="BF928"/>
  <c r="T928"/>
  <c r="R928"/>
  <c r="P928"/>
  <c r="BI927"/>
  <c r="BH927"/>
  <c r="BG927"/>
  <c r="BF927"/>
  <c r="T927"/>
  <c r="R927"/>
  <c r="P927"/>
  <c r="BI918"/>
  <c r="BH918"/>
  <c r="BG918"/>
  <c r="BF918"/>
  <c r="T918"/>
  <c r="R918"/>
  <c r="P918"/>
  <c r="BI917"/>
  <c r="BH917"/>
  <c r="BG917"/>
  <c r="BF917"/>
  <c r="T917"/>
  <c r="R917"/>
  <c r="P917"/>
  <c r="BI907"/>
  <c r="BH907"/>
  <c r="BG907"/>
  <c r="BF907"/>
  <c r="T907"/>
  <c r="R907"/>
  <c r="P907"/>
  <c r="BI904"/>
  <c r="BH904"/>
  <c r="BG904"/>
  <c r="BF904"/>
  <c r="T904"/>
  <c r="R904"/>
  <c r="P904"/>
  <c r="BI900"/>
  <c r="BH900"/>
  <c r="BG900"/>
  <c r="BF900"/>
  <c r="T900"/>
  <c r="R900"/>
  <c r="P900"/>
  <c r="BI895"/>
  <c r="BH895"/>
  <c r="BG895"/>
  <c r="BF895"/>
  <c r="T895"/>
  <c r="R895"/>
  <c r="P895"/>
  <c r="BI890"/>
  <c r="BH890"/>
  <c r="BG890"/>
  <c r="BF890"/>
  <c r="T890"/>
  <c r="R890"/>
  <c r="P890"/>
  <c r="BI880"/>
  <c r="BH880"/>
  <c r="BG880"/>
  <c r="BF880"/>
  <c r="T880"/>
  <c r="R880"/>
  <c r="P880"/>
  <c r="BI872"/>
  <c r="BH872"/>
  <c r="BG872"/>
  <c r="BF872"/>
  <c r="T872"/>
  <c r="R872"/>
  <c r="P872"/>
  <c r="BI865"/>
  <c r="BH865"/>
  <c r="BG865"/>
  <c r="BF865"/>
  <c r="T865"/>
  <c r="R865"/>
  <c r="P865"/>
  <c r="BI858"/>
  <c r="BH858"/>
  <c r="BG858"/>
  <c r="BF858"/>
  <c r="T858"/>
  <c r="R858"/>
  <c r="P858"/>
  <c r="BI851"/>
  <c r="BH851"/>
  <c r="BG851"/>
  <c r="BF851"/>
  <c r="T851"/>
  <c r="R851"/>
  <c r="P851"/>
  <c r="BI844"/>
  <c r="BH844"/>
  <c r="BG844"/>
  <c r="BF844"/>
  <c r="T844"/>
  <c r="R844"/>
  <c r="P844"/>
  <c r="BI837"/>
  <c r="BH837"/>
  <c r="BG837"/>
  <c r="BF837"/>
  <c r="T837"/>
  <c r="R837"/>
  <c r="P837"/>
  <c r="BI830"/>
  <c r="BH830"/>
  <c r="BG830"/>
  <c r="BF830"/>
  <c r="T830"/>
  <c r="R830"/>
  <c r="P830"/>
  <c r="BI823"/>
  <c r="BH823"/>
  <c r="BG823"/>
  <c r="BF823"/>
  <c r="T823"/>
  <c r="R823"/>
  <c r="P823"/>
  <c r="BI816"/>
  <c r="BH816"/>
  <c r="BG816"/>
  <c r="BF816"/>
  <c r="T816"/>
  <c r="R816"/>
  <c r="P816"/>
  <c r="BI814"/>
  <c r="BH814"/>
  <c r="BG814"/>
  <c r="BF814"/>
  <c r="T814"/>
  <c r="R814"/>
  <c r="P814"/>
  <c r="BI807"/>
  <c r="BH807"/>
  <c r="BG807"/>
  <c r="BF807"/>
  <c r="T807"/>
  <c r="R807"/>
  <c r="P807"/>
  <c r="BI800"/>
  <c r="BH800"/>
  <c r="BG800"/>
  <c r="BF800"/>
  <c r="T800"/>
  <c r="R800"/>
  <c r="P800"/>
  <c r="BI788"/>
  <c r="BH788"/>
  <c r="BG788"/>
  <c r="BF788"/>
  <c r="T788"/>
  <c r="R788"/>
  <c r="P788"/>
  <c r="BI775"/>
  <c r="BH775"/>
  <c r="BG775"/>
  <c r="BF775"/>
  <c r="T775"/>
  <c r="R775"/>
  <c r="P775"/>
  <c r="BI762"/>
  <c r="BH762"/>
  <c r="BG762"/>
  <c r="BF762"/>
  <c r="T762"/>
  <c r="R762"/>
  <c r="P762"/>
  <c r="BI747"/>
  <c r="BH747"/>
  <c r="BG747"/>
  <c r="BF747"/>
  <c r="T747"/>
  <c r="R747"/>
  <c r="P747"/>
  <c r="BI732"/>
  <c r="BH732"/>
  <c r="BG732"/>
  <c r="BF732"/>
  <c r="T732"/>
  <c r="R732"/>
  <c r="P732"/>
  <c r="BI717"/>
  <c r="BH717"/>
  <c r="BG717"/>
  <c r="BF717"/>
  <c r="T717"/>
  <c r="R717"/>
  <c r="P717"/>
  <c r="BI702"/>
  <c r="BH702"/>
  <c r="BG702"/>
  <c r="BF702"/>
  <c r="T702"/>
  <c r="R702"/>
  <c r="P702"/>
  <c r="BI694"/>
  <c r="BH694"/>
  <c r="BG694"/>
  <c r="BF694"/>
  <c r="T694"/>
  <c r="R694"/>
  <c r="P694"/>
  <c r="BI691"/>
  <c r="BH691"/>
  <c r="BG691"/>
  <c r="BF691"/>
  <c r="T691"/>
  <c r="R691"/>
  <c r="P691"/>
  <c r="BI684"/>
  <c r="BH684"/>
  <c r="BG684"/>
  <c r="BF684"/>
  <c r="T684"/>
  <c r="R684"/>
  <c r="P684"/>
  <c r="BI676"/>
  <c r="BH676"/>
  <c r="BG676"/>
  <c r="BF676"/>
  <c r="T676"/>
  <c r="R676"/>
  <c r="P676"/>
  <c r="BI668"/>
  <c r="BH668"/>
  <c r="BG668"/>
  <c r="BF668"/>
  <c r="T668"/>
  <c r="R668"/>
  <c r="P668"/>
  <c r="BI661"/>
  <c r="BH661"/>
  <c r="BG661"/>
  <c r="BF661"/>
  <c r="T661"/>
  <c r="R661"/>
  <c r="P661"/>
  <c r="BI653"/>
  <c r="BH653"/>
  <c r="BG653"/>
  <c r="BF653"/>
  <c r="T653"/>
  <c r="R653"/>
  <c r="P653"/>
  <c r="BI646"/>
  <c r="BH646"/>
  <c r="BG646"/>
  <c r="BF646"/>
  <c r="T646"/>
  <c r="R646"/>
  <c r="P646"/>
  <c r="BI637"/>
  <c r="BH637"/>
  <c r="BG637"/>
  <c r="BF637"/>
  <c r="T637"/>
  <c r="R637"/>
  <c r="P637"/>
  <c r="BI635"/>
  <c r="BH635"/>
  <c r="BG635"/>
  <c r="BF635"/>
  <c r="T635"/>
  <c r="R635"/>
  <c r="P635"/>
  <c r="BI628"/>
  <c r="BH628"/>
  <c r="BG628"/>
  <c r="BF628"/>
  <c r="T628"/>
  <c r="R628"/>
  <c r="P628"/>
  <c r="BI621"/>
  <c r="BH621"/>
  <c r="BG621"/>
  <c r="BF621"/>
  <c r="T621"/>
  <c r="R621"/>
  <c r="P621"/>
  <c r="BI614"/>
  <c r="BH614"/>
  <c r="BG614"/>
  <c r="BF614"/>
  <c r="T614"/>
  <c r="R614"/>
  <c r="P614"/>
  <c r="BI608"/>
  <c r="BH608"/>
  <c r="BG608"/>
  <c r="BF608"/>
  <c r="T608"/>
  <c r="R608"/>
  <c r="P608"/>
  <c r="BI600"/>
  <c r="BH600"/>
  <c r="BG600"/>
  <c r="BF600"/>
  <c r="T600"/>
  <c r="R600"/>
  <c r="P600"/>
  <c r="BI590"/>
  <c r="BH590"/>
  <c r="BG590"/>
  <c r="BF590"/>
  <c r="T590"/>
  <c r="R590"/>
  <c r="P590"/>
  <c r="BI580"/>
  <c r="BH580"/>
  <c r="BG580"/>
  <c r="BF580"/>
  <c r="T580"/>
  <c r="R580"/>
  <c r="P580"/>
  <c r="BI570"/>
  <c r="BH570"/>
  <c r="BG570"/>
  <c r="BF570"/>
  <c r="T570"/>
  <c r="R570"/>
  <c r="P570"/>
  <c r="BI560"/>
  <c r="BH560"/>
  <c r="BG560"/>
  <c r="BF560"/>
  <c r="T560"/>
  <c r="R560"/>
  <c r="P560"/>
  <c r="BI550"/>
  <c r="BH550"/>
  <c r="BG550"/>
  <c r="BF550"/>
  <c r="T550"/>
  <c r="R550"/>
  <c r="P550"/>
  <c r="BI539"/>
  <c r="BH539"/>
  <c r="BG539"/>
  <c r="BF539"/>
  <c r="T539"/>
  <c r="R539"/>
  <c r="P539"/>
  <c r="BI529"/>
  <c r="BH529"/>
  <c r="BG529"/>
  <c r="BF529"/>
  <c r="T529"/>
  <c r="R529"/>
  <c r="P529"/>
  <c r="BI519"/>
  <c r="BH519"/>
  <c r="BG519"/>
  <c r="BF519"/>
  <c r="T519"/>
  <c r="R519"/>
  <c r="P519"/>
  <c r="BI508"/>
  <c r="BH508"/>
  <c r="BG508"/>
  <c r="BF508"/>
  <c r="T508"/>
  <c r="R508"/>
  <c r="P508"/>
  <c r="BI496"/>
  <c r="BH496"/>
  <c r="BG496"/>
  <c r="BF496"/>
  <c r="T496"/>
  <c r="R496"/>
  <c r="P496"/>
  <c r="BI479"/>
  <c r="BH479"/>
  <c r="BG479"/>
  <c r="BF479"/>
  <c r="T479"/>
  <c r="R479"/>
  <c r="P479"/>
  <c r="BI466"/>
  <c r="BH466"/>
  <c r="BG466"/>
  <c r="BF466"/>
  <c r="T466"/>
  <c r="R466"/>
  <c r="P466"/>
  <c r="BI460"/>
  <c r="BH460"/>
  <c r="BG460"/>
  <c r="BF460"/>
  <c r="T460"/>
  <c r="R460"/>
  <c r="P460"/>
  <c r="BI456"/>
  <c r="BH456"/>
  <c r="BG456"/>
  <c r="BF456"/>
  <c r="T456"/>
  <c r="R456"/>
  <c r="P456"/>
  <c r="BI454"/>
  <c r="BH454"/>
  <c r="BG454"/>
  <c r="BF454"/>
  <c r="T454"/>
  <c r="R454"/>
  <c r="P454"/>
  <c r="BI451"/>
  <c r="BH451"/>
  <c r="BG451"/>
  <c r="BF451"/>
  <c r="T451"/>
  <c r="T450"/>
  <c r="R451"/>
  <c r="R450"/>
  <c r="P451"/>
  <c r="P450"/>
  <c r="BI448"/>
  <c r="BH448"/>
  <c r="BG448"/>
  <c r="BF448"/>
  <c r="T448"/>
  <c r="R448"/>
  <c r="P448"/>
  <c r="BI445"/>
  <c r="BH445"/>
  <c r="BG445"/>
  <c r="BF445"/>
  <c r="T445"/>
  <c r="R445"/>
  <c r="P445"/>
  <c r="BI443"/>
  <c r="BH443"/>
  <c r="BG443"/>
  <c r="BF443"/>
  <c r="T443"/>
  <c r="R443"/>
  <c r="P443"/>
  <c r="BI441"/>
  <c r="BH441"/>
  <c r="BG441"/>
  <c r="BF441"/>
  <c r="T441"/>
  <c r="R441"/>
  <c r="P441"/>
  <c r="BI433"/>
  <c r="BH433"/>
  <c r="BG433"/>
  <c r="BF433"/>
  <c r="T433"/>
  <c r="R433"/>
  <c r="P433"/>
  <c r="BI425"/>
  <c r="BH425"/>
  <c r="BG425"/>
  <c r="BF425"/>
  <c r="T425"/>
  <c r="R425"/>
  <c r="P425"/>
  <c r="BI413"/>
  <c r="BH413"/>
  <c r="BG413"/>
  <c r="BF413"/>
  <c r="T413"/>
  <c r="R413"/>
  <c r="P413"/>
  <c r="BI407"/>
  <c r="BH407"/>
  <c r="BG407"/>
  <c r="BF407"/>
  <c r="T407"/>
  <c r="R407"/>
  <c r="P407"/>
  <c r="BI401"/>
  <c r="BH401"/>
  <c r="BG401"/>
  <c r="BF401"/>
  <c r="T401"/>
  <c r="R401"/>
  <c r="P401"/>
  <c r="BI394"/>
  <c r="BH394"/>
  <c r="BG394"/>
  <c r="BF394"/>
  <c r="T394"/>
  <c r="R394"/>
  <c r="P394"/>
  <c r="BI389"/>
  <c r="BH389"/>
  <c r="BG389"/>
  <c r="BF389"/>
  <c r="T389"/>
  <c r="R389"/>
  <c r="P389"/>
  <c r="BI383"/>
  <c r="BH383"/>
  <c r="BG383"/>
  <c r="BF383"/>
  <c r="T383"/>
  <c r="R383"/>
  <c r="P383"/>
  <c r="BI378"/>
  <c r="BH378"/>
  <c r="BG378"/>
  <c r="BF378"/>
  <c r="T378"/>
  <c r="R378"/>
  <c r="P378"/>
  <c r="BI371"/>
  <c r="BH371"/>
  <c r="BG371"/>
  <c r="BF371"/>
  <c r="T371"/>
  <c r="R371"/>
  <c r="P371"/>
  <c r="BI364"/>
  <c r="BH364"/>
  <c r="BG364"/>
  <c r="BF364"/>
  <c r="T364"/>
  <c r="R364"/>
  <c r="P364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44"/>
  <c r="BH344"/>
  <c r="BG344"/>
  <c r="BF344"/>
  <c r="T344"/>
  <c r="R344"/>
  <c r="P344"/>
  <c r="BI338"/>
  <c r="BH338"/>
  <c r="BG338"/>
  <c r="BF338"/>
  <c r="T338"/>
  <c r="R338"/>
  <c r="P338"/>
  <c r="BI330"/>
  <c r="BH330"/>
  <c r="BG330"/>
  <c r="BF330"/>
  <c r="T330"/>
  <c r="R330"/>
  <c r="P330"/>
  <c r="BI319"/>
  <c r="BH319"/>
  <c r="BG319"/>
  <c r="BF319"/>
  <c r="T319"/>
  <c r="R319"/>
  <c r="P319"/>
  <c r="BI315"/>
  <c r="BH315"/>
  <c r="BG315"/>
  <c r="BF315"/>
  <c r="T315"/>
  <c r="R315"/>
  <c r="P315"/>
  <c r="BI304"/>
  <c r="BH304"/>
  <c r="BG304"/>
  <c r="BF304"/>
  <c r="T304"/>
  <c r="R304"/>
  <c r="P304"/>
  <c r="BI296"/>
  <c r="BH296"/>
  <c r="BG296"/>
  <c r="BF296"/>
  <c r="T296"/>
  <c r="R296"/>
  <c r="P296"/>
  <c r="BI289"/>
  <c r="BH289"/>
  <c r="BG289"/>
  <c r="BF289"/>
  <c r="T289"/>
  <c r="R289"/>
  <c r="P289"/>
  <c r="BI281"/>
  <c r="BH281"/>
  <c r="BG281"/>
  <c r="BF281"/>
  <c r="T281"/>
  <c r="R281"/>
  <c r="P281"/>
  <c r="BI274"/>
  <c r="BH274"/>
  <c r="BG274"/>
  <c r="BF274"/>
  <c r="T274"/>
  <c r="T273"/>
  <c r="R274"/>
  <c r="R273"/>
  <c r="P274"/>
  <c r="P273"/>
  <c r="BI265"/>
  <c r="BH265"/>
  <c r="BG265"/>
  <c r="BF265"/>
  <c r="T265"/>
  <c r="R265"/>
  <c r="P265"/>
  <c r="BI255"/>
  <c r="BH255"/>
  <c r="BG255"/>
  <c r="BF255"/>
  <c r="T255"/>
  <c r="R255"/>
  <c r="P255"/>
  <c r="BI252"/>
  <c r="BH252"/>
  <c r="BG252"/>
  <c r="BF252"/>
  <c r="T252"/>
  <c r="R252"/>
  <c r="P252"/>
  <c r="BI244"/>
  <c r="BH244"/>
  <c r="BG244"/>
  <c r="BF244"/>
  <c r="T244"/>
  <c r="R244"/>
  <c r="P244"/>
  <c r="BI235"/>
  <c r="BH235"/>
  <c r="BG235"/>
  <c r="BF235"/>
  <c r="T235"/>
  <c r="R235"/>
  <c r="P235"/>
  <c r="BI227"/>
  <c r="BH227"/>
  <c r="BG227"/>
  <c r="BF227"/>
  <c r="T227"/>
  <c r="R227"/>
  <c r="P227"/>
  <c r="BI217"/>
  <c r="BH217"/>
  <c r="BG217"/>
  <c r="BF217"/>
  <c r="T217"/>
  <c r="R217"/>
  <c r="P217"/>
  <c r="BI213"/>
  <c r="BH213"/>
  <c r="BG213"/>
  <c r="BF213"/>
  <c r="T213"/>
  <c r="R213"/>
  <c r="P213"/>
  <c r="BI203"/>
  <c r="BH203"/>
  <c r="BG203"/>
  <c r="BF203"/>
  <c r="T203"/>
  <c r="R203"/>
  <c r="P203"/>
  <c r="BI200"/>
  <c r="BH200"/>
  <c r="BG200"/>
  <c r="BF200"/>
  <c r="T200"/>
  <c r="T190"/>
  <c r="R200"/>
  <c r="R190"/>
  <c r="P200"/>
  <c r="P190"/>
  <c r="BI191"/>
  <c r="BH191"/>
  <c r="BG191"/>
  <c r="BF191"/>
  <c r="T191"/>
  <c r="R191"/>
  <c r="P191"/>
  <c r="BI179"/>
  <c r="BH179"/>
  <c r="BG179"/>
  <c r="BF179"/>
  <c r="T179"/>
  <c r="R179"/>
  <c r="P179"/>
  <c r="BI168"/>
  <c r="BH168"/>
  <c r="BG168"/>
  <c r="BF168"/>
  <c r="T168"/>
  <c r="R168"/>
  <c r="P168"/>
  <c r="BI158"/>
  <c r="BH158"/>
  <c r="BG158"/>
  <c r="BF158"/>
  <c r="T158"/>
  <c r="R158"/>
  <c r="P158"/>
  <c r="BI148"/>
  <c r="BH148"/>
  <c r="BG148"/>
  <c r="BF148"/>
  <c r="T148"/>
  <c r="R148"/>
  <c r="P148"/>
  <c r="J141"/>
  <c r="J140"/>
  <c r="F140"/>
  <c r="F138"/>
  <c r="E136"/>
  <c r="J94"/>
  <c r="J93"/>
  <c r="F93"/>
  <c r="F91"/>
  <c r="E89"/>
  <c r="J20"/>
  <c r="E20"/>
  <c r="F94"/>
  <c r="J19"/>
  <c r="J14"/>
  <c r="J138"/>
  <c r="E7"/>
  <c r="E85"/>
  <c i="3" r="J39"/>
  <c r="J38"/>
  <c i="1" r="AY97"/>
  <c i="3" r="J37"/>
  <c i="1" r="AX97"/>
  <c i="3" r="BI197"/>
  <c r="BH197"/>
  <c r="BG197"/>
  <c r="BF197"/>
  <c r="T197"/>
  <c r="R197"/>
  <c r="P197"/>
  <c r="BI194"/>
  <c r="BH194"/>
  <c r="BG194"/>
  <c r="BF194"/>
  <c r="T194"/>
  <c r="R194"/>
  <c r="P194"/>
  <c r="BI189"/>
  <c r="BH189"/>
  <c r="BG189"/>
  <c r="BF189"/>
  <c r="T189"/>
  <c r="R189"/>
  <c r="P189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7"/>
  <c r="BH177"/>
  <c r="BG177"/>
  <c r="BF177"/>
  <c r="T177"/>
  <c r="R177"/>
  <c r="P177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0"/>
  <c r="BH130"/>
  <c r="BG130"/>
  <c r="BF130"/>
  <c r="T130"/>
  <c r="R130"/>
  <c r="P130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119"/>
  <c r="E7"/>
  <c r="E113"/>
  <c i="2" r="J39"/>
  <c r="J38"/>
  <c i="1" r="AY96"/>
  <c i="2" r="J37"/>
  <c i="1" r="AX96"/>
  <c i="2" r="BI3439"/>
  <c r="BH3439"/>
  <c r="BG3439"/>
  <c r="BF3439"/>
  <c r="T3439"/>
  <c r="T3438"/>
  <c r="R3439"/>
  <c r="R3438"/>
  <c r="P3439"/>
  <c r="P3438"/>
  <c r="BI3436"/>
  <c r="BH3436"/>
  <c r="BG3436"/>
  <c r="BF3436"/>
  <c r="T3436"/>
  <c r="R3436"/>
  <c r="P3436"/>
  <c r="BI3377"/>
  <c r="BH3377"/>
  <c r="BG3377"/>
  <c r="BF3377"/>
  <c r="T3377"/>
  <c r="R3377"/>
  <c r="P3377"/>
  <c r="BI3367"/>
  <c r="BH3367"/>
  <c r="BG3367"/>
  <c r="BF3367"/>
  <c r="T3367"/>
  <c r="R3367"/>
  <c r="P3367"/>
  <c r="BI3366"/>
  <c r="BH3366"/>
  <c r="BG3366"/>
  <c r="BF3366"/>
  <c r="T3366"/>
  <c r="R3366"/>
  <c r="P3366"/>
  <c r="BI3364"/>
  <c r="BH3364"/>
  <c r="BG3364"/>
  <c r="BF3364"/>
  <c r="T3364"/>
  <c r="R3364"/>
  <c r="P3364"/>
  <c r="BI3358"/>
  <c r="BH3358"/>
  <c r="BG3358"/>
  <c r="BF3358"/>
  <c r="T3358"/>
  <c r="R3358"/>
  <c r="P3358"/>
  <c r="BI3356"/>
  <c r="BH3356"/>
  <c r="BG3356"/>
  <c r="BF3356"/>
  <c r="T3356"/>
  <c r="R3356"/>
  <c r="P3356"/>
  <c r="BI3351"/>
  <c r="BH3351"/>
  <c r="BG3351"/>
  <c r="BF3351"/>
  <c r="T3351"/>
  <c r="R3351"/>
  <c r="P3351"/>
  <c r="BI3348"/>
  <c r="BH3348"/>
  <c r="BG3348"/>
  <c r="BF3348"/>
  <c r="T3348"/>
  <c r="R3348"/>
  <c r="P3348"/>
  <c r="BI3345"/>
  <c r="BH3345"/>
  <c r="BG3345"/>
  <c r="BF3345"/>
  <c r="T3345"/>
  <c r="R3345"/>
  <c r="P3345"/>
  <c r="BI3329"/>
  <c r="BH3329"/>
  <c r="BG3329"/>
  <c r="BF3329"/>
  <c r="T3329"/>
  <c r="R3329"/>
  <c r="P3329"/>
  <c r="BI3327"/>
  <c r="BH3327"/>
  <c r="BG3327"/>
  <c r="BF3327"/>
  <c r="T3327"/>
  <c r="R3327"/>
  <c r="P3327"/>
  <c r="BI3307"/>
  <c r="BH3307"/>
  <c r="BG3307"/>
  <c r="BF3307"/>
  <c r="T3307"/>
  <c r="R3307"/>
  <c r="P3307"/>
  <c r="BI3296"/>
  <c r="BH3296"/>
  <c r="BG3296"/>
  <c r="BF3296"/>
  <c r="T3296"/>
  <c r="R3296"/>
  <c r="P3296"/>
  <c r="BI3279"/>
  <c r="BH3279"/>
  <c r="BG3279"/>
  <c r="BF3279"/>
  <c r="T3279"/>
  <c r="R3279"/>
  <c r="P3279"/>
  <c r="BI3277"/>
  <c r="BH3277"/>
  <c r="BG3277"/>
  <c r="BF3277"/>
  <c r="T3277"/>
  <c r="R3277"/>
  <c r="P3277"/>
  <c r="BI3260"/>
  <c r="BH3260"/>
  <c r="BG3260"/>
  <c r="BF3260"/>
  <c r="T3260"/>
  <c r="R3260"/>
  <c r="P3260"/>
  <c r="BI3258"/>
  <c r="BH3258"/>
  <c r="BG3258"/>
  <c r="BF3258"/>
  <c r="T3258"/>
  <c r="R3258"/>
  <c r="P3258"/>
  <c r="BI3241"/>
  <c r="BH3241"/>
  <c r="BG3241"/>
  <c r="BF3241"/>
  <c r="T3241"/>
  <c r="R3241"/>
  <c r="P3241"/>
  <c r="BI3238"/>
  <c r="BH3238"/>
  <c r="BG3238"/>
  <c r="BF3238"/>
  <c r="T3238"/>
  <c r="R3238"/>
  <c r="P3238"/>
  <c r="BI3224"/>
  <c r="BH3224"/>
  <c r="BG3224"/>
  <c r="BF3224"/>
  <c r="T3224"/>
  <c r="R3224"/>
  <c r="P3224"/>
  <c r="BI3203"/>
  <c r="BH3203"/>
  <c r="BG3203"/>
  <c r="BF3203"/>
  <c r="T3203"/>
  <c r="R3203"/>
  <c r="P3203"/>
  <c r="BI3182"/>
  <c r="BH3182"/>
  <c r="BG3182"/>
  <c r="BF3182"/>
  <c r="T3182"/>
  <c r="R3182"/>
  <c r="P3182"/>
  <c r="BI3161"/>
  <c r="BH3161"/>
  <c r="BG3161"/>
  <c r="BF3161"/>
  <c r="T3161"/>
  <c r="R3161"/>
  <c r="P3161"/>
  <c r="BI3140"/>
  <c r="BH3140"/>
  <c r="BG3140"/>
  <c r="BF3140"/>
  <c r="T3140"/>
  <c r="R3140"/>
  <c r="P3140"/>
  <c r="BI3137"/>
  <c r="BH3137"/>
  <c r="BG3137"/>
  <c r="BF3137"/>
  <c r="T3137"/>
  <c r="R3137"/>
  <c r="P3137"/>
  <c r="BI3124"/>
  <c r="BH3124"/>
  <c r="BG3124"/>
  <c r="BF3124"/>
  <c r="T3124"/>
  <c r="R3124"/>
  <c r="P3124"/>
  <c r="BI3111"/>
  <c r="BH3111"/>
  <c r="BG3111"/>
  <c r="BF3111"/>
  <c r="T3111"/>
  <c r="R3111"/>
  <c r="P3111"/>
  <c r="BI3109"/>
  <c r="BH3109"/>
  <c r="BG3109"/>
  <c r="BF3109"/>
  <c r="T3109"/>
  <c r="R3109"/>
  <c r="P3109"/>
  <c r="BI3096"/>
  <c r="BH3096"/>
  <c r="BG3096"/>
  <c r="BF3096"/>
  <c r="T3096"/>
  <c r="R3096"/>
  <c r="P3096"/>
  <c r="BI3094"/>
  <c r="BH3094"/>
  <c r="BG3094"/>
  <c r="BF3094"/>
  <c r="T3094"/>
  <c r="R3094"/>
  <c r="P3094"/>
  <c r="BI3092"/>
  <c r="BH3092"/>
  <c r="BG3092"/>
  <c r="BF3092"/>
  <c r="T3092"/>
  <c r="R3092"/>
  <c r="P3092"/>
  <c r="BI3077"/>
  <c r="BH3077"/>
  <c r="BG3077"/>
  <c r="BF3077"/>
  <c r="T3077"/>
  <c r="R3077"/>
  <c r="P3077"/>
  <c r="BI3064"/>
  <c r="BH3064"/>
  <c r="BG3064"/>
  <c r="BF3064"/>
  <c r="T3064"/>
  <c r="R3064"/>
  <c r="P3064"/>
  <c r="BI3061"/>
  <c r="BH3061"/>
  <c r="BG3061"/>
  <c r="BF3061"/>
  <c r="T3061"/>
  <c r="R3061"/>
  <c r="P3061"/>
  <c r="BI3041"/>
  <c r="BH3041"/>
  <c r="BG3041"/>
  <c r="BF3041"/>
  <c r="T3041"/>
  <c r="R3041"/>
  <c r="P3041"/>
  <c r="BI3033"/>
  <c r="BH3033"/>
  <c r="BG3033"/>
  <c r="BF3033"/>
  <c r="T3033"/>
  <c r="R3033"/>
  <c r="P3033"/>
  <c r="BI3013"/>
  <c r="BH3013"/>
  <c r="BG3013"/>
  <c r="BF3013"/>
  <c r="T3013"/>
  <c r="R3013"/>
  <c r="P3013"/>
  <c r="BI2993"/>
  <c r="BH2993"/>
  <c r="BG2993"/>
  <c r="BF2993"/>
  <c r="T2993"/>
  <c r="R2993"/>
  <c r="P2993"/>
  <c r="BI2973"/>
  <c r="BH2973"/>
  <c r="BG2973"/>
  <c r="BF2973"/>
  <c r="T2973"/>
  <c r="R2973"/>
  <c r="P2973"/>
  <c r="BI2953"/>
  <c r="BH2953"/>
  <c r="BG2953"/>
  <c r="BF2953"/>
  <c r="T2953"/>
  <c r="R2953"/>
  <c r="P2953"/>
  <c r="BI2933"/>
  <c r="BH2933"/>
  <c r="BG2933"/>
  <c r="BF2933"/>
  <c r="T2933"/>
  <c r="R2933"/>
  <c r="P2933"/>
  <c r="BI2907"/>
  <c r="BH2907"/>
  <c r="BG2907"/>
  <c r="BF2907"/>
  <c r="T2907"/>
  <c r="R2907"/>
  <c r="P2907"/>
  <c r="BI2905"/>
  <c r="BH2905"/>
  <c r="BG2905"/>
  <c r="BF2905"/>
  <c r="T2905"/>
  <c r="R2905"/>
  <c r="P2905"/>
  <c r="BI2887"/>
  <c r="BH2887"/>
  <c r="BG2887"/>
  <c r="BF2887"/>
  <c r="T2887"/>
  <c r="R2887"/>
  <c r="P2887"/>
  <c r="BI2885"/>
  <c r="BH2885"/>
  <c r="BG2885"/>
  <c r="BF2885"/>
  <c r="T2885"/>
  <c r="R2885"/>
  <c r="P2885"/>
  <c r="BI2878"/>
  <c r="BH2878"/>
  <c r="BG2878"/>
  <c r="BF2878"/>
  <c r="T2878"/>
  <c r="R2878"/>
  <c r="P2878"/>
  <c r="BI2876"/>
  <c r="BH2876"/>
  <c r="BG2876"/>
  <c r="BF2876"/>
  <c r="T2876"/>
  <c r="R2876"/>
  <c r="P2876"/>
  <c r="BI2869"/>
  <c r="BH2869"/>
  <c r="BG2869"/>
  <c r="BF2869"/>
  <c r="T2869"/>
  <c r="R2869"/>
  <c r="P2869"/>
  <c r="BI2867"/>
  <c r="BH2867"/>
  <c r="BG2867"/>
  <c r="BF2867"/>
  <c r="T2867"/>
  <c r="R2867"/>
  <c r="P2867"/>
  <c r="BI2860"/>
  <c r="BH2860"/>
  <c r="BG2860"/>
  <c r="BF2860"/>
  <c r="T2860"/>
  <c r="R2860"/>
  <c r="P2860"/>
  <c r="BI2858"/>
  <c r="BH2858"/>
  <c r="BG2858"/>
  <c r="BF2858"/>
  <c r="T2858"/>
  <c r="R2858"/>
  <c r="P2858"/>
  <c r="BI2856"/>
  <c r="BH2856"/>
  <c r="BG2856"/>
  <c r="BF2856"/>
  <c r="T2856"/>
  <c r="R2856"/>
  <c r="P2856"/>
  <c r="BI2828"/>
  <c r="BH2828"/>
  <c r="BG2828"/>
  <c r="BF2828"/>
  <c r="T2828"/>
  <c r="R2828"/>
  <c r="P2828"/>
  <c r="BI2798"/>
  <c r="BH2798"/>
  <c r="BG2798"/>
  <c r="BF2798"/>
  <c r="T2798"/>
  <c r="R2798"/>
  <c r="P2798"/>
  <c r="BI2796"/>
  <c r="BH2796"/>
  <c r="BG2796"/>
  <c r="BF2796"/>
  <c r="T2796"/>
  <c r="R2796"/>
  <c r="P2796"/>
  <c r="BI2795"/>
  <c r="BH2795"/>
  <c r="BG2795"/>
  <c r="BF2795"/>
  <c r="T2795"/>
  <c r="R2795"/>
  <c r="P2795"/>
  <c r="BI2794"/>
  <c r="BH2794"/>
  <c r="BG2794"/>
  <c r="BF2794"/>
  <c r="T2794"/>
  <c r="R2794"/>
  <c r="P2794"/>
  <c r="BI2793"/>
  <c r="BH2793"/>
  <c r="BG2793"/>
  <c r="BF2793"/>
  <c r="T2793"/>
  <c r="R2793"/>
  <c r="P2793"/>
  <c r="BI2792"/>
  <c r="BH2792"/>
  <c r="BG2792"/>
  <c r="BF2792"/>
  <c r="T2792"/>
  <c r="R2792"/>
  <c r="P2792"/>
  <c r="BI2791"/>
  <c r="BH2791"/>
  <c r="BG2791"/>
  <c r="BF2791"/>
  <c r="T2791"/>
  <c r="R2791"/>
  <c r="P2791"/>
  <c r="BI2790"/>
  <c r="BH2790"/>
  <c r="BG2790"/>
  <c r="BF2790"/>
  <c r="T2790"/>
  <c r="R2790"/>
  <c r="P2790"/>
  <c r="BI2788"/>
  <c r="BH2788"/>
  <c r="BG2788"/>
  <c r="BF2788"/>
  <c r="T2788"/>
  <c r="R2788"/>
  <c r="P2788"/>
  <c r="BI2787"/>
  <c r="BH2787"/>
  <c r="BG2787"/>
  <c r="BF2787"/>
  <c r="T2787"/>
  <c r="R2787"/>
  <c r="P2787"/>
  <c r="BI2786"/>
  <c r="BH2786"/>
  <c r="BG2786"/>
  <c r="BF2786"/>
  <c r="T2786"/>
  <c r="R2786"/>
  <c r="P2786"/>
  <c r="BI2785"/>
  <c r="BH2785"/>
  <c r="BG2785"/>
  <c r="BF2785"/>
  <c r="T2785"/>
  <c r="R2785"/>
  <c r="P2785"/>
  <c r="BI2783"/>
  <c r="BH2783"/>
  <c r="BG2783"/>
  <c r="BF2783"/>
  <c r="T2783"/>
  <c r="R2783"/>
  <c r="P2783"/>
  <c r="BI2782"/>
  <c r="BH2782"/>
  <c r="BG2782"/>
  <c r="BF2782"/>
  <c r="T2782"/>
  <c r="R2782"/>
  <c r="P2782"/>
  <c r="BI2781"/>
  <c r="BH2781"/>
  <c r="BG2781"/>
  <c r="BF2781"/>
  <c r="T2781"/>
  <c r="R2781"/>
  <c r="P2781"/>
  <c r="BI2778"/>
  <c r="BH2778"/>
  <c r="BG2778"/>
  <c r="BF2778"/>
  <c r="T2778"/>
  <c r="R2778"/>
  <c r="P2778"/>
  <c r="BI2772"/>
  <c r="BH2772"/>
  <c r="BG2772"/>
  <c r="BF2772"/>
  <c r="T2772"/>
  <c r="R2772"/>
  <c r="P2772"/>
  <c r="BI2769"/>
  <c r="BH2769"/>
  <c r="BG2769"/>
  <c r="BF2769"/>
  <c r="T2769"/>
  <c r="R2769"/>
  <c r="P2769"/>
  <c r="BI2761"/>
  <c r="BH2761"/>
  <c r="BG2761"/>
  <c r="BF2761"/>
  <c r="T2761"/>
  <c r="R2761"/>
  <c r="P2761"/>
  <c r="BI2760"/>
  <c r="BH2760"/>
  <c r="BG2760"/>
  <c r="BF2760"/>
  <c r="T2760"/>
  <c r="R2760"/>
  <c r="P2760"/>
  <c r="BI2752"/>
  <c r="BH2752"/>
  <c r="BG2752"/>
  <c r="BF2752"/>
  <c r="T2752"/>
  <c r="R2752"/>
  <c r="P2752"/>
  <c r="BI2749"/>
  <c r="BH2749"/>
  <c r="BG2749"/>
  <c r="BF2749"/>
  <c r="T2749"/>
  <c r="R2749"/>
  <c r="P2749"/>
  <c r="BI2741"/>
  <c r="BH2741"/>
  <c r="BG2741"/>
  <c r="BF2741"/>
  <c r="T2741"/>
  <c r="R2741"/>
  <c r="P2741"/>
  <c r="BI2733"/>
  <c r="BH2733"/>
  <c r="BG2733"/>
  <c r="BF2733"/>
  <c r="T2733"/>
  <c r="R2733"/>
  <c r="P2733"/>
  <c r="BI2725"/>
  <c r="BH2725"/>
  <c r="BG2725"/>
  <c r="BF2725"/>
  <c r="T2725"/>
  <c r="R2725"/>
  <c r="P2725"/>
  <c r="BI2719"/>
  <c r="BH2719"/>
  <c r="BG2719"/>
  <c r="BF2719"/>
  <c r="T2719"/>
  <c r="R2719"/>
  <c r="P2719"/>
  <c r="BI2716"/>
  <c r="BH2716"/>
  <c r="BG2716"/>
  <c r="BF2716"/>
  <c r="T2716"/>
  <c r="R2716"/>
  <c r="P2716"/>
  <c r="BI2706"/>
  <c r="BH2706"/>
  <c r="BG2706"/>
  <c r="BF2706"/>
  <c r="T2706"/>
  <c r="R2706"/>
  <c r="P2706"/>
  <c r="BI2698"/>
  <c r="BH2698"/>
  <c r="BG2698"/>
  <c r="BF2698"/>
  <c r="T2698"/>
  <c r="R2698"/>
  <c r="P2698"/>
  <c r="BI2697"/>
  <c r="BH2697"/>
  <c r="BG2697"/>
  <c r="BF2697"/>
  <c r="T2697"/>
  <c r="R2697"/>
  <c r="P2697"/>
  <c r="BI2696"/>
  <c r="BH2696"/>
  <c r="BG2696"/>
  <c r="BF2696"/>
  <c r="T2696"/>
  <c r="R2696"/>
  <c r="P2696"/>
  <c r="BI2695"/>
  <c r="BH2695"/>
  <c r="BG2695"/>
  <c r="BF2695"/>
  <c r="T2695"/>
  <c r="R2695"/>
  <c r="P2695"/>
  <c r="BI2689"/>
  <c r="BH2689"/>
  <c r="BG2689"/>
  <c r="BF2689"/>
  <c r="T2689"/>
  <c r="R2689"/>
  <c r="P2689"/>
  <c r="BI2685"/>
  <c r="BH2685"/>
  <c r="BG2685"/>
  <c r="BF2685"/>
  <c r="T2685"/>
  <c r="R2685"/>
  <c r="P2685"/>
  <c r="BI2677"/>
  <c r="BH2677"/>
  <c r="BG2677"/>
  <c r="BF2677"/>
  <c r="T2677"/>
  <c r="R2677"/>
  <c r="P2677"/>
  <c r="BI2676"/>
  <c r="BH2676"/>
  <c r="BG2676"/>
  <c r="BF2676"/>
  <c r="T2676"/>
  <c r="R2676"/>
  <c r="P2676"/>
  <c r="BI2668"/>
  <c r="BH2668"/>
  <c r="BG2668"/>
  <c r="BF2668"/>
  <c r="T2668"/>
  <c r="R2668"/>
  <c r="P2668"/>
  <c r="BI2666"/>
  <c r="BH2666"/>
  <c r="BG2666"/>
  <c r="BF2666"/>
  <c r="T2666"/>
  <c r="R2666"/>
  <c r="P2666"/>
  <c r="BI2658"/>
  <c r="BH2658"/>
  <c r="BG2658"/>
  <c r="BF2658"/>
  <c r="T2658"/>
  <c r="R2658"/>
  <c r="P2658"/>
  <c r="BI2656"/>
  <c r="BH2656"/>
  <c r="BG2656"/>
  <c r="BF2656"/>
  <c r="T2656"/>
  <c r="R2656"/>
  <c r="P2656"/>
  <c r="BI2648"/>
  <c r="BH2648"/>
  <c r="BG2648"/>
  <c r="BF2648"/>
  <c r="T2648"/>
  <c r="R2648"/>
  <c r="P2648"/>
  <c r="BI2646"/>
  <c r="BH2646"/>
  <c r="BG2646"/>
  <c r="BF2646"/>
  <c r="T2646"/>
  <c r="R2646"/>
  <c r="P2646"/>
  <c r="BI2638"/>
  <c r="BH2638"/>
  <c r="BG2638"/>
  <c r="BF2638"/>
  <c r="T2638"/>
  <c r="R2638"/>
  <c r="P2638"/>
  <c r="BI2636"/>
  <c r="BH2636"/>
  <c r="BG2636"/>
  <c r="BF2636"/>
  <c r="T2636"/>
  <c r="R2636"/>
  <c r="P2636"/>
  <c r="BI2628"/>
  <c r="BH2628"/>
  <c r="BG2628"/>
  <c r="BF2628"/>
  <c r="T2628"/>
  <c r="R2628"/>
  <c r="P2628"/>
  <c r="BI2626"/>
  <c r="BH2626"/>
  <c r="BG2626"/>
  <c r="BF2626"/>
  <c r="T2626"/>
  <c r="R2626"/>
  <c r="P2626"/>
  <c r="BI2618"/>
  <c r="BH2618"/>
  <c r="BG2618"/>
  <c r="BF2618"/>
  <c r="T2618"/>
  <c r="R2618"/>
  <c r="P2618"/>
  <c r="BI2616"/>
  <c r="BH2616"/>
  <c r="BG2616"/>
  <c r="BF2616"/>
  <c r="T2616"/>
  <c r="R2616"/>
  <c r="P2616"/>
  <c r="BI2610"/>
  <c r="BH2610"/>
  <c r="BG2610"/>
  <c r="BF2610"/>
  <c r="T2610"/>
  <c r="R2610"/>
  <c r="P2610"/>
  <c r="BI2608"/>
  <c r="BH2608"/>
  <c r="BG2608"/>
  <c r="BF2608"/>
  <c r="T2608"/>
  <c r="R2608"/>
  <c r="P2608"/>
  <c r="BI2606"/>
  <c r="BH2606"/>
  <c r="BG2606"/>
  <c r="BF2606"/>
  <c r="T2606"/>
  <c r="R2606"/>
  <c r="P2606"/>
  <c r="BI2605"/>
  <c r="BH2605"/>
  <c r="BG2605"/>
  <c r="BF2605"/>
  <c r="T2605"/>
  <c r="R2605"/>
  <c r="P2605"/>
  <c r="BI2604"/>
  <c r="BH2604"/>
  <c r="BG2604"/>
  <c r="BF2604"/>
  <c r="T2604"/>
  <c r="R2604"/>
  <c r="P2604"/>
  <c r="BI2603"/>
  <c r="BH2603"/>
  <c r="BG2603"/>
  <c r="BF2603"/>
  <c r="T2603"/>
  <c r="R2603"/>
  <c r="P2603"/>
  <c r="BI2602"/>
  <c r="BH2602"/>
  <c r="BG2602"/>
  <c r="BF2602"/>
  <c r="T2602"/>
  <c r="R2602"/>
  <c r="P2602"/>
  <c r="BI2600"/>
  <c r="BH2600"/>
  <c r="BG2600"/>
  <c r="BF2600"/>
  <c r="T2600"/>
  <c r="R2600"/>
  <c r="P2600"/>
  <c r="BI2599"/>
  <c r="BH2599"/>
  <c r="BG2599"/>
  <c r="BF2599"/>
  <c r="T2599"/>
  <c r="R2599"/>
  <c r="P2599"/>
  <c r="BI2598"/>
  <c r="BH2598"/>
  <c r="BG2598"/>
  <c r="BF2598"/>
  <c r="T2598"/>
  <c r="R2598"/>
  <c r="P2598"/>
  <c r="BI2597"/>
  <c r="BH2597"/>
  <c r="BG2597"/>
  <c r="BF2597"/>
  <c r="T2597"/>
  <c r="R2597"/>
  <c r="P2597"/>
  <c r="BI2596"/>
  <c r="BH2596"/>
  <c r="BG2596"/>
  <c r="BF2596"/>
  <c r="T2596"/>
  <c r="R2596"/>
  <c r="P2596"/>
  <c r="BI2595"/>
  <c r="BH2595"/>
  <c r="BG2595"/>
  <c r="BF2595"/>
  <c r="T2595"/>
  <c r="R2595"/>
  <c r="P2595"/>
  <c r="BI2594"/>
  <c r="BH2594"/>
  <c r="BG2594"/>
  <c r="BF2594"/>
  <c r="T2594"/>
  <c r="R2594"/>
  <c r="P2594"/>
  <c r="BI2592"/>
  <c r="BH2592"/>
  <c r="BG2592"/>
  <c r="BF2592"/>
  <c r="T2592"/>
  <c r="T2591"/>
  <c r="R2592"/>
  <c r="R2591"/>
  <c r="P2592"/>
  <c r="P2591"/>
  <c r="BI2589"/>
  <c r="BH2589"/>
  <c r="BG2589"/>
  <c r="BF2589"/>
  <c r="T2589"/>
  <c r="R2589"/>
  <c r="P2589"/>
  <c r="BI2586"/>
  <c r="BH2586"/>
  <c r="BG2586"/>
  <c r="BF2586"/>
  <c r="T2586"/>
  <c r="R2586"/>
  <c r="P2586"/>
  <c r="BI2585"/>
  <c r="BH2585"/>
  <c r="BG2585"/>
  <c r="BF2585"/>
  <c r="T2585"/>
  <c r="R2585"/>
  <c r="P2585"/>
  <c r="BI2584"/>
  <c r="BH2584"/>
  <c r="BG2584"/>
  <c r="BF2584"/>
  <c r="T2584"/>
  <c r="R2584"/>
  <c r="P2584"/>
  <c r="BI2583"/>
  <c r="BH2583"/>
  <c r="BG2583"/>
  <c r="BF2583"/>
  <c r="T2583"/>
  <c r="R2583"/>
  <c r="P2583"/>
  <c r="BI2582"/>
  <c r="BH2582"/>
  <c r="BG2582"/>
  <c r="BF2582"/>
  <c r="T2582"/>
  <c r="R2582"/>
  <c r="P2582"/>
  <c r="BI2579"/>
  <c r="BH2579"/>
  <c r="BG2579"/>
  <c r="BF2579"/>
  <c r="T2579"/>
  <c r="R2579"/>
  <c r="P2579"/>
  <c r="BI2577"/>
  <c r="BH2577"/>
  <c r="BG2577"/>
  <c r="BF2577"/>
  <c r="T2577"/>
  <c r="R2577"/>
  <c r="P2577"/>
  <c r="BI2548"/>
  <c r="BH2548"/>
  <c r="BG2548"/>
  <c r="BF2548"/>
  <c r="T2548"/>
  <c r="R2548"/>
  <c r="P2548"/>
  <c r="BI2546"/>
  <c r="BH2546"/>
  <c r="BG2546"/>
  <c r="BF2546"/>
  <c r="T2546"/>
  <c r="R2546"/>
  <c r="P2546"/>
  <c r="BI2530"/>
  <c r="BH2530"/>
  <c r="BG2530"/>
  <c r="BF2530"/>
  <c r="T2530"/>
  <c r="R2530"/>
  <c r="P2530"/>
  <c r="BI2523"/>
  <c r="BH2523"/>
  <c r="BG2523"/>
  <c r="BF2523"/>
  <c r="T2523"/>
  <c r="R2523"/>
  <c r="P2523"/>
  <c r="BI2501"/>
  <c r="BH2501"/>
  <c r="BG2501"/>
  <c r="BF2501"/>
  <c r="T2501"/>
  <c r="R2501"/>
  <c r="P2501"/>
  <c r="BI2493"/>
  <c r="BH2493"/>
  <c r="BG2493"/>
  <c r="BF2493"/>
  <c r="T2493"/>
  <c r="R2493"/>
  <c r="P2493"/>
  <c r="BI2485"/>
  <c r="BH2485"/>
  <c r="BG2485"/>
  <c r="BF2485"/>
  <c r="T2485"/>
  <c r="R2485"/>
  <c r="P2485"/>
  <c r="BI2478"/>
  <c r="BH2478"/>
  <c r="BG2478"/>
  <c r="BF2478"/>
  <c r="T2478"/>
  <c r="R2478"/>
  <c r="P2478"/>
  <c r="BI2475"/>
  <c r="BH2475"/>
  <c r="BG2475"/>
  <c r="BF2475"/>
  <c r="T2475"/>
  <c r="R2475"/>
  <c r="P2475"/>
  <c r="BI2468"/>
  <c r="BH2468"/>
  <c r="BG2468"/>
  <c r="BF2468"/>
  <c r="T2468"/>
  <c r="R2468"/>
  <c r="P2468"/>
  <c r="BI2459"/>
  <c r="BH2459"/>
  <c r="BG2459"/>
  <c r="BF2459"/>
  <c r="T2459"/>
  <c r="T2458"/>
  <c r="R2459"/>
  <c r="R2458"/>
  <c r="P2459"/>
  <c r="P2458"/>
  <c r="BI2456"/>
  <c r="BH2456"/>
  <c r="BG2456"/>
  <c r="BF2456"/>
  <c r="T2456"/>
  <c r="R2456"/>
  <c r="P2456"/>
  <c r="BI2436"/>
  <c r="BH2436"/>
  <c r="BG2436"/>
  <c r="BF2436"/>
  <c r="T2436"/>
  <c r="R2436"/>
  <c r="P2436"/>
  <c r="BI2434"/>
  <c r="BH2434"/>
  <c r="BG2434"/>
  <c r="BF2434"/>
  <c r="T2434"/>
  <c r="R2434"/>
  <c r="P2434"/>
  <c r="BI2432"/>
  <c r="BH2432"/>
  <c r="BG2432"/>
  <c r="BF2432"/>
  <c r="T2432"/>
  <c r="R2432"/>
  <c r="P2432"/>
  <c r="BI2422"/>
  <c r="BH2422"/>
  <c r="BG2422"/>
  <c r="BF2422"/>
  <c r="T2422"/>
  <c r="R2422"/>
  <c r="P2422"/>
  <c r="BI2413"/>
  <c r="BH2413"/>
  <c r="BG2413"/>
  <c r="BF2413"/>
  <c r="T2413"/>
  <c r="R2413"/>
  <c r="P2413"/>
  <c r="BI2411"/>
  <c r="BH2411"/>
  <c r="BG2411"/>
  <c r="BF2411"/>
  <c r="T2411"/>
  <c r="R2411"/>
  <c r="P2411"/>
  <c r="BI2409"/>
  <c r="BH2409"/>
  <c r="BG2409"/>
  <c r="BF2409"/>
  <c r="T2409"/>
  <c r="R2409"/>
  <c r="P2409"/>
  <c r="BI2400"/>
  <c r="BH2400"/>
  <c r="BG2400"/>
  <c r="BF2400"/>
  <c r="T2400"/>
  <c r="R2400"/>
  <c r="P2400"/>
  <c r="BI2392"/>
  <c r="BH2392"/>
  <c r="BG2392"/>
  <c r="BF2392"/>
  <c r="T2392"/>
  <c r="R2392"/>
  <c r="P2392"/>
  <c r="BI2384"/>
  <c r="BH2384"/>
  <c r="BG2384"/>
  <c r="BF2384"/>
  <c r="T2384"/>
  <c r="R2384"/>
  <c r="P2384"/>
  <c r="BI2382"/>
  <c r="BH2382"/>
  <c r="BG2382"/>
  <c r="BF2382"/>
  <c r="T2382"/>
  <c r="R2382"/>
  <c r="P2382"/>
  <c r="BI2375"/>
  <c r="BH2375"/>
  <c r="BG2375"/>
  <c r="BF2375"/>
  <c r="T2375"/>
  <c r="R2375"/>
  <c r="P2375"/>
  <c r="BI2373"/>
  <c r="BH2373"/>
  <c r="BG2373"/>
  <c r="BF2373"/>
  <c r="T2373"/>
  <c r="R2373"/>
  <c r="P2373"/>
  <c r="BI2365"/>
  <c r="BH2365"/>
  <c r="BG2365"/>
  <c r="BF2365"/>
  <c r="T2365"/>
  <c r="R2365"/>
  <c r="P2365"/>
  <c r="BI2363"/>
  <c r="BH2363"/>
  <c r="BG2363"/>
  <c r="BF2363"/>
  <c r="T2363"/>
  <c r="R2363"/>
  <c r="P2363"/>
  <c r="BI2353"/>
  <c r="BH2353"/>
  <c r="BG2353"/>
  <c r="BF2353"/>
  <c r="T2353"/>
  <c r="R2353"/>
  <c r="P2353"/>
  <c r="BI2336"/>
  <c r="BH2336"/>
  <c r="BG2336"/>
  <c r="BF2336"/>
  <c r="T2336"/>
  <c r="R2336"/>
  <c r="P2336"/>
  <c r="BI2334"/>
  <c r="BH2334"/>
  <c r="BG2334"/>
  <c r="BF2334"/>
  <c r="T2334"/>
  <c r="R2334"/>
  <c r="P2334"/>
  <c r="BI2326"/>
  <c r="BH2326"/>
  <c r="BG2326"/>
  <c r="BF2326"/>
  <c r="T2326"/>
  <c r="R2326"/>
  <c r="P2326"/>
  <c r="BI2324"/>
  <c r="BH2324"/>
  <c r="BG2324"/>
  <c r="BF2324"/>
  <c r="T2324"/>
  <c r="R2324"/>
  <c r="P2324"/>
  <c r="BI2294"/>
  <c r="BH2294"/>
  <c r="BG2294"/>
  <c r="BF2294"/>
  <c r="T2294"/>
  <c r="R2294"/>
  <c r="P2294"/>
  <c r="BI2273"/>
  <c r="BH2273"/>
  <c r="BG2273"/>
  <c r="BF2273"/>
  <c r="T2273"/>
  <c r="R2273"/>
  <c r="P2273"/>
  <c r="BI2258"/>
  <c r="BH2258"/>
  <c r="BG2258"/>
  <c r="BF2258"/>
  <c r="T2258"/>
  <c r="R2258"/>
  <c r="P2258"/>
  <c r="BI2256"/>
  <c r="BH2256"/>
  <c r="BG2256"/>
  <c r="BF2256"/>
  <c r="T2256"/>
  <c r="R2256"/>
  <c r="P2256"/>
  <c r="BI2253"/>
  <c r="BH2253"/>
  <c r="BG2253"/>
  <c r="BF2253"/>
  <c r="T2253"/>
  <c r="R2253"/>
  <c r="P2253"/>
  <c r="BI2245"/>
  <c r="BH2245"/>
  <c r="BG2245"/>
  <c r="BF2245"/>
  <c r="T2245"/>
  <c r="R2245"/>
  <c r="P2245"/>
  <c r="BI2243"/>
  <c r="BH2243"/>
  <c r="BG2243"/>
  <c r="BF2243"/>
  <c r="T2243"/>
  <c r="R2243"/>
  <c r="P2243"/>
  <c r="BI2241"/>
  <c r="BH2241"/>
  <c r="BG2241"/>
  <c r="BF2241"/>
  <c r="T2241"/>
  <c r="R2241"/>
  <c r="P2241"/>
  <c r="BI2233"/>
  <c r="BH2233"/>
  <c r="BG2233"/>
  <c r="BF2233"/>
  <c r="T2233"/>
  <c r="R2233"/>
  <c r="P2233"/>
  <c r="BI2224"/>
  <c r="BH2224"/>
  <c r="BG2224"/>
  <c r="BF2224"/>
  <c r="T2224"/>
  <c r="R2224"/>
  <c r="P2224"/>
  <c r="BI2222"/>
  <c r="BH2222"/>
  <c r="BG2222"/>
  <c r="BF2222"/>
  <c r="T2222"/>
  <c r="R2222"/>
  <c r="P2222"/>
  <c r="BI2215"/>
  <c r="BH2215"/>
  <c r="BG2215"/>
  <c r="BF2215"/>
  <c r="T2215"/>
  <c r="R2215"/>
  <c r="P2215"/>
  <c r="BI2201"/>
  <c r="BH2201"/>
  <c r="BG2201"/>
  <c r="BF2201"/>
  <c r="T2201"/>
  <c r="R2201"/>
  <c r="P2201"/>
  <c r="BI2187"/>
  <c r="BH2187"/>
  <c r="BG2187"/>
  <c r="BF2187"/>
  <c r="T2187"/>
  <c r="R2187"/>
  <c r="P2187"/>
  <c r="BI2185"/>
  <c r="BH2185"/>
  <c r="BG2185"/>
  <c r="BF2185"/>
  <c r="T2185"/>
  <c r="R2185"/>
  <c r="P2185"/>
  <c r="BI2176"/>
  <c r="BH2176"/>
  <c r="BG2176"/>
  <c r="BF2176"/>
  <c r="T2176"/>
  <c r="R2176"/>
  <c r="P2176"/>
  <c r="BI2174"/>
  <c r="BH2174"/>
  <c r="BG2174"/>
  <c r="BF2174"/>
  <c r="T2174"/>
  <c r="R2174"/>
  <c r="P2174"/>
  <c r="BI2161"/>
  <c r="BH2161"/>
  <c r="BG2161"/>
  <c r="BF2161"/>
  <c r="T2161"/>
  <c r="R2161"/>
  <c r="P2161"/>
  <c r="BI2159"/>
  <c r="BH2159"/>
  <c r="BG2159"/>
  <c r="BF2159"/>
  <c r="T2159"/>
  <c r="R2159"/>
  <c r="P2159"/>
  <c r="BI2155"/>
  <c r="BH2155"/>
  <c r="BG2155"/>
  <c r="BF2155"/>
  <c r="T2155"/>
  <c r="R2155"/>
  <c r="P2155"/>
  <c r="BI2153"/>
  <c r="BH2153"/>
  <c r="BG2153"/>
  <c r="BF2153"/>
  <c r="T2153"/>
  <c r="R2153"/>
  <c r="P2153"/>
  <c r="BI2145"/>
  <c r="BH2145"/>
  <c r="BG2145"/>
  <c r="BF2145"/>
  <c r="T2145"/>
  <c r="R2145"/>
  <c r="P2145"/>
  <c r="BI2137"/>
  <c r="BH2137"/>
  <c r="BG2137"/>
  <c r="BF2137"/>
  <c r="T2137"/>
  <c r="R2137"/>
  <c r="P2137"/>
  <c r="BI2127"/>
  <c r="BH2127"/>
  <c r="BG2127"/>
  <c r="BF2127"/>
  <c r="T2127"/>
  <c r="R2127"/>
  <c r="P2127"/>
  <c r="BI2115"/>
  <c r="BH2115"/>
  <c r="BG2115"/>
  <c r="BF2115"/>
  <c r="T2115"/>
  <c r="R2115"/>
  <c r="P2115"/>
  <c r="BI2103"/>
  <c r="BH2103"/>
  <c r="BG2103"/>
  <c r="BF2103"/>
  <c r="T2103"/>
  <c r="R2103"/>
  <c r="P2103"/>
  <c r="BI2091"/>
  <c r="BH2091"/>
  <c r="BG2091"/>
  <c r="BF2091"/>
  <c r="T2091"/>
  <c r="R2091"/>
  <c r="P2091"/>
  <c r="BI2075"/>
  <c r="BH2075"/>
  <c r="BG2075"/>
  <c r="BF2075"/>
  <c r="T2075"/>
  <c r="R2075"/>
  <c r="P2075"/>
  <c r="BI2073"/>
  <c r="BH2073"/>
  <c r="BG2073"/>
  <c r="BF2073"/>
  <c r="T2073"/>
  <c r="R2073"/>
  <c r="P2073"/>
  <c r="BI2064"/>
  <c r="BH2064"/>
  <c r="BG2064"/>
  <c r="BF2064"/>
  <c r="T2064"/>
  <c r="R2064"/>
  <c r="P2064"/>
  <c r="BI2062"/>
  <c r="BH2062"/>
  <c r="BG2062"/>
  <c r="BF2062"/>
  <c r="T2062"/>
  <c r="R2062"/>
  <c r="P2062"/>
  <c r="BI2045"/>
  <c r="BH2045"/>
  <c r="BG2045"/>
  <c r="BF2045"/>
  <c r="T2045"/>
  <c r="R2045"/>
  <c r="P2045"/>
  <c r="BI2042"/>
  <c r="BH2042"/>
  <c r="BG2042"/>
  <c r="BF2042"/>
  <c r="T2042"/>
  <c r="R2042"/>
  <c r="P2042"/>
  <c r="BI2030"/>
  <c r="BH2030"/>
  <c r="BG2030"/>
  <c r="BF2030"/>
  <c r="T2030"/>
  <c r="R2030"/>
  <c r="P2030"/>
  <c r="BI2016"/>
  <c r="BH2016"/>
  <c r="BG2016"/>
  <c r="BF2016"/>
  <c r="T2016"/>
  <c r="R2016"/>
  <c r="P2016"/>
  <c r="BI2014"/>
  <c r="BH2014"/>
  <c r="BG2014"/>
  <c r="BF2014"/>
  <c r="T2014"/>
  <c r="R2014"/>
  <c r="P2014"/>
  <c r="BI2012"/>
  <c r="BH2012"/>
  <c r="BG2012"/>
  <c r="BF2012"/>
  <c r="T2012"/>
  <c r="R2012"/>
  <c r="P2012"/>
  <c r="BI1975"/>
  <c r="BH1975"/>
  <c r="BG1975"/>
  <c r="BF1975"/>
  <c r="T1975"/>
  <c r="R1975"/>
  <c r="P1975"/>
  <c r="BI1973"/>
  <c r="BH1973"/>
  <c r="BG1973"/>
  <c r="BF1973"/>
  <c r="T1973"/>
  <c r="R1973"/>
  <c r="P1973"/>
  <c r="BI1953"/>
  <c r="BH1953"/>
  <c r="BG1953"/>
  <c r="BF1953"/>
  <c r="T1953"/>
  <c r="R1953"/>
  <c r="P1953"/>
  <c r="BI1951"/>
  <c r="BH1951"/>
  <c r="BG1951"/>
  <c r="BF1951"/>
  <c r="T1951"/>
  <c r="R1951"/>
  <c r="P1951"/>
  <c r="BI1928"/>
  <c r="BH1928"/>
  <c r="BG1928"/>
  <c r="BF1928"/>
  <c r="T1928"/>
  <c r="R1928"/>
  <c r="P1928"/>
  <c r="BI1926"/>
  <c r="BH1926"/>
  <c r="BG1926"/>
  <c r="BF1926"/>
  <c r="T1926"/>
  <c r="R1926"/>
  <c r="P1926"/>
  <c r="BI1918"/>
  <c r="BH1918"/>
  <c r="BG1918"/>
  <c r="BF1918"/>
  <c r="T1918"/>
  <c r="R1918"/>
  <c r="P1918"/>
  <c r="BI1916"/>
  <c r="BH1916"/>
  <c r="BG1916"/>
  <c r="BF1916"/>
  <c r="T1916"/>
  <c r="R1916"/>
  <c r="P1916"/>
  <c r="BI1908"/>
  <c r="BH1908"/>
  <c r="BG1908"/>
  <c r="BF1908"/>
  <c r="T1908"/>
  <c r="R1908"/>
  <c r="P1908"/>
  <c r="BI1904"/>
  <c r="BH1904"/>
  <c r="BG1904"/>
  <c r="BF1904"/>
  <c r="T1904"/>
  <c r="T1903"/>
  <c r="R1904"/>
  <c r="R1903"/>
  <c r="P1904"/>
  <c r="P1903"/>
  <c r="BI1901"/>
  <c r="BH1901"/>
  <c r="BG1901"/>
  <c r="BF1901"/>
  <c r="T1901"/>
  <c r="R1901"/>
  <c r="P1901"/>
  <c r="BI1898"/>
  <c r="BH1898"/>
  <c r="BG1898"/>
  <c r="BF1898"/>
  <c r="T1898"/>
  <c r="R1898"/>
  <c r="P1898"/>
  <c r="BI1896"/>
  <c r="BH1896"/>
  <c r="BG1896"/>
  <c r="BF1896"/>
  <c r="T1896"/>
  <c r="R1896"/>
  <c r="P1896"/>
  <c r="BI1894"/>
  <c r="BH1894"/>
  <c r="BG1894"/>
  <c r="BF1894"/>
  <c r="T1894"/>
  <c r="R1894"/>
  <c r="P1894"/>
  <c r="BI1891"/>
  <c r="BH1891"/>
  <c r="BG1891"/>
  <c r="BF1891"/>
  <c r="T1891"/>
  <c r="R1891"/>
  <c r="P1891"/>
  <c r="BI1882"/>
  <c r="BH1882"/>
  <c r="BG1882"/>
  <c r="BF1882"/>
  <c r="T1882"/>
  <c r="R1882"/>
  <c r="P1882"/>
  <c r="BI1880"/>
  <c r="BH1880"/>
  <c r="BG1880"/>
  <c r="BF1880"/>
  <c r="T1880"/>
  <c r="R1880"/>
  <c r="P1880"/>
  <c r="BI1878"/>
  <c r="BH1878"/>
  <c r="BG1878"/>
  <c r="BF1878"/>
  <c r="T1878"/>
  <c r="R1878"/>
  <c r="P1878"/>
  <c r="BI1876"/>
  <c r="BH1876"/>
  <c r="BG1876"/>
  <c r="BF1876"/>
  <c r="T1876"/>
  <c r="R1876"/>
  <c r="P1876"/>
  <c r="BI1868"/>
  <c r="BH1868"/>
  <c r="BG1868"/>
  <c r="BF1868"/>
  <c r="T1868"/>
  <c r="R1868"/>
  <c r="P1868"/>
  <c r="BI1861"/>
  <c r="BH1861"/>
  <c r="BG1861"/>
  <c r="BF1861"/>
  <c r="T1861"/>
  <c r="R1861"/>
  <c r="P1861"/>
  <c r="BI1855"/>
  <c r="BH1855"/>
  <c r="BG1855"/>
  <c r="BF1855"/>
  <c r="T1855"/>
  <c r="R1855"/>
  <c r="P1855"/>
  <c r="BI1849"/>
  <c r="BH1849"/>
  <c r="BG1849"/>
  <c r="BF1849"/>
  <c r="T1849"/>
  <c r="R1849"/>
  <c r="P1849"/>
  <c r="BI1843"/>
  <c r="BH1843"/>
  <c r="BG1843"/>
  <c r="BF1843"/>
  <c r="T1843"/>
  <c r="R1843"/>
  <c r="P1843"/>
  <c r="BI1838"/>
  <c r="BH1838"/>
  <c r="BG1838"/>
  <c r="BF1838"/>
  <c r="T1838"/>
  <c r="R1838"/>
  <c r="P1838"/>
  <c r="BI1833"/>
  <c r="BH1833"/>
  <c r="BG1833"/>
  <c r="BF1833"/>
  <c r="T1833"/>
  <c r="R1833"/>
  <c r="P1833"/>
  <c r="BI1828"/>
  <c r="BH1828"/>
  <c r="BG1828"/>
  <c r="BF1828"/>
  <c r="T1828"/>
  <c r="R1828"/>
  <c r="P1828"/>
  <c r="BI1823"/>
  <c r="BH1823"/>
  <c r="BG1823"/>
  <c r="BF1823"/>
  <c r="T1823"/>
  <c r="R1823"/>
  <c r="P1823"/>
  <c r="BI1818"/>
  <c r="BH1818"/>
  <c r="BG1818"/>
  <c r="BF1818"/>
  <c r="T1818"/>
  <c r="R1818"/>
  <c r="P1818"/>
  <c r="BI1813"/>
  <c r="BH1813"/>
  <c r="BG1813"/>
  <c r="BF1813"/>
  <c r="T1813"/>
  <c r="R1813"/>
  <c r="P1813"/>
  <c r="BI1808"/>
  <c r="BH1808"/>
  <c r="BG1808"/>
  <c r="BF1808"/>
  <c r="T1808"/>
  <c r="R1808"/>
  <c r="P1808"/>
  <c r="BI1803"/>
  <c r="BH1803"/>
  <c r="BG1803"/>
  <c r="BF1803"/>
  <c r="T1803"/>
  <c r="R1803"/>
  <c r="P1803"/>
  <c r="BI1798"/>
  <c r="BH1798"/>
  <c r="BG1798"/>
  <c r="BF1798"/>
  <c r="T1798"/>
  <c r="R1798"/>
  <c r="P1798"/>
  <c r="BI1793"/>
  <c r="BH1793"/>
  <c r="BG1793"/>
  <c r="BF1793"/>
  <c r="T1793"/>
  <c r="R1793"/>
  <c r="P1793"/>
  <c r="BI1788"/>
  <c r="BH1788"/>
  <c r="BG1788"/>
  <c r="BF1788"/>
  <c r="T1788"/>
  <c r="R1788"/>
  <c r="P1788"/>
  <c r="BI1785"/>
  <c r="BH1785"/>
  <c r="BG1785"/>
  <c r="BF1785"/>
  <c r="T1785"/>
  <c r="R1785"/>
  <c r="P1785"/>
  <c r="BI1775"/>
  <c r="BH1775"/>
  <c r="BG1775"/>
  <c r="BF1775"/>
  <c r="T1775"/>
  <c r="R1775"/>
  <c r="P1775"/>
  <c r="BI1766"/>
  <c r="BH1766"/>
  <c r="BG1766"/>
  <c r="BF1766"/>
  <c r="T1766"/>
  <c r="R1766"/>
  <c r="P1766"/>
  <c r="BI1759"/>
  <c r="BH1759"/>
  <c r="BG1759"/>
  <c r="BF1759"/>
  <c r="T1759"/>
  <c r="R1759"/>
  <c r="P1759"/>
  <c r="BI1750"/>
  <c r="BH1750"/>
  <c r="BG1750"/>
  <c r="BF1750"/>
  <c r="T1750"/>
  <c r="R1750"/>
  <c r="P1750"/>
  <c r="BI1749"/>
  <c r="BH1749"/>
  <c r="BG1749"/>
  <c r="BF1749"/>
  <c r="T1749"/>
  <c r="R1749"/>
  <c r="P1749"/>
  <c r="BI1740"/>
  <c r="BH1740"/>
  <c r="BG1740"/>
  <c r="BF1740"/>
  <c r="T1740"/>
  <c r="R1740"/>
  <c r="P1740"/>
  <c r="BI1731"/>
  <c r="BH1731"/>
  <c r="BG1731"/>
  <c r="BF1731"/>
  <c r="T1731"/>
  <c r="R1731"/>
  <c r="P1731"/>
  <c r="BI1723"/>
  <c r="BH1723"/>
  <c r="BG1723"/>
  <c r="BF1723"/>
  <c r="T1723"/>
  <c r="R1723"/>
  <c r="P1723"/>
  <c r="BI1710"/>
  <c r="BH1710"/>
  <c r="BG1710"/>
  <c r="BF1710"/>
  <c r="T1710"/>
  <c r="R1710"/>
  <c r="P1710"/>
  <c r="BI1708"/>
  <c r="BH1708"/>
  <c r="BG1708"/>
  <c r="BF1708"/>
  <c r="T1708"/>
  <c r="R1708"/>
  <c r="P1708"/>
  <c r="BI1701"/>
  <c r="BH1701"/>
  <c r="BG1701"/>
  <c r="BF1701"/>
  <c r="T1701"/>
  <c r="R1701"/>
  <c r="P1701"/>
  <c r="BI1698"/>
  <c r="BH1698"/>
  <c r="BG1698"/>
  <c r="BF1698"/>
  <c r="T1698"/>
  <c r="R1698"/>
  <c r="P1698"/>
  <c r="BI1694"/>
  <c r="BH1694"/>
  <c r="BG1694"/>
  <c r="BF1694"/>
  <c r="T1694"/>
  <c r="R1694"/>
  <c r="P1694"/>
  <c r="BI1686"/>
  <c r="BH1686"/>
  <c r="BG1686"/>
  <c r="BF1686"/>
  <c r="T1686"/>
  <c r="R1686"/>
  <c r="P1686"/>
  <c r="BI1677"/>
  <c r="BH1677"/>
  <c r="BG1677"/>
  <c r="BF1677"/>
  <c r="T1677"/>
  <c r="R1677"/>
  <c r="P1677"/>
  <c r="BI1675"/>
  <c r="BH1675"/>
  <c r="BG1675"/>
  <c r="BF1675"/>
  <c r="T1675"/>
  <c r="R1675"/>
  <c r="P1675"/>
  <c r="BI1672"/>
  <c r="BH1672"/>
  <c r="BG1672"/>
  <c r="BF1672"/>
  <c r="T1672"/>
  <c r="R1672"/>
  <c r="P1672"/>
  <c r="BI1665"/>
  <c r="BH1665"/>
  <c r="BG1665"/>
  <c r="BF1665"/>
  <c r="T1665"/>
  <c r="R1665"/>
  <c r="P1665"/>
  <c r="BI1663"/>
  <c r="BH1663"/>
  <c r="BG1663"/>
  <c r="BF1663"/>
  <c r="T1663"/>
  <c r="R1663"/>
  <c r="P1663"/>
  <c r="BI1660"/>
  <c r="BH1660"/>
  <c r="BG1660"/>
  <c r="BF1660"/>
  <c r="T1660"/>
  <c r="R1660"/>
  <c r="P1660"/>
  <c r="BI1653"/>
  <c r="BH1653"/>
  <c r="BG1653"/>
  <c r="BF1653"/>
  <c r="T1653"/>
  <c r="R1653"/>
  <c r="P1653"/>
  <c r="BI1651"/>
  <c r="BH1651"/>
  <c r="BG1651"/>
  <c r="BF1651"/>
  <c r="T1651"/>
  <c r="R1651"/>
  <c r="P1651"/>
  <c r="BI1648"/>
  <c r="BH1648"/>
  <c r="BG1648"/>
  <c r="BF1648"/>
  <c r="T1648"/>
  <c r="R1648"/>
  <c r="P1648"/>
  <c r="BI1641"/>
  <c r="BH1641"/>
  <c r="BG1641"/>
  <c r="BF1641"/>
  <c r="T1641"/>
  <c r="R1641"/>
  <c r="P1641"/>
  <c r="BI1636"/>
  <c r="BH1636"/>
  <c r="BG1636"/>
  <c r="BF1636"/>
  <c r="T1636"/>
  <c r="R1636"/>
  <c r="P1636"/>
  <c r="BI1627"/>
  <c r="BH1627"/>
  <c r="BG1627"/>
  <c r="BF1627"/>
  <c r="T1627"/>
  <c r="R1627"/>
  <c r="P1627"/>
  <c r="BI1603"/>
  <c r="BH1603"/>
  <c r="BG1603"/>
  <c r="BF1603"/>
  <c r="T1603"/>
  <c r="R1603"/>
  <c r="P1603"/>
  <c r="BI1570"/>
  <c r="BH1570"/>
  <c r="BG1570"/>
  <c r="BF1570"/>
  <c r="T1570"/>
  <c r="R1570"/>
  <c r="P1570"/>
  <c r="BI1568"/>
  <c r="BH1568"/>
  <c r="BG1568"/>
  <c r="BF1568"/>
  <c r="T1568"/>
  <c r="R1568"/>
  <c r="P1568"/>
  <c r="BI1563"/>
  <c r="BH1563"/>
  <c r="BG1563"/>
  <c r="BF1563"/>
  <c r="T1563"/>
  <c r="R1563"/>
  <c r="P1563"/>
  <c r="BI1561"/>
  <c r="BH1561"/>
  <c r="BG1561"/>
  <c r="BF1561"/>
  <c r="T1561"/>
  <c r="R1561"/>
  <c r="P1561"/>
  <c r="BI1552"/>
  <c r="BH1552"/>
  <c r="BG1552"/>
  <c r="BF1552"/>
  <c r="T1552"/>
  <c r="R1552"/>
  <c r="P1552"/>
  <c r="BI1512"/>
  <c r="BH1512"/>
  <c r="BG1512"/>
  <c r="BF1512"/>
  <c r="T1512"/>
  <c r="R1512"/>
  <c r="P1512"/>
  <c r="BI1504"/>
  <c r="BH1504"/>
  <c r="BG1504"/>
  <c r="BF1504"/>
  <c r="T1504"/>
  <c r="R1504"/>
  <c r="P1504"/>
  <c r="BI1498"/>
  <c r="BH1498"/>
  <c r="BG1498"/>
  <c r="BF1498"/>
  <c r="T1498"/>
  <c r="R1498"/>
  <c r="P1498"/>
  <c r="BI1491"/>
  <c r="BH1491"/>
  <c r="BG1491"/>
  <c r="BF1491"/>
  <c r="T1491"/>
  <c r="R1491"/>
  <c r="P1491"/>
  <c r="BI1484"/>
  <c r="BH1484"/>
  <c r="BG1484"/>
  <c r="BF1484"/>
  <c r="T1484"/>
  <c r="R1484"/>
  <c r="P1484"/>
  <c r="BI1482"/>
  <c r="BH1482"/>
  <c r="BG1482"/>
  <c r="BF1482"/>
  <c r="T1482"/>
  <c r="R1482"/>
  <c r="P1482"/>
  <c r="BI1480"/>
  <c r="BH1480"/>
  <c r="BG1480"/>
  <c r="BF1480"/>
  <c r="T1480"/>
  <c r="R1480"/>
  <c r="P1480"/>
  <c r="BI1459"/>
  <c r="BH1459"/>
  <c r="BG1459"/>
  <c r="BF1459"/>
  <c r="T1459"/>
  <c r="R1459"/>
  <c r="P1459"/>
  <c r="BI1447"/>
  <c r="BH1447"/>
  <c r="BG1447"/>
  <c r="BF1447"/>
  <c r="T1447"/>
  <c r="R1447"/>
  <c r="P1447"/>
  <c r="BI1445"/>
  <c r="BH1445"/>
  <c r="BG1445"/>
  <c r="BF1445"/>
  <c r="T1445"/>
  <c r="R1445"/>
  <c r="P1445"/>
  <c r="BI1441"/>
  <c r="BH1441"/>
  <c r="BG1441"/>
  <c r="BF1441"/>
  <c r="T1441"/>
  <c r="R1441"/>
  <c r="P1441"/>
  <c r="BI1430"/>
  <c r="BH1430"/>
  <c r="BG1430"/>
  <c r="BF1430"/>
  <c r="T1430"/>
  <c r="R1430"/>
  <c r="P1430"/>
  <c r="BI1428"/>
  <c r="BH1428"/>
  <c r="BG1428"/>
  <c r="BF1428"/>
  <c r="T1428"/>
  <c r="R1428"/>
  <c r="P1428"/>
  <c r="BI1414"/>
  <c r="BH1414"/>
  <c r="BG1414"/>
  <c r="BF1414"/>
  <c r="T1414"/>
  <c r="R1414"/>
  <c r="P1414"/>
  <c r="BI1412"/>
  <c r="BH1412"/>
  <c r="BG1412"/>
  <c r="BF1412"/>
  <c r="T1412"/>
  <c r="R1412"/>
  <c r="P1412"/>
  <c r="BI1392"/>
  <c r="BH1392"/>
  <c r="BG1392"/>
  <c r="BF1392"/>
  <c r="T1392"/>
  <c r="R1392"/>
  <c r="P1392"/>
  <c r="BI1378"/>
  <c r="BH1378"/>
  <c r="BG1378"/>
  <c r="BF1378"/>
  <c r="T1378"/>
  <c r="R1378"/>
  <c r="P1378"/>
  <c r="BI1359"/>
  <c r="BH1359"/>
  <c r="BG1359"/>
  <c r="BF1359"/>
  <c r="T1359"/>
  <c r="R1359"/>
  <c r="P1359"/>
  <c r="BI1349"/>
  <c r="BH1349"/>
  <c r="BG1349"/>
  <c r="BF1349"/>
  <c r="T1349"/>
  <c r="R1349"/>
  <c r="P1349"/>
  <c r="BI1346"/>
  <c r="BH1346"/>
  <c r="BG1346"/>
  <c r="BF1346"/>
  <c r="T1346"/>
  <c r="R1346"/>
  <c r="P1346"/>
  <c r="BI1337"/>
  <c r="BH1337"/>
  <c r="BG1337"/>
  <c r="BF1337"/>
  <c r="T1337"/>
  <c r="R1337"/>
  <c r="P1337"/>
  <c r="BI1328"/>
  <c r="BH1328"/>
  <c r="BG1328"/>
  <c r="BF1328"/>
  <c r="T1328"/>
  <c r="R1328"/>
  <c r="P1328"/>
  <c r="BI1321"/>
  <c r="BH1321"/>
  <c r="BG1321"/>
  <c r="BF1321"/>
  <c r="T1321"/>
  <c r="R1321"/>
  <c r="P1321"/>
  <c r="BI1314"/>
  <c r="BH1314"/>
  <c r="BG1314"/>
  <c r="BF1314"/>
  <c r="T1314"/>
  <c r="R1314"/>
  <c r="P1314"/>
  <c r="BI1308"/>
  <c r="BH1308"/>
  <c r="BG1308"/>
  <c r="BF1308"/>
  <c r="T1308"/>
  <c r="R1308"/>
  <c r="P1308"/>
  <c r="BI1301"/>
  <c r="BH1301"/>
  <c r="BG1301"/>
  <c r="BF1301"/>
  <c r="T1301"/>
  <c r="R1301"/>
  <c r="P1301"/>
  <c r="BI1294"/>
  <c r="BH1294"/>
  <c r="BG1294"/>
  <c r="BF1294"/>
  <c r="T1294"/>
  <c r="R1294"/>
  <c r="P1294"/>
  <c r="BI1292"/>
  <c r="BH1292"/>
  <c r="BG1292"/>
  <c r="BF1292"/>
  <c r="T1292"/>
  <c r="R1292"/>
  <c r="P1292"/>
  <c r="BI1261"/>
  <c r="BH1261"/>
  <c r="BG1261"/>
  <c r="BF1261"/>
  <c r="T1261"/>
  <c r="R1261"/>
  <c r="P1261"/>
  <c r="BI1257"/>
  <c r="BH1257"/>
  <c r="BG1257"/>
  <c r="BF1257"/>
  <c r="T1257"/>
  <c r="R1257"/>
  <c r="P1257"/>
  <c r="BI1227"/>
  <c r="BH1227"/>
  <c r="BG1227"/>
  <c r="BF1227"/>
  <c r="T1227"/>
  <c r="R1227"/>
  <c r="P1227"/>
  <c r="BI1203"/>
  <c r="BH1203"/>
  <c r="BG1203"/>
  <c r="BF1203"/>
  <c r="T1203"/>
  <c r="R1203"/>
  <c r="P1203"/>
  <c r="BI1158"/>
  <c r="BH1158"/>
  <c r="BG1158"/>
  <c r="BF1158"/>
  <c r="T1158"/>
  <c r="R1158"/>
  <c r="P1158"/>
  <c r="BI1131"/>
  <c r="BH1131"/>
  <c r="BG1131"/>
  <c r="BF1131"/>
  <c r="T1131"/>
  <c r="R1131"/>
  <c r="P1131"/>
  <c r="BI1107"/>
  <c r="BH1107"/>
  <c r="BG1107"/>
  <c r="BF1107"/>
  <c r="T1107"/>
  <c r="R1107"/>
  <c r="P1107"/>
  <c r="BI1103"/>
  <c r="BH1103"/>
  <c r="BG1103"/>
  <c r="BF1103"/>
  <c r="T1103"/>
  <c r="R1103"/>
  <c r="P1103"/>
  <c r="BI1096"/>
  <c r="BH1096"/>
  <c r="BG1096"/>
  <c r="BF1096"/>
  <c r="T1096"/>
  <c r="R1096"/>
  <c r="P1096"/>
  <c r="BI1088"/>
  <c r="BH1088"/>
  <c r="BG1088"/>
  <c r="BF1088"/>
  <c r="T1088"/>
  <c r="R1088"/>
  <c r="P1088"/>
  <c r="BI1080"/>
  <c r="BH1080"/>
  <c r="BG1080"/>
  <c r="BF1080"/>
  <c r="T1080"/>
  <c r="R1080"/>
  <c r="P1080"/>
  <c r="BI1070"/>
  <c r="BH1070"/>
  <c r="BG1070"/>
  <c r="BF1070"/>
  <c r="T1070"/>
  <c r="R1070"/>
  <c r="P1070"/>
  <c r="BI1068"/>
  <c r="BH1068"/>
  <c r="BG1068"/>
  <c r="BF1068"/>
  <c r="T1068"/>
  <c r="R1068"/>
  <c r="P1068"/>
  <c r="BI1061"/>
  <c r="BH1061"/>
  <c r="BG1061"/>
  <c r="BF1061"/>
  <c r="T1061"/>
  <c r="R1061"/>
  <c r="P1061"/>
  <c r="BI1059"/>
  <c r="BH1059"/>
  <c r="BG1059"/>
  <c r="BF1059"/>
  <c r="T1059"/>
  <c r="R1059"/>
  <c r="P1059"/>
  <c r="BI1052"/>
  <c r="BH1052"/>
  <c r="BG1052"/>
  <c r="BF1052"/>
  <c r="T1052"/>
  <c r="R1052"/>
  <c r="P1052"/>
  <c r="BI1050"/>
  <c r="BH1050"/>
  <c r="BG1050"/>
  <c r="BF1050"/>
  <c r="T1050"/>
  <c r="R1050"/>
  <c r="P1050"/>
  <c r="BI1043"/>
  <c r="BH1043"/>
  <c r="BG1043"/>
  <c r="BF1043"/>
  <c r="T1043"/>
  <c r="R1043"/>
  <c r="P1043"/>
  <c r="BI1035"/>
  <c r="BH1035"/>
  <c r="BG1035"/>
  <c r="BF1035"/>
  <c r="T1035"/>
  <c r="R1035"/>
  <c r="P1035"/>
  <c r="BI1028"/>
  <c r="BH1028"/>
  <c r="BG1028"/>
  <c r="BF1028"/>
  <c r="T1028"/>
  <c r="R1028"/>
  <c r="P1028"/>
  <c r="BI1018"/>
  <c r="BH1018"/>
  <c r="BG1018"/>
  <c r="BF1018"/>
  <c r="T1018"/>
  <c r="R1018"/>
  <c r="P1018"/>
  <c r="BI1016"/>
  <c r="BH1016"/>
  <c r="BG1016"/>
  <c r="BF1016"/>
  <c r="T1016"/>
  <c r="R1016"/>
  <c r="P1016"/>
  <c r="BI995"/>
  <c r="BH995"/>
  <c r="BG995"/>
  <c r="BF995"/>
  <c r="T995"/>
  <c r="R995"/>
  <c r="P995"/>
  <c r="BI974"/>
  <c r="BH974"/>
  <c r="BG974"/>
  <c r="BF974"/>
  <c r="T974"/>
  <c r="R974"/>
  <c r="P974"/>
  <c r="BI966"/>
  <c r="BH966"/>
  <c r="BG966"/>
  <c r="BF966"/>
  <c r="T966"/>
  <c r="R966"/>
  <c r="P966"/>
  <c r="BI964"/>
  <c r="BH964"/>
  <c r="BG964"/>
  <c r="BF964"/>
  <c r="T964"/>
  <c r="R964"/>
  <c r="P964"/>
  <c r="BI949"/>
  <c r="BH949"/>
  <c r="BG949"/>
  <c r="BF949"/>
  <c r="T949"/>
  <c r="R949"/>
  <c r="P949"/>
  <c r="BI947"/>
  <c r="BH947"/>
  <c r="BG947"/>
  <c r="BF947"/>
  <c r="T947"/>
  <c r="R947"/>
  <c r="P947"/>
  <c r="BI932"/>
  <c r="BH932"/>
  <c r="BG932"/>
  <c r="BF932"/>
  <c r="T932"/>
  <c r="R932"/>
  <c r="P932"/>
  <c r="BI917"/>
  <c r="BH917"/>
  <c r="BG917"/>
  <c r="BF917"/>
  <c r="T917"/>
  <c r="R917"/>
  <c r="P917"/>
  <c r="BI906"/>
  <c r="BH906"/>
  <c r="BG906"/>
  <c r="BF906"/>
  <c r="T906"/>
  <c r="R906"/>
  <c r="P906"/>
  <c r="BI899"/>
  <c r="BH899"/>
  <c r="BG899"/>
  <c r="BF899"/>
  <c r="T899"/>
  <c r="R899"/>
  <c r="P899"/>
  <c r="BI892"/>
  <c r="BH892"/>
  <c r="BG892"/>
  <c r="BF892"/>
  <c r="T892"/>
  <c r="R892"/>
  <c r="P892"/>
  <c r="BI885"/>
  <c r="BH885"/>
  <c r="BG885"/>
  <c r="BF885"/>
  <c r="T885"/>
  <c r="R885"/>
  <c r="P885"/>
  <c r="BI878"/>
  <c r="BH878"/>
  <c r="BG878"/>
  <c r="BF878"/>
  <c r="T878"/>
  <c r="R878"/>
  <c r="P878"/>
  <c r="BI871"/>
  <c r="BH871"/>
  <c r="BG871"/>
  <c r="BF871"/>
  <c r="T871"/>
  <c r="R871"/>
  <c r="P871"/>
  <c r="BI864"/>
  <c r="BH864"/>
  <c r="BG864"/>
  <c r="BF864"/>
  <c r="T864"/>
  <c r="R864"/>
  <c r="P864"/>
  <c r="BI862"/>
  <c r="BH862"/>
  <c r="BG862"/>
  <c r="BF862"/>
  <c r="T862"/>
  <c r="R862"/>
  <c r="P862"/>
  <c r="BI851"/>
  <c r="BH851"/>
  <c r="BG851"/>
  <c r="BF851"/>
  <c r="T851"/>
  <c r="R851"/>
  <c r="P851"/>
  <c r="BI844"/>
  <c r="BH844"/>
  <c r="BG844"/>
  <c r="BF844"/>
  <c r="T844"/>
  <c r="R844"/>
  <c r="P844"/>
  <c r="BI835"/>
  <c r="BH835"/>
  <c r="BG835"/>
  <c r="BF835"/>
  <c r="T835"/>
  <c r="R835"/>
  <c r="P835"/>
  <c r="BI833"/>
  <c r="BH833"/>
  <c r="BG833"/>
  <c r="BF833"/>
  <c r="T833"/>
  <c r="R833"/>
  <c r="P833"/>
  <c r="BI824"/>
  <c r="BH824"/>
  <c r="BG824"/>
  <c r="BF824"/>
  <c r="T824"/>
  <c r="R824"/>
  <c r="P824"/>
  <c r="BI822"/>
  <c r="BH822"/>
  <c r="BG822"/>
  <c r="BF822"/>
  <c r="T822"/>
  <c r="R822"/>
  <c r="P822"/>
  <c r="BI812"/>
  <c r="BH812"/>
  <c r="BG812"/>
  <c r="BF812"/>
  <c r="T812"/>
  <c r="R812"/>
  <c r="P812"/>
  <c r="BI802"/>
  <c r="BH802"/>
  <c r="BG802"/>
  <c r="BF802"/>
  <c r="T802"/>
  <c r="R802"/>
  <c r="P802"/>
  <c r="BI794"/>
  <c r="BH794"/>
  <c r="BG794"/>
  <c r="BF794"/>
  <c r="T794"/>
  <c r="R794"/>
  <c r="P794"/>
  <c r="BI788"/>
  <c r="BH788"/>
  <c r="BG788"/>
  <c r="BF788"/>
  <c r="T788"/>
  <c r="R788"/>
  <c r="P788"/>
  <c r="BI782"/>
  <c r="BH782"/>
  <c r="BG782"/>
  <c r="BF782"/>
  <c r="T782"/>
  <c r="R782"/>
  <c r="P782"/>
  <c r="BI772"/>
  <c r="BH772"/>
  <c r="BG772"/>
  <c r="BF772"/>
  <c r="T772"/>
  <c r="R772"/>
  <c r="P772"/>
  <c r="BI764"/>
  <c r="BH764"/>
  <c r="BG764"/>
  <c r="BF764"/>
  <c r="T764"/>
  <c r="R764"/>
  <c r="P764"/>
  <c r="BI762"/>
  <c r="BH762"/>
  <c r="BG762"/>
  <c r="BF762"/>
  <c r="T762"/>
  <c r="R762"/>
  <c r="P762"/>
  <c r="BI755"/>
  <c r="BH755"/>
  <c r="BG755"/>
  <c r="BF755"/>
  <c r="T755"/>
  <c r="R755"/>
  <c r="P755"/>
  <c r="BI748"/>
  <c r="BH748"/>
  <c r="BG748"/>
  <c r="BF748"/>
  <c r="T748"/>
  <c r="R748"/>
  <c r="P748"/>
  <c r="BI737"/>
  <c r="BH737"/>
  <c r="BG737"/>
  <c r="BF737"/>
  <c r="T737"/>
  <c r="R737"/>
  <c r="P737"/>
  <c r="BI724"/>
  <c r="BH724"/>
  <c r="BG724"/>
  <c r="BF724"/>
  <c r="T724"/>
  <c r="R724"/>
  <c r="P724"/>
  <c r="BI710"/>
  <c r="BH710"/>
  <c r="BG710"/>
  <c r="BF710"/>
  <c r="T710"/>
  <c r="R710"/>
  <c r="P710"/>
  <c r="BI696"/>
  <c r="BH696"/>
  <c r="BG696"/>
  <c r="BF696"/>
  <c r="T696"/>
  <c r="R696"/>
  <c r="P696"/>
  <c r="BI688"/>
  <c r="BH688"/>
  <c r="BG688"/>
  <c r="BF688"/>
  <c r="T688"/>
  <c r="R688"/>
  <c r="P688"/>
  <c r="BI682"/>
  <c r="BH682"/>
  <c r="BG682"/>
  <c r="BF682"/>
  <c r="T682"/>
  <c r="R682"/>
  <c r="P682"/>
  <c r="BI680"/>
  <c r="BH680"/>
  <c r="BG680"/>
  <c r="BF680"/>
  <c r="T680"/>
  <c r="R680"/>
  <c r="P680"/>
  <c r="BI674"/>
  <c r="BH674"/>
  <c r="BG674"/>
  <c r="BF674"/>
  <c r="T674"/>
  <c r="R674"/>
  <c r="P674"/>
  <c r="BI668"/>
  <c r="BH668"/>
  <c r="BG668"/>
  <c r="BF668"/>
  <c r="T668"/>
  <c r="R668"/>
  <c r="P668"/>
  <c r="BI666"/>
  <c r="BH666"/>
  <c r="BG666"/>
  <c r="BF666"/>
  <c r="T666"/>
  <c r="R666"/>
  <c r="P666"/>
  <c r="BI659"/>
  <c r="BH659"/>
  <c r="BG659"/>
  <c r="BF659"/>
  <c r="T659"/>
  <c r="R659"/>
  <c r="P659"/>
  <c r="BI657"/>
  <c r="BH657"/>
  <c r="BG657"/>
  <c r="BF657"/>
  <c r="T657"/>
  <c r="R657"/>
  <c r="P657"/>
  <c r="BI652"/>
  <c r="BH652"/>
  <c r="BG652"/>
  <c r="BF652"/>
  <c r="T652"/>
  <c r="R652"/>
  <c r="P652"/>
  <c r="BI646"/>
  <c r="BH646"/>
  <c r="BG646"/>
  <c r="BF646"/>
  <c r="T646"/>
  <c r="R646"/>
  <c r="P646"/>
  <c r="BI644"/>
  <c r="BH644"/>
  <c r="BG644"/>
  <c r="BF644"/>
  <c r="T644"/>
  <c r="R644"/>
  <c r="P644"/>
  <c r="BI635"/>
  <c r="BH635"/>
  <c r="BG635"/>
  <c r="BF635"/>
  <c r="T635"/>
  <c r="R635"/>
  <c r="P635"/>
  <c r="BI627"/>
  <c r="BH627"/>
  <c r="BG627"/>
  <c r="BF627"/>
  <c r="T627"/>
  <c r="R627"/>
  <c r="P627"/>
  <c r="BI625"/>
  <c r="BH625"/>
  <c r="BG625"/>
  <c r="BF625"/>
  <c r="T625"/>
  <c r="R625"/>
  <c r="P625"/>
  <c r="BI607"/>
  <c r="BH607"/>
  <c r="BG607"/>
  <c r="BF607"/>
  <c r="T607"/>
  <c r="R607"/>
  <c r="P607"/>
  <c r="BI591"/>
  <c r="BH591"/>
  <c r="BG591"/>
  <c r="BF591"/>
  <c r="T591"/>
  <c r="R591"/>
  <c r="P591"/>
  <c r="BI582"/>
  <c r="BH582"/>
  <c r="BG582"/>
  <c r="BF582"/>
  <c r="T582"/>
  <c r="R582"/>
  <c r="P582"/>
  <c r="BI580"/>
  <c r="BH580"/>
  <c r="BG580"/>
  <c r="BF580"/>
  <c r="T580"/>
  <c r="R580"/>
  <c r="P580"/>
  <c r="BI571"/>
  <c r="BH571"/>
  <c r="BG571"/>
  <c r="BF571"/>
  <c r="T571"/>
  <c r="R571"/>
  <c r="P571"/>
  <c r="BI562"/>
  <c r="BH562"/>
  <c r="BG562"/>
  <c r="BF562"/>
  <c r="T562"/>
  <c r="R562"/>
  <c r="P562"/>
  <c r="BI555"/>
  <c r="BH555"/>
  <c r="BG555"/>
  <c r="BF555"/>
  <c r="T555"/>
  <c r="R555"/>
  <c r="P555"/>
  <c r="BI546"/>
  <c r="BH546"/>
  <c r="BG546"/>
  <c r="BF546"/>
  <c r="T546"/>
  <c r="R546"/>
  <c r="P546"/>
  <c r="BI533"/>
  <c r="BH533"/>
  <c r="BG533"/>
  <c r="BF533"/>
  <c r="T533"/>
  <c r="R533"/>
  <c r="P533"/>
  <c r="BI531"/>
  <c r="BH531"/>
  <c r="BG531"/>
  <c r="BF531"/>
  <c r="T531"/>
  <c r="R531"/>
  <c r="P531"/>
  <c r="BI519"/>
  <c r="BH519"/>
  <c r="BG519"/>
  <c r="BF519"/>
  <c r="T519"/>
  <c r="R519"/>
  <c r="P519"/>
  <c r="BI503"/>
  <c r="BH503"/>
  <c r="BG503"/>
  <c r="BF503"/>
  <c r="T503"/>
  <c r="R503"/>
  <c r="P503"/>
  <c r="BI488"/>
  <c r="BH488"/>
  <c r="BG488"/>
  <c r="BF488"/>
  <c r="T488"/>
  <c r="R488"/>
  <c r="P488"/>
  <c r="BI473"/>
  <c r="BH473"/>
  <c r="BG473"/>
  <c r="BF473"/>
  <c r="T473"/>
  <c r="R473"/>
  <c r="P473"/>
  <c r="BI464"/>
  <c r="BH464"/>
  <c r="BG464"/>
  <c r="BF464"/>
  <c r="T464"/>
  <c r="R464"/>
  <c r="P464"/>
  <c r="BI453"/>
  <c r="BH453"/>
  <c r="BG453"/>
  <c r="BF453"/>
  <c r="T453"/>
  <c r="T452"/>
  <c r="R453"/>
  <c r="R452"/>
  <c r="P453"/>
  <c r="P452"/>
  <c r="BI443"/>
  <c r="BH443"/>
  <c r="BG443"/>
  <c r="BF443"/>
  <c r="T443"/>
  <c r="R443"/>
  <c r="P443"/>
  <c r="BI431"/>
  <c r="BH431"/>
  <c r="BG431"/>
  <c r="BF431"/>
  <c r="T431"/>
  <c r="R431"/>
  <c r="P431"/>
  <c r="BI416"/>
  <c r="BH416"/>
  <c r="BG416"/>
  <c r="BF416"/>
  <c r="T416"/>
  <c r="R416"/>
  <c r="P416"/>
  <c r="BI404"/>
  <c r="BH404"/>
  <c r="BG404"/>
  <c r="BF404"/>
  <c r="T404"/>
  <c r="R404"/>
  <c r="P404"/>
  <c r="BI392"/>
  <c r="BH392"/>
  <c r="BG392"/>
  <c r="BF392"/>
  <c r="T392"/>
  <c r="R392"/>
  <c r="P392"/>
  <c r="BI381"/>
  <c r="BH381"/>
  <c r="BG381"/>
  <c r="BF381"/>
  <c r="T381"/>
  <c r="R381"/>
  <c r="P381"/>
  <c r="BI378"/>
  <c r="BH378"/>
  <c r="BG378"/>
  <c r="BF378"/>
  <c r="T378"/>
  <c r="R378"/>
  <c r="P378"/>
  <c r="BI366"/>
  <c r="BH366"/>
  <c r="BG366"/>
  <c r="BF366"/>
  <c r="T366"/>
  <c r="R366"/>
  <c r="P366"/>
  <c r="BI363"/>
  <c r="BH363"/>
  <c r="BG363"/>
  <c r="BF363"/>
  <c r="T363"/>
  <c r="R363"/>
  <c r="P363"/>
  <c r="BI346"/>
  <c r="BH346"/>
  <c r="BG346"/>
  <c r="BF346"/>
  <c r="T346"/>
  <c r="R346"/>
  <c r="P346"/>
  <c r="BI329"/>
  <c r="BH329"/>
  <c r="BG329"/>
  <c r="BF329"/>
  <c r="T329"/>
  <c r="R329"/>
  <c r="P329"/>
  <c r="BI310"/>
  <c r="BH310"/>
  <c r="BG310"/>
  <c r="BF310"/>
  <c r="T310"/>
  <c r="R310"/>
  <c r="P310"/>
  <c r="BI292"/>
  <c r="BH292"/>
  <c r="BG292"/>
  <c r="BF292"/>
  <c r="T292"/>
  <c r="R292"/>
  <c r="P292"/>
  <c r="BI277"/>
  <c r="BH277"/>
  <c r="BG277"/>
  <c r="BF277"/>
  <c r="T277"/>
  <c r="R277"/>
  <c r="P277"/>
  <c r="BI262"/>
  <c r="BH262"/>
  <c r="BG262"/>
  <c r="BF262"/>
  <c r="T262"/>
  <c r="R262"/>
  <c r="P262"/>
  <c r="BI247"/>
  <c r="BH247"/>
  <c r="BG247"/>
  <c r="BF247"/>
  <c r="T247"/>
  <c r="R247"/>
  <c r="P247"/>
  <c r="BI239"/>
  <c r="BH239"/>
  <c r="BG239"/>
  <c r="BF239"/>
  <c r="T239"/>
  <c r="R239"/>
  <c r="P239"/>
  <c r="BI222"/>
  <c r="BH222"/>
  <c r="BG222"/>
  <c r="BF222"/>
  <c r="T222"/>
  <c r="R222"/>
  <c r="P222"/>
  <c r="BI201"/>
  <c r="BH201"/>
  <c r="BG201"/>
  <c r="BF201"/>
  <c r="T201"/>
  <c r="R201"/>
  <c r="P201"/>
  <c r="BI192"/>
  <c r="BH192"/>
  <c r="BG192"/>
  <c r="BF192"/>
  <c r="T192"/>
  <c r="R192"/>
  <c r="P192"/>
  <c r="BI176"/>
  <c r="BH176"/>
  <c r="BG176"/>
  <c r="BF176"/>
  <c r="T176"/>
  <c r="R176"/>
  <c r="P176"/>
  <c r="J169"/>
  <c r="J168"/>
  <c r="F168"/>
  <c r="F166"/>
  <c r="E164"/>
  <c r="J94"/>
  <c r="J93"/>
  <c r="F93"/>
  <c r="F91"/>
  <c r="E89"/>
  <c r="J20"/>
  <c r="E20"/>
  <c r="F169"/>
  <c r="J19"/>
  <c r="J14"/>
  <c r="J166"/>
  <c r="E7"/>
  <c r="E160"/>
  <c i="1" r="L90"/>
  <c r="AM90"/>
  <c r="AM89"/>
  <c r="L89"/>
  <c r="AM87"/>
  <c r="L87"/>
  <c r="L85"/>
  <c r="L84"/>
  <c i="2" r="J2794"/>
  <c r="BK2668"/>
  <c r="BK2546"/>
  <c r="J2413"/>
  <c r="BK2091"/>
  <c r="BK1926"/>
  <c r="J1803"/>
  <c r="BK1651"/>
  <c r="J1447"/>
  <c r="BK1292"/>
  <c r="J949"/>
  <c r="J762"/>
  <c r="BK416"/>
  <c r="J222"/>
  <c r="BK2698"/>
  <c r="BK2656"/>
  <c r="J2485"/>
  <c r="J2256"/>
  <c r="J1953"/>
  <c r="BK1788"/>
  <c r="BK1641"/>
  <c r="BK1412"/>
  <c r="J1301"/>
  <c r="BK1070"/>
  <c r="J878"/>
  <c r="BK710"/>
  <c r="BK503"/>
  <c r="J2783"/>
  <c r="BK2610"/>
  <c r="J2434"/>
  <c r="J2336"/>
  <c r="J2222"/>
  <c r="J1891"/>
  <c r="BK1484"/>
  <c r="BK1096"/>
  <c r="BK772"/>
  <c r="J580"/>
  <c r="BK443"/>
  <c r="BK2760"/>
  <c r="J2666"/>
  <c r="J2589"/>
  <c r="BK2365"/>
  <c r="J2155"/>
  <c r="J1916"/>
  <c r="BK1694"/>
  <c r="J1321"/>
  <c r="J1068"/>
  <c r="J710"/>
  <c r="J531"/>
  <c r="BK2600"/>
  <c r="J2258"/>
  <c r="BK2127"/>
  <c r="BK1833"/>
  <c r="BK1653"/>
  <c r="J1131"/>
  <c r="BK964"/>
  <c r="J788"/>
  <c r="BK555"/>
  <c r="J2791"/>
  <c r="BK2603"/>
  <c r="BK2583"/>
  <c r="BK2400"/>
  <c r="J1901"/>
  <c r="BK1803"/>
  <c r="J1552"/>
  <c r="J1445"/>
  <c r="BK1103"/>
  <c r="J824"/>
  <c r="BK591"/>
  <c r="BK378"/>
  <c r="J2787"/>
  <c r="BK2677"/>
  <c r="BK2582"/>
  <c r="BK1876"/>
  <c r="BK1740"/>
  <c r="BK1392"/>
  <c r="BK788"/>
  <c r="J659"/>
  <c r="J247"/>
  <c r="BK3377"/>
  <c r="BK3356"/>
  <c r="J3345"/>
  <c r="BK3277"/>
  <c r="BK3238"/>
  <c r="J3137"/>
  <c r="BK3096"/>
  <c r="J3077"/>
  <c r="BK3033"/>
  <c r="J2953"/>
  <c r="J2887"/>
  <c r="BK2858"/>
  <c r="J2795"/>
  <c r="J2698"/>
  <c r="J2584"/>
  <c r="J2245"/>
  <c r="BK2014"/>
  <c r="J1828"/>
  <c r="J1428"/>
  <c r="BK1068"/>
  <c r="BK755"/>
  <c r="BK404"/>
  <c i="3" r="BK145"/>
  <c r="BK163"/>
  <c r="BK194"/>
  <c r="J130"/>
  <c r="BK174"/>
  <c r="BK141"/>
  <c r="BK153"/>
  <c i="4" r="BK1007"/>
  <c r="J702"/>
  <c r="BK456"/>
  <c r="J319"/>
  <c r="J1076"/>
  <c r="J694"/>
  <c r="J519"/>
  <c r="BK383"/>
  <c r="BK274"/>
  <c r="BK1009"/>
  <c r="J858"/>
  <c r="J466"/>
  <c r="BK255"/>
  <c r="J1042"/>
  <c r="BK927"/>
  <c r="BK800"/>
  <c r="J580"/>
  <c r="J413"/>
  <c r="BK217"/>
  <c r="BK1054"/>
  <c r="J775"/>
  <c r="J454"/>
  <c r="BK330"/>
  <c r="J1104"/>
  <c r="J904"/>
  <c r="J600"/>
  <c r="BK244"/>
  <c r="J1009"/>
  <c r="J890"/>
  <c r="BK1204"/>
  <c r="BK1181"/>
  <c r="J1153"/>
  <c r="J1149"/>
  <c r="BK1131"/>
  <c r="BK816"/>
  <c r="BK590"/>
  <c r="BK357"/>
  <c i="5" r="BK533"/>
  <c r="J433"/>
  <c r="J145"/>
  <c r="BK372"/>
  <c r="J159"/>
  <c r="BK426"/>
  <c r="BK275"/>
  <c r="J513"/>
  <c r="BK246"/>
  <c r="BK433"/>
  <c i="6" r="BK243"/>
  <c r="BK183"/>
  <c r="BK154"/>
  <c r="BK279"/>
  <c r="BK244"/>
  <c r="BK224"/>
  <c r="J186"/>
  <c r="J154"/>
  <c r="BK272"/>
  <c r="J242"/>
  <c r="BK222"/>
  <c r="J195"/>
  <c r="J165"/>
  <c r="J282"/>
  <c r="J247"/>
  <c r="J214"/>
  <c r="BK196"/>
  <c r="J150"/>
  <c r="BK261"/>
  <c r="J205"/>
  <c r="BK167"/>
  <c r="J259"/>
  <c r="J228"/>
  <c r="BK194"/>
  <c r="BK139"/>
  <c r="BK264"/>
  <c r="J246"/>
  <c r="BK218"/>
  <c r="BK160"/>
  <c r="BK140"/>
  <c r="BK255"/>
  <c r="J198"/>
  <c r="J166"/>
  <c i="7" r="J275"/>
  <c r="J231"/>
  <c r="BK206"/>
  <c r="BK164"/>
  <c r="J224"/>
  <c r="BK197"/>
  <c r="J174"/>
  <c r="BK243"/>
  <c r="J203"/>
  <c r="BK155"/>
  <c r="J262"/>
  <c r="BK224"/>
  <c r="J197"/>
  <c r="BK157"/>
  <c r="J267"/>
  <c r="J183"/>
  <c r="J155"/>
  <c r="J250"/>
  <c r="J209"/>
  <c r="BK172"/>
  <c r="BK149"/>
  <c r="BK237"/>
  <c r="BK210"/>
  <c r="BK181"/>
  <c r="BK247"/>
  <c r="J225"/>
  <c r="J192"/>
  <c r="BK163"/>
  <c i="8" r="J199"/>
  <c r="J157"/>
  <c r="BK197"/>
  <c r="BK159"/>
  <c r="J156"/>
  <c r="BK190"/>
  <c r="J161"/>
  <c r="J216"/>
  <c r="BK170"/>
  <c r="BK200"/>
  <c r="J139"/>
  <c r="BK191"/>
  <c r="J170"/>
  <c r="J217"/>
  <c r="BK167"/>
  <c i="9" r="BK402"/>
  <c r="BK172"/>
  <c r="J359"/>
  <c r="J215"/>
  <c r="BK404"/>
  <c r="J184"/>
  <c r="J403"/>
  <c r="BK195"/>
  <c r="BK343"/>
  <c r="BK250"/>
  <c r="J140"/>
  <c r="BK294"/>
  <c r="BK216"/>
  <c r="J402"/>
  <c r="J216"/>
  <c r="J157"/>
  <c r="J392"/>
  <c r="BK221"/>
  <c r="BK130"/>
  <c i="10" r="J664"/>
  <c r="BK523"/>
  <c r="BK356"/>
  <c r="J178"/>
  <c r="J628"/>
  <c r="BK463"/>
  <c r="J792"/>
  <c r="BK662"/>
  <c r="J514"/>
  <c r="BK417"/>
  <c r="J278"/>
  <c r="J646"/>
  <c r="BK373"/>
  <c r="BK181"/>
  <c r="BK789"/>
  <c r="BK628"/>
  <c r="J559"/>
  <c r="BK765"/>
  <c r="J612"/>
  <c r="BK472"/>
  <c r="J195"/>
  <c r="J625"/>
  <c r="BK590"/>
  <c r="J789"/>
  <c r="BK648"/>
  <c r="J447"/>
  <c r="J203"/>
  <c i="11" r="BK588"/>
  <c r="J169"/>
  <c r="BK621"/>
  <c r="J392"/>
  <c r="BK574"/>
  <c r="BK576"/>
  <c r="J207"/>
  <c r="J469"/>
  <c r="J155"/>
  <c r="BK409"/>
  <c r="J588"/>
  <c r="BK476"/>
  <c r="J341"/>
  <c r="J724"/>
  <c r="J697"/>
  <c r="J627"/>
  <c r="BK353"/>
  <c i="12" r="J382"/>
  <c r="BK179"/>
  <c r="J421"/>
  <c r="BK525"/>
  <c r="J251"/>
  <c r="BK382"/>
  <c r="BK165"/>
  <c r="J507"/>
  <c r="J576"/>
  <c r="J374"/>
  <c r="J429"/>
  <c r="BK507"/>
  <c r="J264"/>
  <c i="13" r="BK231"/>
  <c r="J153"/>
  <c r="J182"/>
  <c r="BK125"/>
  <c r="BK383"/>
  <c i="2" r="J2796"/>
  <c r="BK2628"/>
  <c r="BK2434"/>
  <c r="J2294"/>
  <c r="J1880"/>
  <c r="J1759"/>
  <c r="J1491"/>
  <c r="J1346"/>
  <c r="J864"/>
  <c r="J582"/>
  <c r="J239"/>
  <c r="BK2696"/>
  <c r="J2605"/>
  <c r="J2365"/>
  <c r="J2137"/>
  <c r="J1951"/>
  <c r="J1731"/>
  <c r="BK1482"/>
  <c r="J1328"/>
  <c r="BK1088"/>
  <c r="J885"/>
  <c r="BK635"/>
  <c r="J488"/>
  <c r="J2785"/>
  <c r="BK2648"/>
  <c r="BK2579"/>
  <c r="J2422"/>
  <c r="BK2245"/>
  <c r="BK2153"/>
  <c r="BK1759"/>
  <c r="J1568"/>
  <c r="BK1294"/>
  <c r="J947"/>
  <c r="J833"/>
  <c r="J737"/>
  <c r="J562"/>
  <c i="1" r="AS95"/>
  <c i="2" r="J2201"/>
  <c r="BK1951"/>
  <c r="BK1750"/>
  <c r="J1480"/>
  <c r="BK878"/>
  <c r="J652"/>
  <c r="J176"/>
  <c r="BK2596"/>
  <c r="J2411"/>
  <c r="J2241"/>
  <c r="BK2145"/>
  <c r="BK1861"/>
  <c r="J1675"/>
  <c r="BK1301"/>
  <c r="BK949"/>
  <c r="J724"/>
  <c r="BK453"/>
  <c i="1" r="AS104"/>
  <c i="2" r="J2668"/>
  <c r="BK2577"/>
  <c r="J2075"/>
  <c r="BK1878"/>
  <c r="BK1701"/>
  <c r="BK1512"/>
  <c r="BK1257"/>
  <c r="J862"/>
  <c r="J625"/>
  <c r="BK473"/>
  <c r="J2790"/>
  <c r="BK2706"/>
  <c r="J2606"/>
  <c r="BK1973"/>
  <c r="J1843"/>
  <c r="J1793"/>
  <c r="J1412"/>
  <c r="J755"/>
  <c r="J519"/>
  <c r="BK3439"/>
  <c r="J3367"/>
  <c r="BK3351"/>
  <c r="BK3329"/>
  <c r="BK3296"/>
  <c r="BK3258"/>
  <c r="J3224"/>
  <c r="J3161"/>
  <c r="J3111"/>
  <c r="J3094"/>
  <c r="BK3064"/>
  <c r="BK2993"/>
  <c r="BK2905"/>
  <c r="BK2869"/>
  <c r="J2860"/>
  <c r="J2828"/>
  <c r="J2658"/>
  <c r="J2594"/>
  <c r="J2326"/>
  <c r="BK2137"/>
  <c r="J1894"/>
  <c r="BK1775"/>
  <c r="J1603"/>
  <c r="J1061"/>
  <c r="BK824"/>
  <c r="J571"/>
  <c i="1" r="AS106"/>
  <c i="3" r="BK147"/>
  <c r="J171"/>
  <c r="J141"/>
  <c r="BK142"/>
  <c r="J128"/>
  <c r="BK189"/>
  <c r="BK128"/>
  <c i="4" r="BK983"/>
  <c r="J830"/>
  <c r="BK570"/>
  <c r="BK425"/>
  <c r="J179"/>
  <c r="J1007"/>
  <c r="J747"/>
  <c r="J560"/>
  <c r="BK454"/>
  <c r="J330"/>
  <c r="BK1055"/>
  <c r="BK907"/>
  <c r="BK684"/>
  <c r="BK479"/>
  <c r="BK296"/>
  <c r="J1087"/>
  <c r="BK928"/>
  <c r="BK762"/>
  <c r="BK539"/>
  <c r="J358"/>
  <c r="J191"/>
  <c r="J1000"/>
  <c r="J732"/>
  <c r="J433"/>
  <c r="J158"/>
  <c r="J1085"/>
  <c r="J814"/>
  <c r="BK433"/>
  <c r="J304"/>
  <c r="J973"/>
  <c r="J851"/>
  <c r="J1204"/>
  <c r="J1181"/>
  <c r="BK1164"/>
  <c r="J1150"/>
  <c r="J1132"/>
  <c r="J1041"/>
  <c r="BK702"/>
  <c r="BK466"/>
  <c r="J338"/>
  <c i="5" r="BK524"/>
  <c r="J412"/>
  <c r="J506"/>
  <c r="BK309"/>
  <c r="J149"/>
  <c r="BK384"/>
  <c r="J302"/>
  <c r="J398"/>
  <c r="BK266"/>
  <c r="BK531"/>
  <c r="J374"/>
  <c r="BK195"/>
  <c r="BK145"/>
  <c r="J179"/>
  <c r="J356"/>
  <c r="BK213"/>
  <c r="BK460"/>
  <c r="J296"/>
  <c i="6" r="J294"/>
  <c r="J268"/>
  <c r="J231"/>
  <c r="J174"/>
  <c r="J281"/>
  <c r="J254"/>
  <c r="J233"/>
  <c r="J207"/>
  <c r="BK141"/>
  <c r="BK268"/>
  <c r="BK250"/>
  <c r="BK209"/>
  <c r="J183"/>
  <c r="J155"/>
  <c r="J273"/>
  <c r="BK248"/>
  <c r="BK219"/>
  <c r="BK190"/>
  <c r="BK282"/>
  <c r="BK249"/>
  <c r="J212"/>
  <c r="BK178"/>
  <c r="J160"/>
  <c r="BK278"/>
  <c r="BK235"/>
  <c r="J199"/>
  <c r="J180"/>
  <c r="J283"/>
  <c r="BK258"/>
  <c r="J232"/>
  <c r="BK215"/>
  <c r="J189"/>
  <c r="BK149"/>
  <c r="BK299"/>
  <c r="BK281"/>
  <c r="J237"/>
  <c r="BK179"/>
  <c r="BK142"/>
  <c i="7" r="J240"/>
  <c r="BK225"/>
  <c r="BK208"/>
  <c r="J175"/>
  <c r="BK193"/>
  <c r="BK264"/>
  <c r="BK216"/>
  <c r="BK179"/>
  <c r="BK151"/>
  <c r="BK272"/>
  <c r="BK238"/>
  <c r="BK198"/>
  <c r="J172"/>
  <c r="J237"/>
  <c r="BK184"/>
  <c r="BK165"/>
  <c r="J255"/>
  <c r="BK228"/>
  <c r="J170"/>
  <c r="BK230"/>
  <c r="BK201"/>
  <c r="BK185"/>
  <c r="BK153"/>
  <c r="BK241"/>
  <c r="J204"/>
  <c r="J153"/>
  <c i="8" r="BK189"/>
  <c r="BK151"/>
  <c r="J181"/>
  <c r="BK162"/>
  <c r="BK218"/>
  <c r="BK161"/>
  <c r="BK139"/>
  <c r="BK160"/>
  <c r="J200"/>
  <c r="BK176"/>
  <c r="J153"/>
  <c r="BK210"/>
  <c r="BK172"/>
  <c i="9" r="J302"/>
  <c r="BK146"/>
  <c r="J268"/>
  <c r="BK365"/>
  <c r="J266"/>
  <c r="J169"/>
  <c r="J351"/>
  <c r="BK184"/>
  <c r="J368"/>
  <c r="BK257"/>
  <c r="BK368"/>
  <c r="J257"/>
  <c r="J213"/>
  <c r="J153"/>
  <c r="J240"/>
  <c r="J195"/>
  <c r="J406"/>
  <c r="BK338"/>
  <c r="BK175"/>
  <c i="10" r="BK792"/>
  <c r="J599"/>
  <c r="J436"/>
  <c r="BK729"/>
  <c r="J579"/>
  <c r="BK268"/>
  <c r="J590"/>
  <c r="BK467"/>
  <c r="BK146"/>
  <c r="BK399"/>
  <c r="J146"/>
  <c r="BK736"/>
  <c r="J636"/>
  <c r="BK505"/>
  <c r="J413"/>
  <c r="BK673"/>
  <c r="J523"/>
  <c r="J440"/>
  <c r="J312"/>
  <c r="BK156"/>
  <c r="J615"/>
  <c r="J456"/>
  <c r="BK297"/>
  <c r="J769"/>
  <c r="J570"/>
  <c r="BK426"/>
  <c r="BK212"/>
  <c i="11" r="J518"/>
  <c r="J139"/>
  <c r="BK627"/>
  <c r="BK533"/>
  <c r="J409"/>
  <c r="BK592"/>
  <c r="BK619"/>
  <c r="J229"/>
  <c r="BK383"/>
  <c r="J232"/>
  <c r="BK469"/>
  <c r="BK139"/>
  <c r="J383"/>
  <c r="BK724"/>
  <c r="J695"/>
  <c r="BK611"/>
  <c r="BK363"/>
  <c i="12" r="BK565"/>
  <c r="J367"/>
  <c r="BK149"/>
  <c r="J399"/>
  <c r="J437"/>
  <c r="BK561"/>
  <c r="BK251"/>
  <c r="BK543"/>
  <c r="BK409"/>
  <c r="BK457"/>
  <c r="J165"/>
  <c r="J463"/>
  <c r="J194"/>
  <c r="BK320"/>
  <c i="13" r="BK335"/>
  <c r="J137"/>
  <c r="J236"/>
  <c r="J367"/>
  <c r="J331"/>
  <c r="BK331"/>
  <c r="BK378"/>
  <c r="BK153"/>
  <c i="2" r="BK2733"/>
  <c r="J2618"/>
  <c r="BK2475"/>
  <c r="J2375"/>
  <c r="BK2062"/>
  <c r="BK1838"/>
  <c r="J1498"/>
  <c r="J1392"/>
  <c r="BK1028"/>
  <c r="BK835"/>
  <c r="BK546"/>
  <c r="BK2786"/>
  <c r="BK2685"/>
  <c r="J2586"/>
  <c r="J2324"/>
  <c r="BK2159"/>
  <c r="J2045"/>
  <c r="J1878"/>
  <c r="BK1723"/>
  <c r="BK1491"/>
  <c r="BK1337"/>
  <c r="J1018"/>
  <c r="BK833"/>
  <c r="J555"/>
  <c r="J2786"/>
  <c r="BK2697"/>
  <c r="J2600"/>
  <c r="BK2432"/>
  <c r="BK2253"/>
  <c r="J2159"/>
  <c r="BK1766"/>
  <c r="BK1561"/>
  <c r="BK1080"/>
  <c r="J851"/>
  <c r="BK644"/>
  <c r="BK2785"/>
  <c r="J2697"/>
  <c r="BK2638"/>
  <c r="J2585"/>
  <c r="J2409"/>
  <c r="BK2243"/>
  <c r="J2145"/>
  <c r="BK1891"/>
  <c r="J1686"/>
  <c r="J1261"/>
  <c r="J1028"/>
  <c r="BK696"/>
  <c r="J453"/>
  <c r="BK2598"/>
  <c r="J2384"/>
  <c r="J2233"/>
  <c r="BK2042"/>
  <c r="BK1882"/>
  <c r="J1694"/>
  <c r="BK1378"/>
  <c r="BK966"/>
  <c r="J802"/>
  <c r="BK627"/>
  <c r="J192"/>
  <c r="J2685"/>
  <c r="J2595"/>
  <c r="J2546"/>
  <c r="J1975"/>
  <c r="J1855"/>
  <c r="BK1672"/>
  <c r="BK1498"/>
  <c r="J1308"/>
  <c r="BK1035"/>
  <c r="J688"/>
  <c r="BK533"/>
  <c r="BK201"/>
  <c r="J2656"/>
  <c r="BK2436"/>
  <c r="BK1828"/>
  <c r="J1677"/>
  <c r="BK1314"/>
  <c r="BK668"/>
  <c r="BK176"/>
  <c r="BK3367"/>
  <c r="J3356"/>
  <c r="J3327"/>
  <c r="J3277"/>
  <c r="BK3203"/>
  <c r="BK3140"/>
  <c r="BK3109"/>
  <c r="J3092"/>
  <c r="BK3041"/>
  <c r="BK2973"/>
  <c r="J2907"/>
  <c r="BK2876"/>
  <c r="BK2856"/>
  <c r="BK2783"/>
  <c r="J2626"/>
  <c r="J2597"/>
  <c r="BK2411"/>
  <c r="J2153"/>
  <c r="BK1880"/>
  <c r="BK1648"/>
  <c r="J1103"/>
  <c r="J974"/>
  <c r="J635"/>
  <c r="BK310"/>
  <c i="3" r="BK171"/>
  <c r="J197"/>
  <c r="BK130"/>
  <c r="J189"/>
  <c r="J168"/>
  <c r="J156"/>
  <c r="BK186"/>
  <c r="J143"/>
  <c i="4" r="J999"/>
  <c r="J865"/>
  <c r="J614"/>
  <c r="BK445"/>
  <c r="BK304"/>
  <c r="J1121"/>
  <c r="J981"/>
  <c r="J668"/>
  <c r="J508"/>
  <c r="BK359"/>
  <c r="BK252"/>
  <c r="J951"/>
  <c r="J807"/>
  <c r="BK668"/>
  <c r="BK460"/>
  <c r="J217"/>
  <c r="BK1000"/>
  <c r="BK775"/>
  <c r="J460"/>
  <c r="BK265"/>
  <c r="BK1085"/>
  <c r="BK904"/>
  <c r="BK560"/>
  <c r="BK394"/>
  <c r="BK1113"/>
  <c r="BK960"/>
  <c r="J456"/>
  <c r="J344"/>
  <c r="BK1017"/>
  <c r="J907"/>
  <c r="BK1193"/>
  <c r="BK1174"/>
  <c r="BK1161"/>
  <c r="BK1139"/>
  <c r="J1095"/>
  <c r="BK900"/>
  <c r="BK676"/>
  <c r="BK389"/>
  <c r="J203"/>
  <c i="5" r="BK493"/>
  <c r="J275"/>
  <c r="J493"/>
  <c r="J266"/>
  <c r="BK443"/>
  <c r="J316"/>
  <c r="BK535"/>
  <c r="J348"/>
  <c r="J198"/>
  <c r="BK419"/>
  <c r="BK216"/>
  <c r="J531"/>
  <c r="BK167"/>
  <c r="BK453"/>
  <c r="BK154"/>
  <c r="J324"/>
  <c i="6" r="J287"/>
  <c r="J251"/>
  <c r="BK201"/>
  <c r="BK162"/>
  <c r="BK274"/>
  <c r="BK225"/>
  <c r="BK180"/>
  <c r="J297"/>
  <c r="BK270"/>
  <c r="J238"/>
  <c r="BK204"/>
  <c r="BK172"/>
  <c r="BK153"/>
  <c r="BK276"/>
  <c r="BK241"/>
  <c r="BK207"/>
  <c r="BK195"/>
  <c r="J142"/>
  <c r="J255"/>
  <c r="J213"/>
  <c r="J182"/>
  <c r="BK150"/>
  <c r="J264"/>
  <c r="J219"/>
  <c r="J190"/>
  <c r="J175"/>
  <c r="J295"/>
  <c r="BK265"/>
  <c r="BK238"/>
  <c r="J201"/>
  <c r="J179"/>
  <c r="J156"/>
  <c r="BK300"/>
  <c r="BK259"/>
  <c r="J211"/>
  <c r="J171"/>
  <c r="J139"/>
  <c i="7" r="BK248"/>
  <c r="BK220"/>
  <c r="BK186"/>
  <c r="J165"/>
  <c r="J162"/>
  <c r="J256"/>
  <c r="J212"/>
  <c r="J171"/>
  <c r="BK274"/>
  <c r="BK255"/>
  <c r="J210"/>
  <c r="BK187"/>
  <c r="J141"/>
  <c r="J236"/>
  <c r="J199"/>
  <c r="BK175"/>
  <c r="J257"/>
  <c r="J230"/>
  <c r="J180"/>
  <c r="J158"/>
  <c r="J248"/>
  <c r="BK222"/>
  <c r="BK194"/>
  <c r="J168"/>
  <c r="BK244"/>
  <c r="J233"/>
  <c r="J208"/>
  <c r="BK170"/>
  <c r="BK150"/>
  <c i="8" r="BK180"/>
  <c r="BK215"/>
  <c r="J197"/>
  <c r="J185"/>
  <c r="J179"/>
  <c r="J146"/>
  <c r="BK177"/>
  <c r="BK150"/>
  <c r="J198"/>
  <c r="BK168"/>
  <c r="J210"/>
  <c r="BK178"/>
  <c r="BK155"/>
  <c r="J138"/>
  <c r="J193"/>
  <c r="BK152"/>
  <c i="9" r="J221"/>
  <c r="J381"/>
  <c r="BK219"/>
  <c r="BK135"/>
  <c r="J300"/>
  <c r="BK182"/>
  <c r="J394"/>
  <c r="J231"/>
  <c r="J193"/>
  <c r="J330"/>
  <c r="J204"/>
  <c r="BK374"/>
  <c r="J250"/>
  <c r="J173"/>
  <c r="BK392"/>
  <c r="J222"/>
  <c r="BK169"/>
  <c r="J393"/>
  <c r="J248"/>
  <c r="BK163"/>
  <c i="10" r="J673"/>
  <c r="BK456"/>
  <c r="BK326"/>
  <c r="J156"/>
  <c r="BK646"/>
  <c r="J483"/>
  <c r="BK289"/>
  <c r="BK715"/>
  <c r="J532"/>
  <c r="J406"/>
  <c r="BK299"/>
  <c r="J747"/>
  <c r="BK496"/>
  <c r="J297"/>
  <c r="BK483"/>
  <c r="J417"/>
  <c r="BK223"/>
  <c r="BK695"/>
  <c r="J541"/>
  <c r="BK391"/>
  <c r="BK167"/>
  <c r="J373"/>
  <c i="11" r="J619"/>
  <c r="J394"/>
  <c r="BK613"/>
  <c r="J455"/>
  <c r="BK680"/>
  <c r="BK407"/>
  <c r="J476"/>
  <c r="BK148"/>
  <c r="J380"/>
  <c r="J643"/>
  <c r="J184"/>
  <c r="BK510"/>
  <c r="BK207"/>
  <c r="J705"/>
  <c r="BK643"/>
  <c r="BK373"/>
  <c i="12" r="BK453"/>
  <c r="J323"/>
  <c r="J533"/>
  <c r="BK205"/>
  <c r="BK439"/>
  <c r="J495"/>
  <c r="BK323"/>
  <c r="J573"/>
  <c r="BK495"/>
  <c r="J223"/>
  <c r="J439"/>
  <c r="BK194"/>
  <c r="BK305"/>
  <c r="J441"/>
  <c r="J261"/>
  <c i="13" r="BK162"/>
  <c r="J203"/>
  <c r="J246"/>
  <c r="BK167"/>
  <c r="BK297"/>
  <c r="BK367"/>
  <c i="2" r="BK2795"/>
  <c r="J2716"/>
  <c r="BK2485"/>
  <c r="BK2373"/>
  <c r="BK2064"/>
  <c r="BK1843"/>
  <c r="J1665"/>
  <c r="BK1414"/>
  <c r="BK1050"/>
  <c r="BK680"/>
  <c r="J363"/>
  <c r="BK2719"/>
  <c r="J2628"/>
  <c r="J2382"/>
  <c r="BK2155"/>
  <c r="J1896"/>
  <c r="BK1785"/>
  <c r="BK1677"/>
  <c r="BK1349"/>
  <c r="J964"/>
  <c r="BK812"/>
  <c r="J607"/>
  <c r="J2792"/>
  <c r="J2733"/>
  <c r="J2638"/>
  <c r="BK2595"/>
  <c r="BK2294"/>
  <c r="J2187"/>
  <c r="BK2030"/>
  <c r="J1653"/>
  <c r="J1337"/>
  <c r="BK1203"/>
  <c r="J932"/>
  <c r="BK764"/>
  <c r="J627"/>
  <c r="J378"/>
  <c r="J2778"/>
  <c r="BK2676"/>
  <c r="BK2597"/>
  <c r="J2493"/>
  <c r="BK2176"/>
  <c r="J2091"/>
  <c r="J1788"/>
  <c r="BK1563"/>
  <c r="BK1131"/>
  <c r="BK974"/>
  <c r="BK674"/>
  <c r="BK381"/>
  <c r="J2677"/>
  <c r="J2468"/>
  <c r="BK2324"/>
  <c r="BK2161"/>
  <c r="BK2012"/>
  <c r="BK1749"/>
  <c r="J1648"/>
  <c r="BK1059"/>
  <c r="BK822"/>
  <c r="J473"/>
  <c r="BK2794"/>
  <c r="J2752"/>
  <c r="J2602"/>
  <c r="J2475"/>
  <c r="BK2103"/>
  <c r="J1849"/>
  <c r="BK1731"/>
  <c r="J1512"/>
  <c r="J1314"/>
  <c r="BK1052"/>
  <c r="BK802"/>
  <c r="BK571"/>
  <c r="J329"/>
  <c r="BK2761"/>
  <c r="BK2592"/>
  <c r="J2016"/>
  <c r="BK1818"/>
  <c r="J1570"/>
  <c r="BK1043"/>
  <c r="BK688"/>
  <c r="BK431"/>
  <c r="BK3436"/>
  <c r="BK3364"/>
  <c r="BK3348"/>
  <c r="BK3307"/>
  <c r="BK3260"/>
  <c r="J3238"/>
  <c r="J3140"/>
  <c r="J3096"/>
  <c r="BK3061"/>
  <c r="BK2953"/>
  <c r="BK2887"/>
  <c r="J2876"/>
  <c r="BK2860"/>
  <c r="J2798"/>
  <c r="BK2741"/>
  <c r="BK2604"/>
  <c r="BK2478"/>
  <c r="BK2256"/>
  <c r="BK2073"/>
  <c r="J1723"/>
  <c r="BK1568"/>
  <c r="J1035"/>
  <c r="J782"/>
  <c r="BK562"/>
  <c r="BK192"/>
  <c i="3" r="BK143"/>
  <c r="J146"/>
  <c r="J144"/>
  <c r="J163"/>
  <c r="BK136"/>
  <c r="BK149"/>
  <c i="4" r="J895"/>
  <c r="BK635"/>
  <c r="BK448"/>
  <c r="BK344"/>
  <c r="J200"/>
  <c r="BK973"/>
  <c r="BK691"/>
  <c r="J550"/>
  <c r="BK378"/>
  <c r="J244"/>
  <c r="J962"/>
  <c r="BK851"/>
  <c r="BK732"/>
  <c r="BK550"/>
  <c r="BK319"/>
  <c r="BK191"/>
  <c r="J948"/>
  <c r="J844"/>
  <c r="BK661"/>
  <c r="J425"/>
  <c r="BK203"/>
  <c r="J971"/>
  <c r="BK600"/>
  <c r="J371"/>
  <c r="J1124"/>
  <c r="BK962"/>
  <c r="J717"/>
  <c r="J621"/>
  <c r="J383"/>
  <c r="J1066"/>
  <c r="J949"/>
  <c r="BK1212"/>
  <c r="BK1184"/>
  <c r="J1172"/>
  <c r="BK1153"/>
  <c r="J1139"/>
  <c r="BK1065"/>
  <c r="BK807"/>
  <c r="BK608"/>
  <c r="J359"/>
  <c r="BK168"/>
  <c i="5" r="J462"/>
  <c r="BK179"/>
  <c r="J405"/>
  <c r="J172"/>
  <c r="BK398"/>
  <c r="BK324"/>
  <c r="J533"/>
  <c r="J332"/>
  <c r="BK183"/>
  <c r="J453"/>
  <c r="BK302"/>
  <c r="BK172"/>
  <c r="BK391"/>
  <c r="J140"/>
  <c r="BK374"/>
  <c r="BK140"/>
  <c r="BK356"/>
  <c r="BK206"/>
  <c i="6" r="BK277"/>
  <c r="J244"/>
  <c r="J222"/>
  <c r="J164"/>
  <c r="BK295"/>
  <c r="BK273"/>
  <c r="BK240"/>
  <c r="BK212"/>
  <c r="BK177"/>
  <c r="BK292"/>
  <c r="BK262"/>
  <c r="BK245"/>
  <c r="J224"/>
  <c r="BK200"/>
  <c r="BK166"/>
  <c r="BK296"/>
  <c r="J258"/>
  <c r="BK229"/>
  <c r="BK202"/>
  <c r="BK192"/>
  <c r="J141"/>
  <c r="J265"/>
  <c r="J193"/>
  <c r="J169"/>
  <c r="BK297"/>
  <c r="J250"/>
  <c r="J223"/>
  <c r="J192"/>
  <c r="BK171"/>
  <c r="BK263"/>
  <c r="J225"/>
  <c r="J196"/>
  <c r="J178"/>
  <c r="J153"/>
  <c r="J300"/>
  <c r="J261"/>
  <c r="BK214"/>
  <c r="BK173"/>
  <c r="BK148"/>
  <c i="7" r="J249"/>
  <c r="J228"/>
  <c r="BK158"/>
  <c r="J156"/>
  <c r="J152"/>
  <c r="J149"/>
  <c r="J139"/>
  <c r="J274"/>
  <c r="J269"/>
  <c r="BK262"/>
  <c r="BK256"/>
  <c r="BK250"/>
  <c r="J247"/>
  <c r="J243"/>
  <c r="J241"/>
  <c r="J226"/>
  <c r="J205"/>
  <c r="BK200"/>
  <c r="J184"/>
  <c r="BK257"/>
  <c r="BK219"/>
  <c r="J181"/>
  <c r="BK159"/>
  <c r="BK275"/>
  <c r="BK260"/>
  <c r="BK229"/>
  <c r="BK196"/>
  <c r="J164"/>
  <c r="BK268"/>
  <c r="J214"/>
  <c r="BK177"/>
  <c r="J154"/>
  <c r="BK231"/>
  <c r="J187"/>
  <c r="BK162"/>
  <c r="BK270"/>
  <c r="J244"/>
  <c r="J216"/>
  <c r="BK192"/>
  <c r="J151"/>
  <c r="BK242"/>
  <c r="BK221"/>
  <c r="J198"/>
  <c r="J166"/>
  <c i="8" r="J188"/>
  <c r="J148"/>
  <c r="J189"/>
  <c r="BK188"/>
  <c r="BK174"/>
  <c r="BK144"/>
  <c r="BK179"/>
  <c r="BK164"/>
  <c r="BK140"/>
  <c r="BK187"/>
  <c r="J155"/>
  <c r="J194"/>
  <c r="J162"/>
  <c r="J147"/>
  <c r="BK194"/>
  <c r="BK138"/>
  <c i="9" r="J217"/>
  <c r="BK318"/>
  <c r="J212"/>
  <c r="BK320"/>
  <c r="BK186"/>
  <c r="J404"/>
  <c r="J219"/>
  <c r="BK173"/>
  <c r="BK369"/>
  <c r="BK274"/>
  <c r="BK193"/>
  <c r="J286"/>
  <c r="BK212"/>
  <c r="J150"/>
  <c r="J274"/>
  <c r="J186"/>
  <c r="BK405"/>
  <c r="J320"/>
  <c i="10" r="BK617"/>
  <c r="J472"/>
  <c r="J383"/>
  <c r="J765"/>
  <c r="BK625"/>
  <c r="J459"/>
  <c r="BK203"/>
  <c r="J550"/>
  <c r="BK445"/>
  <c r="BK192"/>
  <c r="J726"/>
  <c r="J426"/>
  <c r="J223"/>
  <c r="J779"/>
  <c r="J695"/>
  <c r="BK319"/>
  <c r="BK755"/>
  <c r="BK579"/>
  <c r="BK459"/>
  <c r="BK278"/>
  <c r="BK664"/>
  <c r="J485"/>
  <c r="J391"/>
  <c r="J289"/>
  <c r="BK660"/>
  <c r="J424"/>
  <c i="11" r="BK668"/>
  <c r="J441"/>
  <c r="BK666"/>
  <c r="BK548"/>
  <c r="BK380"/>
  <c r="BK601"/>
  <c r="BK341"/>
  <c r="BK417"/>
  <c r="J417"/>
  <c r="BK275"/>
  <c r="J574"/>
  <c r="J567"/>
  <c r="BK394"/>
  <c r="BK734"/>
  <c r="J668"/>
  <c r="J613"/>
  <c r="BK184"/>
  <c i="12" r="BK437"/>
  <c r="BK343"/>
  <c r="J457"/>
  <c r="J563"/>
  <c r="J409"/>
  <c r="BK441"/>
  <c r="BK576"/>
  <c r="BK463"/>
  <c r="J565"/>
  <c r="J390"/>
  <c r="J133"/>
  <c r="BK443"/>
  <c r="J274"/>
  <c r="BK390"/>
  <c i="13" r="BK246"/>
  <c r="J277"/>
  <c r="J167"/>
  <c r="J290"/>
  <c r="J383"/>
  <c r="BK182"/>
  <c i="2" r="BK2778"/>
  <c r="J2695"/>
  <c r="BK2493"/>
  <c r="BK2392"/>
  <c r="J2243"/>
  <c r="BK1901"/>
  <c r="J1749"/>
  <c r="BK1321"/>
  <c r="J871"/>
  <c r="BK646"/>
  <c r="BK262"/>
  <c r="J2741"/>
  <c r="J2676"/>
  <c r="J2583"/>
  <c r="BK2258"/>
  <c r="J1973"/>
  <c r="BK1849"/>
  <c r="J1701"/>
  <c r="BK1480"/>
  <c r="J1158"/>
  <c r="BK906"/>
  <c r="BK737"/>
  <c r="BK531"/>
  <c r="BK2791"/>
  <c r="BK2666"/>
  <c r="J2596"/>
  <c r="BK2409"/>
  <c r="J2273"/>
  <c r="BK2075"/>
  <c r="BK1698"/>
  <c r="BK1308"/>
  <c r="BK1158"/>
  <c r="J892"/>
  <c r="BK682"/>
  <c r="BK292"/>
  <c r="J2725"/>
  <c r="J2646"/>
  <c r="J2582"/>
  <c r="BK2384"/>
  <c r="BK2174"/>
  <c r="J2062"/>
  <c r="BK1813"/>
  <c r="BK1570"/>
  <c r="J1294"/>
  <c r="J917"/>
  <c r="J646"/>
  <c r="BK239"/>
  <c r="BK2530"/>
  <c r="J2353"/>
  <c r="J2176"/>
  <c r="J1904"/>
  <c r="J1710"/>
  <c r="BK1428"/>
  <c r="BK1061"/>
  <c r="BK862"/>
  <c r="J644"/>
  <c r="BK277"/>
  <c r="J2772"/>
  <c r="J2592"/>
  <c r="J2456"/>
  <c r="BK2045"/>
  <c r="BK1904"/>
  <c r="J1813"/>
  <c r="BK1552"/>
  <c r="BK1441"/>
  <c r="J1043"/>
  <c r="J794"/>
  <c r="BK582"/>
  <c r="J262"/>
  <c r="J2760"/>
  <c r="J2598"/>
  <c r="BK2363"/>
  <c r="BK1868"/>
  <c r="J1785"/>
  <c r="J1441"/>
  <c r="J835"/>
  <c r="BK464"/>
  <c r="J3377"/>
  <c r="J3364"/>
  <c r="J3348"/>
  <c r="BK3327"/>
  <c r="J3279"/>
  <c r="J3241"/>
  <c r="J3182"/>
  <c r="BK3124"/>
  <c r="BK3077"/>
  <c r="J3033"/>
  <c r="J2973"/>
  <c r="J2905"/>
  <c r="J2878"/>
  <c r="BK2828"/>
  <c r="J2782"/>
  <c r="J2610"/>
  <c r="J2579"/>
  <c r="J2400"/>
  <c r="J2224"/>
  <c r="J1898"/>
  <c r="BK1710"/>
  <c r="BK1328"/>
  <c r="J899"/>
  <c r="BK724"/>
  <c r="BK366"/>
  <c i="3" r="J194"/>
  <c r="BK181"/>
  <c r="J184"/>
  <c r="J149"/>
  <c r="BK161"/>
  <c r="J151"/>
  <c r="J145"/>
  <c i="4" r="BK1066"/>
  <c r="J880"/>
  <c r="J608"/>
  <c r="BK441"/>
  <c r="BK281"/>
  <c r="BK1087"/>
  <c r="BK918"/>
  <c r="J676"/>
  <c r="BK496"/>
  <c r="BK315"/>
  <c r="BK1076"/>
  <c r="J937"/>
  <c r="J762"/>
  <c r="BK519"/>
  <c r="J315"/>
  <c r="J148"/>
  <c r="J918"/>
  <c r="BK814"/>
  <c r="BK646"/>
  <c r="BK356"/>
  <c r="BK148"/>
  <c r="J983"/>
  <c r="BK653"/>
  <c r="J407"/>
  <c r="BK235"/>
  <c r="BK1044"/>
  <c r="J816"/>
  <c r="BK529"/>
  <c r="BK358"/>
  <c r="J1044"/>
  <c r="BK971"/>
  <c r="J1212"/>
  <c r="J1184"/>
  <c r="J1166"/>
  <c r="BK1140"/>
  <c r="BK1121"/>
  <c r="BK895"/>
  <c r="BK451"/>
  <c r="BK227"/>
  <c i="5" r="BK513"/>
  <c r="J391"/>
  <c r="BK495"/>
  <c r="BK296"/>
  <c r="J483"/>
  <c r="BK381"/>
  <c r="BK294"/>
  <c r="J451"/>
  <c r="BK236"/>
  <c r="J477"/>
  <c r="BK316"/>
  <c r="BK149"/>
  <c r="J364"/>
  <c r="BK469"/>
  <c r="BK256"/>
  <c r="BK483"/>
  <c r="J284"/>
  <c i="6" r="J292"/>
  <c r="BK267"/>
  <c r="J227"/>
  <c r="J170"/>
  <c r="BK146"/>
  <c r="BK260"/>
  <c r="BK227"/>
  <c r="BK198"/>
  <c r="J296"/>
  <c r="BK254"/>
  <c r="J230"/>
  <c r="BK187"/>
  <c r="J149"/>
  <c r="J275"/>
  <c r="J216"/>
  <c r="J197"/>
  <c r="BK169"/>
  <c r="BK237"/>
  <c r="J204"/>
  <c r="J173"/>
  <c r="J252"/>
  <c r="J220"/>
  <c r="BK205"/>
  <c r="J187"/>
  <c r="BK287"/>
  <c r="J248"/>
  <c r="BK223"/>
  <c r="BK175"/>
  <c r="J151"/>
  <c r="J301"/>
  <c r="BK286"/>
  <c r="BK251"/>
  <c r="J203"/>
  <c r="J159"/>
  <c i="7" r="J273"/>
  <c r="J239"/>
  <c r="BK217"/>
  <c r="BK176"/>
  <c r="J235"/>
  <c r="J222"/>
  <c r="BK195"/>
  <c r="J270"/>
  <c r="J242"/>
  <c r="BK199"/>
  <c r="BK168"/>
  <c r="BK266"/>
  <c r="BK215"/>
  <c r="J185"/>
  <c r="BK154"/>
  <c r="J221"/>
  <c r="BK188"/>
  <c r="BK141"/>
  <c r="BK212"/>
  <c r="J163"/>
  <c r="BK142"/>
  <c r="BK246"/>
  <c r="BK209"/>
  <c r="BK174"/>
  <c r="J251"/>
  <c r="J227"/>
  <c r="J213"/>
  <c r="J176"/>
  <c r="J143"/>
  <c i="8" r="J174"/>
  <c r="BK213"/>
  <c r="BK212"/>
  <c r="BK201"/>
  <c r="BK199"/>
  <c r="BK195"/>
  <c r="BK193"/>
  <c r="J190"/>
  <c r="BK185"/>
  <c r="J184"/>
  <c r="J171"/>
  <c r="J168"/>
  <c r="J167"/>
  <c r="BK165"/>
  <c r="BK158"/>
  <c r="J149"/>
  <c r="BK147"/>
  <c r="BK146"/>
  <c r="BK217"/>
  <c r="BK214"/>
  <c r="BK205"/>
  <c r="BK198"/>
  <c r="J191"/>
  <c r="BK182"/>
  <c r="BK153"/>
  <c r="J212"/>
  <c r="J160"/>
  <c r="BK196"/>
  <c r="J215"/>
  <c r="BK181"/>
  <c r="J159"/>
  <c r="J218"/>
  <c r="J182"/>
  <c i="9" r="BK330"/>
  <c r="J130"/>
  <c r="BK248"/>
  <c r="BK150"/>
  <c r="J292"/>
  <c r="BK148"/>
  <c r="BK280"/>
  <c r="J210"/>
  <c r="BK394"/>
  <c r="J214"/>
  <c r="BK357"/>
  <c r="BK222"/>
  <c r="J202"/>
  <c r="BK286"/>
  <c r="BK204"/>
  <c r="BK406"/>
  <c r="BK266"/>
  <c r="BK174"/>
  <c i="10" r="BK769"/>
  <c r="BK615"/>
  <c r="J463"/>
  <c r="BK367"/>
  <c r="BK195"/>
  <c r="J660"/>
  <c r="J493"/>
  <c r="BK436"/>
  <c r="J756"/>
  <c r="BK561"/>
  <c r="BK474"/>
  <c r="J326"/>
  <c r="J167"/>
  <c r="J608"/>
  <c r="J367"/>
  <c r="J467"/>
  <c r="BK415"/>
  <c r="J212"/>
  <c r="J648"/>
  <c r="BK485"/>
  <c r="J433"/>
  <c r="J192"/>
  <c r="J328"/>
  <c r="BK726"/>
  <c r="J494"/>
  <c r="J268"/>
  <c i="11" r="BK492"/>
  <c r="J641"/>
  <c r="J492"/>
  <c r="BK232"/>
  <c r="J556"/>
  <c r="BK300"/>
  <c r="BK169"/>
  <c r="BK454"/>
  <c r="J680"/>
  <c r="BK333"/>
  <c r="J548"/>
  <c r="BK441"/>
  <c r="BK155"/>
  <c r="BK705"/>
  <c r="J576"/>
  <c r="J148"/>
  <c i="12" r="BK421"/>
  <c r="BK208"/>
  <c r="BK573"/>
  <c r="J593"/>
  <c r="BK367"/>
  <c r="BK487"/>
  <c r="J284"/>
  <c r="J561"/>
  <c r="J411"/>
  <c r="J554"/>
  <c r="J305"/>
  <c r="J543"/>
  <c r="BK365"/>
  <c r="BK133"/>
  <c i="13" r="J365"/>
  <c r="J190"/>
  <c r="J261"/>
  <c r="J306"/>
  <c r="BK273"/>
  <c r="BK349"/>
  <c r="J231"/>
  <c i="2" r="J2793"/>
  <c r="J2706"/>
  <c r="J2603"/>
  <c r="BK2353"/>
  <c r="BK1975"/>
  <c r="J1833"/>
  <c r="J1636"/>
  <c r="BK1430"/>
  <c r="J995"/>
  <c r="BK666"/>
  <c r="J346"/>
  <c r="J2761"/>
  <c r="J2648"/>
  <c r="BK2468"/>
  <c r="BK2215"/>
  <c r="J2127"/>
  <c r="BK1908"/>
  <c r="J1750"/>
  <c r="J1651"/>
  <c r="BK1359"/>
  <c r="J1257"/>
  <c r="J1059"/>
  <c r="J668"/>
  <c r="BK346"/>
  <c r="BK2781"/>
  <c r="BK2626"/>
  <c r="BK2501"/>
  <c r="BK2326"/>
  <c r="J2161"/>
  <c r="J2064"/>
  <c r="BK1675"/>
  <c r="J1430"/>
  <c r="BK1107"/>
  <c r="J906"/>
  <c r="J696"/>
  <c r="BK488"/>
  <c r="BK329"/>
  <c r="BK2695"/>
  <c r="BK2605"/>
  <c r="J2501"/>
  <c r="J2253"/>
  <c r="BK2185"/>
  <c r="J2014"/>
  <c r="J1775"/>
  <c r="J1561"/>
  <c r="BK932"/>
  <c r="BK625"/>
  <c r="BK2792"/>
  <c r="BK2589"/>
  <c r="BK2382"/>
  <c r="J2215"/>
  <c r="J1928"/>
  <c r="BK1808"/>
  <c r="BK1663"/>
  <c r="J1070"/>
  <c r="BK864"/>
  <c r="BK659"/>
  <c r="J381"/>
  <c r="BK2790"/>
  <c r="BK2616"/>
  <c r="BK2586"/>
  <c r="J2436"/>
  <c r="BK1918"/>
  <c r="BK1793"/>
  <c r="J1563"/>
  <c r="J1504"/>
  <c r="J1292"/>
  <c r="BK885"/>
  <c r="BK762"/>
  <c r="J443"/>
  <c r="BK2793"/>
  <c r="BK2658"/>
  <c r="BK2523"/>
  <c r="BK1894"/>
  <c r="J1823"/>
  <c r="J1482"/>
  <c r="BK899"/>
  <c r="J680"/>
  <c r="J292"/>
  <c r="J3436"/>
  <c r="BK3358"/>
  <c r="BK3345"/>
  <c r="J3296"/>
  <c r="J3258"/>
  <c r="J3203"/>
  <c r="BK3137"/>
  <c r="J3109"/>
  <c r="J3061"/>
  <c r="BK3013"/>
  <c r="BK2933"/>
  <c r="BK2878"/>
  <c r="J2867"/>
  <c r="BK2798"/>
  <c r="BK2769"/>
  <c r="J2608"/>
  <c r="BK2585"/>
  <c r="BK2413"/>
  <c r="BK2241"/>
  <c r="BK1928"/>
  <c r="BK1798"/>
  <c r="J1641"/>
  <c r="J1080"/>
  <c r="BK947"/>
  <c r="J682"/>
  <c r="BK247"/>
  <c i="3" r="J158"/>
  <c r="J136"/>
  <c r="J186"/>
  <c r="BK184"/>
  <c r="J139"/>
  <c r="J147"/>
  <c r="BK156"/>
  <c i="4" r="BK1041"/>
  <c r="J837"/>
  <c r="BK508"/>
  <c r="BK364"/>
  <c r="BK213"/>
  <c r="BK1042"/>
  <c r="J800"/>
  <c r="BK580"/>
  <c r="J394"/>
  <c r="J265"/>
  <c r="J1017"/>
  <c r="BK837"/>
  <c r="BK747"/>
  <c r="J590"/>
  <c r="J378"/>
  <c r="J252"/>
  <c r="J960"/>
  <c r="BK865"/>
  <c r="BK717"/>
  <c r="J289"/>
  <c r="J1065"/>
  <c r="BK937"/>
  <c r="BK621"/>
  <c r="J448"/>
  <c r="J281"/>
  <c r="J1131"/>
  <c r="BK999"/>
  <c r="J872"/>
  <c r="J635"/>
  <c r="BK401"/>
  <c r="BK179"/>
  <c r="J992"/>
  <c r="J900"/>
  <c r="J1193"/>
  <c r="BK1166"/>
  <c r="BK1150"/>
  <c r="BK1132"/>
  <c r="BK1019"/>
  <c r="BK872"/>
  <c r="J570"/>
  <c r="BK200"/>
  <c i="5" r="J419"/>
  <c r="J226"/>
  <c r="BK462"/>
  <c r="BK291"/>
  <c r="J488"/>
  <c r="BK348"/>
  <c r="J188"/>
  <c r="J309"/>
  <c r="BK188"/>
  <c r="J469"/>
  <c r="BK340"/>
  <c r="BK175"/>
  <c r="J384"/>
  <c r="BK501"/>
  <c r="BK441"/>
  <c r="J195"/>
  <c r="J426"/>
  <c r="J175"/>
  <c i="6" r="BK284"/>
  <c r="BK246"/>
  <c r="BK210"/>
  <c r="J167"/>
  <c r="J290"/>
  <c r="J262"/>
  <c r="J234"/>
  <c r="J194"/>
  <c r="J162"/>
  <c r="J274"/>
  <c r="J257"/>
  <c r="J236"/>
  <c r="BK216"/>
  <c r="J181"/>
  <c r="J163"/>
  <c r="J277"/>
  <c r="J249"/>
  <c r="J218"/>
  <c r="J200"/>
  <c r="J172"/>
  <c r="J270"/>
  <c r="BK234"/>
  <c r="BK189"/>
  <c r="BK168"/>
  <c r="J140"/>
  <c r="J245"/>
  <c r="BK213"/>
  <c r="BK176"/>
  <c r="J269"/>
  <c r="J256"/>
  <c r="BK230"/>
  <c r="BK203"/>
  <c r="J168"/>
  <c r="J146"/>
  <c r="BK290"/>
  <c r="J272"/>
  <c r="J221"/>
  <c r="BK186"/>
  <c r="BK156"/>
  <c i="7" r="BK251"/>
  <c r="J223"/>
  <c r="BK189"/>
  <c r="BK171"/>
  <c r="J159"/>
  <c r="BK245"/>
  <c r="J194"/>
  <c r="BK156"/>
  <c r="BK273"/>
  <c r="J246"/>
  <c r="BK218"/>
  <c r="J193"/>
  <c r="J272"/>
  <c r="J220"/>
  <c r="J189"/>
  <c r="J173"/>
  <c r="J268"/>
  <c r="BK240"/>
  <c r="BK226"/>
  <c r="BK173"/>
  <c r="J157"/>
  <c r="BK267"/>
  <c r="BK213"/>
  <c r="J190"/>
  <c r="J160"/>
  <c r="J245"/>
  <c r="J232"/>
  <c r="BK205"/>
  <c r="J167"/>
  <c i="8" r="J214"/>
  <c r="J164"/>
  <c r="BK204"/>
  <c r="BK171"/>
  <c r="BK149"/>
  <c r="BK175"/>
  <c r="J144"/>
  <c r="J180"/>
  <c r="BK208"/>
  <c r="BK157"/>
  <c r="BK141"/>
  <c r="J208"/>
  <c r="J177"/>
  <c r="J150"/>
  <c i="9" r="J259"/>
  <c r="J365"/>
  <c r="J224"/>
  <c r="BK393"/>
  <c r="BK231"/>
  <c r="BK140"/>
  <c r="BK213"/>
  <c r="BK403"/>
  <c r="J318"/>
  <c r="J220"/>
  <c r="BK381"/>
  <c r="J328"/>
  <c r="BK210"/>
  <c r="BK328"/>
  <c r="BK202"/>
  <c r="J405"/>
  <c r="BK300"/>
  <c r="J170"/>
  <c i="10" r="BK766"/>
  <c r="BK612"/>
  <c r="BK447"/>
  <c r="BK312"/>
  <c r="BK756"/>
  <c r="BK532"/>
  <c r="BK336"/>
  <c r="J755"/>
  <c r="BK541"/>
  <c r="BK424"/>
  <c r="J319"/>
  <c r="BK739"/>
  <c r="BK494"/>
  <c r="J248"/>
  <c r="BK433"/>
  <c r="BK358"/>
  <c r="BK779"/>
  <c r="BK636"/>
  <c r="BK478"/>
  <c r="J336"/>
  <c r="J415"/>
  <c r="BK747"/>
  <c r="BK559"/>
  <c r="J356"/>
  <c i="11" r="J611"/>
  <c r="BK426"/>
  <c r="J658"/>
  <c r="BK428"/>
  <c r="BK695"/>
  <c r="J510"/>
  <c r="J253"/>
  <c r="BK392"/>
  <c r="BK567"/>
  <c r="J300"/>
  <c r="J621"/>
  <c r="BK229"/>
  <c r="BK541"/>
  <c r="J363"/>
  <c r="BK732"/>
  <c r="BK658"/>
  <c r="J407"/>
  <c i="12" r="J584"/>
  <c r="BK411"/>
  <c r="J248"/>
  <c r="BK593"/>
  <c r="J365"/>
  <c r="BK479"/>
  <c r="J149"/>
  <c r="BK408"/>
  <c r="J208"/>
  <c r="BK554"/>
  <c r="J443"/>
  <c r="J471"/>
  <c r="BK264"/>
  <c r="BK515"/>
  <c r="J238"/>
  <c r="BK399"/>
  <c i="13" r="J341"/>
  <c r="J273"/>
  <c r="J125"/>
  <c r="J335"/>
  <c r="J162"/>
  <c r="BK137"/>
  <c r="BK365"/>
  <c i="2" r="J2719"/>
  <c r="J2604"/>
  <c r="BK2422"/>
  <c r="BK2336"/>
  <c r="J2030"/>
  <c r="J1861"/>
  <c r="J1708"/>
  <c r="BK1459"/>
  <c r="J1096"/>
  <c r="J844"/>
  <c r="BK392"/>
  <c r="J201"/>
  <c r="J2689"/>
  <c r="J2599"/>
  <c r="J2334"/>
  <c r="J2185"/>
  <c r="J2073"/>
  <c r="J1882"/>
  <c r="J1740"/>
  <c r="BK1636"/>
  <c r="J1227"/>
  <c r="J1016"/>
  <c r="BK782"/>
  <c r="J533"/>
  <c r="BK2788"/>
  <c r="BK2725"/>
  <c r="BK2618"/>
  <c r="J2548"/>
  <c r="J2373"/>
  <c r="BK2201"/>
  <c r="J2042"/>
  <c r="J1660"/>
  <c r="BK1447"/>
  <c r="BK1227"/>
  <c r="J812"/>
  <c r="J657"/>
  <c r="J392"/>
  <c r="J2749"/>
  <c r="BK2606"/>
  <c r="J2530"/>
  <c r="BK2224"/>
  <c r="BK2115"/>
  <c r="J1868"/>
  <c r="BK1708"/>
  <c r="J1459"/>
  <c r="J1050"/>
  <c r="BK844"/>
  <c r="J503"/>
  <c r="J2781"/>
  <c r="J2478"/>
  <c r="BK2334"/>
  <c r="J2174"/>
  <c r="BK1916"/>
  <c r="J1766"/>
  <c r="BK1627"/>
  <c r="J1088"/>
  <c r="BK917"/>
  <c r="J666"/>
  <c r="J404"/>
  <c r="BK2782"/>
  <c r="BK2608"/>
  <c r="BK2584"/>
  <c r="J2432"/>
  <c r="BK1953"/>
  <c r="J1838"/>
  <c r="BK1665"/>
  <c r="BK1504"/>
  <c r="J1359"/>
  <c r="BK892"/>
  <c r="J772"/>
  <c r="BK580"/>
  <c r="BK363"/>
  <c r="BK2772"/>
  <c r="BK2646"/>
  <c r="J2459"/>
  <c r="J1918"/>
  <c r="J1808"/>
  <c r="J1627"/>
  <c r="J966"/>
  <c r="J748"/>
  <c r="J416"/>
  <c r="J3439"/>
  <c r="J3366"/>
  <c r="J3351"/>
  <c r="J3307"/>
  <c r="J3260"/>
  <c r="BK3224"/>
  <c r="BK3161"/>
  <c r="BK3111"/>
  <c r="BK3094"/>
  <c r="J3041"/>
  <c r="J3013"/>
  <c r="BK2907"/>
  <c r="J2885"/>
  <c r="BK2867"/>
  <c r="J2858"/>
  <c r="BK2796"/>
  <c r="J2696"/>
  <c r="BK2602"/>
  <c r="J2523"/>
  <c r="BK2273"/>
  <c r="J2012"/>
  <c r="BK1823"/>
  <c r="J1663"/>
  <c r="J1349"/>
  <c r="BK1018"/>
  <c r="J764"/>
  <c r="J546"/>
  <c i="3" r="BK197"/>
  <c r="J142"/>
  <c r="BK168"/>
  <c r="BK158"/>
  <c r="BK144"/>
  <c r="J181"/>
  <c r="BK146"/>
  <c r="J161"/>
  <c r="BK139"/>
  <c i="4" r="J938"/>
  <c r="J646"/>
  <c r="J496"/>
  <c r="J389"/>
  <c r="J1113"/>
  <c r="J927"/>
  <c r="J661"/>
  <c r="BK407"/>
  <c r="BK289"/>
  <c r="J928"/>
  <c r="J823"/>
  <c r="J628"/>
  <c r="BK338"/>
  <c r="BK1095"/>
  <c r="BK890"/>
  <c r="BK694"/>
  <c r="J479"/>
  <c r="J274"/>
  <c r="J1075"/>
  <c r="BK948"/>
  <c r="J539"/>
  <c r="J401"/>
  <c r="J227"/>
  <c r="J1019"/>
  <c r="BK880"/>
  <c r="J653"/>
  <c r="BK413"/>
  <c r="BK1124"/>
  <c r="BK917"/>
  <c r="BK830"/>
  <c r="J1190"/>
  <c r="J1174"/>
  <c r="J1164"/>
  <c r="BK1149"/>
  <c r="BK992"/>
  <c r="J684"/>
  <c r="BK443"/>
  <c r="J213"/>
  <c i="5" r="J495"/>
  <c r="J154"/>
  <c r="J443"/>
  <c r="J256"/>
  <c r="BK472"/>
  <c r="J372"/>
  <c r="J246"/>
  <c r="J460"/>
  <c r="BK284"/>
  <c r="J501"/>
  <c r="BK364"/>
  <c r="J183"/>
  <c r="J472"/>
  <c r="BK488"/>
  <c r="J291"/>
  <c r="J163"/>
  <c r="BK412"/>
  <c r="BK163"/>
  <c i="6" r="J271"/>
  <c r="BK239"/>
  <c r="BK199"/>
  <c r="BK159"/>
  <c r="BK294"/>
  <c r="BK266"/>
  <c r="BK236"/>
  <c r="BK211"/>
  <c r="BK163"/>
  <c r="BK283"/>
  <c r="BK256"/>
  <c r="BK226"/>
  <c r="J202"/>
  <c r="BK170"/>
  <c r="J298"/>
  <c r="J266"/>
  <c r="BK220"/>
  <c r="BK181"/>
  <c r="BK271"/>
  <c r="J240"/>
  <c r="BK184"/>
  <c r="BK161"/>
  <c r="BK285"/>
  <c r="BK247"/>
  <c r="J215"/>
  <c r="BK182"/>
  <c r="BK298"/>
  <c r="J267"/>
  <c r="J235"/>
  <c r="J209"/>
  <c r="J184"/>
  <c r="BK157"/>
  <c r="BK301"/>
  <c r="J278"/>
  <c r="J241"/>
  <c r="J191"/>
  <c r="BK165"/>
  <c i="7" r="BK265"/>
  <c r="BK236"/>
  <c r="BK214"/>
  <c r="BK178"/>
  <c r="BK190"/>
  <c r="J265"/>
  <c r="BK223"/>
  <c r="BK183"/>
  <c r="BK147"/>
  <c r="J264"/>
  <c r="BK234"/>
  <c r="J206"/>
  <c r="J178"/>
  <c r="BK269"/>
  <c r="J201"/>
  <c r="BK166"/>
  <c r="J266"/>
  <c r="BK239"/>
  <c r="BK207"/>
  <c r="BK167"/>
  <c r="J271"/>
  <c r="BK232"/>
  <c r="J196"/>
  <c r="J179"/>
  <c r="J150"/>
  <c r="J238"/>
  <c r="J218"/>
  <c r="J188"/>
  <c r="BK152"/>
  <c i="8" r="J176"/>
  <c r="J213"/>
  <c r="J183"/>
  <c r="J152"/>
  <c r="J192"/>
  <c r="BK156"/>
  <c r="BK186"/>
  <c r="J166"/>
  <c r="BK148"/>
  <c r="J196"/>
  <c r="J165"/>
  <c i="9" r="J343"/>
  <c r="BK157"/>
  <c r="J294"/>
  <c r="J146"/>
  <c r="J310"/>
  <c r="J174"/>
  <c r="BK359"/>
  <c r="BK215"/>
  <c r="J398"/>
  <c r="BK310"/>
  <c r="J182"/>
  <c r="BK302"/>
  <c r="BK217"/>
  <c r="BK170"/>
  <c r="J280"/>
  <c r="BK214"/>
  <c r="J135"/>
  <c r="J345"/>
  <c r="BK224"/>
  <c r="BK153"/>
  <c i="10" r="BK706"/>
  <c r="BK550"/>
  <c r="BK406"/>
  <c r="J299"/>
  <c r="J662"/>
  <c r="J588"/>
  <c r="BK381"/>
  <c r="BK717"/>
  <c r="J496"/>
  <c r="J358"/>
  <c r="BK178"/>
  <c r="BK651"/>
  <c r="BK440"/>
  <c r="BK234"/>
  <c r="J766"/>
  <c r="J638"/>
  <c r="BK348"/>
  <c r="J739"/>
  <c r="J561"/>
  <c r="BK413"/>
  <c r="J258"/>
  <c r="J651"/>
  <c r="J505"/>
  <c r="J381"/>
  <c r="J181"/>
  <c r="BK684"/>
  <c r="BK493"/>
  <c r="BK248"/>
  <c i="11" r="J601"/>
  <c r="BK385"/>
  <c r="J590"/>
  <c r="J275"/>
  <c r="J385"/>
  <c r="J541"/>
  <c r="J592"/>
  <c r="J353"/>
  <c r="BK634"/>
  <c r="BK641"/>
  <c r="BK518"/>
  <c r="J373"/>
  <c r="J732"/>
  <c r="BK697"/>
  <c r="J634"/>
  <c r="BK253"/>
  <c i="12" r="BK471"/>
  <c r="J298"/>
  <c r="BK584"/>
  <c r="J320"/>
  <c r="J503"/>
  <c r="BK563"/>
  <c r="J343"/>
  <c r="J179"/>
  <c r="J552"/>
  <c r="BK374"/>
  <c r="J487"/>
  <c r="BK274"/>
  <c r="J525"/>
  <c r="BK284"/>
  <c r="BK429"/>
  <c i="13" r="J172"/>
  <c r="J297"/>
  <c r="BK261"/>
  <c r="BK172"/>
  <c r="BK306"/>
  <c r="J378"/>
  <c i="2" r="BK871"/>
  <c r="J464"/>
  <c r="BK2716"/>
  <c r="J2577"/>
  <c r="BK2375"/>
  <c r="BK2233"/>
  <c r="BK1896"/>
  <c r="BK1603"/>
  <c r="BK1261"/>
  <c r="BK995"/>
  <c r="BK794"/>
  <c r="BK519"/>
  <c r="J366"/>
  <c r="BK2752"/>
  <c r="J2616"/>
  <c r="BK2548"/>
  <c r="J2392"/>
  <c r="BK2222"/>
  <c r="J2103"/>
  <c r="BK1855"/>
  <c r="J1672"/>
  <c r="J1378"/>
  <c r="J1107"/>
  <c r="BK748"/>
  <c r="J591"/>
  <c r="J2769"/>
  <c r="BK2459"/>
  <c r="BK2187"/>
  <c r="BK2016"/>
  <c r="BK1898"/>
  <c r="J1698"/>
  <c r="J1414"/>
  <c r="J1052"/>
  <c r="J674"/>
  <c r="J310"/>
  <c r="BK2787"/>
  <c r="J2636"/>
  <c r="BK2594"/>
  <c r="J2363"/>
  <c r="J1926"/>
  <c r="J1818"/>
  <c r="BK1686"/>
  <c r="J1484"/>
  <c r="J1203"/>
  <c r="BK851"/>
  <c r="BK607"/>
  <c r="J431"/>
  <c r="BK2749"/>
  <c r="BK2636"/>
  <c r="J1908"/>
  <c r="J1798"/>
  <c r="BK1445"/>
  <c r="J822"/>
  <c r="BK657"/>
  <c r="BK222"/>
  <c r="BK3366"/>
  <c r="J3358"/>
  <c r="J3329"/>
  <c r="BK3279"/>
  <c r="BK3241"/>
  <c r="BK3182"/>
  <c r="J3124"/>
  <c r="BK3092"/>
  <c r="J3064"/>
  <c r="J2993"/>
  <c r="J2933"/>
  <c r="BK2885"/>
  <c r="J2869"/>
  <c r="J2856"/>
  <c r="J2788"/>
  <c r="BK2689"/>
  <c r="BK2599"/>
  <c r="BK2456"/>
  <c r="J2115"/>
  <c r="J1876"/>
  <c r="BK1660"/>
  <c r="BK1346"/>
  <c r="BK1016"/>
  <c r="BK652"/>
  <c r="J277"/>
  <c i="3" r="BK151"/>
  <c r="J177"/>
  <c r="J174"/>
  <c r="J153"/>
  <c r="BK165"/>
  <c r="J165"/>
  <c r="BK177"/>
  <c i="4" r="BK1104"/>
  <c r="BK949"/>
  <c r="BK637"/>
  <c r="J443"/>
  <c r="J235"/>
  <c r="J1055"/>
  <c r="BK844"/>
  <c r="BK614"/>
  <c r="J445"/>
  <c r="J356"/>
  <c r="J255"/>
  <c r="BK981"/>
  <c r="J917"/>
  <c r="BK788"/>
  <c r="J529"/>
  <c r="J357"/>
  <c r="BK1075"/>
  <c r="BK858"/>
  <c r="BK628"/>
  <c r="BK371"/>
  <c r="BK158"/>
  <c r="J1028"/>
  <c r="J788"/>
  <c r="J441"/>
  <c r="J168"/>
  <c r="J1054"/>
  <c r="BK938"/>
  <c r="J691"/>
  <c r="J451"/>
  <c r="J296"/>
  <c r="BK1028"/>
  <c r="BK823"/>
  <c r="BK1190"/>
  <c r="BK1172"/>
  <c r="J1161"/>
  <c r="J1140"/>
  <c r="BK951"/>
  <c r="J637"/>
  <c r="J364"/>
  <c i="5" r="BK506"/>
  <c r="BK405"/>
  <c r="J535"/>
  <c r="J381"/>
  <c r="J206"/>
  <c r="J441"/>
  <c r="J216"/>
  <c r="J340"/>
  <c r="J167"/>
  <c r="BK451"/>
  <c r="J236"/>
  <c r="BK159"/>
  <c r="J213"/>
  <c r="BK477"/>
  <c r="J294"/>
  <c r="BK226"/>
  <c r="J524"/>
  <c r="BK332"/>
  <c r="BK198"/>
  <c i="6" r="J286"/>
  <c r="BK257"/>
  <c r="BK233"/>
  <c r="J176"/>
  <c r="J152"/>
  <c r="BK275"/>
  <c r="BK242"/>
  <c r="J226"/>
  <c r="BK197"/>
  <c r="BK152"/>
  <c r="J260"/>
  <c r="J239"/>
  <c r="BK221"/>
  <c r="BK193"/>
  <c r="BK164"/>
  <c r="J284"/>
  <c r="BK269"/>
  <c r="BK231"/>
  <c r="J208"/>
  <c r="J188"/>
  <c r="J279"/>
  <c r="J243"/>
  <c r="J210"/>
  <c r="BK174"/>
  <c r="BK155"/>
  <c r="J276"/>
  <c r="BK232"/>
  <c r="BK208"/>
  <c r="BK188"/>
  <c r="J157"/>
  <c r="J285"/>
  <c r="BK252"/>
  <c r="BK228"/>
  <c r="BK191"/>
  <c r="J161"/>
  <c r="J148"/>
  <c r="J299"/>
  <c r="J263"/>
  <c r="J229"/>
  <c r="J177"/>
  <c r="BK151"/>
  <c i="7" r="J252"/>
  <c r="J234"/>
  <c r="J215"/>
  <c r="J182"/>
  <c r="J229"/>
  <c r="J219"/>
  <c r="BK204"/>
  <c r="J142"/>
  <c r="BK233"/>
  <c r="J177"/>
  <c r="BK139"/>
  <c r="BK271"/>
  <c r="J207"/>
  <c r="BK180"/>
  <c r="BK143"/>
  <c r="J260"/>
  <c r="J200"/>
  <c r="BK182"/>
  <c r="J140"/>
  <c r="BK249"/>
  <c r="BK203"/>
  <c r="J169"/>
  <c r="J147"/>
  <c r="BK252"/>
  <c r="BK227"/>
  <c r="J195"/>
  <c r="BK169"/>
  <c r="BK140"/>
  <c r="BK235"/>
  <c r="J217"/>
  <c r="J186"/>
  <c r="BK160"/>
  <c i="8" r="J195"/>
  <c r="J141"/>
  <c r="J187"/>
  <c r="J204"/>
  <c r="BK192"/>
  <c r="BK183"/>
  <c r="J175"/>
  <c r="J140"/>
  <c r="BK184"/>
  <c r="BK166"/>
  <c r="J205"/>
  <c r="J178"/>
  <c r="J201"/>
  <c r="J172"/>
  <c r="J151"/>
  <c r="BK216"/>
  <c r="J186"/>
  <c r="J158"/>
  <c i="9" r="J374"/>
  <c r="J148"/>
  <c r="BK292"/>
  <c r="J175"/>
  <c r="J338"/>
  <c r="BK240"/>
  <c r="J163"/>
  <c r="BK268"/>
  <c r="J171"/>
  <c r="J357"/>
  <c r="BK233"/>
  <c r="BK398"/>
  <c r="BK345"/>
  <c r="BK220"/>
  <c r="BK351"/>
  <c r="J233"/>
  <c r="BK171"/>
  <c r="J369"/>
  <c r="BK259"/>
  <c r="J172"/>
  <c i="10" r="BK638"/>
  <c r="BK514"/>
  <c r="J399"/>
  <c r="BK258"/>
  <c r="J706"/>
  <c r="J617"/>
  <c r="J478"/>
  <c r="J234"/>
  <c r="J684"/>
  <c r="BK451"/>
  <c r="J348"/>
  <c r="J736"/>
  <c r="J445"/>
  <c r="J717"/>
  <c r="BK599"/>
  <c r="J451"/>
  <c r="BK328"/>
  <c r="J729"/>
  <c r="BK608"/>
  <c r="BK570"/>
  <c r="BK383"/>
  <c r="J715"/>
  <c r="BK588"/>
  <c r="J474"/>
  <c i="11" r="BK455"/>
  <c r="J454"/>
  <c r="J533"/>
  <c r="J333"/>
  <c r="J426"/>
  <c r="BK590"/>
  <c r="J428"/>
  <c r="J734"/>
  <c r="J666"/>
  <c r="BK556"/>
  <c i="12" r="J450"/>
  <c r="J205"/>
  <c r="J479"/>
  <c r="BK552"/>
  <c r="BK261"/>
  <c r="BK450"/>
  <c r="BK223"/>
  <c r="J515"/>
  <c r="BK248"/>
  <c r="BK533"/>
  <c r="J408"/>
  <c r="BK238"/>
  <c r="BK503"/>
  <c r="J453"/>
  <c r="BK298"/>
  <c i="13" r="J349"/>
  <c r="BK341"/>
  <c r="BK190"/>
  <c r="BK236"/>
  <c r="BK277"/>
  <c r="BK203"/>
  <c r="BK290"/>
  <c i="2" l="1" r="BK238"/>
  <c r="J238"/>
  <c r="J102"/>
  <c r="T391"/>
  <c r="P545"/>
  <c r="BK861"/>
  <c r="J861"/>
  <c r="J115"/>
  <c r="BK1027"/>
  <c r="J1027"/>
  <c r="J116"/>
  <c r="BK1079"/>
  <c r="J1079"/>
  <c r="J117"/>
  <c r="R1358"/>
  <c r="T1635"/>
  <c r="BK1784"/>
  <c r="J1784"/>
  <c r="J125"/>
  <c r="R1907"/>
  <c r="R2255"/>
  <c r="R2467"/>
  <c r="T2581"/>
  <c r="R2797"/>
  <c r="T3139"/>
  <c r="BK3347"/>
  <c r="J3347"/>
  <c r="J149"/>
  <c i="3" r="P148"/>
  <c i="4" r="T147"/>
  <c r="BK216"/>
  <c r="J216"/>
  <c r="J104"/>
  <c r="BK465"/>
  <c r="J465"/>
  <c r="J114"/>
  <c r="P906"/>
  <c r="BK1152"/>
  <c r="J1152"/>
  <c r="J118"/>
  <c r="BK1192"/>
  <c r="J1192"/>
  <c r="J121"/>
  <c i="5" r="BK158"/>
  <c r="J158"/>
  <c r="J102"/>
  <c r="P178"/>
  <c r="T215"/>
  <c r="T323"/>
  <c r="P440"/>
  <c r="P500"/>
  <c i="6" r="T147"/>
  <c r="T144"/>
  <c r="R185"/>
  <c r="P217"/>
  <c r="T280"/>
  <c i="7" r="T138"/>
  <c r="T137"/>
  <c r="P148"/>
  <c r="P145"/>
  <c r="R211"/>
  <c r="P254"/>
  <c i="8" r="R137"/>
  <c r="R136"/>
  <c r="T154"/>
  <c r="T163"/>
  <c r="T169"/>
  <c r="P203"/>
  <c r="P211"/>
  <c r="P206"/>
  <c i="9" r="P183"/>
  <c i="10" r="P288"/>
  <c r="BK335"/>
  <c r="J335"/>
  <c r="J109"/>
  <c r="T366"/>
  <c r="R650"/>
  <c r="BK728"/>
  <c r="J728"/>
  <c r="J118"/>
  <c i="11" r="P183"/>
  <c r="P340"/>
  <c r="R468"/>
  <c r="R723"/>
  <c i="12" r="T132"/>
  <c r="R193"/>
  <c r="T193"/>
  <c r="R273"/>
  <c r="T420"/>
  <c i="13" r="BK202"/>
  <c r="J202"/>
  <c r="J99"/>
  <c i="2" r="T175"/>
  <c r="R328"/>
  <c r="BK472"/>
  <c r="J472"/>
  <c r="J107"/>
  <c r="P518"/>
  <c r="P695"/>
  <c r="BK801"/>
  <c r="J801"/>
  <c r="J112"/>
  <c r="T832"/>
  <c r="P1106"/>
  <c r="T1511"/>
  <c r="P1700"/>
  <c r="R1867"/>
  <c r="P1893"/>
  <c r="R2044"/>
  <c r="T2477"/>
  <c r="R2593"/>
  <c r="R2588"/>
  <c r="P2601"/>
  <c r="BK2607"/>
  <c r="J2607"/>
  <c r="J141"/>
  <c r="R2780"/>
  <c r="R2784"/>
  <c r="P2789"/>
  <c r="BK3063"/>
  <c r="J3063"/>
  <c r="J146"/>
  <c r="BK3240"/>
  <c r="J3240"/>
  <c r="J148"/>
  <c i="3" r="P127"/>
  <c r="BK193"/>
  <c r="J193"/>
  <c r="J103"/>
  <c i="4" r="T202"/>
  <c r="R254"/>
  <c r="R465"/>
  <c r="R906"/>
  <c r="P1152"/>
  <c r="R1192"/>
  <c i="5" r="BK144"/>
  <c r="J144"/>
  <c r="J101"/>
  <c r="R158"/>
  <c r="BK215"/>
  <c r="J215"/>
  <c r="J108"/>
  <c r="R323"/>
  <c r="T440"/>
  <c r="R500"/>
  <c i="6" r="R138"/>
  <c r="R137"/>
  <c r="P147"/>
  <c r="P144"/>
  <c r="T185"/>
  <c r="T217"/>
  <c r="P280"/>
  <c r="P293"/>
  <c r="P288"/>
  <c i="7" r="BK148"/>
  <c r="J148"/>
  <c r="J104"/>
  <c r="P211"/>
  <c r="BK263"/>
  <c r="J263"/>
  <c r="J114"/>
  <c i="8" r="R145"/>
  <c r="R173"/>
  <c r="BK211"/>
  <c r="J211"/>
  <c r="J113"/>
  <c i="9" r="R183"/>
  <c i="10" r="BK288"/>
  <c r="J288"/>
  <c r="J107"/>
  <c r="R335"/>
  <c r="R366"/>
  <c r="T650"/>
  <c r="T728"/>
  <c i="11" r="T147"/>
  <c r="T137"/>
  <c r="BK183"/>
  <c r="R340"/>
  <c r="T468"/>
  <c r="T723"/>
  <c i="12" r="BK207"/>
  <c r="J207"/>
  <c r="J101"/>
  <c r="P273"/>
  <c r="R420"/>
  <c i="13" r="T202"/>
  <c i="2" r="R238"/>
  <c r="R391"/>
  <c r="T545"/>
  <c r="R861"/>
  <c r="T1027"/>
  <c r="T1079"/>
  <c r="BK1358"/>
  <c r="J1358"/>
  <c r="J120"/>
  <c r="BK1635"/>
  <c r="T1700"/>
  <c r="T1867"/>
  <c r="T1893"/>
  <c r="BK2044"/>
  <c r="J2044"/>
  <c r="J131"/>
  <c r="BK2477"/>
  <c r="J2477"/>
  <c r="J135"/>
  <c r="BK2593"/>
  <c r="J2593"/>
  <c r="J139"/>
  <c r="P2797"/>
  <c r="R3139"/>
  <c r="T3347"/>
  <c i="3" r="T127"/>
  <c r="T193"/>
  <c r="T192"/>
  <c i="4" r="BK202"/>
  <c r="J202"/>
  <c r="J103"/>
  <c r="T280"/>
  <c r="BK337"/>
  <c r="J337"/>
  <c r="J109"/>
  <c r="BK440"/>
  <c r="J440"/>
  <c r="J110"/>
  <c r="R453"/>
  <c r="BK693"/>
  <c r="J693"/>
  <c r="J115"/>
  <c r="BK1123"/>
  <c r="J1123"/>
  <c r="J117"/>
  <c r="P1163"/>
  <c r="T1183"/>
  <c i="5" r="R144"/>
  <c r="R138"/>
  <c r="R215"/>
  <c r="P323"/>
  <c r="BK440"/>
  <c r="J440"/>
  <c r="J112"/>
  <c r="T500"/>
  <c i="6" r="P138"/>
  <c r="P137"/>
  <c r="R158"/>
  <c r="BK206"/>
  <c r="J206"/>
  <c r="J107"/>
  <c r="BK253"/>
  <c r="J253"/>
  <c r="J109"/>
  <c r="R293"/>
  <c r="R288"/>
  <c i="7" r="P138"/>
  <c r="P137"/>
  <c r="R161"/>
  <c r="P191"/>
  <c r="T202"/>
  <c r="T254"/>
  <c i="8" r="T137"/>
  <c r="T136"/>
  <c r="R154"/>
  <c r="R163"/>
  <c r="BK169"/>
  <c r="J169"/>
  <c r="J106"/>
  <c r="R203"/>
  <c i="9" r="BK145"/>
  <c r="J145"/>
  <c r="J101"/>
  <c r="BK156"/>
  <c r="J156"/>
  <c r="J103"/>
  <c r="P367"/>
  <c i="10" r="R166"/>
  <c r="R144"/>
  <c r="P247"/>
  <c r="T311"/>
  <c r="BK390"/>
  <c r="J390"/>
  <c r="J111"/>
  <c r="P614"/>
  <c r="P435"/>
  <c r="R627"/>
  <c r="P738"/>
  <c i="11" r="BK252"/>
  <c r="J252"/>
  <c r="J104"/>
  <c r="BK340"/>
  <c r="J340"/>
  <c r="J105"/>
  <c r="P468"/>
  <c r="P723"/>
  <c i="12" r="BK132"/>
  <c r="P193"/>
  <c r="T207"/>
  <c r="R364"/>
  <c r="BK398"/>
  <c r="J398"/>
  <c r="J105"/>
  <c i="13" r="R202"/>
  <c i="2" r="P175"/>
  <c r="BK328"/>
  <c r="J328"/>
  <c r="J103"/>
  <c r="R472"/>
  <c r="R518"/>
  <c r="BK695"/>
  <c r="P801"/>
  <c r="R832"/>
  <c r="T1106"/>
  <c r="R1511"/>
  <c r="BK1700"/>
  <c r="J1700"/>
  <c r="J124"/>
  <c r="BK1867"/>
  <c r="J1867"/>
  <c r="J126"/>
  <c r="R1893"/>
  <c r="T2044"/>
  <c r="P2477"/>
  <c r="T2593"/>
  <c r="T2588"/>
  <c r="T2601"/>
  <c r="P2607"/>
  <c r="BK2780"/>
  <c r="J2780"/>
  <c r="J142"/>
  <c r="BK2784"/>
  <c r="J2784"/>
  <c r="J143"/>
  <c r="BK2789"/>
  <c r="J2789"/>
  <c r="J144"/>
  <c r="T3063"/>
  <c r="T3240"/>
  <c i="3" r="T148"/>
  <c r="T126"/>
  <c r="T125"/>
  <c i="4" r="R147"/>
  <c r="P202"/>
  <c r="P254"/>
  <c r="T465"/>
  <c r="BK906"/>
  <c r="J906"/>
  <c r="J116"/>
  <c r="T1152"/>
  <c r="T1192"/>
  <c i="5" r="P215"/>
  <c r="BK323"/>
  <c r="J323"/>
  <c r="J110"/>
  <c r="R440"/>
  <c r="BK500"/>
  <c r="J500"/>
  <c r="J115"/>
  <c i="6" r="T138"/>
  <c r="T137"/>
  <c r="R147"/>
  <c r="R144"/>
  <c r="P185"/>
  <c r="BK217"/>
  <c r="J217"/>
  <c r="J108"/>
  <c r="BK280"/>
  <c r="J280"/>
  <c r="J110"/>
  <c i="7" r="P161"/>
  <c r="BK191"/>
  <c r="J191"/>
  <c r="J106"/>
  <c r="BK202"/>
  <c r="J202"/>
  <c r="J107"/>
  <c r="R254"/>
  <c i="8" r="T145"/>
  <c r="P173"/>
  <c i="9" r="T183"/>
  <c i="10" r="P166"/>
  <c r="P144"/>
  <c r="R247"/>
  <c r="P311"/>
  <c r="T390"/>
  <c r="P650"/>
  <c r="R728"/>
  <c i="11" r="BK147"/>
  <c r="J147"/>
  <c r="J102"/>
  <c r="T252"/>
  <c r="P382"/>
  <c r="T610"/>
  <c r="T609"/>
  <c i="12" r="R132"/>
  <c r="T273"/>
  <c r="P420"/>
  <c i="13" r="P124"/>
  <c r="T276"/>
  <c i="2" r="R175"/>
  <c r="T328"/>
  <c r="P472"/>
  <c r="BK518"/>
  <c r="J518"/>
  <c r="J108"/>
  <c r="R695"/>
  <c r="R694"/>
  <c r="R801"/>
  <c r="BK832"/>
  <c r="J832"/>
  <c r="J113"/>
  <c r="R1106"/>
  <c r="R1105"/>
  <c r="BK1511"/>
  <c r="J1511"/>
  <c r="J121"/>
  <c r="P1784"/>
  <c r="T1907"/>
  <c r="BK2255"/>
  <c r="J2255"/>
  <c r="J132"/>
  <c r="T2467"/>
  <c r="BK2581"/>
  <c r="J2581"/>
  <c r="J136"/>
  <c r="T2797"/>
  <c r="BK3139"/>
  <c r="J3139"/>
  <c r="J147"/>
  <c r="R3347"/>
  <c i="3" r="R127"/>
  <c r="P193"/>
  <c r="P192"/>
  <c i="4" r="P147"/>
  <c r="P216"/>
  <c r="BK280"/>
  <c r="J280"/>
  <c r="J108"/>
  <c r="R337"/>
  <c r="R440"/>
  <c r="P453"/>
  <c r="R693"/>
  <c r="P1123"/>
  <c r="BK1163"/>
  <c r="J1163"/>
  <c r="J119"/>
  <c r="BK1183"/>
  <c r="J1183"/>
  <c r="J120"/>
  <c i="5" r="P158"/>
  <c r="P187"/>
  <c r="T197"/>
  <c r="T293"/>
  <c r="T383"/>
  <c r="R482"/>
  <c i="6" r="BK138"/>
  <c r="BK137"/>
  <c r="P158"/>
  <c r="R217"/>
  <c r="R280"/>
  <c i="7" r="T148"/>
  <c r="T145"/>
  <c r="T211"/>
  <c r="R263"/>
  <c r="R258"/>
  <c i="8" r="BK137"/>
  <c r="J137"/>
  <c r="J100"/>
  <c r="P154"/>
  <c r="P163"/>
  <c r="P169"/>
  <c r="BK203"/>
  <c r="J203"/>
  <c r="J109"/>
  <c r="R211"/>
  <c r="R206"/>
  <c i="9" r="R145"/>
  <c r="R128"/>
  <c r="P156"/>
  <c r="R367"/>
  <c i="10" r="T288"/>
  <c r="T335"/>
  <c r="P366"/>
  <c r="T614"/>
  <c r="T435"/>
  <c r="T627"/>
  <c r="BK738"/>
  <c r="J738"/>
  <c r="J119"/>
  <c i="11" r="R147"/>
  <c r="R252"/>
  <c r="R382"/>
  <c r="P610"/>
  <c r="P609"/>
  <c i="12" r="R207"/>
  <c r="BK364"/>
  <c r="J364"/>
  <c r="J104"/>
  <c r="R398"/>
  <c i="13" r="P202"/>
  <c r="BK364"/>
  <c r="J364"/>
  <c r="J103"/>
  <c i="2" r="BK175"/>
  <c r="J175"/>
  <c r="J101"/>
  <c r="P328"/>
  <c r="T472"/>
  <c r="T518"/>
  <c r="T695"/>
  <c r="T694"/>
  <c r="T801"/>
  <c r="P832"/>
  <c r="BK1106"/>
  <c r="J1106"/>
  <c r="J119"/>
  <c r="P1511"/>
  <c r="R1700"/>
  <c r="P1867"/>
  <c r="BK1893"/>
  <c r="J1893"/>
  <c r="J127"/>
  <c r="P2044"/>
  <c r="R2477"/>
  <c r="BK2601"/>
  <c r="J2601"/>
  <c r="J140"/>
  <c r="R2607"/>
  <c r="T2780"/>
  <c r="T2784"/>
  <c r="T2789"/>
  <c r="P3063"/>
  <c r="R3240"/>
  <c i="3" r="R148"/>
  <c r="R126"/>
  <c i="4" r="BK147"/>
  <c r="T216"/>
  <c r="R280"/>
  <c r="T337"/>
  <c r="T440"/>
  <c r="T453"/>
  <c r="T693"/>
  <c r="R1123"/>
  <c r="R1163"/>
  <c r="R1183"/>
  <c i="5" r="T158"/>
  <c r="R187"/>
  <c r="P197"/>
  <c r="R293"/>
  <c r="P383"/>
  <c r="BK482"/>
  <c r="J482"/>
  <c r="J114"/>
  <c i="6" r="BK147"/>
  <c r="BK185"/>
  <c r="J185"/>
  <c r="J106"/>
  <c r="R206"/>
  <c r="R253"/>
  <c i="7" r="R138"/>
  <c r="R137"/>
  <c r="T161"/>
  <c r="T191"/>
  <c r="R202"/>
  <c r="P263"/>
  <c r="P258"/>
  <c i="8" r="BK145"/>
  <c r="J145"/>
  <c r="J103"/>
  <c r="T173"/>
  <c i="9" r="P145"/>
  <c r="P128"/>
  <c r="T156"/>
  <c r="T155"/>
  <c r="BK367"/>
  <c r="J367"/>
  <c r="J105"/>
  <c i="10" r="T166"/>
  <c r="T144"/>
  <c r="T143"/>
  <c r="T247"/>
  <c r="T246"/>
  <c r="R311"/>
  <c r="R390"/>
  <c r="BK614"/>
  <c r="J614"/>
  <c r="J113"/>
  <c r="P627"/>
  <c r="R738"/>
  <c i="11" r="P252"/>
  <c r="T382"/>
  <c r="R610"/>
  <c r="R609"/>
  <c i="12" r="P132"/>
  <c r="P364"/>
  <c r="P398"/>
  <c i="13" r="R124"/>
  <c r="R276"/>
  <c r="P364"/>
  <c i="2" r="T238"/>
  <c r="T174"/>
  <c r="BK391"/>
  <c r="J391"/>
  <c r="J104"/>
  <c r="BK545"/>
  <c r="J545"/>
  <c r="J109"/>
  <c r="P861"/>
  <c r="P860"/>
  <c r="P1027"/>
  <c r="P1079"/>
  <c r="P1358"/>
  <c r="P1635"/>
  <c r="P1634"/>
  <c r="R1784"/>
  <c r="BK1907"/>
  <c r="P2255"/>
  <c r="BK2467"/>
  <c r="J2467"/>
  <c r="J134"/>
  <c r="P2581"/>
  <c r="BK2797"/>
  <c r="J2797"/>
  <c r="J145"/>
  <c r="P3139"/>
  <c r="P3347"/>
  <c i="3" r="BK148"/>
  <c r="J148"/>
  <c r="J101"/>
  <c r="R193"/>
  <c r="R192"/>
  <c i="4" r="R216"/>
  <c r="P280"/>
  <c r="P337"/>
  <c r="P440"/>
  <c r="BK453"/>
  <c r="J453"/>
  <c r="J112"/>
  <c r="P693"/>
  <c r="T1123"/>
  <c r="T1163"/>
  <c r="P1183"/>
  <c i="5" r="P144"/>
  <c r="P138"/>
  <c r="BK187"/>
  <c r="J187"/>
  <c r="J106"/>
  <c r="T187"/>
  <c r="R197"/>
  <c r="P293"/>
  <c r="R383"/>
  <c r="T482"/>
  <c i="6" r="BK158"/>
  <c r="J158"/>
  <c r="J105"/>
  <c r="T206"/>
  <c r="P253"/>
  <c r="BK293"/>
  <c r="J293"/>
  <c r="J114"/>
  <c i="7" r="R148"/>
  <c r="R145"/>
  <c r="BK211"/>
  <c r="J211"/>
  <c r="J108"/>
  <c r="T263"/>
  <c r="T258"/>
  <c i="8" r="P145"/>
  <c r="P142"/>
  <c r="BK173"/>
  <c r="J173"/>
  <c r="J107"/>
  <c i="9" r="T145"/>
  <c r="T128"/>
  <c r="R156"/>
  <c r="T367"/>
  <c i="10" r="R288"/>
  <c r="P335"/>
  <c r="BK366"/>
  <c r="J366"/>
  <c r="J110"/>
  <c r="BK650"/>
  <c r="J650"/>
  <c r="J117"/>
  <c r="P728"/>
  <c i="11" r="P147"/>
  <c r="P137"/>
  <c r="R183"/>
  <c r="T340"/>
  <c r="BK468"/>
  <c r="J468"/>
  <c r="J108"/>
  <c r="BK723"/>
  <c r="J723"/>
  <c r="J112"/>
  <c i="12" r="P207"/>
  <c r="T364"/>
  <c r="T398"/>
  <c i="13" r="BK124"/>
  <c r="J124"/>
  <c r="J97"/>
  <c r="BK276"/>
  <c r="J276"/>
  <c r="J100"/>
  <c r="R364"/>
  <c i="2" r="P238"/>
  <c r="P174"/>
  <c r="P391"/>
  <c r="R545"/>
  <c r="R463"/>
  <c r="T861"/>
  <c r="T860"/>
  <c r="R1027"/>
  <c r="R1079"/>
  <c r="T1358"/>
  <c r="R1635"/>
  <c r="R1634"/>
  <c r="T1784"/>
  <c r="P1907"/>
  <c r="T2255"/>
  <c r="P2467"/>
  <c r="R2581"/>
  <c r="P2593"/>
  <c r="P2588"/>
  <c r="R2601"/>
  <c r="T2607"/>
  <c r="P2780"/>
  <c r="P2784"/>
  <c r="R2789"/>
  <c r="R3063"/>
  <c r="P3240"/>
  <c i="3" r="BK127"/>
  <c r="J127"/>
  <c r="J100"/>
  <c i="4" r="R202"/>
  <c r="T254"/>
  <c r="P465"/>
  <c r="P464"/>
  <c r="T906"/>
  <c r="R1152"/>
  <c r="P1192"/>
  <c i="5" r="T144"/>
  <c r="T138"/>
  <c r="BK178"/>
  <c r="J178"/>
  <c r="J105"/>
  <c r="R178"/>
  <c r="R177"/>
  <c r="T178"/>
  <c r="T177"/>
  <c r="BK197"/>
  <c r="J197"/>
  <c r="J107"/>
  <c r="BK293"/>
  <c r="J293"/>
  <c r="J109"/>
  <c r="BK383"/>
  <c r="J383"/>
  <c r="J111"/>
  <c r="P482"/>
  <c i="6" r="T158"/>
  <c r="P206"/>
  <c r="T253"/>
  <c r="T293"/>
  <c r="T288"/>
  <c i="7" r="BK138"/>
  <c r="J138"/>
  <c r="J100"/>
  <c r="BK161"/>
  <c r="J161"/>
  <c r="J105"/>
  <c r="R191"/>
  <c r="P202"/>
  <c r="BK254"/>
  <c r="J254"/>
  <c r="J110"/>
  <c i="8" r="P137"/>
  <c r="P136"/>
  <c r="BK154"/>
  <c r="J154"/>
  <c r="J104"/>
  <c r="BK163"/>
  <c r="J163"/>
  <c r="J105"/>
  <c r="R169"/>
  <c r="T203"/>
  <c r="T211"/>
  <c r="T206"/>
  <c i="9" r="BK183"/>
  <c r="J183"/>
  <c r="J104"/>
  <c i="10" r="BK166"/>
  <c r="J166"/>
  <c r="J102"/>
  <c r="BK247"/>
  <c r="BK246"/>
  <c r="J246"/>
  <c r="J105"/>
  <c r="BK311"/>
  <c r="J311"/>
  <c r="J108"/>
  <c r="P390"/>
  <c r="R614"/>
  <c r="R435"/>
  <c r="BK627"/>
  <c r="J627"/>
  <c r="J116"/>
  <c r="T738"/>
  <c i="11" r="T183"/>
  <c r="BK382"/>
  <c r="J382"/>
  <c r="J106"/>
  <c r="BK610"/>
  <c r="J610"/>
  <c r="J111"/>
  <c i="12" r="BK193"/>
  <c r="J193"/>
  <c r="J100"/>
  <c r="BK273"/>
  <c r="J273"/>
  <c r="J102"/>
  <c r="BK420"/>
  <c r="J420"/>
  <c r="J106"/>
  <c i="13" r="T124"/>
  <c r="T123"/>
  <c r="P276"/>
  <c r="T364"/>
  <c i="2" r="BK463"/>
  <c r="J463"/>
  <c r="J106"/>
  <c r="BK2591"/>
  <c r="J2591"/>
  <c r="J138"/>
  <c i="4" r="BK273"/>
  <c r="J273"/>
  <c r="J107"/>
  <c i="6" r="BK291"/>
  <c r="J291"/>
  <c r="J113"/>
  <c i="7" r="BK261"/>
  <c r="J261"/>
  <c r="J113"/>
  <c i="8" r="BK143"/>
  <c r="J143"/>
  <c r="J102"/>
  <c i="10" r="BK233"/>
  <c r="J233"/>
  <c r="J104"/>
  <c r="BK791"/>
  <c r="J791"/>
  <c r="J120"/>
  <c i="2" r="BK1903"/>
  <c r="J1903"/>
  <c r="J128"/>
  <c i="4" r="BK190"/>
  <c r="J190"/>
  <c r="J102"/>
  <c r="BK254"/>
  <c r="J254"/>
  <c r="J105"/>
  <c i="9" r="BK129"/>
  <c r="J129"/>
  <c r="J100"/>
  <c i="11" r="BK138"/>
  <c r="J138"/>
  <c r="J101"/>
  <c i="12" r="BK322"/>
  <c r="J322"/>
  <c r="J103"/>
  <c r="BK575"/>
  <c r="J575"/>
  <c r="J108"/>
  <c i="2" r="BK2588"/>
  <c r="J2588"/>
  <c r="J137"/>
  <c i="6" r="BK145"/>
  <c r="J145"/>
  <c r="J103"/>
  <c i="2" r="BK2458"/>
  <c r="J2458"/>
  <c r="J133"/>
  <c i="4" r="BK450"/>
  <c r="J450"/>
  <c r="J111"/>
  <c r="BK1211"/>
  <c r="J1211"/>
  <c r="J122"/>
  <c i="10" r="BK435"/>
  <c r="J435"/>
  <c r="J112"/>
  <c i="11" r="BK733"/>
  <c r="J733"/>
  <c r="J113"/>
  <c i="13" r="BK334"/>
  <c r="J334"/>
  <c r="J101"/>
  <c r="BK348"/>
  <c r="J348"/>
  <c r="J102"/>
  <c i="2" r="BK3438"/>
  <c r="J3438"/>
  <c r="J150"/>
  <c i="5" r="BK471"/>
  <c r="J471"/>
  <c r="J113"/>
  <c i="6" r="BK289"/>
  <c r="J289"/>
  <c r="J112"/>
  <c i="10" r="BK624"/>
  <c r="J624"/>
  <c r="J114"/>
  <c i="2" r="BK452"/>
  <c r="J452"/>
  <c r="J105"/>
  <c i="8" r="BK207"/>
  <c r="J207"/>
  <c r="J111"/>
  <c r="BK209"/>
  <c r="J209"/>
  <c r="J112"/>
  <c i="10" r="BK145"/>
  <c r="BK144"/>
  <c r="J144"/>
  <c r="J100"/>
  <c r="BK211"/>
  <c r="J211"/>
  <c r="J103"/>
  <c i="13" r="BK189"/>
  <c r="J189"/>
  <c r="J98"/>
  <c i="5" r="BK139"/>
  <c r="J139"/>
  <c r="J100"/>
  <c r="BK174"/>
  <c r="J174"/>
  <c r="J103"/>
  <c i="7" r="BK146"/>
  <c r="J146"/>
  <c r="J103"/>
  <c r="BK259"/>
  <c r="J259"/>
  <c r="J112"/>
  <c i="12" r="BK551"/>
  <c r="J551"/>
  <c r="J107"/>
  <c r="BK592"/>
  <c r="J592"/>
  <c r="J109"/>
  <c r="J132"/>
  <c r="J99"/>
  <c i="13" r="BE162"/>
  <c r="BE236"/>
  <c r="BE349"/>
  <c r="BE378"/>
  <c r="BE383"/>
  <c r="E113"/>
  <c r="BE182"/>
  <c r="BE246"/>
  <c r="BE277"/>
  <c r="BE335"/>
  <c r="BE367"/>
  <c r="F92"/>
  <c r="BE167"/>
  <c r="BE203"/>
  <c r="BE231"/>
  <c r="J89"/>
  <c r="BE125"/>
  <c r="BE365"/>
  <c r="BE153"/>
  <c r="BE190"/>
  <c r="BE297"/>
  <c r="BE331"/>
  <c r="BE172"/>
  <c r="BE261"/>
  <c r="BE273"/>
  <c r="BE290"/>
  <c r="BE306"/>
  <c r="BE137"/>
  <c r="BE341"/>
  <c i="11" r="J183"/>
  <c r="J103"/>
  <c i="12" r="F126"/>
  <c r="BE149"/>
  <c r="BE251"/>
  <c r="BE274"/>
  <c r="BE323"/>
  <c r="BE365"/>
  <c r="BE367"/>
  <c r="BE457"/>
  <c r="BE463"/>
  <c r="BE479"/>
  <c r="BE165"/>
  <c r="BE223"/>
  <c r="BE264"/>
  <c r="BE374"/>
  <c r="BE409"/>
  <c r="BE533"/>
  <c r="BE573"/>
  <c i="11" r="BK609"/>
  <c r="J609"/>
  <c r="J110"/>
  <c i="12" r="E119"/>
  <c r="BE205"/>
  <c r="BE443"/>
  <c r="BE525"/>
  <c r="BE179"/>
  <c r="BE320"/>
  <c r="BE343"/>
  <c r="BE382"/>
  <c r="BE390"/>
  <c r="BE450"/>
  <c r="BE248"/>
  <c r="BE261"/>
  <c r="BE305"/>
  <c r="BE411"/>
  <c r="BE421"/>
  <c r="BE437"/>
  <c r="BE471"/>
  <c r="BE507"/>
  <c r="BE593"/>
  <c r="BE194"/>
  <c r="BE298"/>
  <c r="BE399"/>
  <c r="BE453"/>
  <c r="BE487"/>
  <c r="BE543"/>
  <c r="BE584"/>
  <c r="J123"/>
  <c r="BE133"/>
  <c r="BE208"/>
  <c r="BE284"/>
  <c r="BE429"/>
  <c r="BE495"/>
  <c r="BE515"/>
  <c r="BE563"/>
  <c r="BE565"/>
  <c r="BE238"/>
  <c r="BE408"/>
  <c r="BE439"/>
  <c r="BE441"/>
  <c r="BE503"/>
  <c r="BE552"/>
  <c r="BE554"/>
  <c r="BE561"/>
  <c r="BE576"/>
  <c i="10" r="BK143"/>
  <c r="J143"/>
  <c r="J99"/>
  <c i="11" r="J91"/>
  <c r="BE232"/>
  <c r="BE333"/>
  <c r="BE341"/>
  <c r="BE385"/>
  <c r="BE426"/>
  <c r="BE428"/>
  <c r="BE454"/>
  <c r="BE510"/>
  <c r="BE533"/>
  <c r="BE590"/>
  <c r="BE601"/>
  <c r="BE695"/>
  <c r="BE697"/>
  <c r="BE705"/>
  <c r="BE724"/>
  <c r="BE732"/>
  <c r="BE734"/>
  <c i="10" r="J247"/>
  <c r="J106"/>
  <c i="11" r="BE229"/>
  <c r="BE275"/>
  <c r="BE407"/>
  <c r="BE409"/>
  <c r="BE455"/>
  <c r="BE666"/>
  <c r="BE680"/>
  <c r="E85"/>
  <c r="F94"/>
  <c r="BE392"/>
  <c r="BE518"/>
  <c r="BE613"/>
  <c r="BE148"/>
  <c r="BE476"/>
  <c r="BE492"/>
  <c r="BE576"/>
  <c r="BE619"/>
  <c r="BE627"/>
  <c r="BE634"/>
  <c r="BE641"/>
  <c r="BE643"/>
  <c r="BE658"/>
  <c r="BE139"/>
  <c r="BE253"/>
  <c r="BE383"/>
  <c r="BE394"/>
  <c r="BE556"/>
  <c r="BE588"/>
  <c r="BE592"/>
  <c i="10" r="J145"/>
  <c r="J101"/>
  <c i="11" r="BE353"/>
  <c r="BE611"/>
  <c r="BE621"/>
  <c r="BE668"/>
  <c r="BE155"/>
  <c r="BE169"/>
  <c r="BE207"/>
  <c r="BE363"/>
  <c r="BE441"/>
  <c r="BE184"/>
  <c r="BE300"/>
  <c r="BE373"/>
  <c r="BE380"/>
  <c r="BE417"/>
  <c r="BE469"/>
  <c r="BE541"/>
  <c r="BE548"/>
  <c r="BE567"/>
  <c r="BE574"/>
  <c i="10" r="BE156"/>
  <c r="BE336"/>
  <c r="BE406"/>
  <c r="BE415"/>
  <c r="BE456"/>
  <c r="BE514"/>
  <c r="BE532"/>
  <c r="BE550"/>
  <c r="BE599"/>
  <c r="BE628"/>
  <c r="BE638"/>
  <c r="BE736"/>
  <c r="BE739"/>
  <c r="BE792"/>
  <c r="F139"/>
  <c r="BE203"/>
  <c r="BE212"/>
  <c r="BE223"/>
  <c r="BE234"/>
  <c r="BE312"/>
  <c r="BE424"/>
  <c r="BE433"/>
  <c r="BE467"/>
  <c r="BE478"/>
  <c r="BE559"/>
  <c r="BE646"/>
  <c r="BE673"/>
  <c i="9" r="BK128"/>
  <c r="J128"/>
  <c r="J99"/>
  <c r="BK155"/>
  <c r="J155"/>
  <c r="J102"/>
  <c i="10" r="E130"/>
  <c r="BE289"/>
  <c r="BE297"/>
  <c r="BE299"/>
  <c r="BE326"/>
  <c r="BE381"/>
  <c r="BE660"/>
  <c r="BE684"/>
  <c r="BE756"/>
  <c r="BE146"/>
  <c r="BE178"/>
  <c r="BE181"/>
  <c r="BE192"/>
  <c r="BE195"/>
  <c r="BE278"/>
  <c r="BE356"/>
  <c r="BE367"/>
  <c r="BE383"/>
  <c r="BE391"/>
  <c r="BE399"/>
  <c r="BE445"/>
  <c r="BE485"/>
  <c r="BE523"/>
  <c r="BE541"/>
  <c r="BE579"/>
  <c r="BE588"/>
  <c r="BE612"/>
  <c r="BE615"/>
  <c r="BE617"/>
  <c r="BE625"/>
  <c r="BE648"/>
  <c r="BE715"/>
  <c r="J136"/>
  <c r="BE167"/>
  <c r="BE268"/>
  <c r="BE348"/>
  <c r="BE413"/>
  <c r="BE451"/>
  <c r="BE463"/>
  <c r="BE472"/>
  <c r="BE474"/>
  <c r="BE483"/>
  <c r="BE570"/>
  <c r="BE662"/>
  <c r="BE766"/>
  <c r="BE769"/>
  <c r="BE779"/>
  <c r="BE789"/>
  <c r="BE328"/>
  <c r="BE373"/>
  <c r="BE436"/>
  <c r="BE459"/>
  <c r="BE493"/>
  <c r="BE608"/>
  <c r="BE636"/>
  <c r="BE664"/>
  <c r="BE695"/>
  <c r="BE706"/>
  <c r="BE747"/>
  <c r="BE258"/>
  <c r="BE358"/>
  <c r="BE426"/>
  <c r="BE440"/>
  <c r="BE447"/>
  <c r="BE494"/>
  <c r="BE561"/>
  <c r="BE590"/>
  <c r="BE717"/>
  <c r="BE726"/>
  <c r="BE755"/>
  <c r="BE248"/>
  <c r="BE319"/>
  <c r="BE417"/>
  <c r="BE496"/>
  <c r="BE505"/>
  <c r="BE651"/>
  <c r="BE729"/>
  <c r="BE765"/>
  <c i="9" r="BE140"/>
  <c r="BE150"/>
  <c r="BE212"/>
  <c r="BE214"/>
  <c r="BE215"/>
  <c r="BE231"/>
  <c r="BE233"/>
  <c r="BE286"/>
  <c r="BE328"/>
  <c r="BE405"/>
  <c r="BE406"/>
  <c r="J91"/>
  <c r="BE172"/>
  <c r="BE174"/>
  <c r="BE302"/>
  <c r="BE310"/>
  <c r="BE318"/>
  <c r="BE343"/>
  <c r="BE359"/>
  <c r="BE374"/>
  <c r="BE393"/>
  <c r="BE135"/>
  <c r="BE146"/>
  <c r="BE175"/>
  <c r="BE182"/>
  <c r="BE184"/>
  <c r="BE186"/>
  <c r="BE193"/>
  <c r="BE204"/>
  <c r="BE240"/>
  <c r="BE266"/>
  <c r="BE268"/>
  <c r="BE292"/>
  <c r="BE338"/>
  <c r="BE402"/>
  <c r="BE403"/>
  <c r="BE148"/>
  <c r="BE153"/>
  <c r="BE248"/>
  <c r="BE280"/>
  <c r="BE157"/>
  <c r="BE202"/>
  <c r="BE222"/>
  <c r="BE300"/>
  <c r="BE320"/>
  <c r="BE330"/>
  <c r="BE345"/>
  <c r="BE365"/>
  <c r="BE368"/>
  <c r="BE369"/>
  <c r="F124"/>
  <c r="BE130"/>
  <c r="BE171"/>
  <c r="BE173"/>
  <c r="BE216"/>
  <c r="BE217"/>
  <c r="BE219"/>
  <c r="BE250"/>
  <c r="BE257"/>
  <c r="BE398"/>
  <c r="E115"/>
  <c r="BE169"/>
  <c r="BE213"/>
  <c r="BE220"/>
  <c r="BE221"/>
  <c r="BE259"/>
  <c r="BE392"/>
  <c r="BE163"/>
  <c r="BE170"/>
  <c r="BE195"/>
  <c r="BE210"/>
  <c r="BE224"/>
  <c r="BE274"/>
  <c r="BE294"/>
  <c r="BE351"/>
  <c r="BE357"/>
  <c r="BE381"/>
  <c r="BE394"/>
  <c r="BE404"/>
  <c i="8" r="E123"/>
  <c r="BE144"/>
  <c r="BE146"/>
  <c r="BE153"/>
  <c r="BE175"/>
  <c r="BE178"/>
  <c r="BE184"/>
  <c r="BE188"/>
  <c r="BE199"/>
  <c r="BE201"/>
  <c r="BE205"/>
  <c r="BE218"/>
  <c r="BE183"/>
  <c r="BE197"/>
  <c r="BE213"/>
  <c r="BE216"/>
  <c r="J129"/>
  <c r="BE141"/>
  <c r="BE147"/>
  <c r="BE157"/>
  <c r="BE161"/>
  <c r="BE164"/>
  <c r="BE165"/>
  <c r="BE182"/>
  <c r="BE190"/>
  <c r="BE208"/>
  <c r="BE210"/>
  <c r="BE212"/>
  <c i="7" r="BK145"/>
  <c r="J145"/>
  <c r="J102"/>
  <c i="8" r="BE148"/>
  <c r="BE162"/>
  <c r="BE186"/>
  <c r="BE187"/>
  <c r="BE198"/>
  <c r="BE200"/>
  <c r="BE214"/>
  <c r="BE149"/>
  <c r="BE155"/>
  <c r="BE158"/>
  <c r="BE159"/>
  <c r="BE167"/>
  <c r="BE170"/>
  <c r="BE171"/>
  <c r="BE172"/>
  <c r="BE177"/>
  <c r="BE194"/>
  <c r="BE195"/>
  <c i="7" r="BK137"/>
  <c r="J137"/>
  <c r="J99"/>
  <c r="BK258"/>
  <c r="J258"/>
  <c r="J111"/>
  <c i="8" r="F132"/>
  <c r="BE152"/>
  <c r="BE156"/>
  <c r="BE174"/>
  <c r="BE180"/>
  <c r="BE181"/>
  <c r="BE189"/>
  <c r="BE196"/>
  <c r="BE217"/>
  <c r="BE139"/>
  <c r="BE140"/>
  <c r="BE150"/>
  <c r="BE151"/>
  <c r="BE176"/>
  <c r="BE179"/>
  <c r="BE185"/>
  <c r="BE191"/>
  <c r="BE192"/>
  <c r="BE138"/>
  <c r="BE160"/>
  <c r="BE166"/>
  <c r="BE168"/>
  <c r="BE193"/>
  <c r="BE204"/>
  <c r="BE215"/>
  <c i="7" r="E85"/>
  <c r="BE149"/>
  <c r="BE155"/>
  <c r="BE162"/>
  <c r="BE181"/>
  <c r="BE183"/>
  <c r="BE184"/>
  <c r="BE194"/>
  <c r="BE195"/>
  <c r="BE196"/>
  <c r="BE199"/>
  <c r="BE200"/>
  <c r="BE219"/>
  <c i="6" r="J147"/>
  <c r="J104"/>
  <c i="7" r="F133"/>
  <c r="BE142"/>
  <c r="BE158"/>
  <c r="BE163"/>
  <c r="BE165"/>
  <c r="BE203"/>
  <c r="BE205"/>
  <c r="BE214"/>
  <c r="BE217"/>
  <c r="BE220"/>
  <c r="BE224"/>
  <c r="BE242"/>
  <c r="BE250"/>
  <c r="BE262"/>
  <c r="J130"/>
  <c r="BE140"/>
  <c r="BE176"/>
  <c r="BE185"/>
  <c r="BE192"/>
  <c r="BE197"/>
  <c r="BE198"/>
  <c r="BE215"/>
  <c r="BE218"/>
  <c r="BE223"/>
  <c r="BE232"/>
  <c r="BE235"/>
  <c r="BE243"/>
  <c r="BE248"/>
  <c r="BE260"/>
  <c r="BE271"/>
  <c r="BE151"/>
  <c r="BE156"/>
  <c r="BE170"/>
  <c r="BE187"/>
  <c r="BE193"/>
  <c r="BE209"/>
  <c r="BE212"/>
  <c r="BE216"/>
  <c r="BE225"/>
  <c r="BE230"/>
  <c r="BE245"/>
  <c r="BE247"/>
  <c r="BE249"/>
  <c i="6" r="J137"/>
  <c r="J99"/>
  <c i="7" r="BE159"/>
  <c r="BE160"/>
  <c r="BE168"/>
  <c r="BE169"/>
  <c r="BE174"/>
  <c r="BE204"/>
  <c r="BE222"/>
  <c r="BE231"/>
  <c r="BE239"/>
  <c r="BE241"/>
  <c r="BE251"/>
  <c r="BE252"/>
  <c r="BE270"/>
  <c i="6" r="J138"/>
  <c r="J100"/>
  <c i="7" r="BE141"/>
  <c r="BE143"/>
  <c r="BE150"/>
  <c r="BE153"/>
  <c r="BE164"/>
  <c r="BE172"/>
  <c r="BE175"/>
  <c r="BE186"/>
  <c r="BE188"/>
  <c r="BE190"/>
  <c r="BE206"/>
  <c r="BE207"/>
  <c r="BE208"/>
  <c r="BE213"/>
  <c r="BE221"/>
  <c r="BE226"/>
  <c r="BE227"/>
  <c r="BE228"/>
  <c r="BE229"/>
  <c r="BE234"/>
  <c r="BE236"/>
  <c r="BE238"/>
  <c r="BE240"/>
  <c r="BE246"/>
  <c r="BE272"/>
  <c r="BE274"/>
  <c r="BE139"/>
  <c r="BE147"/>
  <c r="BE152"/>
  <c r="BE154"/>
  <c r="BE157"/>
  <c r="BE166"/>
  <c r="BE167"/>
  <c r="BE171"/>
  <c r="BE177"/>
  <c r="BE178"/>
  <c r="BE179"/>
  <c r="BE182"/>
  <c r="BE189"/>
  <c r="BE201"/>
  <c r="BE233"/>
  <c r="BE237"/>
  <c r="BE265"/>
  <c r="BE266"/>
  <c r="BE267"/>
  <c r="BE268"/>
  <c r="BE273"/>
  <c r="BE173"/>
  <c r="BE180"/>
  <c r="BE210"/>
  <c r="BE244"/>
  <c r="BE255"/>
  <c r="BE256"/>
  <c r="BE257"/>
  <c r="BE264"/>
  <c r="BE269"/>
  <c r="BE275"/>
  <c i="5" r="BK138"/>
  <c r="J138"/>
  <c r="J99"/>
  <c i="6" r="BE153"/>
  <c r="BE154"/>
  <c r="BE160"/>
  <c r="BE161"/>
  <c r="BE163"/>
  <c r="BE181"/>
  <c r="BE183"/>
  <c r="BE208"/>
  <c r="BE209"/>
  <c r="BE219"/>
  <c r="BE230"/>
  <c r="BE235"/>
  <c r="BE238"/>
  <c r="BE246"/>
  <c r="BE248"/>
  <c r="BE254"/>
  <c r="BE258"/>
  <c r="BE276"/>
  <c r="BE283"/>
  <c r="BE284"/>
  <c r="BE295"/>
  <c r="BE298"/>
  <c r="BE299"/>
  <c r="BE300"/>
  <c r="BE301"/>
  <c r="F94"/>
  <c r="BE164"/>
  <c r="BE169"/>
  <c r="BE171"/>
  <c r="BE198"/>
  <c r="BE199"/>
  <c r="BE207"/>
  <c r="BE210"/>
  <c r="BE212"/>
  <c r="BE216"/>
  <c r="BE233"/>
  <c r="BE236"/>
  <c r="BE242"/>
  <c r="BE260"/>
  <c r="BE262"/>
  <c r="BE273"/>
  <c r="BE278"/>
  <c r="E124"/>
  <c r="BE149"/>
  <c r="BE152"/>
  <c r="BE155"/>
  <c r="BE165"/>
  <c r="BE168"/>
  <c r="BE184"/>
  <c r="BE203"/>
  <c r="BE226"/>
  <c r="BE261"/>
  <c r="BE266"/>
  <c r="BE274"/>
  <c r="BE281"/>
  <c r="BE282"/>
  <c r="BE294"/>
  <c r="BE148"/>
  <c r="BE170"/>
  <c r="BE180"/>
  <c r="BE187"/>
  <c r="BE191"/>
  <c r="BE195"/>
  <c r="BE200"/>
  <c r="BE202"/>
  <c r="BE220"/>
  <c r="BE221"/>
  <c r="BE229"/>
  <c r="BE232"/>
  <c r="BE241"/>
  <c r="BE251"/>
  <c r="BE257"/>
  <c r="BE268"/>
  <c r="BE272"/>
  <c r="BE275"/>
  <c r="BE290"/>
  <c r="BE292"/>
  <c i="5" r="BK177"/>
  <c r="J177"/>
  <c r="J104"/>
  <c i="6" r="BE151"/>
  <c r="BE156"/>
  <c r="BE162"/>
  <c r="BE175"/>
  <c r="BE176"/>
  <c r="BE177"/>
  <c r="BE179"/>
  <c r="BE211"/>
  <c r="BE224"/>
  <c r="BE225"/>
  <c r="BE227"/>
  <c r="BE234"/>
  <c r="BE239"/>
  <c r="BE245"/>
  <c r="BE252"/>
  <c r="BE255"/>
  <c r="BE256"/>
  <c r="BE264"/>
  <c r="BE270"/>
  <c r="BE271"/>
  <c r="BE285"/>
  <c r="BE287"/>
  <c r="BE297"/>
  <c r="J91"/>
  <c r="BE140"/>
  <c r="BE141"/>
  <c r="BE142"/>
  <c r="BE146"/>
  <c r="BE173"/>
  <c r="BE174"/>
  <c r="BE192"/>
  <c r="BE240"/>
  <c r="BE243"/>
  <c r="BE244"/>
  <c r="BE263"/>
  <c r="BE265"/>
  <c r="BE267"/>
  <c r="BE277"/>
  <c r="BE279"/>
  <c r="BE286"/>
  <c r="BE139"/>
  <c r="BE159"/>
  <c r="BE166"/>
  <c r="BE167"/>
  <c r="BE172"/>
  <c r="BE178"/>
  <c r="BE182"/>
  <c r="BE190"/>
  <c r="BE201"/>
  <c r="BE204"/>
  <c r="BE222"/>
  <c r="BE223"/>
  <c r="BE231"/>
  <c r="BE237"/>
  <c r="BE247"/>
  <c r="BE250"/>
  <c r="BE296"/>
  <c r="BE150"/>
  <c r="BE157"/>
  <c r="BE186"/>
  <c r="BE188"/>
  <c r="BE189"/>
  <c r="BE193"/>
  <c r="BE194"/>
  <c r="BE196"/>
  <c r="BE197"/>
  <c r="BE205"/>
  <c r="BE213"/>
  <c r="BE214"/>
  <c r="BE215"/>
  <c r="BE218"/>
  <c r="BE228"/>
  <c r="BE249"/>
  <c r="BE259"/>
  <c r="BE269"/>
  <c i="4" r="J147"/>
  <c r="J101"/>
  <c i="5" r="J131"/>
  <c r="BE145"/>
  <c r="BE469"/>
  <c r="BE477"/>
  <c r="BE488"/>
  <c r="BE495"/>
  <c r="BE506"/>
  <c r="BE179"/>
  <c r="BE183"/>
  <c r="BE324"/>
  <c r="BE364"/>
  <c r="BE398"/>
  <c r="BE460"/>
  <c r="BE483"/>
  <c r="BE246"/>
  <c r="BE256"/>
  <c r="BE266"/>
  <c r="BE275"/>
  <c r="BE291"/>
  <c r="BE294"/>
  <c r="BE372"/>
  <c r="BE405"/>
  <c r="BE412"/>
  <c r="BE462"/>
  <c r="E85"/>
  <c r="F134"/>
  <c r="BE167"/>
  <c r="BE213"/>
  <c r="BE513"/>
  <c i="4" r="BK464"/>
  <c r="J464"/>
  <c r="J113"/>
  <c i="5" r="BE140"/>
  <c r="BE226"/>
  <c r="BE316"/>
  <c r="BE433"/>
  <c r="BE493"/>
  <c r="BE501"/>
  <c r="BE149"/>
  <c r="BE154"/>
  <c r="BE195"/>
  <c r="BE198"/>
  <c r="BE206"/>
  <c r="BE284"/>
  <c r="BE524"/>
  <c r="BE531"/>
  <c r="BE533"/>
  <c r="BE535"/>
  <c r="BE216"/>
  <c r="BE236"/>
  <c r="BE332"/>
  <c r="BE340"/>
  <c r="BE391"/>
  <c r="BE419"/>
  <c r="BE426"/>
  <c r="BE159"/>
  <c r="BE163"/>
  <c r="BE172"/>
  <c r="BE175"/>
  <c r="BE188"/>
  <c r="BE296"/>
  <c r="BE302"/>
  <c r="BE309"/>
  <c r="BE348"/>
  <c r="BE356"/>
  <c r="BE374"/>
  <c r="BE381"/>
  <c r="BE384"/>
  <c r="BE441"/>
  <c r="BE443"/>
  <c r="BE451"/>
  <c r="BE453"/>
  <c r="BE472"/>
  <c i="4" r="F141"/>
  <c r="BE191"/>
  <c r="BE235"/>
  <c r="BE289"/>
  <c r="BE315"/>
  <c r="BE433"/>
  <c r="BE441"/>
  <c r="BE448"/>
  <c r="BE454"/>
  <c r="BE668"/>
  <c r="BE747"/>
  <c r="BE851"/>
  <c r="BE858"/>
  <c r="BE917"/>
  <c r="BE928"/>
  <c r="BE937"/>
  <c r="BE971"/>
  <c r="BE981"/>
  <c r="BE1000"/>
  <c r="BE1007"/>
  <c r="BE1042"/>
  <c r="BE1085"/>
  <c r="BE1132"/>
  <c r="BE1139"/>
  <c r="BE1140"/>
  <c r="BE1149"/>
  <c r="BE1150"/>
  <c r="BE1153"/>
  <c r="BE1161"/>
  <c r="BE1164"/>
  <c r="BE1166"/>
  <c r="BE1172"/>
  <c r="BE1174"/>
  <c r="BE1181"/>
  <c r="BE1184"/>
  <c r="BE1190"/>
  <c r="BE1193"/>
  <c r="BE1204"/>
  <c r="BE1212"/>
  <c r="BE717"/>
  <c r="BE788"/>
  <c r="BE814"/>
  <c r="BE837"/>
  <c r="BE872"/>
  <c r="BE960"/>
  <c r="BE999"/>
  <c r="BE1104"/>
  <c r="BE1113"/>
  <c i="3" r="BK126"/>
  <c r="J126"/>
  <c r="J99"/>
  <c r="BK192"/>
  <c r="J192"/>
  <c r="J102"/>
  <c i="4" r="E132"/>
  <c r="BE158"/>
  <c r="BE168"/>
  <c r="BE200"/>
  <c r="BE357"/>
  <c r="BE508"/>
  <c r="BE519"/>
  <c r="BE550"/>
  <c r="BE560"/>
  <c r="BE580"/>
  <c r="BE646"/>
  <c r="BE676"/>
  <c r="BE694"/>
  <c r="BE800"/>
  <c r="BE895"/>
  <c r="BE927"/>
  <c r="BE949"/>
  <c r="BE1028"/>
  <c r="BE1121"/>
  <c r="J91"/>
  <c r="BE148"/>
  <c r="BE217"/>
  <c r="BE244"/>
  <c r="BE252"/>
  <c r="BE265"/>
  <c r="BE338"/>
  <c r="BE445"/>
  <c r="BE456"/>
  <c r="BE496"/>
  <c r="BE570"/>
  <c r="BE590"/>
  <c r="BE635"/>
  <c r="BE702"/>
  <c r="BE807"/>
  <c r="BE830"/>
  <c r="BE951"/>
  <c r="BE973"/>
  <c r="BE1009"/>
  <c r="BE213"/>
  <c r="BE319"/>
  <c r="BE359"/>
  <c r="BE364"/>
  <c r="BE443"/>
  <c r="BE608"/>
  <c r="BE614"/>
  <c r="BE621"/>
  <c r="BE637"/>
  <c r="BE684"/>
  <c r="BE691"/>
  <c r="BE1017"/>
  <c r="BE1019"/>
  <c r="BE1055"/>
  <c r="BE1076"/>
  <c r="BE1131"/>
  <c r="BE179"/>
  <c r="BE203"/>
  <c r="BE227"/>
  <c r="BE274"/>
  <c r="BE281"/>
  <c r="BE304"/>
  <c r="BE344"/>
  <c r="BE356"/>
  <c r="BE358"/>
  <c r="BE389"/>
  <c r="BE653"/>
  <c r="BE661"/>
  <c r="BE775"/>
  <c r="BE890"/>
  <c r="BE948"/>
  <c r="BE992"/>
  <c r="BE1044"/>
  <c r="BE1054"/>
  <c r="BE1066"/>
  <c r="BE1095"/>
  <c r="BE371"/>
  <c r="BE425"/>
  <c r="BE451"/>
  <c r="BE460"/>
  <c r="BE466"/>
  <c r="BE479"/>
  <c r="BE529"/>
  <c r="BE539"/>
  <c r="BE823"/>
  <c r="BE865"/>
  <c r="BE880"/>
  <c r="BE904"/>
  <c r="BE907"/>
  <c r="BE938"/>
  <c r="BE962"/>
  <c r="BE983"/>
  <c r="BE1041"/>
  <c r="BE1065"/>
  <c r="BE1124"/>
  <c r="BE255"/>
  <c r="BE296"/>
  <c r="BE330"/>
  <c r="BE378"/>
  <c r="BE383"/>
  <c r="BE394"/>
  <c r="BE401"/>
  <c r="BE407"/>
  <c r="BE413"/>
  <c r="BE600"/>
  <c r="BE628"/>
  <c r="BE732"/>
  <c r="BE762"/>
  <c r="BE816"/>
  <c r="BE844"/>
  <c r="BE900"/>
  <c r="BE918"/>
  <c r="BE1075"/>
  <c r="BE1087"/>
  <c i="2" r="BK174"/>
  <c i="3" r="BE130"/>
  <c r="BE145"/>
  <c r="BE146"/>
  <c r="BE165"/>
  <c r="BE171"/>
  <c i="2" r="BK1105"/>
  <c r="J1105"/>
  <c r="J118"/>
  <c r="J1907"/>
  <c r="J130"/>
  <c i="3" r="E85"/>
  <c r="BE128"/>
  <c r="BE139"/>
  <c r="BE141"/>
  <c r="BE147"/>
  <c r="BE149"/>
  <c r="BE156"/>
  <c r="BE174"/>
  <c r="BE177"/>
  <c r="BE181"/>
  <c r="BE194"/>
  <c i="2" r="J1635"/>
  <c r="J123"/>
  <c i="3" r="F94"/>
  <c r="BE143"/>
  <c r="BE144"/>
  <c r="BE168"/>
  <c r="BE184"/>
  <c r="BE186"/>
  <c r="BE189"/>
  <c r="J91"/>
  <c r="BE151"/>
  <c i="2" r="J695"/>
  <c r="J111"/>
  <c r="BK860"/>
  <c r="J860"/>
  <c r="J114"/>
  <c i="3" r="BE136"/>
  <c r="BE158"/>
  <c r="BE163"/>
  <c r="BE197"/>
  <c r="BE142"/>
  <c r="BE161"/>
  <c r="BE153"/>
  <c i="2" r="E85"/>
  <c r="BE346"/>
  <c r="BE625"/>
  <c r="BE644"/>
  <c r="BE659"/>
  <c r="BE812"/>
  <c r="BE1050"/>
  <c r="BE1378"/>
  <c r="BE1412"/>
  <c r="BE1445"/>
  <c r="BE1480"/>
  <c r="BE1491"/>
  <c r="BE1627"/>
  <c r="BE1675"/>
  <c r="BE1677"/>
  <c r="BE1740"/>
  <c r="BE1749"/>
  <c r="BE1750"/>
  <c r="BE1788"/>
  <c r="BE1843"/>
  <c r="BE1901"/>
  <c r="BE1904"/>
  <c r="BE2045"/>
  <c r="BE2062"/>
  <c r="BE2091"/>
  <c r="BE2127"/>
  <c r="BE2201"/>
  <c r="BE2222"/>
  <c r="BE2258"/>
  <c r="BE2294"/>
  <c r="BE2324"/>
  <c r="BE2334"/>
  <c r="BE2365"/>
  <c r="BE2475"/>
  <c r="BE2493"/>
  <c r="BE2546"/>
  <c r="BE2589"/>
  <c r="BE2628"/>
  <c r="BE2646"/>
  <c r="BE2668"/>
  <c r="BE2706"/>
  <c r="BE2778"/>
  <c r="BE2794"/>
  <c r="BE2798"/>
  <c r="BE2828"/>
  <c r="BE2856"/>
  <c r="BE2858"/>
  <c r="BE2860"/>
  <c r="BE2867"/>
  <c r="BE2869"/>
  <c r="BE2876"/>
  <c r="BE2878"/>
  <c r="BE2885"/>
  <c r="BE2887"/>
  <c r="BE2905"/>
  <c r="BE2907"/>
  <c r="BE2933"/>
  <c r="BE2953"/>
  <c r="BE2973"/>
  <c r="BE2993"/>
  <c r="BE3013"/>
  <c r="BE3033"/>
  <c r="BE3041"/>
  <c r="BE3061"/>
  <c r="BE3064"/>
  <c r="BE3077"/>
  <c r="BE3092"/>
  <c r="BE3094"/>
  <c r="BE3096"/>
  <c r="BE3109"/>
  <c r="BE3111"/>
  <c r="BE3124"/>
  <c r="BE3137"/>
  <c r="BE3140"/>
  <c r="BE3161"/>
  <c r="BE3182"/>
  <c r="BE3203"/>
  <c r="BE3224"/>
  <c r="BE3238"/>
  <c r="BE3241"/>
  <c r="BE3258"/>
  <c r="BE3260"/>
  <c r="BE3277"/>
  <c r="BE3279"/>
  <c r="BE3296"/>
  <c r="BE3307"/>
  <c r="BE3327"/>
  <c r="BE3329"/>
  <c r="BE3345"/>
  <c r="BE3348"/>
  <c r="BE3351"/>
  <c r="BE3356"/>
  <c r="BE3358"/>
  <c r="BE3364"/>
  <c r="BE3366"/>
  <c r="BE3367"/>
  <c r="BE3377"/>
  <c r="BE3436"/>
  <c r="BE3439"/>
  <c r="BE378"/>
  <c r="BE443"/>
  <c r="BE531"/>
  <c r="BE546"/>
  <c r="BE555"/>
  <c r="BE571"/>
  <c r="BE851"/>
  <c r="BE885"/>
  <c r="BE917"/>
  <c r="BE995"/>
  <c r="BE1059"/>
  <c r="BE1068"/>
  <c r="BE1103"/>
  <c r="BE1107"/>
  <c r="BE1158"/>
  <c r="BE1257"/>
  <c r="BE1301"/>
  <c r="BE1349"/>
  <c r="BE1359"/>
  <c r="BE1484"/>
  <c r="BE1636"/>
  <c r="BE1686"/>
  <c r="BE1698"/>
  <c r="BE1708"/>
  <c r="BE1759"/>
  <c r="BE1833"/>
  <c r="BE1882"/>
  <c r="BE1898"/>
  <c r="BE1951"/>
  <c r="BE2042"/>
  <c r="BE2432"/>
  <c r="BE2468"/>
  <c r="BE2548"/>
  <c r="BE2586"/>
  <c r="BE2600"/>
  <c r="BE2608"/>
  <c r="BE2618"/>
  <c r="BE2689"/>
  <c r="BE2695"/>
  <c r="BE2697"/>
  <c r="BE2733"/>
  <c r="BE2781"/>
  <c r="BE2791"/>
  <c r="F94"/>
  <c r="BE239"/>
  <c r="BE381"/>
  <c r="BE392"/>
  <c r="BE657"/>
  <c r="BE666"/>
  <c r="BE680"/>
  <c r="BE696"/>
  <c r="BE710"/>
  <c r="BE878"/>
  <c r="BE899"/>
  <c r="BE947"/>
  <c r="BE964"/>
  <c r="BE974"/>
  <c r="BE1080"/>
  <c r="BE1088"/>
  <c r="BE1131"/>
  <c r="BE1428"/>
  <c r="BE1447"/>
  <c r="BE1498"/>
  <c r="BE1504"/>
  <c r="BE1512"/>
  <c r="BE1651"/>
  <c r="BE1766"/>
  <c r="BE1891"/>
  <c r="BE2030"/>
  <c r="BE2064"/>
  <c r="BE2375"/>
  <c r="BE2382"/>
  <c r="BE2413"/>
  <c r="BE2478"/>
  <c r="BE2595"/>
  <c r="BE2598"/>
  <c r="BE2719"/>
  <c r="BE2760"/>
  <c r="BE2761"/>
  <c r="BE2783"/>
  <c r="BE2785"/>
  <c r="BE2796"/>
  <c r="J91"/>
  <c r="BE222"/>
  <c r="BE247"/>
  <c r="BE366"/>
  <c r="BE488"/>
  <c r="BE562"/>
  <c r="BE582"/>
  <c r="BE607"/>
  <c r="BE682"/>
  <c r="BE737"/>
  <c r="BE844"/>
  <c r="BE892"/>
  <c r="BE906"/>
  <c r="BE1035"/>
  <c r="BE1292"/>
  <c r="BE1294"/>
  <c r="BE1337"/>
  <c r="BE1459"/>
  <c r="BE1482"/>
  <c r="BE1552"/>
  <c r="BE1785"/>
  <c r="BE1798"/>
  <c r="BE1823"/>
  <c r="BE2073"/>
  <c r="BE2137"/>
  <c r="BE2153"/>
  <c r="BE2215"/>
  <c r="BE2245"/>
  <c r="BE2326"/>
  <c r="BE2336"/>
  <c r="BE2400"/>
  <c r="BE2436"/>
  <c r="BE2485"/>
  <c r="BE2577"/>
  <c r="BE2579"/>
  <c r="BE2582"/>
  <c r="BE2583"/>
  <c r="BE2585"/>
  <c r="BE2605"/>
  <c r="BE2606"/>
  <c r="BE2648"/>
  <c r="BE2666"/>
  <c r="BE2696"/>
  <c r="BE2741"/>
  <c r="BE201"/>
  <c r="BE292"/>
  <c r="BE329"/>
  <c r="BE404"/>
  <c r="BE627"/>
  <c r="BE635"/>
  <c r="BE762"/>
  <c r="BE772"/>
  <c r="BE788"/>
  <c r="BE822"/>
  <c r="BE833"/>
  <c r="BE835"/>
  <c r="BE1052"/>
  <c r="BE1227"/>
  <c r="BE1328"/>
  <c r="BE1346"/>
  <c r="BE1392"/>
  <c r="BE1430"/>
  <c r="BE1441"/>
  <c r="BE1641"/>
  <c r="BE1648"/>
  <c r="BE1660"/>
  <c r="BE1663"/>
  <c r="BE1731"/>
  <c r="BE1876"/>
  <c r="BE1878"/>
  <c r="BE1894"/>
  <c r="BE1973"/>
  <c r="BE2159"/>
  <c r="BE2161"/>
  <c r="BE2187"/>
  <c r="BE2233"/>
  <c r="BE2241"/>
  <c r="BE2456"/>
  <c r="BE2599"/>
  <c r="BE2602"/>
  <c r="BE2626"/>
  <c r="BE2636"/>
  <c r="BE2716"/>
  <c r="BE2788"/>
  <c r="BE2790"/>
  <c r="BE2792"/>
  <c r="BE176"/>
  <c r="BE277"/>
  <c r="BE591"/>
  <c r="BE668"/>
  <c r="BE748"/>
  <c r="BE782"/>
  <c r="BE871"/>
  <c r="BE966"/>
  <c r="BE1043"/>
  <c r="BE1321"/>
  <c r="BE1414"/>
  <c r="BE1710"/>
  <c r="BE1803"/>
  <c r="BE1808"/>
  <c r="BE1813"/>
  <c r="BE1868"/>
  <c r="BE1880"/>
  <c r="BE1908"/>
  <c r="BE1916"/>
  <c r="BE1928"/>
  <c r="BE2016"/>
  <c r="BE2103"/>
  <c r="BE2145"/>
  <c r="BE2155"/>
  <c r="BE2185"/>
  <c r="BE2224"/>
  <c r="BE2243"/>
  <c r="BE2256"/>
  <c r="BE2353"/>
  <c r="BE2363"/>
  <c r="BE2530"/>
  <c r="BE2584"/>
  <c r="BE2592"/>
  <c r="BE2594"/>
  <c r="BE2603"/>
  <c r="BE2604"/>
  <c r="BE2676"/>
  <c r="BE2685"/>
  <c r="BE2772"/>
  <c r="BE2793"/>
  <c r="BE2795"/>
  <c r="BE192"/>
  <c r="BE262"/>
  <c r="BE363"/>
  <c r="BE416"/>
  <c r="BE431"/>
  <c r="BE453"/>
  <c r="BE519"/>
  <c r="BE580"/>
  <c r="BE646"/>
  <c r="BE652"/>
  <c r="BE688"/>
  <c r="BE755"/>
  <c r="BE764"/>
  <c r="BE824"/>
  <c r="BE864"/>
  <c r="BE949"/>
  <c r="BE1028"/>
  <c r="BE1061"/>
  <c r="BE1096"/>
  <c r="BE1314"/>
  <c r="BE1561"/>
  <c r="BE1568"/>
  <c r="BE1570"/>
  <c r="BE1653"/>
  <c r="BE1665"/>
  <c r="BE1672"/>
  <c r="BE1775"/>
  <c r="BE1828"/>
  <c r="BE1838"/>
  <c r="BE1855"/>
  <c r="BE1861"/>
  <c r="BE1918"/>
  <c r="BE1926"/>
  <c r="BE1975"/>
  <c r="BE2115"/>
  <c r="BE2174"/>
  <c r="BE2176"/>
  <c r="BE2253"/>
  <c r="BE2373"/>
  <c r="BE2392"/>
  <c r="BE2411"/>
  <c r="BE2422"/>
  <c r="BE2434"/>
  <c r="BE2501"/>
  <c r="BE2596"/>
  <c r="BE2597"/>
  <c r="BE2610"/>
  <c r="BE2616"/>
  <c r="BE2638"/>
  <c r="BE2658"/>
  <c r="BE2725"/>
  <c r="BE2752"/>
  <c r="BE2782"/>
  <c r="BE2787"/>
  <c r="BE310"/>
  <c r="BE464"/>
  <c r="BE473"/>
  <c r="BE503"/>
  <c r="BE533"/>
  <c r="BE674"/>
  <c r="BE724"/>
  <c r="BE794"/>
  <c r="BE802"/>
  <c r="BE862"/>
  <c r="BE932"/>
  <c r="BE1016"/>
  <c r="BE1018"/>
  <c r="BE1070"/>
  <c r="BE1203"/>
  <c r="BE1261"/>
  <c r="BE1308"/>
  <c r="BE1563"/>
  <c r="BE1603"/>
  <c r="BE1694"/>
  <c r="BE1701"/>
  <c r="BE1723"/>
  <c r="BE1793"/>
  <c r="BE1818"/>
  <c r="BE1849"/>
  <c r="BE1896"/>
  <c r="BE1953"/>
  <c r="BE2012"/>
  <c r="BE2014"/>
  <c r="BE2075"/>
  <c r="BE2273"/>
  <c r="BE2384"/>
  <c r="BE2409"/>
  <c r="BE2459"/>
  <c r="BE2523"/>
  <c r="BE2656"/>
  <c r="BE2677"/>
  <c r="BE2698"/>
  <c r="BE2749"/>
  <c r="BE2769"/>
  <c r="BE2786"/>
  <c r="F39"/>
  <c i="1" r="BD96"/>
  <c i="9" r="F36"/>
  <c i="1" r="BA103"/>
  <c i="11" r="J36"/>
  <c i="1" r="AW107"/>
  <c i="12" r="F34"/>
  <c i="1" r="BA108"/>
  <c i="3" r="J36"/>
  <c i="1" r="AW97"/>
  <c i="4" r="F36"/>
  <c i="1" r="BA98"/>
  <c i="4" r="F37"/>
  <c i="1" r="BB98"/>
  <c i="6" r="F38"/>
  <c i="1" r="BC100"/>
  <c i="6" r="F39"/>
  <c i="1" r="BD100"/>
  <c i="7" r="J36"/>
  <c i="1" r="AW101"/>
  <c i="7" r="F39"/>
  <c i="1" r="BD101"/>
  <c i="8" r="F36"/>
  <c i="1" r="BA102"/>
  <c i="8" r="F38"/>
  <c i="1" r="BC102"/>
  <c i="9" r="F37"/>
  <c i="1" r="BB103"/>
  <c i="10" r="F36"/>
  <c i="1" r="BA105"/>
  <c r="BA104"/>
  <c r="AW104"/>
  <c i="12" r="J34"/>
  <c i="1" r="AW108"/>
  <c i="2" r="F37"/>
  <c i="1" r="BB96"/>
  <c i="9" r="F39"/>
  <c i="1" r="BD103"/>
  <c i="11" r="F37"/>
  <c i="1" r="BB107"/>
  <c r="BB106"/>
  <c r="AX106"/>
  <c i="11" r="F39"/>
  <c i="1" r="BD107"/>
  <c r="BD106"/>
  <c i="13" r="J34"/>
  <c i="1" r="AW109"/>
  <c i="13" r="F37"/>
  <c i="1" r="BD109"/>
  <c i="2" r="J36"/>
  <c i="1" r="AW96"/>
  <c i="10" r="J36"/>
  <c i="1" r="AW105"/>
  <c i="12" r="F37"/>
  <c i="1" r="BD108"/>
  <c r="AS94"/>
  <c i="3" r="F38"/>
  <c i="1" r="BC97"/>
  <c i="3" r="F39"/>
  <c i="1" r="BD97"/>
  <c i="4" r="J36"/>
  <c i="1" r="AW98"/>
  <c i="5" r="F36"/>
  <c i="1" r="BA99"/>
  <c i="5" r="J36"/>
  <c i="1" r="AW99"/>
  <c i="5" r="F37"/>
  <c i="1" r="BB99"/>
  <c i="5" r="F38"/>
  <c i="1" r="BC99"/>
  <c i="6" r="J36"/>
  <c i="1" r="AW100"/>
  <c i="7" r="F36"/>
  <c i="1" r="BA101"/>
  <c i="7" r="F38"/>
  <c i="1" r="BC101"/>
  <c i="8" r="F39"/>
  <c i="1" r="BD102"/>
  <c i="8" r="F37"/>
  <c i="1" r="BB102"/>
  <c i="9" r="F38"/>
  <c i="1" r="BC103"/>
  <c i="11" r="F36"/>
  <c i="1" r="BA107"/>
  <c r="BA106"/>
  <c r="AW106"/>
  <c i="11" r="F38"/>
  <c i="1" r="BC107"/>
  <c r="BC106"/>
  <c r="AY106"/>
  <c i="13" r="F36"/>
  <c i="1" r="BC109"/>
  <c i="2" r="F36"/>
  <c i="1" r="BA96"/>
  <c i="10" r="F38"/>
  <c i="1" r="BC105"/>
  <c r="BC104"/>
  <c r="AY104"/>
  <c i="12" r="F35"/>
  <c i="1" r="BB108"/>
  <c i="3" r="F36"/>
  <c i="1" r="BA97"/>
  <c i="3" r="F37"/>
  <c i="1" r="BB97"/>
  <c i="4" r="F39"/>
  <c i="1" r="BD98"/>
  <c i="4" r="F38"/>
  <c i="1" r="BC98"/>
  <c i="5" r="F39"/>
  <c i="1" r="BD99"/>
  <c i="6" r="F36"/>
  <c i="1" r="BA100"/>
  <c i="6" r="F37"/>
  <c i="1" r="BB100"/>
  <c i="7" r="F37"/>
  <c i="1" r="BB101"/>
  <c i="8" r="J36"/>
  <c i="1" r="AW102"/>
  <c i="9" r="J36"/>
  <c i="1" r="AW103"/>
  <c i="10" r="F37"/>
  <c i="1" r="BB105"/>
  <c r="BB104"/>
  <c r="AX104"/>
  <c i="12" r="F36"/>
  <c i="1" r="BC108"/>
  <c i="2" r="F38"/>
  <c i="1" r="BC96"/>
  <c i="10" r="F39"/>
  <c i="1" r="BD105"/>
  <c r="BD104"/>
  <c i="13" r="F34"/>
  <c i="1" r="BA109"/>
  <c i="13" r="F35"/>
  <c i="1" r="BB109"/>
  <c i="8" l="1" r="P135"/>
  <c i="1" r="AU102"/>
  <c i="2" r="P1906"/>
  <c r="T1906"/>
  <c i="11" r="T136"/>
  <c r="T135"/>
  <c i="10" r="R246"/>
  <c r="R143"/>
  <c i="9" r="R155"/>
  <c r="R127"/>
  <c i="6" r="R136"/>
  <c i="2" r="BK1906"/>
  <c r="J1906"/>
  <c r="J129"/>
  <c i="13" r="R123"/>
  <c i="10" r="P626"/>
  <c i="13" r="P123"/>
  <c i="1" r="AU109"/>
  <c i="12" r="BK131"/>
  <c r="J131"/>
  <c r="J98"/>
  <c i="5" r="R137"/>
  <c i="8" r="R142"/>
  <c r="R135"/>
  <c i="2" r="P694"/>
  <c i="3" r="P126"/>
  <c r="P125"/>
  <c i="1" r="AU97"/>
  <c i="4" r="BK146"/>
  <c r="J146"/>
  <c r="J100"/>
  <c r="R146"/>
  <c r="R145"/>
  <c i="11" r="BK137"/>
  <c r="J137"/>
  <c r="J100"/>
  <c i="9" r="P155"/>
  <c r="P127"/>
  <c i="1" r="AU103"/>
  <c i="5" r="P177"/>
  <c r="P137"/>
  <c i="1" r="AU99"/>
  <c i="4" r="P146"/>
  <c r="P145"/>
  <c r="P144"/>
  <c i="1" r="AU98"/>
  <c i="7" r="P136"/>
  <c i="1" r="AU101"/>
  <c i="6" r="P136"/>
  <c i="1" r="AU100"/>
  <c i="5" r="T137"/>
  <c i="12" r="P131"/>
  <c r="P130"/>
  <c r="P129"/>
  <c i="1" r="AU108"/>
  <c i="11" r="P136"/>
  <c r="P135"/>
  <c i="1" r="AU107"/>
  <c i="8" r="T142"/>
  <c r="T135"/>
  <c i="4" r="T464"/>
  <c i="10" r="P246"/>
  <c r="P143"/>
  <c r="P142"/>
  <c i="1" r="AU105"/>
  <c i="2" r="T463"/>
  <c i="10" r="T626"/>
  <c r="T142"/>
  <c i="2" r="P1105"/>
  <c i="10" r="R626"/>
  <c i="2" r="P463"/>
  <c r="P173"/>
  <c r="P172"/>
  <c i="1" r="AU96"/>
  <c i="12" r="R131"/>
  <c r="R130"/>
  <c r="R129"/>
  <c i="6" r="T136"/>
  <c i="2" r="BK1634"/>
  <c r="J1634"/>
  <c r="J122"/>
  <c i="4" r="R464"/>
  <c i="7" r="T136"/>
  <c i="2" r="T1634"/>
  <c i="7" r="R136"/>
  <c i="6" r="BK144"/>
  <c r="J144"/>
  <c r="J102"/>
  <c i="2" r="BK694"/>
  <c r="J694"/>
  <c r="J110"/>
  <c r="R860"/>
  <c i="12" r="T131"/>
  <c r="T130"/>
  <c r="T129"/>
  <c i="4" r="T146"/>
  <c r="T145"/>
  <c r="T144"/>
  <c i="9" r="T127"/>
  <c i="3" r="R125"/>
  <c i="2" r="T1105"/>
  <c r="R174"/>
  <c r="R173"/>
  <c r="R172"/>
  <c i="11" r="R137"/>
  <c r="R136"/>
  <c r="R135"/>
  <c i="2" r="R1906"/>
  <c i="13" r="BK123"/>
  <c r="J123"/>
  <c i="8" r="BK142"/>
  <c r="J142"/>
  <c r="J101"/>
  <c i="6" r="BK288"/>
  <c r="J288"/>
  <c r="J111"/>
  <c i="8" r="BK136"/>
  <c r="J136"/>
  <c r="J99"/>
  <c r="BK206"/>
  <c r="J206"/>
  <c r="J110"/>
  <c i="10" r="BK626"/>
  <c r="J626"/>
  <c r="J115"/>
  <c i="11" r="BK136"/>
  <c r="BK135"/>
  <c r="J135"/>
  <c i="9" r="BK127"/>
  <c r="J127"/>
  <c r="J98"/>
  <c i="7" r="BK136"/>
  <c r="J136"/>
  <c r="J98"/>
  <c i="5" r="BK137"/>
  <c r="J137"/>
  <c i="3" r="BK125"/>
  <c r="J125"/>
  <c i="2" r="BK173"/>
  <c r="J173"/>
  <c r="J99"/>
  <c r="J174"/>
  <c r="J100"/>
  <c i="1" r="AU106"/>
  <c i="4" r="F35"/>
  <c i="1" r="AZ98"/>
  <c i="13" r="F33"/>
  <c i="1" r="AZ109"/>
  <c r="AU104"/>
  <c i="5" r="J35"/>
  <c i="1" r="AV99"/>
  <c r="AT99"/>
  <c i="7" r="F35"/>
  <c i="1" r="AZ101"/>
  <c r="BD95"/>
  <c r="BB95"/>
  <c i="10" r="F35"/>
  <c i="1" r="AZ105"/>
  <c r="AZ104"/>
  <c r="AV104"/>
  <c r="AT104"/>
  <c i="2" r="F35"/>
  <c i="1" r="AZ96"/>
  <c i="2" r="J35"/>
  <c i="1" r="AV96"/>
  <c r="AT96"/>
  <c i="4" r="J35"/>
  <c i="1" r="AV98"/>
  <c r="AT98"/>
  <c i="13" r="J33"/>
  <c i="1" r="AV109"/>
  <c r="AT109"/>
  <c i="3" r="F35"/>
  <c i="1" r="AZ97"/>
  <c i="5" r="J32"/>
  <c i="1" r="AG99"/>
  <c i="6" r="J35"/>
  <c i="1" r="AV100"/>
  <c r="AT100"/>
  <c i="8" r="J35"/>
  <c i="1" r="AV102"/>
  <c r="AT102"/>
  <c i="9" r="J35"/>
  <c i="1" r="AV103"/>
  <c r="AT103"/>
  <c i="11" r="J35"/>
  <c i="1" r="AV107"/>
  <c r="AT107"/>
  <c i="12" r="J33"/>
  <c i="1" r="AV108"/>
  <c r="AT108"/>
  <c i="13" r="J30"/>
  <c i="1" r="AG109"/>
  <c i="3" r="J35"/>
  <c i="1" r="AV97"/>
  <c r="AT97"/>
  <c i="6" r="F35"/>
  <c i="1" r="AZ100"/>
  <c i="8" r="F35"/>
  <c i="1" r="AZ102"/>
  <c i="9" r="F35"/>
  <c i="1" r="AZ103"/>
  <c i="11" r="F35"/>
  <c i="1" r="AZ107"/>
  <c r="AZ106"/>
  <c r="AV106"/>
  <c r="AT106"/>
  <c i="11" r="J32"/>
  <c i="1" r="AG107"/>
  <c r="AG106"/>
  <c i="12" r="F33"/>
  <c i="1" r="AZ108"/>
  <c i="5" r="F35"/>
  <c i="1" r="AZ99"/>
  <c i="7" r="J35"/>
  <c i="1" r="AV101"/>
  <c r="AT101"/>
  <c r="BA95"/>
  <c r="AW95"/>
  <c r="BC95"/>
  <c i="10" r="J35"/>
  <c i="1" r="AV105"/>
  <c r="AT105"/>
  <c i="3" r="J32"/>
  <c i="1" r="AG97"/>
  <c i="2" l="1" r="T173"/>
  <c r="T172"/>
  <c i="10" r="R142"/>
  <c i="4" r="R144"/>
  <c i="10" r="BK142"/>
  <c r="J142"/>
  <c r="J98"/>
  <c i="8" r="BK135"/>
  <c r="J135"/>
  <c i="6" r="BK136"/>
  <c r="J136"/>
  <c r="J98"/>
  <c i="13" r="J96"/>
  <c i="12" r="BK130"/>
  <c r="BK129"/>
  <c r="J129"/>
  <c r="J96"/>
  <c i="4" r="BK145"/>
  <c r="BK144"/>
  <c r="J144"/>
  <c r="J98"/>
  <c i="13" r="J39"/>
  <c i="1" r="AN107"/>
  <c r="AN106"/>
  <c i="11" r="J98"/>
  <c r="J136"/>
  <c r="J99"/>
  <c r="J41"/>
  <c i="1" r="AN99"/>
  <c i="5" r="J98"/>
  <c r="J41"/>
  <c i="1" r="AN97"/>
  <c i="3" r="J98"/>
  <c r="J41"/>
  <c i="2" r="BK172"/>
  <c r="J172"/>
  <c i="1" r="AN109"/>
  <c r="BC94"/>
  <c r="AY94"/>
  <c r="BB94"/>
  <c r="W31"/>
  <c r="BA94"/>
  <c r="W30"/>
  <c r="BD94"/>
  <c r="W33"/>
  <c i="8" r="J32"/>
  <c i="1" r="AG102"/>
  <c i="7" r="J32"/>
  <c i="1" r="AG101"/>
  <c r="AN101"/>
  <c i="10" r="J32"/>
  <c i="1" r="AG105"/>
  <c r="AG104"/>
  <c r="AN104"/>
  <c r="AU95"/>
  <c r="AU94"/>
  <c r="AY95"/>
  <c i="4" r="J32"/>
  <c i="1" r="AG98"/>
  <c r="AN98"/>
  <c i="9" r="J32"/>
  <c i="1" r="AG103"/>
  <c r="AN103"/>
  <c r="AZ95"/>
  <c r="AX95"/>
  <c i="2" r="J32"/>
  <c i="1" r="AG96"/>
  <c i="8" l="1" r="J41"/>
  <c i="4" r="J145"/>
  <c r="J99"/>
  <c i="12" r="J130"/>
  <c r="J97"/>
  <c i="8" r="J98"/>
  <c i="10" r="J41"/>
  <c i="1" r="AN105"/>
  <c i="9" r="J41"/>
  <c i="7" r="J41"/>
  <c i="4" r="J41"/>
  <c i="2" r="J41"/>
  <c r="J98"/>
  <c i="1" r="AN96"/>
  <c r="AN102"/>
  <c r="AX94"/>
  <c r="AZ94"/>
  <c r="AV94"/>
  <c r="AK29"/>
  <c r="AV95"/>
  <c r="AT95"/>
  <c r="W32"/>
  <c i="6" r="J32"/>
  <c i="1" r="AG100"/>
  <c r="AG95"/>
  <c i="12" r="J30"/>
  <c i="1" r="AG108"/>
  <c r="AN108"/>
  <c r="AW94"/>
  <c r="AK30"/>
  <c i="6" l="1" r="J41"/>
  <c i="12" r="J39"/>
  <c i="1" r="AN95"/>
  <c r="AN100"/>
  <c r="AG94"/>
  <c r="AK26"/>
  <c r="AK35"/>
  <c r="W29"/>
  <c r="AT94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<sst xmlns="http://schemas.openxmlformats.org/spreadsheetml/2006/main">
  <si>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</si>
  <si>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</si>
  <si>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</si>
  <si>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</si>
  <si>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</si>
  <si>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{5ced6b02-ce81-45fc-92ac-fed3677b8811}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</si>
  <si>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</si>
  <si>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</si>
  <si>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</si>
  <si>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</si>
  <si>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</si>
  <si>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</si>
  <si>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</si>
  <si>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</si>
  <si>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R-25_19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</si>
  <si>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</si>
  <si>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</si>
  <si>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Požární stanice pro jednotku dobrovolných hasičů Turnov</t>
  </si>
  <si>
    <t>KSO:</t>
  </si>
  <si>
    <t>CC-CZ:</t>
  </si>
  <si>
    <t>Místo:</t>
  </si>
  <si>
    <t>Turnov</t>
  </si>
  <si>
    <t>Datum:</t>
  </si>
  <si>
    <t>12. 5. 2025</t>
  </si>
  <si>
    <t>Zadavatel:</t>
  </si>
  <si>
    <t>IČ:</t>
  </si>
  <si>
    <t>Město Turnov</t>
  </si>
  <si>
    <t>DIČ:</t>
  </si>
  <si>
    <t>Uchazeč:</t>
  </si>
  <si>
    <t>Vyplň údaj</t>
  </si>
  <si>
    <t>Projektant:</t>
  </si>
  <si>
    <t>Jan Hošek</t>
  </si>
  <si>
    <t>True</t>
  </si>
  <si>
    <t>Zpracovatel:</t>
  </si>
  <si>
    <t>Bc. Čermák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</si>
  <si>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</si>
  <si>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</si>
  <si>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</si>
  <si>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</si>
  <si>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</si>
  <si>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</si>
  <si>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</si>
  <si>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</si>
  <si>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</si>
  <si>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</si>
  <si>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</si>
  <si>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</si>
  <si>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</si>
  <si>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</si>
  <si>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</si>
  <si>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</si>
  <si>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</si>
  <si>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</si>
  <si>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</si>
  <si>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</si>
  <si>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</si>
  <si>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</si>
  <si>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</si>
  <si>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</si>
  <si>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</si>
  <si>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</si>
  <si>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</si>
  <si>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</si>
  <si>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</si>
  <si>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</si>
  <si>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</si>
  <si>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</si>
  <si>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</si>
  <si>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</si>
  <si>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</si>
  <si>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</si>
  <si>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</si>
  <si>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</si>
  <si>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</si>
  <si>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</si>
  <si>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</si>
  <si>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</si>
  <si>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</si>
  <si>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</si>
  <si>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</si>
  <si>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D1.01</t>
  </si>
  <si>
    <t>Hasičská zbrojnice</t>
  </si>
  <si>
    <t>STA</t>
  </si>
  <si>
    <t>1</t>
  </si>
  <si>
    <t>{a72baeb4-fcfb-456d-8080-c6766fc758ab}</t>
  </si>
  <si>
    <t>2</t>
  </si>
  <si>
    <t>/</t>
  </si>
  <si>
    <t>D1.01.01</t>
  </si>
  <si>
    <t>Stavebně konstrukční část</t>
  </si>
  <si>
    <t>Soupis</t>
  </si>
  <si>
    <t>{0a8f189e-9bc1-4b7e-9ddc-3065851fa4ca}</t>
  </si>
  <si>
    <t>D1.01.03</t>
  </si>
  <si>
    <t>Požárně bezpečnostní řešení</t>
  </si>
  <si>
    <t>{40c81f27-204e-4602-aa7f-d200e58927bf}</t>
  </si>
  <si>
    <t>D1.01.4a</t>
  </si>
  <si>
    <t>Zdravotně technické instalace</t>
  </si>
  <si>
    <t>{6f3ccf74-182a-49ec-80e2-518502c4d79d}</t>
  </si>
  <si>
    <t>D1.01.4b</t>
  </si>
  <si>
    <t>Vytápění</t>
  </si>
  <si>
    <t>{cc265704-8038-4dab-8f70-c631fff91e53}</t>
  </si>
  <si>
    <t>D1.01.4c1</t>
  </si>
  <si>
    <t xml:space="preserve">Silnoproudé elektroinstalace </t>
  </si>
  <si>
    <t>{fb483adb-80a3-464a-95f2-e776e6d2f675}</t>
  </si>
  <si>
    <t>D1.01.4c2</t>
  </si>
  <si>
    <t>FVE a hromosvod</t>
  </si>
  <si>
    <t>{dc47e304-6af4-4d67-9512-dbc0953f86d3}</t>
  </si>
  <si>
    <t>D1.01.4c3</t>
  </si>
  <si>
    <t>Slaboproudé elektroinstalace</t>
  </si>
  <si>
    <t>{4243f305-3491-4252-b3a9-8ab6a4d56d78}</t>
  </si>
  <si>
    <t>D1.01.4e</t>
  </si>
  <si>
    <t>Vzduchotechnika</t>
  </si>
  <si>
    <t>{4cc58dd2-9fa1-4301-b6a5-7639f35b3ec3}</t>
  </si>
  <si>
    <t>D1.02</t>
  </si>
  <si>
    <t>Hasičská věž</t>
  </si>
  <si>
    <t>{88eb1512-a478-4858-b02b-6dd6bd20a106}</t>
  </si>
  <si>
    <t>D1.02.01</t>
  </si>
  <si>
    <t>{815c23e6-6a74-41a4-8fb4-c7685a1fabf2}</t>
  </si>
  <si>
    <t>D1.03</t>
  </si>
  <si>
    <t>Zpevněné plochy</t>
  </si>
  <si>
    <t>{89ee7c1a-b7bd-4b68-b5b2-28c6cf882f92}</t>
  </si>
  <si>
    <t>D1.03.01</t>
  </si>
  <si>
    <t>{9ddbf20e-3149-4c4b-8484-1918340d6909}</t>
  </si>
  <si>
    <t>D2.01</t>
  </si>
  <si>
    <t>Přípojky</t>
  </si>
  <si>
    <t>{76928d50-4440-44fa-a7bc-d1ad9e255055}</t>
  </si>
  <si>
    <t>VRN</t>
  </si>
  <si>
    <t>Vedlejší rozpočtové náklady</t>
  </si>
  <si>
    <t>{e9f0cb66-c226-4450-a7bf-196bbec532ed}</t>
  </si>
  <si>
    <t>KRYCÍ LIST SOUPISU PRACÍ</t>
  </si>
  <si>
    <t>Objekt:</t>
  </si>
  <si>
    <t>D1.01 - Hasičská zbrojnice</t>
  </si>
  <si>
    <t>Soupis:</t>
  </si>
  <si>
    <t>D1.01.01 - Stavebně konstrukční část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</si>
  <si>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</si>
  <si>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</si>
  <si>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</si>
  <si>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</si>
  <si>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</si>
  <si>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</si>
  <si>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</si>
  <si>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  12 - Zemní práce - odkopávky a prokopávky</t>
  </si>
  <si>
    <t xml:space="preserve">      13 - Zemní práce - hloubené vykopávky</t>
  </si>
  <si>
    <t xml:space="preserve">      16 - Zemní práce - přemístění výkopku</t>
  </si>
  <si>
    <t xml:space="preserve">      17 - Zemní práce - konstrukce ze zemin</t>
  </si>
  <si>
    <t xml:space="preserve">      18 - Povrchové úpravy terénu</t>
  </si>
  <si>
    <t xml:space="preserve">    2 - Zakládání</t>
  </si>
  <si>
    <t xml:space="preserve">      22 - Zakládání - vrty</t>
  </si>
  <si>
    <t xml:space="preserve">      23 - Piloty</t>
  </si>
  <si>
    <t xml:space="preserve">      27 - Základy</t>
  </si>
  <si>
    <t xml:space="preserve">    3 - Svislé a kompletní konstrukce</t>
  </si>
  <si>
    <t xml:space="preserve">      31 - Zdi pozemních staveb</t>
  </si>
  <si>
    <t xml:space="preserve">      33 - Sloupy, pilíře a rámové konstrukce</t>
  </si>
  <si>
    <t xml:space="preserve">      34 - Stěny a příčky</t>
  </si>
  <si>
    <t xml:space="preserve">    4 - Vodorovné konstrukce</t>
  </si>
  <si>
    <t xml:space="preserve">      41 - Stropy a stropní konstrukce pozemních staveb</t>
  </si>
  <si>
    <t xml:space="preserve">      43 - Schodišťové konstrukce a rampy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</si>
  <si>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</si>
  <si>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</si>
  <si>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</si>
  <si>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</si>
  <si>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</si>
  <si>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</si>
  <si>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</si>
  <si>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</si>
  <si>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97 - Prorážení otvorů a ostatní bourací práce</t>
  </si>
  <si>
    <t xml:space="preserve">      98 - Demolice a sanace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</si>
  <si>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</si>
  <si>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</si>
  <si>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</si>
  <si>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</si>
  <si>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</si>
  <si>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</si>
  <si>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</si>
  <si>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</si>
  <si>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</si>
  <si>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</si>
  <si>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</si>
  <si>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  766.a - Truhlářské konstrukce - okna</t>
  </si>
  <si>
    <t xml:space="preserve">      766.b - Truhlářské konstrukce - vnitřní dveře</t>
  </si>
  <si>
    <t xml:space="preserve">      766.c - Truhlářské konstrukce - ostatní výrobky</t>
  </si>
  <si>
    <t xml:space="preserve">    767 - Konstrukce zámečnické</t>
  </si>
  <si>
    <t xml:space="preserve">    767.a - Zámečnické výrobky - okna</t>
  </si>
  <si>
    <t xml:space="preserve">    767.b - Zámečnické výrobky - dveře</t>
  </si>
  <si>
    <t xml:space="preserve">    767.c - Zámeřnické výrobky - ostatní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</si>
  <si>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</si>
  <si>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</si>
  <si>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</si>
  <si>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</si>
  <si>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784 - Dokončovací práce - malby a tapety</t>
  </si>
  <si>
    <t xml:space="preserve">    789 - Povrchové úpravy ocelových konstrukcí a technologických zařízení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</si>
  <si>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</si>
  <si>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</si>
  <si>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</si>
  <si>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</si>
  <si>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</si>
  <si>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</si>
  <si>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</si>
  <si>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</si>
  <si>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</si>
  <si>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</si>
  <si>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</si>
  <si>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</si>
  <si>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</si>
  <si>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</si>
  <si>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</si>
  <si>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</si>
  <si>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</si>
  <si>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Zemní práce - odkopávky a prokopávky</t>
  </si>
  <si>
    <t>K</t>
  </si>
  <si>
    <t>122151504</t>
  </si>
  <si>
    <t>Odkopávky a prokopávky zapažené v hornině třídy těžitelnosti I skupiny 1 a 2 objem do 500 m3 strojně</t>
  </si>
  <si>
    <t>m3</t>
  </si>
  <si>
    <t>CS ÚRS 2025 01</t>
  </si>
  <si>
    <t>4</t>
  </si>
  <si>
    <t>3</t>
  </si>
  <si>
    <t>-135739814</t>
  </si>
  <si>
    <t>Online PSC</t>
  </si>
  <si>
    <t>https://podminky.urs.cz/item/CS_URS_2025_01/122151504</t>
  </si>
  <si>
    <t>VV</t>
  </si>
  <si>
    <t>Viz PD stavební část - výkresy půdorysu, výkresy řezů a Tech.zpr.</t>
  </si>
  <si>
    <t>- provedeno na základě dokumentace ve stupni DSP</t>
  </si>
  <si>
    <t>- skrývka ornice provedena v oddíle D1.03.</t>
  </si>
  <si>
    <t>.</t>
  </si>
  <si>
    <t>uvažované zatřídění zeminy: tř.1-2 - 30%; tř. 3 - 60%; tř.4 - 10%</t>
  </si>
  <si>
    <t>Hlavní stavební jáma:</t>
  </si>
  <si>
    <t>- svahování výkopu a okopávky kolem objektu:</t>
  </si>
  <si>
    <t>- zemní práce prováděné mimo půdorys objektu</t>
  </si>
  <si>
    <t>- celkový objem stanoven na předběžne - přesný rozsah bude určen ve vyšším stupni PD, nebo v rámci realizace</t>
  </si>
  <si>
    <t>"svahování původního terénu a terénní úpravy" 150</t>
  </si>
  <si>
    <t>Součet</t>
  </si>
  <si>
    <t>150*0,3 'Přepočtené koeficientem množství</t>
  </si>
  <si>
    <t>122211101</t>
  </si>
  <si>
    <t>Odkopávky a prokopávky v hornině třídy těžitelnosti I, skupiny 3 ručně</t>
  </si>
  <si>
    <t>1368140867</t>
  </si>
  <si>
    <t>https://podminky.urs.cz/item/CS_URS_2025_01/122211101</t>
  </si>
  <si>
    <t>- začištění základové spáry před betonáží</t>
  </si>
  <si>
    <t>" základová deska" 542,7*0,02</t>
  </si>
  <si>
    <t>122251504</t>
  </si>
  <si>
    <t>Odkopávky a prokopávky zapažené v hornině třídy těžitelnosti I skupiny 3 objem do 500 m3 strojně</t>
  </si>
  <si>
    <t>-773027245</t>
  </si>
  <si>
    <t>https://podminky.urs.cz/item/CS_URS_2025_01/122251504</t>
  </si>
  <si>
    <t>Mezisoučet</t>
  </si>
  <si>
    <t>uvažované zatřídění zeminy: tř. 3 - 100%</t>
  </si>
  <si>
    <t>"provedení okopávek v rámci provádění pilot" 26*(1*1*1,15)-26*0,9*0,9*1,15</t>
  </si>
  <si>
    <t>155,681*0,6 'Přepočtené koeficientem množství</t>
  </si>
  <si>
    <t>122351504</t>
  </si>
  <si>
    <t>Odkopávky a prokopávky zapažené v hornině třídy těžitelnosti II skupiny 4 objem do 500 m3 strojně</t>
  </si>
  <si>
    <t>273028530</t>
  </si>
  <si>
    <t>https://podminky.urs.cz/item/CS_URS_2025_01/122351504</t>
  </si>
  <si>
    <t>150*0,1 'Přepočtené koeficientem množství</t>
  </si>
  <si>
    <t>13</t>
  </si>
  <si>
    <t>Zemní práce - hloubené vykopávky</t>
  </si>
  <si>
    <t>5</t>
  </si>
  <si>
    <t>131151343</t>
  </si>
  <si>
    <t>Vrtání jamek pro plotové sloupky D přes 200 do 300 mm strojně</t>
  </si>
  <si>
    <t>m</t>
  </si>
  <si>
    <t>2139503375</t>
  </si>
  <si>
    <t>https://podminky.urs.cz/item/CS_URS_2025_01/131151343</t>
  </si>
  <si>
    <t>- prostor pro kontajnery</t>
  </si>
  <si>
    <t>"plotové sloupky" 5*0,8</t>
  </si>
  <si>
    <t>6</t>
  </si>
  <si>
    <t>131151104</t>
  </si>
  <si>
    <t>Hloubení jam nezapažených v hornině třídy těžitelnosti I skupiny 1 a 2 objem do 500 m3 strojně</t>
  </si>
  <si>
    <t>-1705609541</t>
  </si>
  <si>
    <t>https://podminky.urs.cz/item/CS_URS_2025_01/131151104</t>
  </si>
  <si>
    <t>- sjednocení základové spáry v jedné výškové úrovni -0,540</t>
  </si>
  <si>
    <t>"hlavní objekt" 11,81*15,16</t>
  </si>
  <si>
    <t>- sjednocení základové spáry v jedné výškové úrovni -0,650</t>
  </si>
  <si>
    <t>"hlavní objekt" 1,21*18,55</t>
  </si>
  <si>
    <t>201,486*0,3 'Přepočtené koeficientem množství</t>
  </si>
  <si>
    <t>7</t>
  </si>
  <si>
    <t>131251104</t>
  </si>
  <si>
    <t>Hloubení jam nezapažených v hornině třídy těžitelnosti I skupiny 3 objem do 500 m3 strojně</t>
  </si>
  <si>
    <t>-1715305721</t>
  </si>
  <si>
    <t>https://podminky.urs.cz/item/CS_URS_2025_01/131251104</t>
  </si>
  <si>
    <t>201,486*0,6 'Přepočtené koeficientem množství</t>
  </si>
  <si>
    <t>8</t>
  </si>
  <si>
    <t>131351104</t>
  </si>
  <si>
    <t>Hloubení jam nezapažených v hornině třídy těžitelnosti II skupiny 4 objem do 500 m3 strojně</t>
  </si>
  <si>
    <t>1788382817</t>
  </si>
  <si>
    <t>https://podminky.urs.cz/item/CS_URS_2025_01/131351104</t>
  </si>
  <si>
    <t>201,486*0,1 'Přepočtené koeficientem množství</t>
  </si>
  <si>
    <t>9</t>
  </si>
  <si>
    <t>132251102</t>
  </si>
  <si>
    <t>Hloubení rýh nezapažených š do 800 mm v hornině třídy těžitelnosti I skupiny 3 objem do 50 m3 strojně</t>
  </si>
  <si>
    <t>-320627801</t>
  </si>
  <si>
    <t>https://podminky.urs.cz/item/CS_URS_2025_01/132251102</t>
  </si>
  <si>
    <t>uvažované zatřídění zeminy: tř. 3 - 70%; tř.4 - 30%</t>
  </si>
  <si>
    <t>- výšková úroveň pasů (-1,35 / -0,55 )</t>
  </si>
  <si>
    <t xml:space="preserve">"obvodové pasy"  53,31*0,6*0,7</t>
  </si>
  <si>
    <t>"vnitřní pasy š. 750 mm" 11,58*0,75*0,7</t>
  </si>
  <si>
    <t>"vnitřní pasy š. 600 mm" 4,55*0,6*0,7</t>
  </si>
  <si>
    <t>"vnitřní pasy š. 400 mm" (2*(4,55+7,1+2,3))*0,4*0,7</t>
  </si>
  <si>
    <t>- výšková úroveň pasů (-1,45 / -0,65 )</t>
  </si>
  <si>
    <t xml:space="preserve">"obvodové pasy"  55,12*0,6*0,91</t>
  </si>
  <si>
    <t>"vnitřní pasy" (4*14,46+4,68+3*4,4)*0,6*0,91</t>
  </si>
  <si>
    <t>109,632*0,7 'Přepočtené koeficientem množství</t>
  </si>
  <si>
    <t>10</t>
  </si>
  <si>
    <t>132351102</t>
  </si>
  <si>
    <t>Hloubení rýh nezapažených š do 800 mm v hornině třídy těžitelnosti II skupiny 4 objem do 50 m3 strojně</t>
  </si>
  <si>
    <t>-450522288</t>
  </si>
  <si>
    <t>https://podminky.urs.cz/item/CS_URS_2025_01/132351102</t>
  </si>
  <si>
    <t>109,632*0,3 'Přepočtené koeficientem množství</t>
  </si>
  <si>
    <t>16</t>
  </si>
  <si>
    <t>Zemní práce - přemístění výkopku</t>
  </si>
  <si>
    <t>11</t>
  </si>
  <si>
    <t>162351103</t>
  </si>
  <si>
    <t>Vodorovné přemístění přes 50 do 500 m výkopku/sypaniny z horniny třídy těžitelnosti I skupiny 1 až 3</t>
  </si>
  <si>
    <t>-1151464431</t>
  </si>
  <si>
    <t>https://podminky.urs.cz/item/CS_URS_2025_01/162351103</t>
  </si>
  <si>
    <t>Zemina určená na meziskládku:</t>
  </si>
  <si>
    <t xml:space="preserve">Výkopek - </t>
  </si>
  <si>
    <t>"zemina pro zásypy tř. 1-3" 68,801</t>
  </si>
  <si>
    <t>"zemina pro hrubou modelaci a obsypy" 60</t>
  </si>
  <si>
    <t>Zemina určená pro zásypy:</t>
  </si>
  <si>
    <t>"zemina pro hrubou modelaci a obsypy" 60+90</t>
  </si>
  <si>
    <t>162751117</t>
  </si>
  <si>
    <t>Vodorovné přemístění přes 9 000 do 10000 m výkopku/sypaniny z horniny třídy těžitelnosti I skupiny 1 až 3</t>
  </si>
  <si>
    <t>-651461796</t>
  </si>
  <si>
    <t>https://podminky.urs.cz/item/CS_URS_2025_01/162751117</t>
  </si>
  <si>
    <t>- uvažované uložení zeminy do 20 km</t>
  </si>
  <si>
    <t>- nová zemina pro zásypy</t>
  </si>
  <si>
    <t>"doplnění zeminy ve vyšší kvalitě" 90</t>
  </si>
  <si>
    <t>- zdůvodnění nové zeminy viz pol.č. 10364100</t>
  </si>
  <si>
    <t>- přebytečná zemina</t>
  </si>
  <si>
    <t>"zemina z výkopku" 60,446+120,892+76,742-68,801</t>
  </si>
  <si>
    <t>"zemina z výkopu mimo objekt" 45+10,854+93,409-60</t>
  </si>
  <si>
    <t>"zemina z pilot" 33,081*Pi*0,45^2</t>
  </si>
  <si>
    <t>162751119</t>
  </si>
  <si>
    <t>Příplatek k vodorovnému přemístění výkopku/sypaniny z horniny třídy těžitelnosti I skupiny 1 až 3 ZKD 1000 m přes 10000 m</t>
  </si>
  <si>
    <t>-1321011859</t>
  </si>
  <si>
    <t>https://podminky.urs.cz/item/CS_URS_2025_01/162751119</t>
  </si>
  <si>
    <t>389,587*10 'Přepočtené koeficientem množství</t>
  </si>
  <si>
    <t>14</t>
  </si>
  <si>
    <t>162751137</t>
  </si>
  <si>
    <t>Vodorovné přemístění přes 9 000 do 10000 m výkopku/sypaniny z horniny třídy těžitelnosti II skupiny 4 a 5</t>
  </si>
  <si>
    <t>-1838051518</t>
  </si>
  <si>
    <t>https://podminky.urs.cz/item/CS_URS_2025_01/162751137</t>
  </si>
  <si>
    <t>"zemina z výkopku" 20,149+32,89</t>
  </si>
  <si>
    <t>"zemina z výkopu mimo objekt" 15</t>
  </si>
  <si>
    <t>"zemina z pilot" (90,973+24,811)*Pi*0,45^2</t>
  </si>
  <si>
    <t>15</t>
  </si>
  <si>
    <t>162751139</t>
  </si>
  <si>
    <t>Příplatek k vodorovnému přemístění výkopku/sypaniny z horniny třídy těžitelnosti II skupiny 4 a 5 ZKD 1000 m přes 10000 m</t>
  </si>
  <si>
    <t>935716314</t>
  </si>
  <si>
    <t>https://podminky.urs.cz/item/CS_URS_2025_01/162751139</t>
  </si>
  <si>
    <t>141,698*10 'Přepočtené koeficientem množství</t>
  </si>
  <si>
    <t>167151111</t>
  </si>
  <si>
    <t>Nakládání výkopku z hornin třídy těžitelnosti I skupiny 1 až 3 přes 100 m3</t>
  </si>
  <si>
    <t>1641052815</t>
  </si>
  <si>
    <t>https://podminky.urs.cz/item/CS_URS_2025_01/167151111</t>
  </si>
  <si>
    <t>Zemina nakládaná z meziskládky:</t>
  </si>
  <si>
    <t>"zemina pro hrubou modelaci a obsypy" 60+90+90</t>
  </si>
  <si>
    <t>17</t>
  </si>
  <si>
    <t>Zemní práce - konstrukce ze zemin</t>
  </si>
  <si>
    <t>171201231</t>
  </si>
  <si>
    <t>Poplatek za uložení zeminy a kamení na recyklační skládce (skládkovné) kód odpadu 17 05 04</t>
  </si>
  <si>
    <t>t</t>
  </si>
  <si>
    <t>1434490138</t>
  </si>
  <si>
    <t>https://podminky.urs.cz/item/CS_URS_2025_01/171201231</t>
  </si>
  <si>
    <t>- Jelikož novostavba vzniká na místě navážky je uvažováno, že pouze 20% z hlavního výkupu bude zatříděno do kategorie zeminy</t>
  </si>
  <si>
    <t>Přebytečná zemina určená na skládku:</t>
  </si>
  <si>
    <t>"zemina pro zásypy tř. 1-3" 299,587</t>
  </si>
  <si>
    <t>"zemina pro zásypy tř. 4-5" 141,698</t>
  </si>
  <si>
    <t>441,285*0,4 'Přepočtené koeficientem množství</t>
  </si>
  <si>
    <t>18</t>
  </si>
  <si>
    <t>997013871</t>
  </si>
  <si>
    <t>Poplatek za uložení stavebního odpadu na recyklační skládce (skládkovné) směsného stavebního a demoličního kód odpadu 17 09 04</t>
  </si>
  <si>
    <t>-61897496</t>
  </si>
  <si>
    <t>https://podminky.urs.cz/item/CS_URS_2025_01/997013871</t>
  </si>
  <si>
    <t>- Jelikož novostavba vzniká na místě navážky je uvažováno, že 80% z hlavního výkupu bude zatříděno do směsného stavebního odpadu</t>
  </si>
  <si>
    <t>441,285*1,6 'Přepočtené koeficientem množství</t>
  </si>
  <si>
    <t>19</t>
  </si>
  <si>
    <t>171251201</t>
  </si>
  <si>
    <t>Uložení sypaniny na skládky nebo meziskládky</t>
  </si>
  <si>
    <t>229711374</t>
  </si>
  <si>
    <t>https://podminky.urs.cz/item/CS_URS_2025_01/171251201</t>
  </si>
  <si>
    <t>20</t>
  </si>
  <si>
    <t>174151101</t>
  </si>
  <si>
    <t>Zásyp jam, šachet rýh nebo kolem objektů sypaninou se zhutněním</t>
  </si>
  <si>
    <t>-1453257674</t>
  </si>
  <si>
    <t>https://podminky.urs.cz/item/CS_URS_2025_01/174151101</t>
  </si>
  <si>
    <t>- zásypy pro vyrovnání výškové úrovně v rámci zemních prací na sjednocenou základovou spáru</t>
  </si>
  <si>
    <t>"sjednocení spáry pod půdorysem objektu" 5,16*15,16-(0,5*0,7*15,25+0,5*0,5*16,35)</t>
  </si>
  <si>
    <t>- hrubé teréní úpravy a zásyp v rámci stavebních prací</t>
  </si>
  <si>
    <t>"hrubé teréní úpravy mimo půdorys objektu" 60+90</t>
  </si>
  <si>
    <t>M</t>
  </si>
  <si>
    <t>10364100</t>
  </si>
  <si>
    <t>zemina pro terénní úpravy - tříděná</t>
  </si>
  <si>
    <t>-1504820411</t>
  </si>
  <si>
    <t>- vzhledek k předpokládané kvalitě původní zeminy je uvažováno že bude potřeba doplnit 90m3 novou zeminou</t>
  </si>
  <si>
    <t>- rozsah prací bude upřesněn v rámci realizace</t>
  </si>
  <si>
    <t>"hrubé teréní úpravy mimo půdorys objektu" 90</t>
  </si>
  <si>
    <t>90*1,8 'Přepočtené koeficientem množství</t>
  </si>
  <si>
    <t>Povrchové úpravy terénu</t>
  </si>
  <si>
    <t>22</t>
  </si>
  <si>
    <t>181951112</t>
  </si>
  <si>
    <t>Úprava pláně v hornině třídy těžitelnosti I skupiny 1 až 3 se zhutněním strojně</t>
  </si>
  <si>
    <t>m2</t>
  </si>
  <si>
    <t>641679933</t>
  </si>
  <si>
    <t>https://podminky.urs.cz/item/CS_URS_2025_01/181951112</t>
  </si>
  <si>
    <t>" základová spára" 542,7</t>
  </si>
  <si>
    <t>Součást skladby ( T.6 )</t>
  </si>
  <si>
    <t>"místo pro kontajnery" 8,8*3,25</t>
  </si>
  <si>
    <t>Zakládání</t>
  </si>
  <si>
    <t>23</t>
  </si>
  <si>
    <t>275313611</t>
  </si>
  <si>
    <t>Základové patky z betonu tř. C 16/20</t>
  </si>
  <si>
    <t>-1119095817</t>
  </si>
  <si>
    <t>https://podminky.urs.cz/item/CS_URS_2025_01/275313611</t>
  </si>
  <si>
    <t>"plotové sloupky" 5*(0,4^2*PI*0,8)</t>
  </si>
  <si>
    <t>Zakládání - vrty</t>
  </si>
  <si>
    <t>24</t>
  </si>
  <si>
    <t>226113212</t>
  </si>
  <si>
    <t>Vrty velkoprofilové svislé nezapažené D přes 850 do 1050 mm hl přes 5 m hornina II</t>
  </si>
  <si>
    <t>1410439253</t>
  </si>
  <si>
    <t>https://podminky.urs.cz/item/CS_URS_2025_01/226113212</t>
  </si>
  <si>
    <t>předpokládané zatřídění zeminy:</t>
  </si>
  <si>
    <t>tř. II 20%, tř. III 55%, třída IV 15%</t>
  </si>
  <si>
    <t>- délka pilot se očekává v rozmezí 7,8 - 11,5 m pod stávajícím terénem</t>
  </si>
  <si>
    <t>- od délky piloty je odečtena skrytá zemina v rámci hlubiných vykopávek</t>
  </si>
  <si>
    <t>- uvažovaná průměrná délka piloty je stanovena na 10 mb</t>
  </si>
  <si>
    <t xml:space="preserve">- optimalizaci provede zhotovitel zakládání na základě technologického vybavení   a odborného posouzení </t>
  </si>
  <si>
    <t>"piloty" 26*(PI*0,45^2*10)</t>
  </si>
  <si>
    <t>165,405*0,2 'Přepočtené koeficientem množství</t>
  </si>
  <si>
    <t>25</t>
  </si>
  <si>
    <t>226113213</t>
  </si>
  <si>
    <t>Vrty velkoprofilové svislé nezapažené D přes 850 do 1050 mm hl přes 5 m hornina III</t>
  </si>
  <si>
    <t>822072924</t>
  </si>
  <si>
    <t>https://podminky.urs.cz/item/CS_URS_2025_01/226113213</t>
  </si>
  <si>
    <t>165,405*0,55 'Přepočtené koeficientem množství</t>
  </si>
  <si>
    <t>26</t>
  </si>
  <si>
    <t>226113214</t>
  </si>
  <si>
    <t>Vrty velkoprofilové svislé nezapažené D přes 850 do 1050 mm hl přes 5 m hornina IV</t>
  </si>
  <si>
    <t>-193125922</t>
  </si>
  <si>
    <t>https://podminky.urs.cz/item/CS_URS_2025_01/226113214</t>
  </si>
  <si>
    <t>165,405*0,15 'Přepočtené koeficientem množství</t>
  </si>
  <si>
    <t>Piloty</t>
  </si>
  <si>
    <t>27</t>
  </si>
  <si>
    <t>231212113</t>
  </si>
  <si>
    <t>Zřízení pilot svislých zapažených D přes 650 do 1250 mm hl od 0 do 10 m s vytažením pažnic z betonu železového</t>
  </si>
  <si>
    <t>1308460924</t>
  </si>
  <si>
    <t>https://podminky.urs.cz/item/CS_URS_2025_01/231212113</t>
  </si>
  <si>
    <t>"piloty" 26*10</t>
  </si>
  <si>
    <t>28</t>
  </si>
  <si>
    <t>58932909</t>
  </si>
  <si>
    <t>beton C 20/25 X0 XC1-2 kamenivo frakce 0/16</t>
  </si>
  <si>
    <t>-367464737</t>
  </si>
  <si>
    <t>260*0,668 'Přepočtené koeficientem množství</t>
  </si>
  <si>
    <t>29</t>
  </si>
  <si>
    <t>231611114</t>
  </si>
  <si>
    <t>Výztuž pilot betonovaných do země ocel z betonářské oceli 10 505</t>
  </si>
  <si>
    <t>2067220012</t>
  </si>
  <si>
    <t>https://podminky.urs.cz/item/CS_URS_2025_01/231611114</t>
  </si>
  <si>
    <t>- uvažovaná délka piloty 10 mb</t>
  </si>
  <si>
    <t>- uvažovaný stupeň vyztužení 8%</t>
  </si>
  <si>
    <t>- ocel vytáhnout dostatečně pro provázání se základavou konstrukcí</t>
  </si>
  <si>
    <t>- provedení výztuže dle požadavků PD</t>
  </si>
  <si>
    <t>"piloty" 173,68*0,08</t>
  </si>
  <si>
    <t>Základy</t>
  </si>
  <si>
    <t>30</t>
  </si>
  <si>
    <t>273313511</t>
  </si>
  <si>
    <t>Základové desky z betonu tř. C 12/15</t>
  </si>
  <si>
    <t>380740724</t>
  </si>
  <si>
    <t>https://podminky.urs.cz/item/CS_URS_2025_01/273313511</t>
  </si>
  <si>
    <t>"základová spára - desky" (542,7-54,561-78,504)*0,1</t>
  </si>
  <si>
    <t>"základová spára - pasy" (54,561+78,504)*0,1</t>
  </si>
  <si>
    <t>31</t>
  </si>
  <si>
    <t>273321411</t>
  </si>
  <si>
    <t>Základové desky ze ŽB bez zvýšených nároků na prostředí tř. C 20/25</t>
  </si>
  <si>
    <t>-1733246589</t>
  </si>
  <si>
    <t>https://podminky.urs.cz/item/CS_URS_2025_01/273321411</t>
  </si>
  <si>
    <t>"základová deska s ozn. ( Z3 )" 206,55*0,2</t>
  </si>
  <si>
    <t>32</t>
  </si>
  <si>
    <t>273323611</t>
  </si>
  <si>
    <t>Základové desky ze ŽB pro konstrukce bílých van tř. C 30/37</t>
  </si>
  <si>
    <t>-1310167846</t>
  </si>
  <si>
    <t>https://podminky.urs.cz/item/CS_URS_2025_01/273323611</t>
  </si>
  <si>
    <t>- vyspádování desky viz požadavek PD - deska Z1</t>
  </si>
  <si>
    <t>"základová deska s ozn. ( Z1 )" 206,55*0,35</t>
  </si>
  <si>
    <t>"základová deska s ozn. ( Z2 )" 18,09*0,35</t>
  </si>
  <si>
    <t>33</t>
  </si>
  <si>
    <t>273351121</t>
  </si>
  <si>
    <t>Zřízení bednění základových desek</t>
  </si>
  <si>
    <t>1118784368</t>
  </si>
  <si>
    <t>https://podminky.urs.cz/item/CS_URS_2025_01/273351121</t>
  </si>
  <si>
    <t>"základová deska s ozn. ( Z1 )" 38,48*0,2</t>
  </si>
  <si>
    <t>"základová deska s ozn. ( Z2 )" 17,045*0,32</t>
  </si>
  <si>
    <t>"základová deska s ozn. ( Z3 )" 63,915*0,32</t>
  </si>
  <si>
    <t>34</t>
  </si>
  <si>
    <t>273351122</t>
  </si>
  <si>
    <t>Odstranění bednění základových desek</t>
  </si>
  <si>
    <t>-446011146</t>
  </si>
  <si>
    <t>https://podminky.urs.cz/item/CS_URS_2025_01/273351122</t>
  </si>
  <si>
    <t>35</t>
  </si>
  <si>
    <t>273361821</t>
  </si>
  <si>
    <t>Výztuž základových desek betonářskou ocelí 10 505 (R)</t>
  </si>
  <si>
    <t>-737311001</t>
  </si>
  <si>
    <t>https://podminky.urs.cz/item/CS_URS_2025_01/273361821</t>
  </si>
  <si>
    <t>- viz část PD - D.1.2 Stavebně konstrukční řešení - D.1.2.b_(115-22-VYZ107a) - (115-22-VYZ107b)</t>
  </si>
  <si>
    <t>"spodní výztuž" 9,755</t>
  </si>
  <si>
    <t>"horní výztuž" 7,184</t>
  </si>
  <si>
    <t>36</t>
  </si>
  <si>
    <t>274321411</t>
  </si>
  <si>
    <t>Základové pasy ze ŽB bez zvýšených nároků na prostředí tř. C 20/25</t>
  </si>
  <si>
    <t>1093785649</t>
  </si>
  <si>
    <t>https://podminky.urs.cz/item/CS_URS_2025_01/274321411</t>
  </si>
  <si>
    <t xml:space="preserve">"obvodové pasy"  53,31*0,6*0,8</t>
  </si>
  <si>
    <t>"vnitřní pasy š. 750 mm" 11,58*0,75*0,8</t>
  </si>
  <si>
    <t>"vnitřní pasy š. 600 mm" 4,55*0,6*0,8</t>
  </si>
  <si>
    <t>"vnitřní pasy š. 400 mm" (2*(4,55+7,1+2,3))*0,4*0,5</t>
  </si>
  <si>
    <t xml:space="preserve">"obvodové pasy"  55,12*0,6*1,13</t>
  </si>
  <si>
    <t>"vnitřní pasy" (4*14,46+4,68+3*4,4)*0,6*1,13</t>
  </si>
  <si>
    <t>37</t>
  </si>
  <si>
    <t>274351121</t>
  </si>
  <si>
    <t>Zřízení bednění základových pasů rovného</t>
  </si>
  <si>
    <t>-1728403021</t>
  </si>
  <si>
    <t>https://podminky.urs.cz/item/CS_URS_2025_01/274351121</t>
  </si>
  <si>
    <t>- vybednění pasů nad úroveň provedené základové spáry - výška 100-220 mm</t>
  </si>
  <si>
    <t xml:space="preserve">"obvodové pasy"  53,31*2*0,22</t>
  </si>
  <si>
    <t>"vnitřní pasy š. 750 mm" 11,58*2*0,22</t>
  </si>
  <si>
    <t>"vnitřní pasy š. 600 mm" 4,55*2*0,22</t>
  </si>
  <si>
    <t>"vnitřní pasy š. 400 mm" (2*(4,55+7,1+2,3))*2*0,22</t>
  </si>
  <si>
    <t xml:space="preserve">"obvodové pasy"  55,12*2*0,1</t>
  </si>
  <si>
    <t>"vnitřní pasy" (4*14,46+4,68+3*4,4)*2*0,1</t>
  </si>
  <si>
    <t>38</t>
  </si>
  <si>
    <t>274351122</t>
  </si>
  <si>
    <t>Odstranění bednění základových pasů rovného</t>
  </si>
  <si>
    <t>-1396141444</t>
  </si>
  <si>
    <t>https://podminky.urs.cz/item/CS_URS_2025_01/274351122</t>
  </si>
  <si>
    <t>39</t>
  </si>
  <si>
    <t>274361821</t>
  </si>
  <si>
    <t>Výztuž základových pasů betonářskou ocelí 10 505 (R)</t>
  </si>
  <si>
    <t>2025071982</t>
  </si>
  <si>
    <t>https://podminky.urs.cz/item/CS_URS_2025_01/274361821</t>
  </si>
  <si>
    <t>- viz část PD - D.1.2 Stavebně konstrukční řešení - D.1.2.b_(115-22-VYZ108)</t>
  </si>
  <si>
    <t>"základové pasy" 19,753</t>
  </si>
  <si>
    <t>40</t>
  </si>
  <si>
    <t>273325913</t>
  </si>
  <si>
    <t>Příplatek k ŽB základových desek za úpravu povrchů přehlazením s poprášením cementem</t>
  </si>
  <si>
    <t>-1373182760</t>
  </si>
  <si>
    <t>https://podminky.urs.cz/item/CS_URS_2025_01/273325913</t>
  </si>
  <si>
    <t>"základová deska s ozn. ( Z1 )" 206,55</t>
  </si>
  <si>
    <t>"základová deska s ozn. ( Z2 )" 18,09</t>
  </si>
  <si>
    <t>41</t>
  </si>
  <si>
    <t>270001101</t>
  </si>
  <si>
    <t>Vytvoření prostupů průřezu do 0,02 m2 v monolitických betonových základech tl do 0,5 m osazením trub, dílců nebo tvarovek do bednění</t>
  </si>
  <si>
    <t>kus</t>
  </si>
  <si>
    <t>2096930906</t>
  </si>
  <si>
    <t>https://podminky.urs.cz/item/CS_URS_2025_01/270001101</t>
  </si>
  <si>
    <t>42</t>
  </si>
  <si>
    <t>28614205</t>
  </si>
  <si>
    <t>trubka kanalizační PP plnostěnná jednovrstvá DN 110x1000mm SN10</t>
  </si>
  <si>
    <t>1396497264</t>
  </si>
  <si>
    <t>Viz. PD TZB - výkresy půdorysu, výkresy řezů a Tech.zpr.</t>
  </si>
  <si>
    <t>"prostup základovou konstrukcí" 0,5+0,67</t>
  </si>
  <si>
    <t>43</t>
  </si>
  <si>
    <t>28614216</t>
  </si>
  <si>
    <t>trubka kanalizační PP plnostěnná jednovrstvá DN 125x5000mm SN10</t>
  </si>
  <si>
    <t>-968223055</t>
  </si>
  <si>
    <t>"prostup základovou konstrukcí" 0,4</t>
  </si>
  <si>
    <t>44</t>
  </si>
  <si>
    <t>270001102</t>
  </si>
  <si>
    <t>Vytvoření prostupu průřezu do 0,02 m2 v monolitických betonových základech tl přes 0,5 do 1 m osazením vložek z trub, dílců, tvarovek do bednění</t>
  </si>
  <si>
    <t>-1711811506</t>
  </si>
  <si>
    <t>https://podminky.urs.cz/item/CS_URS_2025_01/270001102</t>
  </si>
  <si>
    <t>45</t>
  </si>
  <si>
    <t>28614206</t>
  </si>
  <si>
    <t>trubka kanalizační PP plnostěnná jednovrstvá DN 125x1000mm SN10</t>
  </si>
  <si>
    <t>-1284680987</t>
  </si>
  <si>
    <t>"prostup základovou konstrukcí" 5*0,8</t>
  </si>
  <si>
    <t>"prostup základovou konstrukcí pro ostatní konstrukce mimo ZTI" 8*0,8</t>
  </si>
  <si>
    <t>46</t>
  </si>
  <si>
    <t>270001111</t>
  </si>
  <si>
    <t>Vytvoření prostupů průřezu přes 0,02 do 0,05 m2 v monolitických betonových základech tl do 0,5 m osazením trub, dílců nebo tvarovek do bednění</t>
  </si>
  <si>
    <t>659235600</t>
  </si>
  <si>
    <t>https://podminky.urs.cz/item/CS_URS_2025_01/270001111</t>
  </si>
  <si>
    <t>47</t>
  </si>
  <si>
    <t>28611106</t>
  </si>
  <si>
    <t>trubka kanalizační PVC-U plnostěnná jednovrstvá s rázovou odolností DN 160x6000mm SN12</t>
  </si>
  <si>
    <t>996506658</t>
  </si>
  <si>
    <t>48</t>
  </si>
  <si>
    <t>28611107</t>
  </si>
  <si>
    <t>trubka kanalizační PVC-U plnostěnná jednovrstvá s rázovou odolností DN 200x6000mm SN12</t>
  </si>
  <si>
    <t>-1723161691</t>
  </si>
  <si>
    <t>49</t>
  </si>
  <si>
    <t>270001112</t>
  </si>
  <si>
    <t>Vytvoření prostupu průřezu přes 0,02 do 0,05 m2 v monolitických betonových základech tl přes 0,5 do 1 m osazením vložek z trub, dílců, tvarovek do bednění</t>
  </si>
  <si>
    <t>2083017590</t>
  </si>
  <si>
    <t>https://podminky.urs.cz/item/CS_URS_2025_01/270001112</t>
  </si>
  <si>
    <t>50</t>
  </si>
  <si>
    <t>1689369887</t>
  </si>
  <si>
    <t>"prostup základovou konstrukcí" 0,7+2*0,6</t>
  </si>
  <si>
    <t>51</t>
  </si>
  <si>
    <t>28611108</t>
  </si>
  <si>
    <t>trubka kanalizační PVC-U plnostěnná jednovrstvá s rázovou odolností DN 250x6000mm SN12</t>
  </si>
  <si>
    <t>568995860</t>
  </si>
  <si>
    <t>"prostup základovou konstrukcí" 0,6+0,75+2*0,6</t>
  </si>
  <si>
    <t>Svislé a kompletní konstrukce</t>
  </si>
  <si>
    <t>Zdi pozemních staveb</t>
  </si>
  <si>
    <t>52</t>
  </si>
  <si>
    <t>311235161</t>
  </si>
  <si>
    <t>Zdivo jednovrstvé z cihel broušených přes P10 do P15 na tenkovrstvou maltu tl 300 mm</t>
  </si>
  <si>
    <t>1554620227</t>
  </si>
  <si>
    <t>https://podminky.urs.cz/item/CS_URS_2025_01/311235161</t>
  </si>
  <si>
    <t>- úroveň 1.NP</t>
  </si>
  <si>
    <t>"obvodové zdivo" 40,23*3,55-(2,5*1,5+2,5*5,4+2,5*2,25-1,7*2,75)</t>
  </si>
  <si>
    <t>"vnitřní zdivo" 7,55*4,62-(0,8*2,05)</t>
  </si>
  <si>
    <t>- úroveň 2.NP</t>
  </si>
  <si>
    <t>"obvodové zdivo"49*2,97*2,9*1,5-(2*2,5*2,25+2,5*1,5)</t>
  </si>
  <si>
    <t>"zdivo atika" 51,9*0,5</t>
  </si>
  <si>
    <t>53</t>
  </si>
  <si>
    <t>311238937</t>
  </si>
  <si>
    <t>Založení zdiva z cihel děrovaných broušených na zakládací maltu tloušťky přes 250 do 300 mm</t>
  </si>
  <si>
    <t>-1932036383</t>
  </si>
  <si>
    <t>https://podminky.urs.cz/item/CS_URS_2025_01/311238937</t>
  </si>
  <si>
    <t>"obvodové zdivo" 40,23-1,7</t>
  </si>
  <si>
    <t>"vnitřní zdivo" 7,55-0,8</t>
  </si>
  <si>
    <t>"obvodové zdivo"49</t>
  </si>
  <si>
    <t>"zdivo atika" 51,9</t>
  </si>
  <si>
    <t>54</t>
  </si>
  <si>
    <t>311272030</t>
  </si>
  <si>
    <t>Zdivo z pórobetonových tvárnic hladkých do P2 přes 450 do 600 kg/m3 na tenkovrstvou maltu tl 200 mm</t>
  </si>
  <si>
    <t>-837644592</t>
  </si>
  <si>
    <t>https://podminky.urs.cz/item/CS_URS_2025_01/311272030</t>
  </si>
  <si>
    <t>"vnitřní zdivo" (2*7,6+4,8)*3,55-(1,1*2,05+2*1*2,05+3*0,9*2,05+3,6*3,94)+(4,03+4,8+5,2)*5,05</t>
  </si>
  <si>
    <t>"vnitřní zdivo" (7,7+3,5)*3,22</t>
  </si>
  <si>
    <t>"vnitřní zdivo" 2*7,4*3,07-(2*1,75*2,65)</t>
  </si>
  <si>
    <t>55</t>
  </si>
  <si>
    <t>311273951</t>
  </si>
  <si>
    <t>Založeni pórobetonového zdiva na zakládací maltu tloušťky 200 mm</t>
  </si>
  <si>
    <t>871840311</t>
  </si>
  <si>
    <t>https://podminky.urs.cz/item/CS_URS_2025_01/311273951</t>
  </si>
  <si>
    <t>"vnitřní zdivo" (2*7,6+2*4,8+4,03)-(1,1+2*1+3*0,9+3,6)</t>
  </si>
  <si>
    <t>"vnitřní zdivo" 7,7+3,5</t>
  </si>
  <si>
    <t>"vnitřní zdivo" 2*7,4-2*1,75</t>
  </si>
  <si>
    <t>56</t>
  </si>
  <si>
    <t>311321411</t>
  </si>
  <si>
    <t>Nosná zeď ze ŽB tř. C 25/30 bez výztuže</t>
  </si>
  <si>
    <t>-1136203293</t>
  </si>
  <si>
    <t>https://podminky.urs.cz/item/CS_URS_2025_01/311321411</t>
  </si>
  <si>
    <t>"obvodové a dělící zdivo" (0,774+0,954)*4,3</t>
  </si>
  <si>
    <t>57</t>
  </si>
  <si>
    <t>311351121</t>
  </si>
  <si>
    <t>Zřízení oboustranného bednění nosných nadzákladových zdí</t>
  </si>
  <si>
    <t>270985161</t>
  </si>
  <si>
    <t>https://podminky.urs.cz/item/CS_URS_2025_01/311351121</t>
  </si>
  <si>
    <t>"obvodové a dělící zdivo" (6,96+5,76)*4,3</t>
  </si>
  <si>
    <t>58</t>
  </si>
  <si>
    <t>311351122</t>
  </si>
  <si>
    <t>Odstranění oboustranného bednění nosných nadzákladových zdí</t>
  </si>
  <si>
    <t>410134269</t>
  </si>
  <si>
    <t>https://podminky.urs.cz/item/CS_URS_2025_01/311351122</t>
  </si>
  <si>
    <t>59</t>
  </si>
  <si>
    <t>311361821</t>
  </si>
  <si>
    <t>Výztuž nosných zdí betonářskou ocelí 10 505</t>
  </si>
  <si>
    <t>-2032587334</t>
  </si>
  <si>
    <t>https://podminky.urs.cz/item/CS_URS_2025_01/311361821</t>
  </si>
  <si>
    <t>- viz část PD - D.1.2 Stavebně konstrukční řešení - D.1.2.b_(115-22-VYZ106)</t>
  </si>
  <si>
    <t>"stěny" 0,620</t>
  </si>
  <si>
    <t>60</t>
  </si>
  <si>
    <t>3171434r02</t>
  </si>
  <si>
    <t>Atypický nosný kombinovaný překlad - popis viz P8 a P9</t>
  </si>
  <si>
    <t>2069060508</t>
  </si>
  <si>
    <t>-usazení překladu keramického a propojení s věncem viz návrh statiky</t>
  </si>
  <si>
    <t xml:space="preserve"> - kompletní dodávka a montáž včetně přípravných prací</t>
  </si>
  <si>
    <t>- popis viz P8 a P9</t>
  </si>
  <si>
    <t xml:space="preserve">. </t>
  </si>
  <si>
    <t>"atypické překlady" 3</t>
  </si>
  <si>
    <t>61</t>
  </si>
  <si>
    <t>317168052</t>
  </si>
  <si>
    <t>Překlad keramický vysoký v 238 mm dl 1250 mm</t>
  </si>
  <si>
    <t>1203080622</t>
  </si>
  <si>
    <t>https://podminky.urs.cz/item/CS_URS_2025_01/317168052</t>
  </si>
  <si>
    <t>"překlad P3" 4</t>
  </si>
  <si>
    <t>62</t>
  </si>
  <si>
    <t>317168056</t>
  </si>
  <si>
    <t>Překlad keramický vysoký v 238 mm dl 2250 mm</t>
  </si>
  <si>
    <t>2101978247</t>
  </si>
  <si>
    <t>https://podminky.urs.cz/item/CS_URS_2025_01/317168056</t>
  </si>
  <si>
    <t>"překlad P3" 2*2</t>
  </si>
  <si>
    <t>63</t>
  </si>
  <si>
    <t>3171434r01</t>
  </si>
  <si>
    <t>Překlad nosný z pórobetonu š.200 mm dl 3000 mm</t>
  </si>
  <si>
    <t>-904293286</t>
  </si>
  <si>
    <t>"překlad P1" 4</t>
  </si>
  <si>
    <t>"překlad P2" 2</t>
  </si>
  <si>
    <t>Sloupy, pilíře a rámové konstrukce</t>
  </si>
  <si>
    <t>64</t>
  </si>
  <si>
    <t>330321410</t>
  </si>
  <si>
    <t>Sloupy nebo pilíře ze ŽB tř. C 25/30 bez výztuže</t>
  </si>
  <si>
    <t>-72981648</t>
  </si>
  <si>
    <t>https://podminky.urs.cz/item/CS_URS_2025_01/330321410</t>
  </si>
  <si>
    <t>"skelet - sloupy rozměru 300x300 mm" 2*(0,3*0,3)*4,3</t>
  </si>
  <si>
    <t>"skelet - sloupy rozměru 400x400 mm" 5*(0,4*0,4)*4,3</t>
  </si>
  <si>
    <t>"skelet - sloupy rozměru 500x300 mm" 7*(0,5*0,3)*4,3</t>
  </si>
  <si>
    <t>"skelet - sloupy rozměru 750x300 mm" 7*(0,75*0,3)*4,3</t>
  </si>
  <si>
    <t>65</t>
  </si>
  <si>
    <t>331351121</t>
  </si>
  <si>
    <t>Zřízení bednění čtyřúhelníkových sloupů v do 4 m průřezu přes 0,08 do 0,16 m2</t>
  </si>
  <si>
    <t>-128373641</t>
  </si>
  <si>
    <t>https://podminky.urs.cz/item/CS_URS_2025_01/331351121</t>
  </si>
  <si>
    <t>"skelet - sloupy rozměru 300x300 mm" 2*(0,3+0,3)*2*4,3</t>
  </si>
  <si>
    <t>"skelet - sloupy rozměru 400x400 mm" 5*(0,4+0,4)*2*4,3</t>
  </si>
  <si>
    <t>"skelet - sloupy rozměru 500x300 mm" 7*(0,5+0,3)*2*4,3</t>
  </si>
  <si>
    <t>"skelet - sloupy rozměru 750x300 mm" 7*(0,75+0,3)*2*4,3</t>
  </si>
  <si>
    <t>66</t>
  </si>
  <si>
    <t>331351122</t>
  </si>
  <si>
    <t>Odstranění bednění čtyřúhelníkových sloupů v do 4 m průřezu přes 0,08 do 0,16 m2</t>
  </si>
  <si>
    <t>1008279518</t>
  </si>
  <si>
    <t>https://podminky.urs.cz/item/CS_URS_2025_01/331351122</t>
  </si>
  <si>
    <t>67</t>
  </si>
  <si>
    <t>331361821</t>
  </si>
  <si>
    <t>Výztuž sloupů hranatých betonářskou ocelí 10 505</t>
  </si>
  <si>
    <t>-1182714420</t>
  </si>
  <si>
    <t>https://podminky.urs.cz/item/CS_URS_2025_01/331361821</t>
  </si>
  <si>
    <t>- viz část PD - D.1.2 Stavebně konstrukční řešení - D.1.2.b_(115-22-VYZ104)</t>
  </si>
  <si>
    <t>"skelet - sloupy" 1,552</t>
  </si>
  <si>
    <t>Stěny a příčky</t>
  </si>
  <si>
    <t>68</t>
  </si>
  <si>
    <t>342151121</t>
  </si>
  <si>
    <t>Montáž opláštění stěn ocelových kcí ze sendvičových panelů nýtovaných budov v do 6 m</t>
  </si>
  <si>
    <t>-655447241</t>
  </si>
  <si>
    <t>https://podminky.urs.cz/item/CS_URS_2025_01/342151121</t>
  </si>
  <si>
    <t>69</t>
  </si>
  <si>
    <t>553247r01</t>
  </si>
  <si>
    <t>panel sendvičový stěnový vnější, izolace PIR, skryté kotvení, U 0,18W/m2K, modulová/celková š 1000/1050mm tl 120mm</t>
  </si>
  <si>
    <t>-684577586</t>
  </si>
  <si>
    <t>- panely s minimální požární odolností SPB II</t>
  </si>
  <si>
    <t>"obvodové panely" (65,57+0,93)*5,905+2*1,715*3,9+3,64*2,005-4*14,2+21,17</t>
  </si>
  <si>
    <t>"atiky vnitřní" 68,49*1,05</t>
  </si>
  <si>
    <t>449,643*1,1 'Přepočtené koeficientem množství</t>
  </si>
  <si>
    <t>70</t>
  </si>
  <si>
    <t>342272225</t>
  </si>
  <si>
    <t>Příčka z pórobetonových hladkých tvárnic na tenkovrstvou maltu tl 100 mm</t>
  </si>
  <si>
    <t>933169375</t>
  </si>
  <si>
    <t>https://podminky.urs.cz/item/CS_URS_2025_01/342272225</t>
  </si>
  <si>
    <t>"instalační obezdívka sloupu" 2*1*4,3</t>
  </si>
  <si>
    <t>71</t>
  </si>
  <si>
    <t>389381r01</t>
  </si>
  <si>
    <t xml:space="preserve">Podbetonování ocelových konstrukcí - betonová zálivka dle specifikací </t>
  </si>
  <si>
    <t>2049462359</t>
  </si>
  <si>
    <t>- včetně přípravy podkladu</t>
  </si>
  <si>
    <t>"ocelová konstrukce - vynášecí" 17*0,2*0,2*0,05</t>
  </si>
  <si>
    <t>"ostatní ocelové konstrukce" 0,1</t>
  </si>
  <si>
    <t>Vodorovné konstrukce</t>
  </si>
  <si>
    <t>Stropy a stropní konstrukce pozemních staveb</t>
  </si>
  <si>
    <t>72</t>
  </si>
  <si>
    <t>411121127</t>
  </si>
  <si>
    <t>Montáž prefabrikovaných ŽB stropů ze stropních panelů š 1200 mm dl přes 7000 mm</t>
  </si>
  <si>
    <t>-537884842</t>
  </si>
  <si>
    <t>https://podminky.urs.cz/item/CS_URS_2025_01/411121127</t>
  </si>
  <si>
    <t>73</t>
  </si>
  <si>
    <t>59346860r02</t>
  </si>
  <si>
    <t>panel stropní předpjatý š 530mm v 250mm</t>
  </si>
  <si>
    <t>odvozeno z CS ÚRS</t>
  </si>
  <si>
    <t>-1267388825</t>
  </si>
  <si>
    <t>- úroveň 1.NP:</t>
  </si>
  <si>
    <t>"stropní panel š. 530 mm" 1*7,9</t>
  </si>
  <si>
    <t>74</t>
  </si>
  <si>
    <t>59346860r03</t>
  </si>
  <si>
    <t>panel stropní předpjatý š 600mm v 250mm</t>
  </si>
  <si>
    <t>-1976246419</t>
  </si>
  <si>
    <t>"stropní panel š. 600 mm" 1*7,7</t>
  </si>
  <si>
    <t>75</t>
  </si>
  <si>
    <t>59346860r05</t>
  </si>
  <si>
    <t>panel stropní předpjatý š 750mm v 250mm</t>
  </si>
  <si>
    <t>1387686058</t>
  </si>
  <si>
    <t>"stropní panel š. 750 mm" 1*7,7</t>
  </si>
  <si>
    <t>76</t>
  </si>
  <si>
    <t>59346860r04</t>
  </si>
  <si>
    <t>panel stropní předpjatý š 800mm v 250mm</t>
  </si>
  <si>
    <t>885377041</t>
  </si>
  <si>
    <t>"stropní panel š. 800 mm" 1*7,7</t>
  </si>
  <si>
    <t>77</t>
  </si>
  <si>
    <t>59346870r06</t>
  </si>
  <si>
    <t>panel stropní předpjatý š 970 mm v 250mm</t>
  </si>
  <si>
    <t>1904526850</t>
  </si>
  <si>
    <t>"stropní panel š. 970 mm" 1*7,9</t>
  </si>
  <si>
    <t>78</t>
  </si>
  <si>
    <t>59346870r01</t>
  </si>
  <si>
    <t>panel stropní předpjatý š 1000mm v 250mm</t>
  </si>
  <si>
    <t>-373431038</t>
  </si>
  <si>
    <t>"stropní panel š. 10 mm" 1*7,9</t>
  </si>
  <si>
    <t>79</t>
  </si>
  <si>
    <t>59346863r01</t>
  </si>
  <si>
    <t>panel stropní předpjatý š 1200mm v 250mm</t>
  </si>
  <si>
    <t>-1379375883</t>
  </si>
  <si>
    <t>"stropní panel š. 1200 mm" 9*7,7</t>
  </si>
  <si>
    <t>- úroveň 2.NP:</t>
  </si>
  <si>
    <t>"stropní panel š. 1200 mm" 15*7,7</t>
  </si>
  <si>
    <t>80</t>
  </si>
  <si>
    <t>413321414</t>
  </si>
  <si>
    <t>Nosníky ze ŽB tř. C 25/30</t>
  </si>
  <si>
    <t>-28827081</t>
  </si>
  <si>
    <t>https://podminky.urs.cz/item/CS_URS_2025_01/413321414</t>
  </si>
  <si>
    <t>Svislé průvlaky:</t>
  </si>
  <si>
    <t>"vodorovné konstrukce - průvlaky š. 300 mm" 15,06*0,6*0,3</t>
  </si>
  <si>
    <t>"vodorovné konstrukce - průvlaky š. 400 mm" 4*(14,46*0,6*0,3)</t>
  </si>
  <si>
    <t>"vodorovné konstrukce - průvlaky š. 500 mm" 11,88*0,5*0,57</t>
  </si>
  <si>
    <t>Vodorovné průvlaky:</t>
  </si>
  <si>
    <t>"vodorovné konstrukce - průvlaky š. 300 mm" (25,63+25,73)*0,6*0,3</t>
  </si>
  <si>
    <t>"vodorovné konstrukce - průvlaky š. 400 mm" (5,045+3*4,6+5)*0,6*0,4</t>
  </si>
  <si>
    <t>81</t>
  </si>
  <si>
    <t>413351111</t>
  </si>
  <si>
    <t>Zřízení bednění nosníků a průvlaků bez podpěrné kce výšky do 100 cm</t>
  </si>
  <si>
    <t>409465813</t>
  </si>
  <si>
    <t>https://podminky.urs.cz/item/CS_URS_2025_01/413351111</t>
  </si>
  <si>
    <t>"vodorovné konstrukce - průvlaky š. 300 mm" 15,06*(0,6+0,3)*2</t>
  </si>
  <si>
    <t>"vodorovné konstrukce - průvlaky š. 400 mm" 4*14,46*(0,6+0,3)*2</t>
  </si>
  <si>
    <t>"vodorovné konstrukce - průvlaky š. 500 mm" 11,88*(0,5+0,57)*2</t>
  </si>
  <si>
    <t>"vodorovné konstrukce - průvlaky š. 300 mm" (25,63+25,73)*(0,6+0,3)*2</t>
  </si>
  <si>
    <t>"vodorovné konstrukce - průvlaky š. 400 mm" (5,045+3*4,6+5)*(0,6+0,4)*2</t>
  </si>
  <si>
    <t>82</t>
  </si>
  <si>
    <t>413351112</t>
  </si>
  <si>
    <t>Odstranění bednění nosníků a průvlaků bez podpěrné kce výšky do 100 cm</t>
  </si>
  <si>
    <t>1731297082</t>
  </si>
  <si>
    <t>https://podminky.urs.cz/item/CS_URS_2025_01/413351112</t>
  </si>
  <si>
    <t>83</t>
  </si>
  <si>
    <t>413352111</t>
  </si>
  <si>
    <t>Zřízení podpěrné konstrukce nosníků výšky podepření do 4 m pro nosník výšky do 100 cm</t>
  </si>
  <si>
    <t>1379649124</t>
  </si>
  <si>
    <t>https://podminky.urs.cz/item/CS_URS_2025_01/413352111</t>
  </si>
  <si>
    <t>"vodorovné konstrukce - průvlaky š. 300 mm" 15,06*0,3</t>
  </si>
  <si>
    <t>"vodorovné konstrukce - průvlaky š. 400 mm" 4*(14,46*0,3)</t>
  </si>
  <si>
    <t>"vodorovné konstrukce - průvlaky š. 500 mm" 11,88*0,5</t>
  </si>
  <si>
    <t>"vodorovné konstrukce - průvlaky š. 300 mm" (25,63+25,73)*0,3</t>
  </si>
  <si>
    <t>"vodorovné konstrukce - průvlaky š. 400 mm" (5,045+3*4,6+5)*0,4</t>
  </si>
  <si>
    <t>84</t>
  </si>
  <si>
    <t>413352112</t>
  </si>
  <si>
    <t>Odstranění podpěrné konstrukce nosníků výšky podepření do 4 m pro nosník výšky do 100 cm</t>
  </si>
  <si>
    <t>-2060174228</t>
  </si>
  <si>
    <t>https://podminky.urs.cz/item/CS_URS_2025_01/413352112</t>
  </si>
  <si>
    <t>85</t>
  </si>
  <si>
    <t>413361821</t>
  </si>
  <si>
    <t>Výztuž nosníků, volných trámů nebo průvlaků volných trámů betonářskou ocelí 10 505</t>
  </si>
  <si>
    <t>-969638006</t>
  </si>
  <si>
    <t>https://podminky.urs.cz/item/CS_URS_2025_01/413361821</t>
  </si>
  <si>
    <t>- viz část PD - D.1.2 Stavebně konstrukční řešení - D.1.2.b_(115-22-VYZ102)</t>
  </si>
  <si>
    <t>"průvlaky garáž" 4,366</t>
  </si>
  <si>
    <t>86</t>
  </si>
  <si>
    <t>417321515</t>
  </si>
  <si>
    <t>Ztužující pásy a věnce ze ŽB tř. C 25/30</t>
  </si>
  <si>
    <t>883315419</t>
  </si>
  <si>
    <t>https://podminky.urs.cz/item/CS_URS_2025_01/417321515</t>
  </si>
  <si>
    <t>Věnec v úrovní stropu 1.NP:</t>
  </si>
  <si>
    <t>"věnec na středové zdi" 17,95*0,092</t>
  </si>
  <si>
    <t>"věnec na přední straně bez odskoku" 0,129*(4,7+0,8)</t>
  </si>
  <si>
    <t>"věnec na přední straně s odskokem" 0,115*2,5</t>
  </si>
  <si>
    <t>"obvodový věnec" 0,09*18,55</t>
  </si>
  <si>
    <t>"vnitřní věnec v řezu A-A" 2*0,2*0,3*7,4</t>
  </si>
  <si>
    <t>Věnec v úrovní stropu 2.NP:</t>
  </si>
  <si>
    <t>"boční strany věnce" 2*17,95*0,135</t>
  </si>
  <si>
    <t>"čelní strany věnce" 2*8*0,171</t>
  </si>
  <si>
    <t>"vnitřní věnec v řezu A-A" 2*0,2*0,5*7,4</t>
  </si>
  <si>
    <t>Věnec v úrovní atiky:</t>
  </si>
  <si>
    <t>"obvodový věnec" 53,1*0,045</t>
  </si>
  <si>
    <t>87</t>
  </si>
  <si>
    <t>417351115</t>
  </si>
  <si>
    <t>Zřízení bednění ztužujících věnců</t>
  </si>
  <si>
    <t>-833952647</t>
  </si>
  <si>
    <t>https://podminky.urs.cz/item/CS_URS_2025_01/417351115</t>
  </si>
  <si>
    <t>"věnec na středové zdi" 17,95*(0,43+0,18)</t>
  </si>
  <si>
    <t>"věnec na přední straně bez odskoku" (4,7+0,8)*0,43</t>
  </si>
  <si>
    <t>"věnec na přední straně s odskokem" 2,5*1,2</t>
  </si>
  <si>
    <t>"obvodový věnec" 18,55*(0,43+0,18)</t>
  </si>
  <si>
    <t>"vnitřní věnec v řezu A-A" 2*7,4*(0,3+0,525)</t>
  </si>
  <si>
    <t>"boční strany věnce" 2*17,95*(0,57+0,32)</t>
  </si>
  <si>
    <t>"čelní strany věnce" 2*8*0,171*(0,57+0,32)</t>
  </si>
  <si>
    <t>"obvodový věnec" 53,1*(2*0,15)</t>
  </si>
  <si>
    <t>88</t>
  </si>
  <si>
    <t>417351116</t>
  </si>
  <si>
    <t>Odstranění bednění ztužujících věnců</t>
  </si>
  <si>
    <t>-638851909</t>
  </si>
  <si>
    <t>https://podminky.urs.cz/item/CS_URS_2025_01/417351116</t>
  </si>
  <si>
    <t>89</t>
  </si>
  <si>
    <t>417361821</t>
  </si>
  <si>
    <t>Výztuž ztužujících pásů a věnců betonářskou ocelí 10 505</t>
  </si>
  <si>
    <t>-840706944</t>
  </si>
  <si>
    <t>https://podminky.urs.cz/item/CS_URS_2025_01/417361821</t>
  </si>
  <si>
    <t>- viz část PD - D.1.2 Stavebně konstrukční řešení - D.1.2.b_(115-22-VYZ103) a (115-22-VYZ201)</t>
  </si>
  <si>
    <t>"věnce v úrovni 1.NP" 0,802</t>
  </si>
  <si>
    <t>"věnce v úrovni 2.NP" 1,271</t>
  </si>
  <si>
    <t>Schodišťové konstrukce a rampy</t>
  </si>
  <si>
    <t>90</t>
  </si>
  <si>
    <t>430321414</t>
  </si>
  <si>
    <t>Schodišťová konstrukce a rampa ze ŽB tř. C 25/30</t>
  </si>
  <si>
    <t>-490638984</t>
  </si>
  <si>
    <t>https://podminky.urs.cz/item/CS_URS_2025_01/430321414</t>
  </si>
  <si>
    <t>"konstrukce schodiště" 3,53*1,2+4,95*0,275</t>
  </si>
  <si>
    <t>91</t>
  </si>
  <si>
    <t>430361821</t>
  </si>
  <si>
    <t>Výztuž schodišťové konstrukce a rampy betonářskou ocelí 10 505</t>
  </si>
  <si>
    <t>-1318052605</t>
  </si>
  <si>
    <t>https://podminky.urs.cz/item/CS_URS_2025_01/430361821</t>
  </si>
  <si>
    <t>- viz část PD - D.1.2 Stavebně konstrukční řešení - D.1.2.b_(115-22-VYZ105)</t>
  </si>
  <si>
    <t>"schodiště" 0,509</t>
  </si>
  <si>
    <t>92</t>
  </si>
  <si>
    <t>431351121</t>
  </si>
  <si>
    <t>Zřízení bednění podest schodišť a ramp přímočarých v do 4 m</t>
  </si>
  <si>
    <t>-1044625454</t>
  </si>
  <si>
    <t>https://podminky.urs.cz/item/CS_URS_2025_01/431351121</t>
  </si>
  <si>
    <t>"konstrukce schodiště" 4,72</t>
  </si>
  <si>
    <t>93</t>
  </si>
  <si>
    <t>431351122</t>
  </si>
  <si>
    <t>Odstranění bednění podest schodišť a ramp přímočarých v do 4 m</t>
  </si>
  <si>
    <t>-1365760515</t>
  </si>
  <si>
    <t>https://podminky.urs.cz/item/CS_URS_2025_01/431351122</t>
  </si>
  <si>
    <t>94</t>
  </si>
  <si>
    <t>433351131</t>
  </si>
  <si>
    <t>Zřízení bednění schodnic přímočarých schodišť v do 4 m</t>
  </si>
  <si>
    <t>-454586047</t>
  </si>
  <si>
    <t>https://podminky.urs.cz/item/CS_URS_2025_01/433351131</t>
  </si>
  <si>
    <t>"konstrukce schodiště" 7,32*1,2</t>
  </si>
  <si>
    <t>95</t>
  </si>
  <si>
    <t>433351132</t>
  </si>
  <si>
    <t>Odstranění bednění schodnic přímočarých schodišť v do 4 m</t>
  </si>
  <si>
    <t>-629751220</t>
  </si>
  <si>
    <t>https://podminky.urs.cz/item/CS_URS_2025_01/433351132</t>
  </si>
  <si>
    <t>96</t>
  </si>
  <si>
    <t>434351141</t>
  </si>
  <si>
    <t>Zřízení bednění stupňů přímočarých schodišť</t>
  </si>
  <si>
    <t>1927407119</t>
  </si>
  <si>
    <t>https://podminky.urs.cz/item/CS_URS_2025_01/434351141</t>
  </si>
  <si>
    <t>"konstrukce schodiště" 22*1,2*0,16</t>
  </si>
  <si>
    <t>97</t>
  </si>
  <si>
    <t>434351142</t>
  </si>
  <si>
    <t>Odstranění bednění stupňů přímočarých schodišť</t>
  </si>
  <si>
    <t>-720522146</t>
  </si>
  <si>
    <t>https://podminky.urs.cz/item/CS_URS_2025_01/434351142</t>
  </si>
  <si>
    <t>98</t>
  </si>
  <si>
    <t>430001r01</t>
  </si>
  <si>
    <t>Vytvoření prostupu průřezu 200 x 200 mm ve střešní skladbě - střešní skladby viz PD</t>
  </si>
  <si>
    <t>kpl</t>
  </si>
  <si>
    <t>-357002672</t>
  </si>
  <si>
    <t>- kompletní vytvoření střešního prostupu a jeho opracování</t>
  </si>
  <si>
    <t>- osazení izolační průchodky a příprava pro osazení koncových prvků</t>
  </si>
  <si>
    <t>- kompletní dodávka a montáž</t>
  </si>
  <si>
    <t>Komunikace pozemní</t>
  </si>
  <si>
    <t>99</t>
  </si>
  <si>
    <t>564752111</t>
  </si>
  <si>
    <t>Podklad z vibrovaného štěrku VŠ tl 150 mm</t>
  </si>
  <si>
    <t>-447662987</t>
  </si>
  <si>
    <t>https://podminky.urs.cz/item/CS_URS_2025_01/564752111</t>
  </si>
  <si>
    <t>100</t>
  </si>
  <si>
    <t>564851011</t>
  </si>
  <si>
    <t>Podklad ze štěrkodrtě ŠD plochy do 100 m2 tl 150 mm</t>
  </si>
  <si>
    <t>-1549087671</t>
  </si>
  <si>
    <t>https://podminky.urs.cz/item/CS_URS_2025_01/564851011</t>
  </si>
  <si>
    <t>101</t>
  </si>
  <si>
    <t>5912111r01</t>
  </si>
  <si>
    <t>Kladení dlažby z kostek drobných z kamene do lože z kameniva těženého tl 70 mm</t>
  </si>
  <si>
    <t>-1083281921</t>
  </si>
  <si>
    <t>102</t>
  </si>
  <si>
    <t>58381007</t>
  </si>
  <si>
    <t>kostka štípaná dlažební žula drobná 8/10</t>
  </si>
  <si>
    <t>1255799121</t>
  </si>
  <si>
    <t>28,6*1,02 'Přepočtené koeficientem množství</t>
  </si>
  <si>
    <t>Úpravy povrchů, podlahy a osazování výplní</t>
  </si>
  <si>
    <t>Úprava povrchů vnitřních</t>
  </si>
  <si>
    <t>103</t>
  </si>
  <si>
    <t>612131301</t>
  </si>
  <si>
    <t>Cementový postřik vnitřních stěn nanášený celoplošně strojně</t>
  </si>
  <si>
    <t>-402228339</t>
  </si>
  <si>
    <t>https://podminky.urs.cz/item/CS_URS_2025_01/612131301</t>
  </si>
  <si>
    <t xml:space="preserve"> - úroveň 1.NP</t>
  </si>
  <si>
    <t>"m.č. 1.02" 14,65*3,2-(2,5*1,5+0,9*2,05)</t>
  </si>
  <si>
    <t>"m.č. 1.03" 2,4*3,2-0,9*2,05</t>
  </si>
  <si>
    <t>"m.č. 1.04" 8,7*3,2</t>
  </si>
  <si>
    <t>"m.č. 1.05" 11,8*3,2-2,5*2,25</t>
  </si>
  <si>
    <t>"m.č. 1.07" 4,1*3,2</t>
  </si>
  <si>
    <t>"m.č. 1.08" 7,5*3,2-1,7*2,75</t>
  </si>
  <si>
    <t>"m.č. 1.09" 8,05*3,2</t>
  </si>
  <si>
    <t>"m.č. 1.10" 3,18*3,2</t>
  </si>
  <si>
    <t xml:space="preserve"> - úroveň 2.NP</t>
  </si>
  <si>
    <t>"m.č. 2.01" 2*2,5*3</t>
  </si>
  <si>
    <t>"m.č. 2.02" 4*3</t>
  </si>
  <si>
    <t>"m.č. 2.03" 13,8*3-2,5*1,5</t>
  </si>
  <si>
    <t>"m.č. 2.04" 2,05*3</t>
  </si>
  <si>
    <t>"m.č. 2.05" 1,95*3</t>
  </si>
  <si>
    <t>"m.č. 2.06" 22,8*3-(2,5*2,25*2)</t>
  </si>
  <si>
    <t>104</t>
  </si>
  <si>
    <t>612131321</t>
  </si>
  <si>
    <t>Penetrační disperzní nátěr vnitřních stěn nanášený strojně</t>
  </si>
  <si>
    <t>-715161698</t>
  </si>
  <si>
    <t>https://podminky.urs.cz/item/CS_URS_2025_01/612131321</t>
  </si>
  <si>
    <t>"m.č. 1.01" 30,705*3,2+3,015*2-(3*1*2,05+2*0,9*2,05+2*1,1*2,05)</t>
  </si>
  <si>
    <t>"m.č. 1.02" 3,65*3,2-1*2,05</t>
  </si>
  <si>
    <t>"m.č. 1.03" 3,6*3,2</t>
  </si>
  <si>
    <t>"m.č. 1.05" 11,4*3,2-1*2,05</t>
  </si>
  <si>
    <t>"m.č. 1.06" 6,73*3,2-0,9*2,05</t>
  </si>
  <si>
    <t>"m.č. 1.07" (1,8+1,98)*3,2-0,9*2,05</t>
  </si>
  <si>
    <t>"m.č. 1.08" 7,5*3,2</t>
  </si>
  <si>
    <t>"m.č. 1.09" 5,05*3,2-1,1*2,05</t>
  </si>
  <si>
    <t>"m.č. 1.13" 4,23*3,2-1*2,05</t>
  </si>
  <si>
    <t>"m.č. 2.01" 7,4*2*3-1,7565*2,65</t>
  </si>
  <si>
    <t>"m.č. 2.02" 3,55*3-1,75*2,65</t>
  </si>
  <si>
    <t>"m.č. 2.05" 3,7*3</t>
  </si>
  <si>
    <t>"m.č. 2.06" 7,4*2,65-1,75*2,65</t>
  </si>
  <si>
    <t>"druhý penetrační nátěr na stěny - pod lepidlo" 605,956</t>
  </si>
  <si>
    <t>"třetí penetrační nátěr na stěny - pod štuky" 605,956</t>
  </si>
  <si>
    <t>"odpočet ploch obklady" -163,428</t>
  </si>
  <si>
    <t>105</t>
  </si>
  <si>
    <t>612321311</t>
  </si>
  <si>
    <t>Vápenocementová omítka hrubá jednovrstvá zatřená vnitřních stěn nanášená strojně</t>
  </si>
  <si>
    <t>1618030931</t>
  </si>
  <si>
    <t>https://podminky.urs.cz/item/CS_URS_2025_01/612321311</t>
  </si>
  <si>
    <t>- podklad cementový postřik</t>
  </si>
  <si>
    <t>- podklad penetrační systémový nátěr</t>
  </si>
  <si>
    <t>106</t>
  </si>
  <si>
    <t>612321391</t>
  </si>
  <si>
    <t>Příplatek k vápenocementové omítce vnitřních stěn za každých dalších 5 mm tloušťky strojně</t>
  </si>
  <si>
    <t>68356387</t>
  </si>
  <si>
    <t>https://podminky.urs.cz/item/CS_URS_2025_01/612321391</t>
  </si>
  <si>
    <t>296,68*2 'Přepočtené koeficientem množství</t>
  </si>
  <si>
    <t>107</t>
  </si>
  <si>
    <t>612142001</t>
  </si>
  <si>
    <t>Pletivo sklovláknité vnitřních stěn vtlačené do tmelu</t>
  </si>
  <si>
    <t>-77790018</t>
  </si>
  <si>
    <t>https://podminky.urs.cz/item/CS_URS_2025_01/612142001</t>
  </si>
  <si>
    <t>"m.č. 1.02" 14,65*3,2-(2,5*1,5+0,9*2,05)+3,65*3,2-1*2,05</t>
  </si>
  <si>
    <t>"m.č. 1.03" 2,4*3,2-0,9*2,05+3,6*3,2</t>
  </si>
  <si>
    <t>"m.č. 1.05" 11,8*3,2-2,5*2,25+11,4*3,2-1*2,05</t>
  </si>
  <si>
    <t>"m.č. 1.07" 4,1*3,2+(1,8+1,98)*3,2-0,9*2,05+7,5*3,2</t>
  </si>
  <si>
    <t>"m.č. 1.09" 8,05*3,2+5,05*3,2-1,1*2,05</t>
  </si>
  <si>
    <t>"pilíře" (0,6+3*1,1+0,8+2*1,1+3*1,6+0,6+3*1,1+1,35)*4,3</t>
  </si>
  <si>
    <t>"m.č. 2.01" 2*2,5*3+7,4*2*3-1,7565*2,65</t>
  </si>
  <si>
    <t>"m.č. 2.02" 4*3+3,55*3-1,75*2,65</t>
  </si>
  <si>
    <t>"m.č. 2.05" 1,95*3+3,7*3</t>
  </si>
  <si>
    <t>"m.č. 2.06" 22,8*3-(2,5*2,25*2)+7,4*2,65-1,75*2,65</t>
  </si>
  <si>
    <t>108</t>
  </si>
  <si>
    <t>612135101</t>
  </si>
  <si>
    <t>Hrubá výplň rýh ve stěnách maltou jakékoli šířky rýhy</t>
  </si>
  <si>
    <t>339938439</t>
  </si>
  <si>
    <t>https://podminky.urs.cz/item/CS_URS_2025_01/612135101</t>
  </si>
  <si>
    <t>35*0,03+25*0,07+10*0,07+6*0,1+12*0,15+250*0,03</t>
  </si>
  <si>
    <t>109</t>
  </si>
  <si>
    <t>612321131</t>
  </si>
  <si>
    <t>Vápenocementový štuk vnitřních stěn tloušťky do 3 mm</t>
  </si>
  <si>
    <t>-696632364</t>
  </si>
  <si>
    <t>https://podminky.urs.cz/item/CS_URS_2025_01/612321131</t>
  </si>
  <si>
    <t>110</t>
  </si>
  <si>
    <t>622252002</t>
  </si>
  <si>
    <t>Montáž profilů kontaktního zateplení lepených</t>
  </si>
  <si>
    <t>-1272292397</t>
  </si>
  <si>
    <t>https://podminky.urs.cz/item/CS_URS_2025_01/622252002</t>
  </si>
  <si>
    <t>111</t>
  </si>
  <si>
    <t>28341022</t>
  </si>
  <si>
    <t>profil napojovací parapetní PVC s výztužnou tkaninou</t>
  </si>
  <si>
    <t>1036498919</t>
  </si>
  <si>
    <t>"okenní výplně" (3+3)*2,5</t>
  </si>
  <si>
    <t>15*1,05 'Přepočtené koeficientem množství</t>
  </si>
  <si>
    <t>112</t>
  </si>
  <si>
    <t>63127416</t>
  </si>
  <si>
    <t>profil rohový PVC s výztužnou tkaninou š 100/100mm</t>
  </si>
  <si>
    <t>457592152</t>
  </si>
  <si>
    <t>"ostění" 2*9,5+2*8+7,2+9,5+15,8</t>
  </si>
  <si>
    <t>"rohy konstrukce" 2*3+31*4,3+14,46*4*2+5*5*2</t>
  </si>
  <si>
    <t>113</t>
  </si>
  <si>
    <t>59051476</t>
  </si>
  <si>
    <t>profil napojovací okenní PVC s výztužnou tkaninou 9mm</t>
  </si>
  <si>
    <t>276636723</t>
  </si>
  <si>
    <t>114</t>
  </si>
  <si>
    <t>619991011</t>
  </si>
  <si>
    <t>Obalení samostatných konstrukcí a prvků PE fólií</t>
  </si>
  <si>
    <t>-1612783870</t>
  </si>
  <si>
    <t>https://podminky.urs.cz/item/CS_URS_2025_01/619991011</t>
  </si>
  <si>
    <t xml:space="preserve">"výplně"  3*2,5*2,25+1,7*2,75+2,5*5,4+2*2,5*1,5</t>
  </si>
  <si>
    <t>115</t>
  </si>
  <si>
    <t>619991015</t>
  </si>
  <si>
    <t>Zakrytí podlahy absorpční textilií</t>
  </si>
  <si>
    <t>-1936907516</t>
  </si>
  <si>
    <t>https://podminky.urs.cz/item/CS_URS_2025_01/619991015</t>
  </si>
  <si>
    <t>"podlahy kolem stěn" 75</t>
  </si>
  <si>
    <t>116</t>
  </si>
  <si>
    <t>613131301</t>
  </si>
  <si>
    <t>Cementový postřik vnitřních pilířů nebo sloupů nanášený celoplošně strojně</t>
  </si>
  <si>
    <t>1403910352</t>
  </si>
  <si>
    <t>https://podminky.urs.cz/item/CS_URS_2025_01/613131301</t>
  </si>
  <si>
    <t>"sloupy" (0,6+3*1,1+0,8+2*1,1+3*1,6+0,6+3*1,1+1,35)*4,3</t>
  </si>
  <si>
    <t>"průvlaky" (14,46*4+5*5)*(2*0,55+0,4)</t>
  </si>
  <si>
    <t>117</t>
  </si>
  <si>
    <t>613321311</t>
  </si>
  <si>
    <t>Vápenocementová omítka hrubá jednovrstvá zatřená vnitřních pilířů nebo sloupů nanášená strojně</t>
  </si>
  <si>
    <t>-690687699</t>
  </si>
  <si>
    <t>https://podminky.urs.cz/item/CS_URS_2025_01/613321311</t>
  </si>
  <si>
    <t>118</t>
  </si>
  <si>
    <t>613321391</t>
  </si>
  <si>
    <t>Příplatek k vápenocementové omítce vnitřních sloupů za každých dalších 5 mm tloušťky strojně</t>
  </si>
  <si>
    <t>562260277</t>
  </si>
  <si>
    <t>https://podminky.urs.cz/item/CS_URS_2025_01/613321391</t>
  </si>
  <si>
    <t>197,145*2 'Přepočtené koeficientem množství</t>
  </si>
  <si>
    <t>119</t>
  </si>
  <si>
    <t>613321131</t>
  </si>
  <si>
    <t>Vápenocementový štuk vnitřních pilířů nebo sloupů tloušťky do 3 mm</t>
  </si>
  <si>
    <t>1227098080</t>
  </si>
  <si>
    <t>https://podminky.urs.cz/item/CS_URS_2025_01/613321131</t>
  </si>
  <si>
    <t>Úprava povrchů vnějších</t>
  </si>
  <si>
    <t>120</t>
  </si>
  <si>
    <t>622131301</t>
  </si>
  <si>
    <t>Cementový postřik vnějších stěn nanášený celoplošně strojně</t>
  </si>
  <si>
    <t>-1183026468</t>
  </si>
  <si>
    <t>https://podminky.urs.cz/item/CS_URS_2025_01/622131301</t>
  </si>
  <si>
    <t>Součást skladby ( O.2 )</t>
  </si>
  <si>
    <t>"jihovýchodní fasáda" 60,85-2*5,63</t>
  </si>
  <si>
    <t>"severozápadní fasáda" 58,61-2*3,75</t>
  </si>
  <si>
    <t>"severovýchodní fasáda" 69,18-5,63</t>
  </si>
  <si>
    <t>"jihozápadní fasáda" 138,2-13,5</t>
  </si>
  <si>
    <t>"ostění" (2*9,5+2*8+7,2+9,5+15,8)*0,15</t>
  </si>
  <si>
    <t>Součást skladby ( O.4 )</t>
  </si>
  <si>
    <t>"sokl nadzemní část - administrativa" 2,656+2,37+0,608+0,826+5,66</t>
  </si>
  <si>
    <t>Součást skladby ( O.5 )</t>
  </si>
  <si>
    <t>"sokl administrativa" 44,95*1,33</t>
  </si>
  <si>
    <t>121</t>
  </si>
  <si>
    <t>622131321</t>
  </si>
  <si>
    <t>Penetrační nátěr vnějších stěn nanášený strojně</t>
  </si>
  <si>
    <t>1250869666</t>
  </si>
  <si>
    <t>https://podminky.urs.cz/item/CS_URS_2025_01/622131321</t>
  </si>
  <si>
    <t>122</t>
  </si>
  <si>
    <t>622142001</t>
  </si>
  <si>
    <t>Sklovláknité pletivo vnějších stěn vtlačené do tmelu</t>
  </si>
  <si>
    <t>-46803719</t>
  </si>
  <si>
    <t>https://podminky.urs.cz/item/CS_URS_2025_01/622142001</t>
  </si>
  <si>
    <t>- venkovní omítky</t>
  </si>
  <si>
    <t>Součást skladby ( O.7 )</t>
  </si>
  <si>
    <t>"sokl garáže" 65,77*1,44</t>
  </si>
  <si>
    <t>Součást skladby ( O.8 )</t>
  </si>
  <si>
    <t xml:space="preserve">"sokl nadzemní část - garáže"  65,77*0,2</t>
  </si>
  <si>
    <t>123</t>
  </si>
  <si>
    <t>622151001</t>
  </si>
  <si>
    <t>Penetrační akrylátový nátěr vnějších pastovitých tenkovrstvých omítek stěn</t>
  </si>
  <si>
    <t>-1946393457</t>
  </si>
  <si>
    <t>https://podminky.urs.cz/item/CS_URS_2025_01/622151001</t>
  </si>
  <si>
    <t>124</t>
  </si>
  <si>
    <t>622511112</t>
  </si>
  <si>
    <t>Tenkovrstvá akrylátová mozaiková střednězrnná omítka vnějších stěn</t>
  </si>
  <si>
    <t>32256231</t>
  </si>
  <si>
    <t>https://podminky.urs.cz/item/CS_URS_2025_01/622511112</t>
  </si>
  <si>
    <t>"sokl nadzemní část - administrativa" (2,656+2,37+0,608+0,826+5,66)*1,15</t>
  </si>
  <si>
    <t xml:space="preserve">"sokl nadzemní část - garáže"  65,77*0,35</t>
  </si>
  <si>
    <t>125</t>
  </si>
  <si>
    <t>622221035</t>
  </si>
  <si>
    <t>Montáž kontaktního zateplení lepením a injektovaným kotvením desek z minerální vlny s podélnou orientací vláken tl přes 120 do 160 mm</t>
  </si>
  <si>
    <t>2110281459</t>
  </si>
  <si>
    <t>https://podminky.urs.cz/item/CS_URS_2025_01/622221035</t>
  </si>
  <si>
    <t>126</t>
  </si>
  <si>
    <t>63142028</t>
  </si>
  <si>
    <t>deska tepelně izolační minerální kontaktních fasád podélné vlákno λ=0,035-0,036 tl 150mm</t>
  </si>
  <si>
    <t>292937856</t>
  </si>
  <si>
    <t>288,95*1,05 'Přepočtené koeficientem množství</t>
  </si>
  <si>
    <t>127</t>
  </si>
  <si>
    <t>622251105</t>
  </si>
  <si>
    <t>Příplatek k cenám kontaktního zateplení vnějších stěn za zápustnou montáž a použití tepelněizolačních zátek z minerální vlny</t>
  </si>
  <si>
    <t>-639113912</t>
  </si>
  <si>
    <t>https://podminky.urs.cz/item/CS_URS_2025_01/622251105</t>
  </si>
  <si>
    <t>"viz pol.č. 622211031" 283,96</t>
  </si>
  <si>
    <t>128</t>
  </si>
  <si>
    <t>622151031</t>
  </si>
  <si>
    <t>Penetrační silikonový nátěr vnějších pastovitých tenkovrstvých omítek stěn</t>
  </si>
  <si>
    <t>-1093546590</t>
  </si>
  <si>
    <t>https://podminky.urs.cz/item/CS_URS_2025_01/622151031</t>
  </si>
  <si>
    <t>129</t>
  </si>
  <si>
    <t>622531012</t>
  </si>
  <si>
    <t>Tenkovrstvá silikonová zatíraná omítka zrnitost 1,5 mm vnějších stěn</t>
  </si>
  <si>
    <t>873801653</t>
  </si>
  <si>
    <t>https://podminky.urs.cz/item/CS_URS_2025_01/622531012</t>
  </si>
  <si>
    <t>130</t>
  </si>
  <si>
    <t>622321311</t>
  </si>
  <si>
    <t>Vápenocementová omítka hrubá jednovrstvá zatřená vnějších stěn nanášená strojně</t>
  </si>
  <si>
    <t>1548798176</t>
  </si>
  <si>
    <t>https://podminky.urs.cz/item/CS_URS_2025_01/622321311</t>
  </si>
  <si>
    <t>- tloušťka omítky 20 mm</t>
  </si>
  <si>
    <t>131</t>
  </si>
  <si>
    <t>622321391</t>
  </si>
  <si>
    <t>Příplatek k vápenocementové omítce vnějších stěn za každých dalších 5 mm tloušťky strojně</t>
  </si>
  <si>
    <t>884256768</t>
  </si>
  <si>
    <t>https://podminky.urs.cz/item/CS_URS_2025_01/622321391</t>
  </si>
  <si>
    <t>132</t>
  </si>
  <si>
    <t>1061262085</t>
  </si>
  <si>
    <t>133</t>
  </si>
  <si>
    <t>1514433823</t>
  </si>
  <si>
    <t>"okenní výplně" 6*2,5</t>
  </si>
  <si>
    <t>134</t>
  </si>
  <si>
    <t>1752027423</t>
  </si>
  <si>
    <t>"rohy konstrukce" 3*7,65</t>
  </si>
  <si>
    <t>135</t>
  </si>
  <si>
    <t>1851486761</t>
  </si>
  <si>
    <t>136</t>
  </si>
  <si>
    <t>629991012</t>
  </si>
  <si>
    <t>Zakrytí výplní otvorů fólií přilepenou na začišťovací lišty</t>
  </si>
  <si>
    <t>-862106328</t>
  </si>
  <si>
    <t>https://podminky.urs.cz/item/CS_URS_2025_01/629991012</t>
  </si>
  <si>
    <t xml:space="preserve">"stavební otvory" 13,5+5,65+4,68+2*3,69+2*5,63 </t>
  </si>
  <si>
    <t>Podlahy a podlahové konstrukce</t>
  </si>
  <si>
    <t>137</t>
  </si>
  <si>
    <t>631311114</t>
  </si>
  <si>
    <t>Mazanina tl přes 50 do 80 mm z betonu prostého bez zvýšených nároků na prostředí tř. C 16/20</t>
  </si>
  <si>
    <t>1753238938</t>
  </si>
  <si>
    <t>https://podminky.urs.cz/item/CS_URS_2025_01/631311114</t>
  </si>
  <si>
    <t>- tl. skladby 60 mm</t>
  </si>
  <si>
    <t>- celkem dve vrstvy ve skladbě</t>
  </si>
  <si>
    <t>- Součást skladby ( P.2 )</t>
  </si>
  <si>
    <t>"m.č. 1.03" 8,96*0,12</t>
  </si>
  <si>
    <t>"m.č. 1.04" 17,28*0,12</t>
  </si>
  <si>
    <t>"m.č. 1.06" 5,43*0,12</t>
  </si>
  <si>
    <t>"m.č. 1.07" 6,57*0,12</t>
  </si>
  <si>
    <t>- Součást skladby ( P.3 )</t>
  </si>
  <si>
    <t>"m.č. 1.05" 28,8*0,12</t>
  </si>
  <si>
    <t>- Součást skladby ( P.8 )</t>
  </si>
  <si>
    <t>"m.č. 1.01" 32,6*0,12</t>
  </si>
  <si>
    <t>"m.č. 1.02" 27,01*0,12</t>
  </si>
  <si>
    <t>"m.č. 1.09" 37,59*0,12</t>
  </si>
  <si>
    <t>"m.č. 1.10" 14,85*0,12</t>
  </si>
  <si>
    <t>- tl. skladby 50 mm</t>
  </si>
  <si>
    <t>- součást skladby ( P.4 )</t>
  </si>
  <si>
    <t>"m.č. 2.02" 14,56*0,05</t>
  </si>
  <si>
    <t>"m.č. 2.04" 6,82*0,05</t>
  </si>
  <si>
    <t>"m.č. 2.05" 7,11*0,05</t>
  </si>
  <si>
    <t>- součást skladby ( P.6 )</t>
  </si>
  <si>
    <t>"m.č. 2.01" 5,04*0,05</t>
  </si>
  <si>
    <t>- součást skladby ( P.5 )</t>
  </si>
  <si>
    <t>"m.č. 2.03" 23,68*0,06</t>
  </si>
  <si>
    <t>"m.č. 2.06" 56,98*0,06</t>
  </si>
  <si>
    <t>138</t>
  </si>
  <si>
    <t>631310r01</t>
  </si>
  <si>
    <t>Spádová monolitické vrstva na bázi silikátu - spád 2%</t>
  </si>
  <si>
    <t>949993959</t>
  </si>
  <si>
    <t>- Součást skladby ( S.3 a S.4 )</t>
  </si>
  <si>
    <t>- průměrná tloušťka vrstvy 50 - 195 mm</t>
  </si>
  <si>
    <t>"střešní krytina nad administrativou" 125,31*(0,05+0,195)/2</t>
  </si>
  <si>
    <t>139</t>
  </si>
  <si>
    <t>631319021</t>
  </si>
  <si>
    <t>Příplatek k mazanině tl přes 50 do 80 mm za přehlazení s poprášením cementem</t>
  </si>
  <si>
    <t>-1138479764</t>
  </si>
  <si>
    <t>https://podminky.urs.cz/item/CS_URS_2025_01/631319021</t>
  </si>
  <si>
    <t>140</t>
  </si>
  <si>
    <t>631351101</t>
  </si>
  <si>
    <t>Zřízení bednění rýh a hran v podlahách</t>
  </si>
  <si>
    <t>-1656100636</t>
  </si>
  <si>
    <t>https://podminky.urs.cz/item/CS_URS_2025_01/631351101</t>
  </si>
  <si>
    <t>- hlany v podlahách</t>
  </si>
  <si>
    <t>"mazaniny tl. 60 mm" 21,15*0,06</t>
  </si>
  <si>
    <t>141</t>
  </si>
  <si>
    <t>631351102</t>
  </si>
  <si>
    <t>Odstranění bednění rýh a hran v podlahách</t>
  </si>
  <si>
    <t>-1216990605</t>
  </si>
  <si>
    <t>https://podminky.urs.cz/item/CS_URS_2025_01/631351102</t>
  </si>
  <si>
    <t>142</t>
  </si>
  <si>
    <t>631362021</t>
  </si>
  <si>
    <t>Výztuž mazanin svařovanými sítěmi Kari</t>
  </si>
  <si>
    <t>1675352637</t>
  </si>
  <si>
    <t>https://podminky.urs.cz/item/CS_URS_2025_01/631362021</t>
  </si>
  <si>
    <t>"m.č. 1.03" 8,96*3,3*1,3*0,001</t>
  </si>
  <si>
    <t>"m.č. 1.04" 17,28*3,3*1,3*0,001</t>
  </si>
  <si>
    <t>"m.č. 1.06" 5,43*3,3*1,3*0,001</t>
  </si>
  <si>
    <t>"m.č. 1.07" 6,57*3,3*1,3*0,001</t>
  </si>
  <si>
    <t>"m.č. 1.05" 28,8*3,3*1,3*0,001</t>
  </si>
  <si>
    <t>"m.č. 2.02" 14,56*3,3*1,3*0,001</t>
  </si>
  <si>
    <t>"m.č. 2.04" 6,82*3,3*1,3*0,001</t>
  </si>
  <si>
    <t>"m.č. 2.05" 7,11*3,3*1,3*0,001</t>
  </si>
  <si>
    <t>"m.č. 2.03" 23,68*3,3*1,3*0,001</t>
  </si>
  <si>
    <t>"m.č. 2.06" 56,98*3,3*1,3*0,001</t>
  </si>
  <si>
    <t>"m.č. 2.01" 5,04*3,3*1,3*0,001</t>
  </si>
  <si>
    <t>"m.č. 1.01" 32,6*3,3*1,3*0,001</t>
  </si>
  <si>
    <t>"m.č. 1.02" 27,01*3,3*1,3*0,001</t>
  </si>
  <si>
    <t>"m.č. 1.09" 37,59*3,3*1,3*0,001</t>
  </si>
  <si>
    <t>"m.č. 1.10" 14,85*3,3*1,3*0,001</t>
  </si>
  <si>
    <t>143</t>
  </si>
  <si>
    <t>631391r01</t>
  </si>
  <si>
    <t xml:space="preserve">Vytažení betonových fabionů </t>
  </si>
  <si>
    <t>825091843</t>
  </si>
  <si>
    <t>"m.č. 1.01" 31,97-2*0,9+3*1+1,1+3,64</t>
  </si>
  <si>
    <t>"m.č. 1.02" 22,4-0,9-1</t>
  </si>
  <si>
    <t>"m.č. 1.03" 12,6-3*0,9</t>
  </si>
  <si>
    <t>"m.č. 1.04" 16,8-0,9</t>
  </si>
  <si>
    <t>"m.č. 1.05" 22,8-1</t>
  </si>
  <si>
    <t>"m.č. 1.06" 10,1-0,9</t>
  </si>
  <si>
    <t>"m.č. 1.07" 11-0,8</t>
  </si>
  <si>
    <t>"m.č. 1.08" 15,6-1,62</t>
  </si>
  <si>
    <t>"m.č. 1.09" 25,9-0,9-1-1,1</t>
  </si>
  <si>
    <t>"m.č. 1.10" 16,16-1,1</t>
  </si>
  <si>
    <t>- Součást skladby ( P.1 )</t>
  </si>
  <si>
    <t>"m.č. 1.11" (13,51-1,1)*0,15</t>
  </si>
  <si>
    <t>"m.č. 1.12" (11,66-1,1)*0,15</t>
  </si>
  <si>
    <t>"m.č. 1.13" (78,24+2,2+2*1,6-4*3,76-2*(1+0,9))*0,15</t>
  </si>
  <si>
    <t>- Součást skladby ( P.7 )</t>
  </si>
  <si>
    <t>"m.č. 1.08" (15,6-1,63)*0,15</t>
  </si>
  <si>
    <t>144</t>
  </si>
  <si>
    <t>634662r01</t>
  </si>
  <si>
    <t>Výplň spar šířky do 10 mm v mazaninách a podlahových krytinách akrylátovým tmelem</t>
  </si>
  <si>
    <t>-125250246</t>
  </si>
  <si>
    <t>- přechod mezi různýmy druhy podlah:</t>
  </si>
  <si>
    <t>"podlahové konstrukce - odhad" 12,1</t>
  </si>
  <si>
    <t>Ostatní konstrukce a práce, bourání</t>
  </si>
  <si>
    <t>Lešení a stavební výtahy</t>
  </si>
  <si>
    <t>145</t>
  </si>
  <si>
    <t>941111322</t>
  </si>
  <si>
    <t>Odborná prohlídka lešení řadového trubkového lehkého s podlahami zatížení do 200 kg/m2 š od 0,6 do 1,5 m v do 25 m pl přes 500 do 2000 m2 zakrytého sítí</t>
  </si>
  <si>
    <t>-1885396127</t>
  </si>
  <si>
    <t>https://podminky.urs.cz/item/CS_URS_2025_01/941111322</t>
  </si>
  <si>
    <t>Viz. PD stavební část - výkresy půdorysu, výkresy řezů a Tech.zpr.</t>
  </si>
  <si>
    <t>146</t>
  </si>
  <si>
    <t>941211111</t>
  </si>
  <si>
    <t>Montáž lešení řadového rámového lehkého zatížení do 200 kg/m2 š od 0,6 do 0,9 m v do 10 m</t>
  </si>
  <si>
    <t>36997821</t>
  </si>
  <si>
    <t>https://podminky.urs.cz/item/CS_URS_2025_01/941211111</t>
  </si>
  <si>
    <t>"garáže" 73,29*5,905</t>
  </si>
  <si>
    <t>"administrativní část" 43,38*7,72</t>
  </si>
  <si>
    <t>147</t>
  </si>
  <si>
    <t>941211_R1</t>
  </si>
  <si>
    <t>Příplatek k pronájmu lešení za celou dobu užití</t>
  </si>
  <si>
    <t>-960020676</t>
  </si>
  <si>
    <t>"odkaz na pol. 941211111:" 767,671</t>
  </si>
  <si>
    <t>148</t>
  </si>
  <si>
    <t>941211811</t>
  </si>
  <si>
    <t>Demontáž lešení řadového rámového lehkého zatížení do 200 kg/m2 š od 0,6 do 0,9 m v do 10 m</t>
  </si>
  <si>
    <t>1681633577</t>
  </si>
  <si>
    <t>https://podminky.urs.cz/item/CS_URS_2025_01/941211811</t>
  </si>
  <si>
    <t>149</t>
  </si>
  <si>
    <t>944211111</t>
  </si>
  <si>
    <t>Montáž ochranného ohrazení trubkového/dílcového na vnějších stranách objektů lehkého tř. B</t>
  </si>
  <si>
    <t>-250422076</t>
  </si>
  <si>
    <t>https://podminky.urs.cz/item/CS_URS_2025_01/944211111</t>
  </si>
  <si>
    <t>"střecha garáž" 70,29</t>
  </si>
  <si>
    <t>"střecha administrativa" 41,38</t>
  </si>
  <si>
    <t>150</t>
  </si>
  <si>
    <t>944211-R1</t>
  </si>
  <si>
    <t>Příplatek k ochrannému ohrazení lehkému tř.B na vnějších stranách objektů za celou dobu použití</t>
  </si>
  <si>
    <t>1397697068</t>
  </si>
  <si>
    <t>"odkaz na pol. 944211111:" 111,67</t>
  </si>
  <si>
    <t>151</t>
  </si>
  <si>
    <t>944211811</t>
  </si>
  <si>
    <t>Demontáž ochranného ohrazení trubkového/dílcového na vnějších stranách objektů lehkého tř. B</t>
  </si>
  <si>
    <t>867260925</t>
  </si>
  <si>
    <t>https://podminky.urs.cz/item/CS_URS_2025_01/944211811</t>
  </si>
  <si>
    <t>152</t>
  </si>
  <si>
    <t>944511111</t>
  </si>
  <si>
    <t>Montáž ochranné sítě z textilie z umělých vláken</t>
  </si>
  <si>
    <t>1200888403</t>
  </si>
  <si>
    <t>https://podminky.urs.cz/item/CS_URS_2025_01/944511111</t>
  </si>
  <si>
    <t>153</t>
  </si>
  <si>
    <t>944511-R1</t>
  </si>
  <si>
    <t>Příplatek k ochranné síti za celou dobu užití</t>
  </si>
  <si>
    <t>-1862094661</t>
  </si>
  <si>
    <t>"odkaz na pol. 944511111:" 767,671</t>
  </si>
  <si>
    <t>154</t>
  </si>
  <si>
    <t>944511811</t>
  </si>
  <si>
    <t>Demontáž ochranné sítě z textilie z umělých vláken</t>
  </si>
  <si>
    <t>656423936</t>
  </si>
  <si>
    <t>https://podminky.urs.cz/item/CS_URS_2025_01/944511811</t>
  </si>
  <si>
    <t>155</t>
  </si>
  <si>
    <t>949101111</t>
  </si>
  <si>
    <t>Lešení pomocné pro objekty pozemních staveb s lešeňovou podlahou v do 1,9 m zatížení do 150 kg/m2</t>
  </si>
  <si>
    <t>1832677488</t>
  </si>
  <si>
    <t>https://podminky.urs.cz/item/CS_URS_2025_01/949101111</t>
  </si>
  <si>
    <t>- lešení po celou dobu výstavby a pro všechny profese</t>
  </si>
  <si>
    <t>"úroveň 1.NP" 27,01+8,96+17,28+28,8+5,43+6,57+14,6+37,59</t>
  </si>
  <si>
    <t>"úroveň 2.NP" 5,04+14,56+23,68+6,82+7,11+56,98</t>
  </si>
  <si>
    <t>156</t>
  </si>
  <si>
    <t>949101112</t>
  </si>
  <si>
    <t>Lešení pomocné pro objekty pozemních staveb s lešeňovou podlahou v přes 1,9 do 3,5 m zatížení do 150 kg/m2</t>
  </si>
  <si>
    <t>1163705713</t>
  </si>
  <si>
    <t>https://podminky.urs.cz/item/CS_URS_2025_01/949101112</t>
  </si>
  <si>
    <t>"úroveň 1.NP" 32,6+14,85+10,6+7,18+288,13</t>
  </si>
  <si>
    <t>157</t>
  </si>
  <si>
    <t>993111111</t>
  </si>
  <si>
    <t>Dovoz a odvoz lešení řadového do 10 km včetně naložení a složení</t>
  </si>
  <si>
    <t>1283441549</t>
  </si>
  <si>
    <t>https://podminky.urs.cz/item/CS_URS_2025_01/993111111</t>
  </si>
  <si>
    <t>"odkaz na pol. 94121111:" 767,671</t>
  </si>
  <si>
    <t>158</t>
  </si>
  <si>
    <t>993111119</t>
  </si>
  <si>
    <t>Příplatek k ceně dovozu a odvozu lešení řadového ZKD 10 km přes 10 km</t>
  </si>
  <si>
    <t>-2046033875</t>
  </si>
  <si>
    <t>https://podminky.urs.cz/item/CS_URS_2025_01/993111119</t>
  </si>
  <si>
    <t>Různé dokončovací konstrukce a práce pozemních staveb</t>
  </si>
  <si>
    <t>159</t>
  </si>
  <si>
    <t>952901111</t>
  </si>
  <si>
    <t>Vyčištění budov bytové a občanské výstavby při výšce podlaží do 4 m</t>
  </si>
  <si>
    <t>1200095325</t>
  </si>
  <si>
    <t>https://podminky.urs.cz/item/CS_URS_2025_01/952901111</t>
  </si>
  <si>
    <t>160</t>
  </si>
  <si>
    <t>953946111</t>
  </si>
  <si>
    <t>Montáž atypických ocelových kcí hmotnosti přes 0,5 do 1 t z profilů hmotnosti do 13 kg/m</t>
  </si>
  <si>
    <t>559823184</t>
  </si>
  <si>
    <t>https://podminky.urs.cz/item/CS_URS_2025_01/953946111</t>
  </si>
  <si>
    <t>161</t>
  </si>
  <si>
    <t>13010934</t>
  </si>
  <si>
    <t>ocel profilová jakost S235JR (11 375) průřez UPE 160</t>
  </si>
  <si>
    <t>1056749213</t>
  </si>
  <si>
    <t>- ocelová konstrukce pro onení výměru:</t>
  </si>
  <si>
    <t>"svislá část konstrukce" (17*4,3)*17,4*0,001</t>
  </si>
  <si>
    <t>"vodorovná část konstrukce" (4*1,82+3,43+4*3,76)*17,4*0,001</t>
  </si>
  <si>
    <t>"výměny v rámci obvodové kce" 27,36*17,4*0,001</t>
  </si>
  <si>
    <t>"zámečnické konstrukce u vstupu" 34,5*17,4*0,001</t>
  </si>
  <si>
    <t>"sváry, spoje, vývrty, ztratné a prořez 10%" 2,796*0,1</t>
  </si>
  <si>
    <t>162</t>
  </si>
  <si>
    <t>13611228</t>
  </si>
  <si>
    <t>plech ocelový hladký jakost S235JR tl 10mm tabule</t>
  </si>
  <si>
    <t>1526328796</t>
  </si>
  <si>
    <t>- ocelová konstrukce pro oknení výměru:</t>
  </si>
  <si>
    <t>"vodorovné připojení" 18*2*78,5*0,08*0,17*0,001</t>
  </si>
  <si>
    <t>"sváry, spoje, vývrty, ztratné a prořez 10%" 0,038*0,1</t>
  </si>
  <si>
    <t>163</t>
  </si>
  <si>
    <t>13611238</t>
  </si>
  <si>
    <t>plech ocelový hladký jakost S235JR tl 15mm tabule</t>
  </si>
  <si>
    <t>1298666397</t>
  </si>
  <si>
    <t>"spodní připojení" 17*0,17*0,17*117,75*0,001</t>
  </si>
  <si>
    <t>"horní připojení" 17*(0,17*0,17+0,17*0,2)*117,75*0,001</t>
  </si>
  <si>
    <t>"sváry, spoje, vývrty, ztratné a prořez 10%" 0,184*0,1</t>
  </si>
  <si>
    <t>164</t>
  </si>
  <si>
    <t>711159111</t>
  </si>
  <si>
    <t>Provedení těsnícího bentonitového pásu pro dilatační nebo styčné spáry</t>
  </si>
  <si>
    <t>-707971598</t>
  </si>
  <si>
    <t>https://podminky.urs.cz/item/CS_URS_2025_01/711159111</t>
  </si>
  <si>
    <t xml:space="preserve"> - rozsah opatření bude určený ve vyšším stupni PD, nebo opatření budou vyčísleny zhotovitelem a předloženy ke schválení GP</t>
  </si>
  <si>
    <t xml:space="preserve">"pracovní spára  - předběžně stanoveno:" 220</t>
  </si>
  <si>
    <t>165</t>
  </si>
  <si>
    <t>56284675r01</t>
  </si>
  <si>
    <t xml:space="preserve">panel bobtnavý bentonitový do dilatačních spár betonových konstrukcí š.150 mm včetně kotvení </t>
  </si>
  <si>
    <t>-882807010</t>
  </si>
  <si>
    <t>166</t>
  </si>
  <si>
    <t>931994142</t>
  </si>
  <si>
    <t>Těsnění dilatační spáry betonové konstrukce polyuretanovým tmelem do pl 4,0 cm2</t>
  </si>
  <si>
    <t>-1127224561</t>
  </si>
  <si>
    <t>https://podminky.urs.cz/item/CS_URS_2025_01/931994142</t>
  </si>
  <si>
    <t xml:space="preserve">"pracovní spára  - předběžně stanoveno:" 180</t>
  </si>
  <si>
    <t>167</t>
  </si>
  <si>
    <t>952901114</t>
  </si>
  <si>
    <t>Vyčištění budov bytové a občanské výstavby při výšce podlaží přes 4 m</t>
  </si>
  <si>
    <t>996256869</t>
  </si>
  <si>
    <t>https://podminky.urs.cz/item/CS_URS_2025_01/952901114</t>
  </si>
  <si>
    <t>"úroveň 1.NP" 499,6</t>
  </si>
  <si>
    <t xml:space="preserve">"úroveň 2.NP"  114,19</t>
  </si>
  <si>
    <t>168</t>
  </si>
  <si>
    <t>953334121</t>
  </si>
  <si>
    <t>Bobtnavý pásek do pracovních spar betonových kcí bentonitový 20 x 25 mm</t>
  </si>
  <si>
    <t>-1503368214</t>
  </si>
  <si>
    <t>https://podminky.urs.cz/item/CS_URS_2025_01/953334121</t>
  </si>
  <si>
    <t xml:space="preserve">"pracovní spára  - předběžně stanoveno:" 250</t>
  </si>
  <si>
    <t>169</t>
  </si>
  <si>
    <t>953334621</t>
  </si>
  <si>
    <t>Těsnící křížový plech do řízených smršťovacích spar betonových kcí š přes 200 do 300 mm</t>
  </si>
  <si>
    <t>-488399385</t>
  </si>
  <si>
    <t>https://podminky.urs.cz/item/CS_URS_2025_01/953334621</t>
  </si>
  <si>
    <t xml:space="preserve">"pracovní spára  - předběžně stanoveno:" 160</t>
  </si>
  <si>
    <t>Prorážení otvorů a ostatní bourací práce</t>
  </si>
  <si>
    <t>170</t>
  </si>
  <si>
    <t>973031335</t>
  </si>
  <si>
    <t>Vysekání kapes ve zdivu cihelném na MV nebo MVC pl do 0,16 m2 hl do 300 mm</t>
  </si>
  <si>
    <t>182463211</t>
  </si>
  <si>
    <t>https://podminky.urs.cz/item/CS_URS_2025_01/973031335</t>
  </si>
  <si>
    <t>"nika pro hydrant" 1</t>
  </si>
  <si>
    <t>171</t>
  </si>
  <si>
    <t>974031121</t>
  </si>
  <si>
    <t>Vysekání rýh ve zdivu cihelném hl do 30 mm š do 30 mm</t>
  </si>
  <si>
    <t>-412267537</t>
  </si>
  <si>
    <t>https://podminky.urs.cz/item/CS_URS_2025_01/974031121</t>
  </si>
  <si>
    <t>viz PD - oddíl ZTI - výkresová a textová část</t>
  </si>
  <si>
    <t>"stavební přípomoc - profese" 35</t>
  </si>
  <si>
    <t>172</t>
  </si>
  <si>
    <t>974031132</t>
  </si>
  <si>
    <t>Vysekání rýh ve zdivu cihelném hl do 50 mm š do 70 mm</t>
  </si>
  <si>
    <t>-521888936</t>
  </si>
  <si>
    <t>https://podminky.urs.cz/item/CS_URS_2025_01/974031132</t>
  </si>
  <si>
    <t>"stavební přípomoc - profese" 25</t>
  </si>
  <si>
    <t>173</t>
  </si>
  <si>
    <t>974031142</t>
  </si>
  <si>
    <t>Vysekání rýh ve zdivu cihelném hl do 70 mm š do 70 mm</t>
  </si>
  <si>
    <t>311119328</t>
  </si>
  <si>
    <t>https://podminky.urs.cz/item/CS_URS_2025_01/974031142</t>
  </si>
  <si>
    <t>"stavební přípomoc - profese" 10</t>
  </si>
  <si>
    <t>174</t>
  </si>
  <si>
    <t>974031153</t>
  </si>
  <si>
    <t>Vysekání rýh ve zdivu cihelném hl do 100 mm š do 100 mm</t>
  </si>
  <si>
    <t>-1110972703</t>
  </si>
  <si>
    <t>https://podminky.urs.cz/item/CS_URS_2025_01/974031153</t>
  </si>
  <si>
    <t>"stavební přípomoc - profese" 6</t>
  </si>
  <si>
    <t>175</t>
  </si>
  <si>
    <t>974031164</t>
  </si>
  <si>
    <t>Vysekání rýh ve zdivu cihelném hl do 150 mm š do 150 mm</t>
  </si>
  <si>
    <t>-833083594</t>
  </si>
  <si>
    <t>https://podminky.urs.cz/item/CS_URS_2025_01/974031164</t>
  </si>
  <si>
    <t>"stavební přípomoc - profese" 12</t>
  </si>
  <si>
    <t>176</t>
  </si>
  <si>
    <t>973032616</t>
  </si>
  <si>
    <t>Vysekání kapes pro špalíky a krabice ve zdivu z dutých cihel nebo tvárnic do 100x100x50 mm</t>
  </si>
  <si>
    <t>-1338639202</t>
  </si>
  <si>
    <t>https://podminky.urs.cz/item/CS_URS_2025_01/973032616</t>
  </si>
  <si>
    <t>"stavební přípomoc - profese" 50</t>
  </si>
  <si>
    <t>177</t>
  </si>
  <si>
    <t>977332211</t>
  </si>
  <si>
    <t>Frézování drážek ve stěnách z dutých cihel nebo tvárnic do 30x30 mm</t>
  </si>
  <si>
    <t>1578717176</t>
  </si>
  <si>
    <t>https://podminky.urs.cz/item/CS_URS_2025_01/977332211</t>
  </si>
  <si>
    <t>"stavební přípomoc - profese" 250</t>
  </si>
  <si>
    <t>178</t>
  </si>
  <si>
    <t>977151111</t>
  </si>
  <si>
    <t>Jádrové vrty diamantovými korunkami do stavebních materiálů D do 35 mm</t>
  </si>
  <si>
    <t>1276763157</t>
  </si>
  <si>
    <t>https://podminky.urs.cz/item/CS_URS_2025_01/977151111</t>
  </si>
  <si>
    <t>"stavební přípomoc - profese" 2,25</t>
  </si>
  <si>
    <t>179</t>
  </si>
  <si>
    <t>977151116</t>
  </si>
  <si>
    <t>Jádrové vrty diamantovými korunkami do stavebních materiálů D přes 70 do 80 mm</t>
  </si>
  <si>
    <t>-428564870</t>
  </si>
  <si>
    <t>https://podminky.urs.cz/item/CS_URS_2025_01/977151116</t>
  </si>
  <si>
    <t>"stavební přípomoc - profese" 0,75</t>
  </si>
  <si>
    <t>180</t>
  </si>
  <si>
    <t>977151121</t>
  </si>
  <si>
    <t>Jádrové vrty diamantovými korunkami do stavebních materiálů D přes 110 do 120 mm</t>
  </si>
  <si>
    <t>-486449969</t>
  </si>
  <si>
    <t>https://podminky.urs.cz/item/CS_URS_2025_01/977151121</t>
  </si>
  <si>
    <t>"stavební přípomoc - profese" 1,5</t>
  </si>
  <si>
    <t>181</t>
  </si>
  <si>
    <t>977151122</t>
  </si>
  <si>
    <t>Jádrové vrty diamantovými korunkami do stavebních materiálů D přes 120 do 130 mm</t>
  </si>
  <si>
    <t>-451071140</t>
  </si>
  <si>
    <t>https://podminky.urs.cz/item/CS_URS_2025_01/977151122</t>
  </si>
  <si>
    <t>"stavební přípomoc - profese" 0,8</t>
  </si>
  <si>
    <t>182</t>
  </si>
  <si>
    <t>977151213</t>
  </si>
  <si>
    <t>Jádrové vrty dovrchní diamantovými korunkami do stavebních materiálů D přes 40 do 50 mm</t>
  </si>
  <si>
    <t>2031573637</t>
  </si>
  <si>
    <t>https://podminky.urs.cz/item/CS_URS_2025_01/977151213</t>
  </si>
  <si>
    <t>"stavební přípomoc - profese" 12*0,3</t>
  </si>
  <si>
    <t>183</t>
  </si>
  <si>
    <t>977151216</t>
  </si>
  <si>
    <t>Jádrové vrty dovrchní diamantovými korunkami do stavebních materiálů D přes 70 do 80 mm</t>
  </si>
  <si>
    <t>1737637897</t>
  </si>
  <si>
    <t>https://podminky.urs.cz/item/CS_URS_2025_01/977151216</t>
  </si>
  <si>
    <t>"stavební přípomoc - profese"4*0,3</t>
  </si>
  <si>
    <t>184</t>
  </si>
  <si>
    <t>977151219</t>
  </si>
  <si>
    <t>Jádrové vrty dovrchní diamantovými korunkami do stavebních materiálů D přes 100 do 110 mm</t>
  </si>
  <si>
    <t>2134804234</t>
  </si>
  <si>
    <t>https://podminky.urs.cz/item/CS_URS_2025_01/977151219</t>
  </si>
  <si>
    <t>"stavební přípomoc - profese" 6*0,3</t>
  </si>
  <si>
    <t>185</t>
  </si>
  <si>
    <t>977151225</t>
  </si>
  <si>
    <t>Jádrové vrty dovrchní diamantovými korunkami do stavebních materiálů D přes 180 do 200 mm</t>
  </si>
  <si>
    <t>414987886</t>
  </si>
  <si>
    <t>https://podminky.urs.cz/item/CS_URS_2025_01/977151225</t>
  </si>
  <si>
    <t>"stavební přípomoc - profese" 4*0,3</t>
  </si>
  <si>
    <t>Demolice a sanace</t>
  </si>
  <si>
    <t>186</t>
  </si>
  <si>
    <t>985331214</t>
  </si>
  <si>
    <t>Dodatečné vlepování betonářské výztuže D 14 mm do chemické malty včetně vyvrtání otvoru</t>
  </si>
  <si>
    <t>1988361307</t>
  </si>
  <si>
    <t>https://podminky.urs.cz/item/CS_URS_2025_01/985331214</t>
  </si>
  <si>
    <t>- ocelová konstrukce pro vynesení atiky:</t>
  </si>
  <si>
    <t>"spodní profil" 50*0,15</t>
  </si>
  <si>
    <t>187</t>
  </si>
  <si>
    <t>31197005</t>
  </si>
  <si>
    <t>tyč závitová Pz 4.6 M14</t>
  </si>
  <si>
    <t>-949860802</t>
  </si>
  <si>
    <t>7,5*1,1 'Přepočtené koeficientem množství</t>
  </si>
  <si>
    <t>188</t>
  </si>
  <si>
    <t>31120007</t>
  </si>
  <si>
    <t>podložka DIN 125-A ZB D 14mm</t>
  </si>
  <si>
    <t>100 kus</t>
  </si>
  <si>
    <t>707128840</t>
  </si>
  <si>
    <t>7,5*0,06667 'Přepočtené koeficientem množství</t>
  </si>
  <si>
    <t>189</t>
  </si>
  <si>
    <t>31111007</t>
  </si>
  <si>
    <t>matice přesná šestihranná Pz DIN 934-8 M14</t>
  </si>
  <si>
    <t>-1381545063</t>
  </si>
  <si>
    <t>7,5*0,0667 'Přepočtené koeficientem množství</t>
  </si>
  <si>
    <t>190</t>
  </si>
  <si>
    <t>985331216</t>
  </si>
  <si>
    <t>Dodatečné vlepování betonářské výztuže D 18 mm do chemické malty včetně vyvrtání otvoru</t>
  </si>
  <si>
    <t>1339067197</t>
  </si>
  <si>
    <t>https://podminky.urs.cz/item/CS_URS_2025_01/985331216</t>
  </si>
  <si>
    <t>"spodní připojení" 17*2*0,2</t>
  </si>
  <si>
    <t>"horní připojení" 17*2*0,2</t>
  </si>
  <si>
    <t>191</t>
  </si>
  <si>
    <t>HLT.2223r01</t>
  </si>
  <si>
    <t>Kotevní šroub HAS4-H M16x205</t>
  </si>
  <si>
    <t>109426973</t>
  </si>
  <si>
    <t>13,6*5 'Přepočtené koeficientem množství</t>
  </si>
  <si>
    <t>997</t>
  </si>
  <si>
    <t>Přesun sutě</t>
  </si>
  <si>
    <t>192</t>
  </si>
  <si>
    <t>997013211</t>
  </si>
  <si>
    <t>Vnitrostaveništní doprava suti a vybouraných hmot pro budovy v do 6 m ručně</t>
  </si>
  <si>
    <t>1957556813</t>
  </si>
  <si>
    <t>https://podminky.urs.cz/item/CS_URS_2025_01/997013211</t>
  </si>
  <si>
    <t>193</t>
  </si>
  <si>
    <t>997013501</t>
  </si>
  <si>
    <t>Odvoz suti a vybouraných hmot na skládku nebo meziskládku do 1 km se složením</t>
  </si>
  <si>
    <t>960222634</t>
  </si>
  <si>
    <t>https://podminky.urs.cz/item/CS_URS_2025_01/997013501</t>
  </si>
  <si>
    <t>194</t>
  </si>
  <si>
    <t>997013509</t>
  </si>
  <si>
    <t>Příplatek k odvozu suti a vybouraných hmot na skládku ZKD 1 km přes 1 km</t>
  </si>
  <si>
    <t>1740969268</t>
  </si>
  <si>
    <t>https://podminky.urs.cz/item/CS_URS_2025_01/997013509</t>
  </si>
  <si>
    <t>0,567*19 'Přepočtené koeficientem množství</t>
  </si>
  <si>
    <t>195</t>
  </si>
  <si>
    <t>997013603</t>
  </si>
  <si>
    <t>Poplatek za uložení na skládce (skládkovné) stavebního odpadu cihelného kód odpadu 17 01 02</t>
  </si>
  <si>
    <t>66419301</t>
  </si>
  <si>
    <t>https://podminky.urs.cz/item/CS_URS_2025_01/997013603</t>
  </si>
  <si>
    <t>998</t>
  </si>
  <si>
    <t>Přesun hmot</t>
  </si>
  <si>
    <t>196</t>
  </si>
  <si>
    <t>998011002</t>
  </si>
  <si>
    <t>Přesun hmot pro budovy zděné v přes 6 do 12 m</t>
  </si>
  <si>
    <t>-934429178</t>
  </si>
  <si>
    <t>https://podminky.urs.cz/item/CS_URS_2025_01/998011002</t>
  </si>
  <si>
    <t>PSV</t>
  </si>
  <si>
    <t>Práce a dodávky PSV</t>
  </si>
  <si>
    <t>711</t>
  </si>
  <si>
    <t>Izolace proti vodě, vlhkosti a plynům</t>
  </si>
  <si>
    <t>197</t>
  </si>
  <si>
    <t>711111001</t>
  </si>
  <si>
    <t>Provedení izolace proti zemní vlhkosti vodorovné za studena nátěrem penetračním</t>
  </si>
  <si>
    <t>-50793654</t>
  </si>
  <si>
    <t>https://podminky.urs.cz/item/CS_URS_2025_01/711111001</t>
  </si>
  <si>
    <t>- Součást skladby ( P2,3 a 8 )</t>
  </si>
  <si>
    <t>"základová deska s ozn. ( Z3 )" 206,57</t>
  </si>
  <si>
    <t>198</t>
  </si>
  <si>
    <t>11163150</t>
  </si>
  <si>
    <t>lak penetrační asfaltový</t>
  </si>
  <si>
    <t>1516401265</t>
  </si>
  <si>
    <t>206,57*0,0003 'Přepočtené koeficientem množství</t>
  </si>
  <si>
    <t>199</t>
  </si>
  <si>
    <t>711111052</t>
  </si>
  <si>
    <t>Provedení izolace proti zemní vlhkosti vodorovné za studena 2x nátěr tekutou lepenkou</t>
  </si>
  <si>
    <t>1178847975</t>
  </si>
  <si>
    <t>https://podminky.urs.cz/item/CS_URS_2025_01/711111052</t>
  </si>
  <si>
    <t>200</t>
  </si>
  <si>
    <t>24551031</t>
  </si>
  <si>
    <t>stěrka hydroizolační dvousložková cemento-polymerová proti zemní vlhkosti</t>
  </si>
  <si>
    <t>kg</t>
  </si>
  <si>
    <t>38717205</t>
  </si>
  <si>
    <t>206,57*1,5 'Přepočtené koeficientem množství</t>
  </si>
  <si>
    <t>201</t>
  </si>
  <si>
    <t>711112001</t>
  </si>
  <si>
    <t>Provedení izolace proti zemní vlhkosti svislé za studena nátěrem penetračním</t>
  </si>
  <si>
    <t>140815814</t>
  </si>
  <si>
    <t>https://podminky.urs.cz/item/CS_URS_2025_01/711112001</t>
  </si>
  <si>
    <t>- vytažení na svislé konstrukce min 100 mm</t>
  </si>
  <si>
    <t>163,37*0,1 'Přepočtené koeficientem množství</t>
  </si>
  <si>
    <t>202</t>
  </si>
  <si>
    <t>672911432</t>
  </si>
  <si>
    <t>163,37*0,00034 'Přepočtené koeficientem množství</t>
  </si>
  <si>
    <t>203</t>
  </si>
  <si>
    <t>711112051</t>
  </si>
  <si>
    <t>Provedení izolace proti zemní vlhkosti svislé za studena 2x nátěr tekutou elastickou hydroizolací</t>
  </si>
  <si>
    <t>853201778</t>
  </si>
  <si>
    <t>https://podminky.urs.cz/item/CS_URS_2025_01/711112051</t>
  </si>
  <si>
    <t>204</t>
  </si>
  <si>
    <t>11163001</t>
  </si>
  <si>
    <t>stěrka hydroizolační asfaltová dvousložková do spodní stavby</t>
  </si>
  <si>
    <t>766782190</t>
  </si>
  <si>
    <t>179,767*1,35 'Přepočtené koeficientem množství</t>
  </si>
  <si>
    <t>205</t>
  </si>
  <si>
    <t>711112052</t>
  </si>
  <si>
    <t>Provedení izolace proti zemní vlhkosti svislé za studena 2x nátěr tekutou lepenkou</t>
  </si>
  <si>
    <t>-411570352</t>
  </si>
  <si>
    <t>https://podminky.urs.cz/item/CS_URS_2025_01/711112052</t>
  </si>
  <si>
    <t>"m.č. 1.03" (12,6-3*0,9)*0,1</t>
  </si>
  <si>
    <t>"m.č. 1.04" (16,8-0,9)*0,1</t>
  </si>
  <si>
    <t>"m.č. 1.06" (10,1-0,9)*0,1</t>
  </si>
  <si>
    <t>"m.č. 1.07" (11-0,8)*0,1</t>
  </si>
  <si>
    <t>"m.č. 1.05" (22,8-1)*0,1</t>
  </si>
  <si>
    <t>"m.č. 1.01" (31,97-2*0,9+3*1+1,1+3,64)*0,1</t>
  </si>
  <si>
    <t>"m.č. 1.02" (22,4-0,9-1)*0,1</t>
  </si>
  <si>
    <t>"m.č. 1.09" (25,9-0,9-1-1,1)*0,1</t>
  </si>
  <si>
    <t>"m.č. 1.10" (16,16-1,1)*0,1</t>
  </si>
  <si>
    <t>206</t>
  </si>
  <si>
    <t>-159225120</t>
  </si>
  <si>
    <t>196,104*3 'Přepočtené koeficientem množství</t>
  </si>
  <si>
    <t>207</t>
  </si>
  <si>
    <t>711161274</t>
  </si>
  <si>
    <t>Provedení izolace proti zemní vlhkosti svislé z nopové fólie výška nopu do 20 mm</t>
  </si>
  <si>
    <t>-940252814</t>
  </si>
  <si>
    <t>https://podminky.urs.cz/item/CS_URS_2025_01/711161274</t>
  </si>
  <si>
    <t>208</t>
  </si>
  <si>
    <t>28323023</t>
  </si>
  <si>
    <t>fólie profilovaná (nopová) drenážní HDPE s nakašírovanou filtrační textilií s výškou nopů 20mm</t>
  </si>
  <si>
    <t>48168045</t>
  </si>
  <si>
    <t>154,493*1,221 'Přepočtené koeficientem množství</t>
  </si>
  <si>
    <t>209</t>
  </si>
  <si>
    <t>711161383</t>
  </si>
  <si>
    <t>Izolace proti zemní vlhkosti nopovou fólií ukončení horní lištou</t>
  </si>
  <si>
    <t>-1325855636</t>
  </si>
  <si>
    <t>https://podminky.urs.cz/item/CS_URS_2025_01/711161383</t>
  </si>
  <si>
    <t>"sokl administrativa" 44,95</t>
  </si>
  <si>
    <t>"sokl garáže" 65,77</t>
  </si>
  <si>
    <t>210</t>
  </si>
  <si>
    <t>998711101</t>
  </si>
  <si>
    <t>Přesun hmot tonážní pro izolace proti vodě, vlhkosti a plynům v objektech v do 6 m</t>
  </si>
  <si>
    <t>-1347984657</t>
  </si>
  <si>
    <t>https://podminky.urs.cz/item/CS_URS_2025_01/998711101</t>
  </si>
  <si>
    <t>712</t>
  </si>
  <si>
    <t>Povlakové krytiny</t>
  </si>
  <si>
    <t>211</t>
  </si>
  <si>
    <t>712311101</t>
  </si>
  <si>
    <t>Provedení povlakové krytiny střech do 10° za studena lakem penetračním nebo asfaltovým</t>
  </si>
  <si>
    <t>-1204173196</t>
  </si>
  <si>
    <t>https://podminky.urs.cz/item/CS_URS_2025_01/712311101</t>
  </si>
  <si>
    <t xml:space="preserve"> - součást skladby ( S.1 a S.3 )</t>
  </si>
  <si>
    <t>- plocha střešního trapézu v půdorysném rozměru</t>
  </si>
  <si>
    <t>"střešní krytina nad garáží" 389,75</t>
  </si>
  <si>
    <t>"vytažení na svislé konstrukce" 35</t>
  </si>
  <si>
    <t>- Součást skladby ( S.2 a S.4 )</t>
  </si>
  <si>
    <t>"střešní krytina nad administrativou" 125,31</t>
  </si>
  <si>
    <t>"vytažení na atiky" 49,5*0,85</t>
  </si>
  <si>
    <t>212</t>
  </si>
  <si>
    <t>346784669</t>
  </si>
  <si>
    <t>592,135*0,00032 'Přepočtené koeficientem množství</t>
  </si>
  <si>
    <t>213</t>
  </si>
  <si>
    <t>712332115</t>
  </si>
  <si>
    <t>Povlaková krytina plochých střech nopovou folií, nopek v 20 mm, tl do 1,0 mm</t>
  </si>
  <si>
    <t>1344021823</t>
  </si>
  <si>
    <t>https://podminky.urs.cz/item/CS_URS_2025_01/712332115</t>
  </si>
  <si>
    <t>Součást skladby ( S.2 a S.4 )</t>
  </si>
  <si>
    <t>"vytažení na atiky" 49,5*0,15</t>
  </si>
  <si>
    <t>214</t>
  </si>
  <si>
    <t>712341659</t>
  </si>
  <si>
    <t>Provedení povlakové krytiny střech do 10° pásy NAIP přitavením bodově</t>
  </si>
  <si>
    <t>-1211023804</t>
  </si>
  <si>
    <t>https://podminky.urs.cz/item/CS_URS_2025_01/712341659</t>
  </si>
  <si>
    <t>215</t>
  </si>
  <si>
    <t>62853004</t>
  </si>
  <si>
    <t>pás asfaltový natavitelný modifikovaný SBS s vložkou ze skleněné tkaniny a spalitelnou PE fólií nebo jemnozrnným minerálním posypem na horním povrchu tl 4,0mm</t>
  </si>
  <si>
    <t>-1862119582</t>
  </si>
  <si>
    <t>557,135*1,1655 'Přepočtené koeficientem množství</t>
  </si>
  <si>
    <t>216</t>
  </si>
  <si>
    <t>712363611</t>
  </si>
  <si>
    <t>Provedení povlak krytiny mechanicky kotvenou do trapézu TI tl přes 240 mm vnitřní pole, budova v do 18 m</t>
  </si>
  <si>
    <t>971528698</t>
  </si>
  <si>
    <t>https://podminky.urs.cz/item/CS_URS_2025_01/712363611</t>
  </si>
  <si>
    <t>- rozsah plochy 75%</t>
  </si>
  <si>
    <t>424,75*0,75 'Přepočtené koeficientem množství</t>
  </si>
  <si>
    <t>217</t>
  </si>
  <si>
    <t>712363612</t>
  </si>
  <si>
    <t>Provedení povlak krytiny mechanicky kotvenou do trapézu TI tl přes 240 mm krajní pole, budova v do 18 m</t>
  </si>
  <si>
    <t>-2121732802</t>
  </si>
  <si>
    <t>https://podminky.urs.cz/item/CS_URS_2025_01/712363612</t>
  </si>
  <si>
    <t>- rozsah plochy 20%</t>
  </si>
  <si>
    <t>424,75*0,2 'Přepočtené koeficientem množství</t>
  </si>
  <si>
    <t>218</t>
  </si>
  <si>
    <t>712363613</t>
  </si>
  <si>
    <t>Provedení povlak krytiny mechanicky kotvenou do trapézu TI tl přes 240 mm rohové pole, budova v do 18 m</t>
  </si>
  <si>
    <t>267781403</t>
  </si>
  <si>
    <t>https://podminky.urs.cz/item/CS_URS_2025_01/712363613</t>
  </si>
  <si>
    <t>- rozsah plochy 5%</t>
  </si>
  <si>
    <t>424,75*0,05 'Přepočtené koeficientem množství</t>
  </si>
  <si>
    <t>219</t>
  </si>
  <si>
    <t>28342411</t>
  </si>
  <si>
    <t>fólie hydroizolační střešní mPVC s nakašírovaným PES rounem určená k lepení tl 1,5mm</t>
  </si>
  <si>
    <t>421821299</t>
  </si>
  <si>
    <t>424,75*1,1655 'Přepočtené koeficientem množství</t>
  </si>
  <si>
    <t>220</t>
  </si>
  <si>
    <t>712361301</t>
  </si>
  <si>
    <t>Provedení dvojitého hydroizolačního systému plochých střech na ploše vodorovné fólií PVC volně s horkovzdušným navařením segmentů</t>
  </si>
  <si>
    <t>1280736220</t>
  </si>
  <si>
    <t>https://podminky.urs.cz/item/CS_URS_2025_01/712361301</t>
  </si>
  <si>
    <t>221</t>
  </si>
  <si>
    <t>712362301</t>
  </si>
  <si>
    <t>Provedení dvojitého hydroizolačního systému plochých střech vytažení na svislou plochu fólií PVC volně s horkovzdušným navařením segmentů</t>
  </si>
  <si>
    <t>-674692077</t>
  </si>
  <si>
    <t>https://podminky.urs.cz/item/CS_URS_2025_01/712362301</t>
  </si>
  <si>
    <t>"vytažení na atiky" 49,5*0,55</t>
  </si>
  <si>
    <t>222</t>
  </si>
  <si>
    <t>28343014</t>
  </si>
  <si>
    <t>fólie hydroizolační střešní mPVC určená ke stabilizaci přitížením a do vegetačních střech tl 1,8mm</t>
  </si>
  <si>
    <t>241148162</t>
  </si>
  <si>
    <t>152,535*1,221 'Přepočtené koeficientem množství</t>
  </si>
  <si>
    <t>223</t>
  </si>
  <si>
    <t>712362701</t>
  </si>
  <si>
    <t>Provedení povlakové krytiny střech do 10° fólií zesílením spojů páskem</t>
  </si>
  <si>
    <t>-1394913902</t>
  </si>
  <si>
    <t>https://podminky.urs.cz/item/CS_URS_2025_01/712362701</t>
  </si>
  <si>
    <t>"viz pol.č. 712362701" 495,046</t>
  </si>
  <si>
    <t>495,046*0,65 'Přepočtené koeficientem množství</t>
  </si>
  <si>
    <t>224</t>
  </si>
  <si>
    <t>712391171</t>
  </si>
  <si>
    <t>Provedení povlakové krytiny střech do 10° podkladní textilní vrstvy</t>
  </si>
  <si>
    <t>2074199174</t>
  </si>
  <si>
    <t>https://podminky.urs.cz/item/CS_URS_2025_01/712391171</t>
  </si>
  <si>
    <t>225</t>
  </si>
  <si>
    <t>69311172</t>
  </si>
  <si>
    <t>geotextilie PP s ÚV stabilizací 300g/m2</t>
  </si>
  <si>
    <t>-1286016329</t>
  </si>
  <si>
    <t>542,285*1,155 'Přepočtené koeficientem množství</t>
  </si>
  <si>
    <t>226</t>
  </si>
  <si>
    <t>712391172</t>
  </si>
  <si>
    <t>Provedení povlakové krytiny střech do 10° ochranné textilní vrstvy</t>
  </si>
  <si>
    <t>-1751978624</t>
  </si>
  <si>
    <t>https://podminky.urs.cz/item/CS_URS_2025_01/712391172</t>
  </si>
  <si>
    <t>227</t>
  </si>
  <si>
    <t>-477361926</t>
  </si>
  <si>
    <t>152,535*1,155 'Přepočtené koeficientem množství</t>
  </si>
  <si>
    <t>228</t>
  </si>
  <si>
    <t>712391181</t>
  </si>
  <si>
    <t>Provedení povlakové krytiny střech do 10° posypem a zatlačením křemičitého písku</t>
  </si>
  <si>
    <t>161168530</t>
  </si>
  <si>
    <t>https://podminky.urs.cz/item/CS_URS_2025_01/712391181</t>
  </si>
  <si>
    <t>229</t>
  </si>
  <si>
    <t>235314r01</t>
  </si>
  <si>
    <t>systémový posyp - frakce 0,3 - 0,8mm (spotřeba 0,8 - 1,0 kg/m2)</t>
  </si>
  <si>
    <t>532101272</t>
  </si>
  <si>
    <t>"m.č. 1.11" 10,6</t>
  </si>
  <si>
    <t>"m.č. 1.12" 7,18</t>
  </si>
  <si>
    <t>"m.č. 1.13" 288,13</t>
  </si>
  <si>
    <t>"m.č. 1.08" 14,6</t>
  </si>
  <si>
    <t>320,51*0,8 'Přepočtené koeficientem množství</t>
  </si>
  <si>
    <t>230</t>
  </si>
  <si>
    <t>235314r02</t>
  </si>
  <si>
    <t>systémový posyp - frakce 0,3 - 0,8mm (spotřeba 2 - 4 kg/m2)</t>
  </si>
  <si>
    <t>1416106727</t>
  </si>
  <si>
    <t>320,51*3 'Přepočtené koeficientem množství</t>
  </si>
  <si>
    <t>231</t>
  </si>
  <si>
    <t>712393001</t>
  </si>
  <si>
    <t>Opracování prostupu průměru do 200 mm dvojitého hydroizolačního systému plochých střech</t>
  </si>
  <si>
    <t>-661192207</t>
  </si>
  <si>
    <t>https://podminky.urs.cz/item/CS_URS_2025_01/712393001</t>
  </si>
  <si>
    <t>"střešní vtok - administrativa" 2</t>
  </si>
  <si>
    <t>232</t>
  </si>
  <si>
    <t>712771101</t>
  </si>
  <si>
    <t>Provedení ochranné vrstvy z textilií nebo rohoží volně s přesahem vegetační střechy sklon do 5°</t>
  </si>
  <si>
    <t>1484947837</t>
  </si>
  <si>
    <t>https://podminky.urs.cz/item/CS_URS_2025_01/712771101</t>
  </si>
  <si>
    <t>233</t>
  </si>
  <si>
    <t>69311316</t>
  </si>
  <si>
    <t>textilie netkaná HPPE 200g/m2</t>
  </si>
  <si>
    <t>-1449914789</t>
  </si>
  <si>
    <t>132,735*1,05 'Přepočtené koeficientem množství</t>
  </si>
  <si>
    <t>234</t>
  </si>
  <si>
    <t>712771401</t>
  </si>
  <si>
    <t>Provedení vegetační vrstvy ze substrátu tl do 100 mm vegetační střechy sklon do 5°</t>
  </si>
  <si>
    <t>247622251</t>
  </si>
  <si>
    <t>https://podminky.urs.cz/item/CS_URS_2025_01/712771401</t>
  </si>
  <si>
    <t>235</t>
  </si>
  <si>
    <t>10321225</t>
  </si>
  <si>
    <t>substrát vegetačních střech extenzivní s nízkým obsahem organické složky</t>
  </si>
  <si>
    <t>-1419127131</t>
  </si>
  <si>
    <t>125,31*0,08 'Přepočtené koeficientem množství</t>
  </si>
  <si>
    <t>236</t>
  </si>
  <si>
    <t>712771521</t>
  </si>
  <si>
    <t>Položení vegetační nebo trávníkové rohože vegetační střechy sklon do 5°</t>
  </si>
  <si>
    <t>-1697083099</t>
  </si>
  <si>
    <t>https://podminky.urs.cz/item/CS_URS_2025_01/712771521</t>
  </si>
  <si>
    <t>237</t>
  </si>
  <si>
    <t>693345r01</t>
  </si>
  <si>
    <t>předpěstovaná vegetační rohož se směsí extenzivních rostlin</t>
  </si>
  <si>
    <t>2114221999</t>
  </si>
  <si>
    <t>125,31*1,05 'Přepočtené koeficientem množství</t>
  </si>
  <si>
    <t>238</t>
  </si>
  <si>
    <t>998712102</t>
  </si>
  <si>
    <t>Přesun hmot tonážní pro krytiny povlakové v objektech v přes 6 do 12 m</t>
  </si>
  <si>
    <t>-723738076</t>
  </si>
  <si>
    <t>https://podminky.urs.cz/item/CS_URS_2025_01/998712102</t>
  </si>
  <si>
    <t>713</t>
  </si>
  <si>
    <t>Izolace tepelné</t>
  </si>
  <si>
    <t>239</t>
  </si>
  <si>
    <t>713121111</t>
  </si>
  <si>
    <t>Montáž izolace tepelné podlah volně kladenými rohožemi, pásy, dílci, deskami 1 vrstva</t>
  </si>
  <si>
    <t>-1569373823</t>
  </si>
  <si>
    <t>https://podminky.urs.cz/item/CS_URS_2025_01/713121111</t>
  </si>
  <si>
    <t>240</t>
  </si>
  <si>
    <t>63231207</t>
  </si>
  <si>
    <t>deska čedičová minerální pro snížení kročejového hluku (max. zatížení 4 kN/m2) tl 50mm</t>
  </si>
  <si>
    <t>-1572168763</t>
  </si>
  <si>
    <t>"m.č. 2.02" 14,56</t>
  </si>
  <si>
    <t>"m.č. 2.04" 6,82</t>
  </si>
  <si>
    <t>"m.č. 2.05" 7,11</t>
  </si>
  <si>
    <t>"m.č. 2.03" 23,68</t>
  </si>
  <si>
    <t>"m.č. 2.06" 56,98</t>
  </si>
  <si>
    <t>109,15*1,05 'Přepočtené koeficientem množství</t>
  </si>
  <si>
    <t>241</t>
  </si>
  <si>
    <t>28375991</t>
  </si>
  <si>
    <t>deska EPS 150 pro konstrukce s vysokým zatížením λ=0,035 tl 160mm</t>
  </si>
  <si>
    <t>1243168486</t>
  </si>
  <si>
    <t>"m.č. 1.03" 8,96</t>
  </si>
  <si>
    <t>"m.č. 1.04" 17,28</t>
  </si>
  <si>
    <t>"m.č. 1.06" 5,43</t>
  </si>
  <si>
    <t>"m.č. 1.07" 6,57</t>
  </si>
  <si>
    <t>"m.č. 1.05" 28,8</t>
  </si>
  <si>
    <t>"m.č. 1.01" 32,6</t>
  </si>
  <si>
    <t>"m.č. 1.02" 27,01</t>
  </si>
  <si>
    <t>"m.č. 1.09" 37,59</t>
  </si>
  <si>
    <t>"m.č. 1.10" 14,85</t>
  </si>
  <si>
    <t>179,09*1,05 'Přepočtené koeficientem množství</t>
  </si>
  <si>
    <t>242</t>
  </si>
  <si>
    <t>28376352</t>
  </si>
  <si>
    <t>deska perimetrická pro zateplení spodních staveb 200kPa λ=0,034 tl 50mm</t>
  </si>
  <si>
    <t>1191224454</t>
  </si>
  <si>
    <t>288,24*1,05 'Přepočtené koeficientem množství</t>
  </si>
  <si>
    <t>243</t>
  </si>
  <si>
    <t>713123112</t>
  </si>
  <si>
    <t>Montáž tepelné izolace z XPS tepelně izolačního systému základové desky vodorovně 1 vrstva přes 100 do 200 mm</t>
  </si>
  <si>
    <t>-88947939</t>
  </si>
  <si>
    <t>https://podminky.urs.cz/item/CS_URS_2025_01/713123112</t>
  </si>
  <si>
    <t>244</t>
  </si>
  <si>
    <t>28376423</t>
  </si>
  <si>
    <t>deska XPS hrana polodrážková a hladký povrch 300kPA λ=0,035 tl 120mm</t>
  </si>
  <si>
    <t>394731009</t>
  </si>
  <si>
    <t>"základová deska ( Z1 )" 2*31,26+6*29,39</t>
  </si>
  <si>
    <t>"základová deska ( Z2 )" 13,4</t>
  </si>
  <si>
    <t>252,26*1,08 'Přepočtené koeficientem množství</t>
  </si>
  <si>
    <t>245</t>
  </si>
  <si>
    <t>713131243</t>
  </si>
  <si>
    <t>Montáž izolace tepelné stěn lepením celoplošně v kombinaci s mechanickým kotvením rohoží, pásů, dílců, desek tl přes 140 do 200 mm</t>
  </si>
  <si>
    <t>-421030916</t>
  </si>
  <si>
    <t>https://podminky.urs.cz/item/CS_URS_2025_01/713131243</t>
  </si>
  <si>
    <t>246</t>
  </si>
  <si>
    <t>28376426</t>
  </si>
  <si>
    <t>deska XPS hrana polodrážková a hladký povrch 300kPA λ=0,035 tl 150mm</t>
  </si>
  <si>
    <t>873562503</t>
  </si>
  <si>
    <t>85,058*1,05 'Přepočtené koeficientem množství</t>
  </si>
  <si>
    <t>247</t>
  </si>
  <si>
    <t>28376460r01</t>
  </si>
  <si>
    <t>deska XPS hrana polodrážková a hladký povrch 500kPA λ=0,035 tl 150mm</t>
  </si>
  <si>
    <t>-1999085671</t>
  </si>
  <si>
    <t>94,709*1,05 'Přepočtené koeficientem množství</t>
  </si>
  <si>
    <t>248</t>
  </si>
  <si>
    <t>713131343</t>
  </si>
  <si>
    <t>Montáž izolace tepelné stěn lepením bodově nízkoexpanzní (PUR) pěnou s mechanickým kotvením rohoží, pásů, dílců, desek tl přes 140 do 200 mm</t>
  </si>
  <si>
    <t>-293151878</t>
  </si>
  <si>
    <t>https://podminky.urs.cz/item/CS_URS_2025_01/713131343</t>
  </si>
  <si>
    <t>249</t>
  </si>
  <si>
    <t>-1354551143</t>
  </si>
  <si>
    <t>"atika svislá část" 49,5*0,515</t>
  </si>
  <si>
    <t>"atika vodorovná část" 49,5*0,6</t>
  </si>
  <si>
    <t>55,193*1,05 'Přepočtené koeficientem množství</t>
  </si>
  <si>
    <t>250</t>
  </si>
  <si>
    <t>713131621</t>
  </si>
  <si>
    <t>Montáž izolace tepelné ostatních konstrukcí lepením celoplošně rohoží, pásů, dílců, desek</t>
  </si>
  <si>
    <t>371544796</t>
  </si>
  <si>
    <t>https://podminky.urs.cz/item/CS_URS_2025_01/713131621</t>
  </si>
  <si>
    <t>251</t>
  </si>
  <si>
    <t>28376416</t>
  </si>
  <si>
    <t>deska XPS hrana polodrážková a hladký povrch 300kPA λ=0,035 tl 40mm</t>
  </si>
  <si>
    <t>1143875879</t>
  </si>
  <si>
    <t>"podklad parapety" 6*2,5</t>
  </si>
  <si>
    <t>15*1,08 'Přepočtené koeficientem množství</t>
  </si>
  <si>
    <t>252</t>
  </si>
  <si>
    <t>713141132</t>
  </si>
  <si>
    <t>Montáž izolace tepelné střech plochých lepené za studena plně 2 vrstvy rohoží, pásů, dílců, desek</t>
  </si>
  <si>
    <t>114856024</t>
  </si>
  <si>
    <t>https://podminky.urs.cz/item/CS_URS_2025_01/713141132</t>
  </si>
  <si>
    <t>253</t>
  </si>
  <si>
    <t>28375912</t>
  </si>
  <si>
    <t>deska EPS 150 pro konstrukce s vysokým zatížením λ=0,035 tl 80mm</t>
  </si>
  <si>
    <t>-216497036</t>
  </si>
  <si>
    <t>254</t>
  </si>
  <si>
    <t>28372365</t>
  </si>
  <si>
    <t>deska EPS 150 pro konstrukce s vysokým zatížením λ=0,035 tl 300mm</t>
  </si>
  <si>
    <t>158687540</t>
  </si>
  <si>
    <t>255</t>
  </si>
  <si>
    <t>713141138</t>
  </si>
  <si>
    <t>Montáž izolace tepelné střech plochých lepené za studena nízkoexpanzní (PUR) pěnou 2 vrstvy rohoží, pásů, dílců, desek</t>
  </si>
  <si>
    <t>1455043819</t>
  </si>
  <si>
    <t>https://podminky.urs.cz/item/CS_URS_2025_01/713141138</t>
  </si>
  <si>
    <t>256</t>
  </si>
  <si>
    <t>28375926</t>
  </si>
  <si>
    <t>deska EPS 200 pro konstrukce s velmi vysokým zatížením λ=0,034 tl 100mm</t>
  </si>
  <si>
    <t>-1068412590</t>
  </si>
  <si>
    <t>389,75*1,05 'Přepočtené koeficientem množství</t>
  </si>
  <si>
    <t>257</t>
  </si>
  <si>
    <t>28375963</t>
  </si>
  <si>
    <t>deska EPS 200 pro konstrukce s velmi vysokým zatížením λ=0,034 tl 200mm</t>
  </si>
  <si>
    <t>1549162627</t>
  </si>
  <si>
    <t>258</t>
  </si>
  <si>
    <t>713141262</t>
  </si>
  <si>
    <t>Přikotvení tepelné izolace šrouby do trapézového plechu nebo do dřeva pro izolaci tl přes 240 mm</t>
  </si>
  <si>
    <t>429326168</t>
  </si>
  <si>
    <t>https://podminky.urs.cz/item/CS_URS_2025_01/713141262</t>
  </si>
  <si>
    <t>259</t>
  </si>
  <si>
    <t>713141322</t>
  </si>
  <si>
    <t>Montáž izolace tepelné střech plochých lepené asfaltem bodově, spádová vrstva</t>
  </si>
  <si>
    <t>-455428319</t>
  </si>
  <si>
    <t>https://podminky.urs.cz/item/CS_URS_2025_01/713141322</t>
  </si>
  <si>
    <t>- průměrná tloušťka skladby - 80 - 227 mm</t>
  </si>
  <si>
    <t>260</t>
  </si>
  <si>
    <t>28376143</t>
  </si>
  <si>
    <t>klín izolační spád do 5% EPS 200</t>
  </si>
  <si>
    <t>1375073684</t>
  </si>
  <si>
    <t>389,75*0,166 'Přepočtené koeficientem množství</t>
  </si>
  <si>
    <t>261</t>
  </si>
  <si>
    <t>713191132</t>
  </si>
  <si>
    <t>Montáž izolace tepelné podlah, stropů vrchem nebo střech překrytí separační fólií z PE</t>
  </si>
  <si>
    <t>498196509</t>
  </si>
  <si>
    <t>https://podminky.urs.cz/item/CS_URS_2025_01/713191132</t>
  </si>
  <si>
    <t>262</t>
  </si>
  <si>
    <t>28329042</t>
  </si>
  <si>
    <t>fólie PE separační či ochranná tl 0,2mm</t>
  </si>
  <si>
    <t>223143934</t>
  </si>
  <si>
    <t>"přesahy na ostatní kce 10%" 252,26*0,1</t>
  </si>
  <si>
    <t>"přesahy na ostatní kce 10%" (28,49+80,66)*0,1</t>
  </si>
  <si>
    <t>397,551*1,1655 'Přepočtené koeficientem množství</t>
  </si>
  <si>
    <t>263</t>
  </si>
  <si>
    <t>998713102</t>
  </si>
  <si>
    <t>Přesun hmot tonážní pro izolace tepelné v objektech v přes 6 do 12 m</t>
  </si>
  <si>
    <t>-1326319460</t>
  </si>
  <si>
    <t>https://podminky.urs.cz/item/CS_URS_2025_01/998713102</t>
  </si>
  <si>
    <t>721</t>
  </si>
  <si>
    <t>Zdravotechnika - vnitřní kanalizace</t>
  </si>
  <si>
    <t>264</t>
  </si>
  <si>
    <t>721233233</t>
  </si>
  <si>
    <t>Střešní vtok polypropylen PP s vyhříváním a svěrnou přírubou pro pochůzné střechy svislý odtok DN 125</t>
  </si>
  <si>
    <t>533055538</t>
  </si>
  <si>
    <t>https://podminky.urs.cz/item/CS_URS_2025_01/721233233</t>
  </si>
  <si>
    <t>- dvoustupňový vtok včetně koše</t>
  </si>
  <si>
    <t>"střešní vtoky" 4</t>
  </si>
  <si>
    <t>762</t>
  </si>
  <si>
    <t>Konstrukce tesařské</t>
  </si>
  <si>
    <t>265</t>
  </si>
  <si>
    <t>762361332</t>
  </si>
  <si>
    <t>Konstrukční a vyrovnávací vrstva pod klempířské prvky (atiky) z vodovzdorné překližky tl 21 mm</t>
  </si>
  <si>
    <t>-1866288821</t>
  </si>
  <si>
    <t>https://podminky.urs.cz/item/CS_URS_2025_01/762361332</t>
  </si>
  <si>
    <t>"atika administrativa" 51,9*0,6</t>
  </si>
  <si>
    <t>266</t>
  </si>
  <si>
    <t>998762101</t>
  </si>
  <si>
    <t>Přesun hmot tonážní pro kce tesařské v objektech v do 6 m</t>
  </si>
  <si>
    <t>-318466412</t>
  </si>
  <si>
    <t>https://podminky.urs.cz/item/CS_URS_2025_01/998762101</t>
  </si>
  <si>
    <t>763</t>
  </si>
  <si>
    <t>Konstrukce suché výstavby</t>
  </si>
  <si>
    <t>267</t>
  </si>
  <si>
    <t>763111464</t>
  </si>
  <si>
    <t>SDK příčka tl 100 mm profil CW+UW 50 desky 2xDFRIH2 12,5 s izolací EI 90 Rw do 59 dB</t>
  </si>
  <si>
    <t>1649316512</t>
  </si>
  <si>
    <t>https://podminky.urs.cz/item/CS_URS_2025_01/763111464</t>
  </si>
  <si>
    <t>"příčky úrovně 2.NP" 2*(1,95+1,9)*3,07-(2*0,8+0,9)*2,05</t>
  </si>
  <si>
    <t>268</t>
  </si>
  <si>
    <t>763111468</t>
  </si>
  <si>
    <t>SDK příčka tl 150 mm profil CW+UW 100 desky 2xDFRIH2 12,5 s izolací EI 90 Rw do 63 dB</t>
  </si>
  <si>
    <t>-91699319</t>
  </si>
  <si>
    <t>https://podminky.urs.cz/item/CS_URS_2025_01/763111468</t>
  </si>
  <si>
    <t>"příčky úrovně 1.NP" (3,5+7,35+3,6)*3,22+(7,347+14,305+2,723+3,03)*5,05-(2*0,9+1+3*1,1)*2,05</t>
  </si>
  <si>
    <t>"příčky úrovně 2.NP" (4+3,68+7,4)*3,07-4*0,9*2,05</t>
  </si>
  <si>
    <t>269</t>
  </si>
  <si>
    <t>763121590</t>
  </si>
  <si>
    <t>SDK stěna předsazená pro osazení závěsného WC tl 150 - 250 mm profil CW+UW 50 desky 2xH2 12,5 bez TI</t>
  </si>
  <si>
    <t>760517950</t>
  </si>
  <si>
    <t>https://podminky.urs.cz/item/CS_URS_2025_01/763121590</t>
  </si>
  <si>
    <t>"instalační předstěna m.č. 2.04" 0,9*3,07</t>
  </si>
  <si>
    <t>"instalační předstěna m.č. 2.05" 1,15*3,22</t>
  </si>
  <si>
    <t>270</t>
  </si>
  <si>
    <t>763131421</t>
  </si>
  <si>
    <t>SDK podhled desky 2xA 12,5 bez izolace dvouvrstvá spodní kce profil CD+UD</t>
  </si>
  <si>
    <t>-497373846</t>
  </si>
  <si>
    <t>https://podminky.urs.cz/item/CS_URS_2025_01/763131421</t>
  </si>
  <si>
    <t>"m.č. 2.01" 5,04</t>
  </si>
  <si>
    <t>271</t>
  </si>
  <si>
    <t>763130r01</t>
  </si>
  <si>
    <t>Atypický SDK podhled na ocelové konstrukci</t>
  </si>
  <si>
    <t>-129514063</t>
  </si>
  <si>
    <t>"m.č. 1.01" 13,488*2,505</t>
  </si>
  <si>
    <t>272</t>
  </si>
  <si>
    <t>763131451</t>
  </si>
  <si>
    <t>SDK podhled deska 1xH2 12,5 bez izolace dvouvrstvá spodní kce profil CD+UD</t>
  </si>
  <si>
    <t>525555001</t>
  </si>
  <si>
    <t>https://podminky.urs.cz/item/CS_URS_2025_01/763131451</t>
  </si>
  <si>
    <t>273</t>
  </si>
  <si>
    <t>763131751</t>
  </si>
  <si>
    <t>Montáž parotěsné zábrany do SDK podhledu</t>
  </si>
  <si>
    <t>-587519466</t>
  </si>
  <si>
    <t>https://podminky.urs.cz/item/CS_URS_2025_01/763131751</t>
  </si>
  <si>
    <t>274</t>
  </si>
  <si>
    <t>28329027</t>
  </si>
  <si>
    <t>fólie PE vyztužená Al vrstvou pro parotěsnou vrstvu 150g/m2</t>
  </si>
  <si>
    <t>-1267257323</t>
  </si>
  <si>
    <t>613,79*1,1235 'Přepočtené koeficientem množství</t>
  </si>
  <si>
    <t>275</t>
  </si>
  <si>
    <t>28329300</t>
  </si>
  <si>
    <t>páska těsnící jednostranně lepící hliníková parotěsných folií š 50mm</t>
  </si>
  <si>
    <t>-1214492189</t>
  </si>
  <si>
    <t>613,79*2,25 'Přepočtené koeficientem množství</t>
  </si>
  <si>
    <t>276</t>
  </si>
  <si>
    <t>998763301</t>
  </si>
  <si>
    <t>Přesun hmot tonážní pro konstrukce montované z desek v objektech v do 6 m</t>
  </si>
  <si>
    <t>1235648217</t>
  </si>
  <si>
    <t>https://podminky.urs.cz/item/CS_URS_2025_01/998763301</t>
  </si>
  <si>
    <t>764</t>
  </si>
  <si>
    <t>Konstrukce klempířské</t>
  </si>
  <si>
    <t>277</t>
  </si>
  <si>
    <t>76400-01R.K1</t>
  </si>
  <si>
    <t xml:space="preserve">Ozn.K1 - Parapet z TiZn tl. 0,7 mm - délky 1700 mm, r.š - 270 mm, včetně systémových prvků a kompletního příslušenství,  D+M</t>
  </si>
  <si>
    <t>1296719327</t>
  </si>
  <si>
    <t>278</t>
  </si>
  <si>
    <t>76400-01R.K2</t>
  </si>
  <si>
    <t xml:space="preserve">Ozn.K2 - Parapet z TiZn tl. 0,7 mm - délky 2500 mm, r.š - 300 mm, včetně systémových prvků a kompletního příslušenství,  D+M</t>
  </si>
  <si>
    <t>1480263434</t>
  </si>
  <si>
    <t>279</t>
  </si>
  <si>
    <t>76400-01R.K3</t>
  </si>
  <si>
    <t xml:space="preserve">Ozn.K3 - Oplechování střechy - atika TiZn tl. 0,7 mm - délky 54,3 m, r.š - 830 mm, včetně systémových prvků a kompletního příslušenství,  D+M</t>
  </si>
  <si>
    <t>-2029604419</t>
  </si>
  <si>
    <t>280</t>
  </si>
  <si>
    <t>76400-01R.K4</t>
  </si>
  <si>
    <t xml:space="preserve">Ozn.K4 - Oplechování střechy - atika TiZn tl. 0,7 mm - délky 70,35 m, r.š - 950 mm, včetně systémových prvků a kompletního příslušenství,  D+M</t>
  </si>
  <si>
    <t>-1248653661</t>
  </si>
  <si>
    <t>281</t>
  </si>
  <si>
    <t>998764202</t>
  </si>
  <si>
    <t>Přesun hmot procentní pro konstrukce klempířské v objektech v přes 6 do 12 m</t>
  </si>
  <si>
    <t>%</t>
  </si>
  <si>
    <t>589934446</t>
  </si>
  <si>
    <t>https://podminky.urs.cz/item/CS_URS_2025_01/998764202</t>
  </si>
  <si>
    <t>766</t>
  </si>
  <si>
    <t>Konstrukce truhlářské</t>
  </si>
  <si>
    <t>282</t>
  </si>
  <si>
    <t>998766201</t>
  </si>
  <si>
    <t>Přesun hmot procentní pro kce truhlářské v objektech v do 6 m</t>
  </si>
  <si>
    <t>1670918854</t>
  </si>
  <si>
    <t>https://podminky.urs.cz/item/CS_URS_2025_01/998766201</t>
  </si>
  <si>
    <t>766.a</t>
  </si>
  <si>
    <t>Truhlářské konstrukce - okna</t>
  </si>
  <si>
    <t>283</t>
  </si>
  <si>
    <t>766621-01R.O1</t>
  </si>
  <si>
    <t>Ozn.O1 - Okno plastové s izolačním trojsklem a bezpečnostní fólií - 1700 x 1000 mm, dvoukřídlé - část fix a část otevíravé a výklopné , včetně kompletního příslušenství- (podrobný popis výrobku viz PD); D+M</t>
  </si>
  <si>
    <t>-446490168</t>
  </si>
  <si>
    <t>766.b</t>
  </si>
  <si>
    <t>Truhlářské konstrukce - vnitřní dveře</t>
  </si>
  <si>
    <t>284</t>
  </si>
  <si>
    <t>766666-01R.D3</t>
  </si>
  <si>
    <t xml:space="preserve">Ozn.D3 - Vnitřní jednokřídlé dveře, rozměru - 900 x 1970 mm, otevíravé, plné,  , včetně kompletního příslušenství a tech. požadavků - (podrobný popis výrobku viz PD); D+M</t>
  </si>
  <si>
    <t>601384011</t>
  </si>
  <si>
    <t>285</t>
  </si>
  <si>
    <t>766666-01R.D4</t>
  </si>
  <si>
    <t xml:space="preserve">Ozn.D4 - Vnitřní jednokřídlé dveře, rozměru - 1000 x 1970 mm, otevíravé, plné,  , včetně kompletního příslušenství a tech. požadavků - (podrobný popis výrobku viz PD); D+M</t>
  </si>
  <si>
    <t>-1676627439</t>
  </si>
  <si>
    <t>286</t>
  </si>
  <si>
    <t>766666-01R.D5</t>
  </si>
  <si>
    <t xml:space="preserve">Ozn.D5 - Vnitřní jednokřídlé dveře, rozměru - 800 x 1970 mm, otevíravé, plné,  , včetně kompletního příslušenství a tech. požadavků - (podrobný popis výrobku viz PD); D+M</t>
  </si>
  <si>
    <t>-2067997013</t>
  </si>
  <si>
    <t>287</t>
  </si>
  <si>
    <t>766666-01R.D6</t>
  </si>
  <si>
    <t xml:space="preserve">Ozn.D6 - Vnitřní jednokřídlé dveře, rozměru - 900 x 1970 mm, otevíravé, plné,  , včetně kompletního příslušenství a tech. požadavků - (podrobný popis výrobku viz PD); D+M</t>
  </si>
  <si>
    <t>1312867447</t>
  </si>
  <si>
    <t>288</t>
  </si>
  <si>
    <t>766666-01R.D7</t>
  </si>
  <si>
    <t xml:space="preserve">Ozn.D7 - Vnitřní jednokřídlé dveře, rozměru - 1000 x 1970 mm, otevíravé, plné,  , včetně kompletního příslušenství a tech. požadavků - (podrobný popis výrobku viz PD); D+M</t>
  </si>
  <si>
    <t>1550545933</t>
  </si>
  <si>
    <t>289</t>
  </si>
  <si>
    <t>766666-01R.D8</t>
  </si>
  <si>
    <t xml:space="preserve">Ozn.D8 - Vnitřní jednokřídlé dveře, rozměru - 700 x 1970 mm, otevíravé, plné,  , včetně kompletního příslušenství a tech. požadavků - (podrobný popis výrobku viz PD); D+M</t>
  </si>
  <si>
    <t>1731434662</t>
  </si>
  <si>
    <t>290</t>
  </si>
  <si>
    <t>766666-01R.D11</t>
  </si>
  <si>
    <t xml:space="preserve">Ozn.D11 - Vnitřní jednokřídlé dveře, rozměru - 700 x 1970 mm, otevíravé, plné,  , včetně kompletního příslušenství a tech. požadavků - (podrobný popis výrobku viz PD); D+M</t>
  </si>
  <si>
    <t>-1372342484</t>
  </si>
  <si>
    <t>766.c</t>
  </si>
  <si>
    <t>Truhlářské konstrukce - ostatní výrobky</t>
  </si>
  <si>
    <t>291</t>
  </si>
  <si>
    <t>76600-01R.T1</t>
  </si>
  <si>
    <t xml:space="preserve">Ozn.T1 - Vnitřní parapet z MDF desky - délky 2500 mm, šířky - 260 mm, včetně systémových prvků a kompletního příslušenství,  D+M</t>
  </si>
  <si>
    <t>1519796903</t>
  </si>
  <si>
    <t>292</t>
  </si>
  <si>
    <t>76600-01R.KL1</t>
  </si>
  <si>
    <t xml:space="preserve">Ozn.KL1 - Kuchyňská linka v místností č. 2.02, kompletní  specifikace výrobku viz výkres E.5.2. - kompletní D+M</t>
  </si>
  <si>
    <t>1567998941</t>
  </si>
  <si>
    <t>293</t>
  </si>
  <si>
    <t>76600-01R.SP1</t>
  </si>
  <si>
    <t>Ozn.SP1 - Sanitární příčka - WC kabinky v místnosti č. 1.04, kompletní specifikace výrobku viz výkres E.5.3. - kompletní D+M</t>
  </si>
  <si>
    <t>-873432785</t>
  </si>
  <si>
    <t>294</t>
  </si>
  <si>
    <t>76600-01R.SP2</t>
  </si>
  <si>
    <t>Ozn.SP2 - Sanitární příčka - WC kabinky v místnosti č. 2.05, kompletní specifikace výrobku viz výkres E.5.3. - kompletní D+M</t>
  </si>
  <si>
    <t>1125559889</t>
  </si>
  <si>
    <t>295</t>
  </si>
  <si>
    <t>76600-01R.SL1</t>
  </si>
  <si>
    <t>Ozn.SL1 - Skříň s předsazenou lavicí pro místnostni č. 1.02 a 1.09, kompletní specifikace výrobku viz výkres E.5.5; D+M</t>
  </si>
  <si>
    <t>1252164807</t>
  </si>
  <si>
    <t>767</t>
  </si>
  <si>
    <t>Konstrukce zámečnické</t>
  </si>
  <si>
    <t>296</t>
  </si>
  <si>
    <t>767223221</t>
  </si>
  <si>
    <t>Montáž přímého kovového zábradlí do betonu konstrukce na schodišti v interiéru</t>
  </si>
  <si>
    <t>1033656973</t>
  </si>
  <si>
    <t>https://podminky.urs.cz/item/CS_URS_2025_01/767223221</t>
  </si>
  <si>
    <t>297</t>
  </si>
  <si>
    <t>55342292</t>
  </si>
  <si>
    <t>zábradlí nerezové s horizontální výplní schodišťové kotvení boční v 900mm</t>
  </si>
  <si>
    <t>-1093906063</t>
  </si>
  <si>
    <t>"oboustranné zábradlí schodiště" 2*8,2+1,3+2,5</t>
  </si>
  <si>
    <t>298</t>
  </si>
  <si>
    <t>767391113</t>
  </si>
  <si>
    <t>Montáž krytiny z tvarovaných plechů přistřelením</t>
  </si>
  <si>
    <t>-1182868743</t>
  </si>
  <si>
    <t>https://podminky.urs.cz/item/CS_URS_2025_01/767391113</t>
  </si>
  <si>
    <t>299</t>
  </si>
  <si>
    <t>154841r01</t>
  </si>
  <si>
    <t>plech trapézový TR 160/260 tl 0,88mm</t>
  </si>
  <si>
    <t>-1921196421</t>
  </si>
  <si>
    <t>389,75*1,133 'Přepočtené koeficientem množství</t>
  </si>
  <si>
    <t>300</t>
  </si>
  <si>
    <t>767428101</t>
  </si>
  <si>
    <t>Montáž lemování otvorů kovových fasád</t>
  </si>
  <si>
    <t>-1664976526</t>
  </si>
  <si>
    <t>https://podminky.urs.cz/item/CS_URS_2025_01/767428101</t>
  </si>
  <si>
    <t>301</t>
  </si>
  <si>
    <t>19112069</t>
  </si>
  <si>
    <t>lemování otvorů nezateplená fasáda TiZn plech tl 0,6-0,8mm</t>
  </si>
  <si>
    <t>-2143868118</t>
  </si>
  <si>
    <t>Fasáda:</t>
  </si>
  <si>
    <t>"lemování stavebních výplní" 5*(1,7+1)*2+4*(3,6+3,9*2)+13,27</t>
  </si>
  <si>
    <t>85,87*1,08 'Přepočtené koeficientem množství</t>
  </si>
  <si>
    <t>302</t>
  </si>
  <si>
    <t>767428103</t>
  </si>
  <si>
    <t>Montáž lemování horního ukončení kovových fasád</t>
  </si>
  <si>
    <t>267205203</t>
  </si>
  <si>
    <t>https://podminky.urs.cz/item/CS_URS_2025_01/767428103</t>
  </si>
  <si>
    <t>303</t>
  </si>
  <si>
    <t>19112075</t>
  </si>
  <si>
    <t>ukončení horní atika r. š. 625mm TiZn plech tl 0,6-0,8mm</t>
  </si>
  <si>
    <t>2052217705</t>
  </si>
  <si>
    <t>"atika" 70,14+9,25</t>
  </si>
  <si>
    <t>79,39*1,08 'Přepočtené koeficientem množství</t>
  </si>
  <si>
    <t>304</t>
  </si>
  <si>
    <t>767428104</t>
  </si>
  <si>
    <t>Montáž lemování svislého ukončení rohového kovových fasád</t>
  </si>
  <si>
    <t>-220101435</t>
  </si>
  <si>
    <t>https://podminky.urs.cz/item/CS_URS_2025_01/767428104</t>
  </si>
  <si>
    <t>305</t>
  </si>
  <si>
    <t>19112074</t>
  </si>
  <si>
    <t>ukončení svislé rohové r. š. 550mm TiZn plech tl 0,6-0,8mm</t>
  </si>
  <si>
    <t>-1359831456</t>
  </si>
  <si>
    <t>"rohy" 5*5,905</t>
  </si>
  <si>
    <t>29,525*1,08 'Přepočtené koeficientem množství</t>
  </si>
  <si>
    <t>306</t>
  </si>
  <si>
    <t>767428105</t>
  </si>
  <si>
    <t>Montáž lemování svislého ukončení koutového kovových fasád</t>
  </si>
  <si>
    <t>-935439550</t>
  </si>
  <si>
    <t>https://podminky.urs.cz/item/CS_URS_2025_01/767428105</t>
  </si>
  <si>
    <t>307</t>
  </si>
  <si>
    <t>19112073</t>
  </si>
  <si>
    <t>ukončení svislé koutové r. š. 300mm TiZn plech tl 0,6-0,8mm</t>
  </si>
  <si>
    <t>-69712145</t>
  </si>
  <si>
    <t>"napojení na atiky" 68,5+10,25</t>
  </si>
  <si>
    <t>"napojení na stěnu" 12,15+6,35</t>
  </si>
  <si>
    <t>97,25*1,08 'Přepočtené koeficientem množství</t>
  </si>
  <si>
    <t>308</t>
  </si>
  <si>
    <t>767428106</t>
  </si>
  <si>
    <t>Montáž lemování mezilamelových vložek</t>
  </si>
  <si>
    <t>-1768241213</t>
  </si>
  <si>
    <t>https://podminky.urs.cz/item/CS_URS_2025_01/767428106</t>
  </si>
  <si>
    <t>309</t>
  </si>
  <si>
    <t>19112080</t>
  </si>
  <si>
    <t>vložky mezilamelové TiZn plech tl 0,6-0,8mm</t>
  </si>
  <si>
    <t>-1000371241</t>
  </si>
  <si>
    <t>"atika" 70,14*5,905/1,1-4*3,9*2+27,36+16,6</t>
  </si>
  <si>
    <t>389,284*1,08 'Přepočtené koeficientem množství</t>
  </si>
  <si>
    <t>310</t>
  </si>
  <si>
    <t>7674281r01</t>
  </si>
  <si>
    <t>Montáž lemování ostění</t>
  </si>
  <si>
    <t>-1842065666</t>
  </si>
  <si>
    <t>311</t>
  </si>
  <si>
    <t>1911208r01</t>
  </si>
  <si>
    <t>lemovací profil ostění TiZn plech tl 0,6-0,8mm</t>
  </si>
  <si>
    <t>634823417</t>
  </si>
  <si>
    <t>"ostění" 5*11,44+6*5,36+14,5</t>
  </si>
  <si>
    <t>103,86*1,08 'Přepočtené koeficientem množství</t>
  </si>
  <si>
    <t>312</t>
  </si>
  <si>
    <t>767995r01</t>
  </si>
  <si>
    <t>Atypický nerezový přechodový profil D+M</t>
  </si>
  <si>
    <t>1265678574</t>
  </si>
  <si>
    <t>Viz výkresy PD a TZ - stavební část</t>
  </si>
  <si>
    <t>"přechod mězi místnostmi" 4</t>
  </si>
  <si>
    <t>313</t>
  </si>
  <si>
    <t>767995102</t>
  </si>
  <si>
    <t>Montáž atypických zámečnických konstrukcí hmotnosti přes 1 do 3 kg</t>
  </si>
  <si>
    <t>1225567931</t>
  </si>
  <si>
    <t>https://podminky.urs.cz/item/CS_URS_2025_01/767995102</t>
  </si>
  <si>
    <t>montáž drobných předmětů, včetně přípravných prací</t>
  </si>
  <si>
    <t>"odhadovaná hmotnost všech drobných předmětů" 8</t>
  </si>
  <si>
    <t>314</t>
  </si>
  <si>
    <t>76764r01</t>
  </si>
  <si>
    <t>poštovní schránka rozměru 300 x 90 x 350 mm</t>
  </si>
  <si>
    <t>-1779109830</t>
  </si>
  <si>
    <t>315</t>
  </si>
  <si>
    <t>76764r02</t>
  </si>
  <si>
    <t>tabulka označení budovy - číslo popisné, rozměr 350 x 350 mm, provedení nerez</t>
  </si>
  <si>
    <t>123504796</t>
  </si>
  <si>
    <t>316</t>
  </si>
  <si>
    <t>76764r03</t>
  </si>
  <si>
    <t>pamětní deska - rozměru 450 x 350 mm, provedení nerez</t>
  </si>
  <si>
    <t>-267568176</t>
  </si>
  <si>
    <t>317</t>
  </si>
  <si>
    <t>767995111</t>
  </si>
  <si>
    <t>Montáž atypických zámečnických konstrukcí hmotnosti přes 3 do 5 kg</t>
  </si>
  <si>
    <t>-2023006629</t>
  </si>
  <si>
    <t>https://podminky.urs.cz/item/CS_URS_2025_01/767995111</t>
  </si>
  <si>
    <t>"konzoly" 281*0,5</t>
  </si>
  <si>
    <t>"kotevní plechy" 37</t>
  </si>
  <si>
    <t>177,5*0,2 'Přepočtené koeficientem množství</t>
  </si>
  <si>
    <t>318</t>
  </si>
  <si>
    <t>154410r01</t>
  </si>
  <si>
    <t>konzola atiková pozink</t>
  </si>
  <si>
    <t>1848106978</t>
  </si>
  <si>
    <t>- konzola vynášející oplechování atiky</t>
  </si>
  <si>
    <t>- kotveno po 250 mm - případně postupovat dle PD</t>
  </si>
  <si>
    <t>"vodorovná skladba atiky" 70,14/0,25</t>
  </si>
  <si>
    <t>"sjednocení na celé kusy" 281-280,56</t>
  </si>
  <si>
    <t>319</t>
  </si>
  <si>
    <t>767995112</t>
  </si>
  <si>
    <t>Montáž atypických zámečnických konstrukcí hmotnosti přes 5 do 10 kg</t>
  </si>
  <si>
    <t>1201235620</t>
  </si>
  <si>
    <t>https://podminky.urs.cz/item/CS_URS_2025_01/767995112</t>
  </si>
  <si>
    <t>0,763*1000 'Přepočtené koeficientem množství</t>
  </si>
  <si>
    <t>320</t>
  </si>
  <si>
    <t>404452r01</t>
  </si>
  <si>
    <t>víčko plastové na sloupek 80x80 mm</t>
  </si>
  <si>
    <t>-404848375</t>
  </si>
  <si>
    <t>- ocelová konstrukce pro vynešení atiky:</t>
  </si>
  <si>
    <t>321</t>
  </si>
  <si>
    <t>-1917415219</t>
  </si>
  <si>
    <t>"spodní profil" 50*(0,2*0,2*117,75*0,001)</t>
  </si>
  <si>
    <t>"sváry, prořezy, montované a svažované spoje, vývrty atd. 10%" 0,236*0,1</t>
  </si>
  <si>
    <t>322</t>
  </si>
  <si>
    <t>13611218</t>
  </si>
  <si>
    <t>plech ocelový hladký jakost S235JR tl 5mm tabule</t>
  </si>
  <si>
    <t>737510194</t>
  </si>
  <si>
    <t>"spodní profil" 50*(2*0,14*0,14*39,25*0,001)</t>
  </si>
  <si>
    <t>"sváry, prořezy, montované a svažované spoje, vývrty atd. 10%" 0,077*0,1</t>
  </si>
  <si>
    <t>323</t>
  </si>
  <si>
    <t>14550317</t>
  </si>
  <si>
    <t>profil ocelový svařovaný jakost S235 průřez čtvercový 80x80x4mm</t>
  </si>
  <si>
    <t>-1597822721</t>
  </si>
  <si>
    <t>"vynášecí sloupek" 50*0,8*9,49*0,001</t>
  </si>
  <si>
    <t>"sváry, prořezy, montované a svažované spoje, vývrty atd. 10%" 0,38*0,1</t>
  </si>
  <si>
    <t>324</t>
  </si>
  <si>
    <t>767995117</t>
  </si>
  <si>
    <t>Montáž atypických zámečnických konstrukcí hmotnosti přes 250 do 500 kg</t>
  </si>
  <si>
    <t>679864507</t>
  </si>
  <si>
    <t>https://podminky.urs.cz/item/CS_URS_2025_01/767995117</t>
  </si>
  <si>
    <t>0,356*1000 'Přepočtené koeficientem množství</t>
  </si>
  <si>
    <t>325</t>
  </si>
  <si>
    <t>1594523r01</t>
  </si>
  <si>
    <t>plech děrovaný tahokov oko 22/12/1,6 tl 1mm tabule - nerez</t>
  </si>
  <si>
    <t>1169942910</t>
  </si>
  <si>
    <t xml:space="preserve"> - prostor pro kontajnery</t>
  </si>
  <si>
    <t>"oplocení" 1,65*(2*3,25+8,8)*4*0,001</t>
  </si>
  <si>
    <t>"ztratné, nýtované, montované a svařované spoje - 10%" 0,101*0,1</t>
  </si>
  <si>
    <t>326</t>
  </si>
  <si>
    <t>40445r01</t>
  </si>
  <si>
    <t>víčko plastové na sloupek D 150mm</t>
  </si>
  <si>
    <t>322586411</t>
  </si>
  <si>
    <t>327</t>
  </si>
  <si>
    <t>1455030r01</t>
  </si>
  <si>
    <t>profil ocelový svařovaný jakost S235 průřez čtvercový 150x150x5mm - nerez</t>
  </si>
  <si>
    <t>-531628033</t>
  </si>
  <si>
    <t>"oplocení" 5*2*22,3*0,001</t>
  </si>
  <si>
    <t>"ztratné, nýtované, montované a svařované spoje - 10%" 0,223*0,1</t>
  </si>
  <si>
    <t>328</t>
  </si>
  <si>
    <t>767995116</t>
  </si>
  <si>
    <t>Montáž atypických zámečnických konstrukcí hmotnosti přes 100 do 250 kg</t>
  </si>
  <si>
    <t>-1612566415</t>
  </si>
  <si>
    <t>https://podminky.urs.cz/item/CS_URS_2025_01/767995116</t>
  </si>
  <si>
    <t>0,385*1000 'Přepočtené koeficientem množství</t>
  </si>
  <si>
    <t>329</t>
  </si>
  <si>
    <t>145502r01</t>
  </si>
  <si>
    <t>profil ocelový svařovaný jakost S235 různých průřezů</t>
  </si>
  <si>
    <t>13790116</t>
  </si>
  <si>
    <t>"ocelová konstrukce u vstupu" 0,35</t>
  </si>
  <si>
    <t>"ztratné, sváry, řezání a montované spoje 10%" 0,35*0,1</t>
  </si>
  <si>
    <t>330</t>
  </si>
  <si>
    <t>998767211</t>
  </si>
  <si>
    <t>Přesun hmot procentní pro zámečnické konstrukce s omezením mechanizace v objektech v do 6 m</t>
  </si>
  <si>
    <t>-87773710</t>
  </si>
  <si>
    <t>https://podminky.urs.cz/item/CS_URS_2025_01/998767211</t>
  </si>
  <si>
    <t>767.a</t>
  </si>
  <si>
    <t>Zámečnické výrobky - okna</t>
  </si>
  <si>
    <t>331</t>
  </si>
  <si>
    <t>766621-01R.O2</t>
  </si>
  <si>
    <t>Ozn.O2 - Okno rámové, hliníkové s izolačním trojsklem a bezpečnostní fólií - 2500 x 1500 mm, dvoukřídlé - část fix a část otevíravé a výklopné , včetně kompletního příslušenství- (podrobný popis výrobku viz PD); D+M</t>
  </si>
  <si>
    <t>-328747242</t>
  </si>
  <si>
    <t>332</t>
  </si>
  <si>
    <t>766621-01R.O3</t>
  </si>
  <si>
    <t>Ozn.O3 - Okno rámové, hliníkové s izolačním trojsklem a bezpečnostní fólií - 2500 x 5400 mm, trojdílné - fix , včetně kompletního příslušenství- (podrobný popis výrobku viz PD); D+M</t>
  </si>
  <si>
    <t>-1032632595</t>
  </si>
  <si>
    <t>333</t>
  </si>
  <si>
    <t>766621-01R.O4</t>
  </si>
  <si>
    <t>Ozn.O4 - Okno rámové, hliníkové s izolačním trojsklem a bezpečnostní fólií - 2500 x 2250 mm, dvoukřídlé - část fix a část otevíravé a výklopné , včetně kompletního příslušenství- (podrobný popis výrobku viz PD); D+M</t>
  </si>
  <si>
    <t>50331257</t>
  </si>
  <si>
    <t>767.b</t>
  </si>
  <si>
    <t>Zámečnické výrobky - dveře</t>
  </si>
  <si>
    <t>334</t>
  </si>
  <si>
    <t>766666-01R.D1</t>
  </si>
  <si>
    <t>Ozn.D1 - Vstupní hliníkové dveře dvoukřídlé, rozměru - 1700 x 2750 mm, otevíravé, prosklené , včetně kompletního příslušenství - (podrobný popis výrobku viz PD); D+M</t>
  </si>
  <si>
    <t>-943664020</t>
  </si>
  <si>
    <t>335</t>
  </si>
  <si>
    <t>766666-01R.D2</t>
  </si>
  <si>
    <t>Ozn.D2 - Vstupní hliníková sestava, jednokřídlé dveře a dva boční světlíky, včetně nadpraží, rozměru - 3700 x 3900 mm, otevíravé, prosklené , včetně kompletního příslušenství - (podrobný popis výrobku viz PD); D+M</t>
  </si>
  <si>
    <t>1656770193</t>
  </si>
  <si>
    <t>336</t>
  </si>
  <si>
    <t>766666-01R.D9</t>
  </si>
  <si>
    <t>Ozn.D9 - Vnitřní hliníková sestava, jednokřídlé dveře s dvěma bočními světlíky, rozměru - 1750 x 2650 mm, otevíravé, prosklené , včetně kompletního příslušenství a tech. požadavků - (podrobný popis výrobku viz PD); D+M</t>
  </si>
  <si>
    <t>-1956941820</t>
  </si>
  <si>
    <t>337</t>
  </si>
  <si>
    <t>766666-01R.D10</t>
  </si>
  <si>
    <t>Ozn.D10 - Sekční průmyslová vrata s automatickým pohonem, rozměru - 3640 x 3900 mm, možnost i mechanického ovládání , včetně kompletního příslušenství a tech. požadavků - (podrobný popis výrobku viz PD); D+M</t>
  </si>
  <si>
    <t>-1277731907</t>
  </si>
  <si>
    <t>767.c</t>
  </si>
  <si>
    <t>Zámeřnické výrobky - ostatní</t>
  </si>
  <si>
    <t>338</t>
  </si>
  <si>
    <t>76700-01R.R1</t>
  </si>
  <si>
    <t xml:space="preserve">Ozn.R1 - Venkovní hliníkové elektrické žaluzie - atypické provedení rozměr - 2500 x 2250 mm, včetně kompletního příslušenství a tech. požadavků - (podrobný popis výrobku viz PD); D+M  D+M</t>
  </si>
  <si>
    <t>-105159896</t>
  </si>
  <si>
    <t>339</t>
  </si>
  <si>
    <t>76700-01R.E7a</t>
  </si>
  <si>
    <t>Ozn.E7.1 - Požární žebík kotvený do obvodového zdiva, kompletní specifikace výrobku viz výkres E.7.1, D+M</t>
  </si>
  <si>
    <t>-1387424628</t>
  </si>
  <si>
    <t>340</t>
  </si>
  <si>
    <t>76700-01R.E7b</t>
  </si>
  <si>
    <t>Ozn.E7.2 - Přístupový žebík kotvený do obvodového zdiva, kompletní specifikace výrobku viz výkres E.7.2 , D+M</t>
  </si>
  <si>
    <t>1891403181</t>
  </si>
  <si>
    <t>341</t>
  </si>
  <si>
    <t>76700-01R.Z01</t>
  </si>
  <si>
    <t>Záchytný bezpečnostní systém - D+M, (popis viz PD - viz výkres B.1.6)</t>
  </si>
  <si>
    <t>-1780092339</t>
  </si>
  <si>
    <t>342</t>
  </si>
  <si>
    <t>76700-01R.Z02</t>
  </si>
  <si>
    <t>Zámečnická ochranná konstrukce z úhelníků 100/100/8 mm (celková délka cca - 16,74 m) - D+M, (popis viz PD)</t>
  </si>
  <si>
    <t>-1061936367</t>
  </si>
  <si>
    <t>343</t>
  </si>
  <si>
    <t>76700-01R.Z03</t>
  </si>
  <si>
    <t>Atypická podhledová konstrukce z lesklých měděnýh lamel ve tvaru vlny, kompletní popis viz PD - D+M, včetně přípravných kcí a mat.</t>
  </si>
  <si>
    <t>-765650010</t>
  </si>
  <si>
    <t>344</t>
  </si>
  <si>
    <t>76700-01R.Z04</t>
  </si>
  <si>
    <t>Čistící zóna, včetně spodního nátěru a rámové konstrukce - rozměr 1500 x 2050 mm - D+M</t>
  </si>
  <si>
    <t>-121676178</t>
  </si>
  <si>
    <t>771</t>
  </si>
  <si>
    <t>Podlahy z dlaždic</t>
  </si>
  <si>
    <t>345</t>
  </si>
  <si>
    <t>771111011</t>
  </si>
  <si>
    <t>Vysátí podkladu před pokládkou dlažby</t>
  </si>
  <si>
    <t>-281059200</t>
  </si>
  <si>
    <t>https://podminky.urs.cz/item/CS_URS_2025_01/771111011</t>
  </si>
  <si>
    <t>- Součást skladby ( P.4 )</t>
  </si>
  <si>
    <t>- Součást skladby ( P.5 )</t>
  </si>
  <si>
    <t>- Součást skladby ( P.6 )</t>
  </si>
  <si>
    <t>346</t>
  </si>
  <si>
    <t>771121011</t>
  </si>
  <si>
    <t>Nátěr penetrační na podlahu</t>
  </si>
  <si>
    <t>18784238</t>
  </si>
  <si>
    <t>https://podminky.urs.cz/item/CS_URS_2025_01/771121011</t>
  </si>
  <si>
    <t>- penetrační systémový nátěr</t>
  </si>
  <si>
    <t>347</t>
  </si>
  <si>
    <t>771151011</t>
  </si>
  <si>
    <t>Samonivelační stěrka podlah pevnosti 20 MPa tl 3 mm</t>
  </si>
  <si>
    <t>-142991234</t>
  </si>
  <si>
    <t>https://podminky.urs.cz/item/CS_URS_2025_01/771151011</t>
  </si>
  <si>
    <t>348</t>
  </si>
  <si>
    <t>771161022</t>
  </si>
  <si>
    <t>Montáž profilu pro schodové hrany nebo ukončení dlažby</t>
  </si>
  <si>
    <t>494664775</t>
  </si>
  <si>
    <t>https://podminky.urs.cz/item/CS_URS_2025_01/771161022</t>
  </si>
  <si>
    <t>349</t>
  </si>
  <si>
    <t>59054144</t>
  </si>
  <si>
    <t>profil schodový protiskluzový ušlechtilá ocel V2A R10 V6 11x1000mm</t>
  </si>
  <si>
    <t>1938106899</t>
  </si>
  <si>
    <t>"schodiště" 22*1,2</t>
  </si>
  <si>
    <t>26,4*1,1 'Přepočtené koeficientem množství</t>
  </si>
  <si>
    <t>350</t>
  </si>
  <si>
    <t>771274114</t>
  </si>
  <si>
    <t>Montáž obkladů stupnic z dlaždic keramických hladkých lepených cementovým flexibilním lepidlem š přes 300 do 350 mm</t>
  </si>
  <si>
    <t>838957125</t>
  </si>
  <si>
    <t>https://podminky.urs.cz/item/CS_URS_2025_01/771274114</t>
  </si>
  <si>
    <t>351</t>
  </si>
  <si>
    <t>597009r01</t>
  </si>
  <si>
    <t>schodovka keramická tl do 10mm š přes 250 do 300mm dl přes 800 do 1200mm</t>
  </si>
  <si>
    <t>230404966</t>
  </si>
  <si>
    <t>352</t>
  </si>
  <si>
    <t>771274232</t>
  </si>
  <si>
    <t>Montáž obkladů podstupnic z dlaždic keramických hladkých lepených cementovým flexibilním lepidlem v přes 150 do 200 mm</t>
  </si>
  <si>
    <t>2106825640</t>
  </si>
  <si>
    <t>https://podminky.urs.cz/item/CS_URS_2025_01/771274232</t>
  </si>
  <si>
    <t>353</t>
  </si>
  <si>
    <t>597009r02</t>
  </si>
  <si>
    <t>schodovka keramická tl do 10mm š přes 150 do 200mm dl přes 800 do 1200mm</t>
  </si>
  <si>
    <t>-91907214</t>
  </si>
  <si>
    <t>26,4*1,08 'Přepočtené koeficientem množství</t>
  </si>
  <si>
    <t>354</t>
  </si>
  <si>
    <t>771474111</t>
  </si>
  <si>
    <t>Montáž soklů z dlaždic keramických rovných lepených cementovým flexibilním lepidlem v do 65 mm</t>
  </si>
  <si>
    <t>2027642133</t>
  </si>
  <si>
    <t>https://podminky.urs.cz/item/CS_URS_2025_01/771474111</t>
  </si>
  <si>
    <t>355</t>
  </si>
  <si>
    <t>597611r01</t>
  </si>
  <si>
    <t>dlažba keramická tl do 10mm do 100ks/m2</t>
  </si>
  <si>
    <t>-826848925</t>
  </si>
  <si>
    <t>"m.č. 2.02" 15,10</t>
  </si>
  <si>
    <t>"m.č. 2.01" 19,80</t>
  </si>
  <si>
    <t>"m.č. 1.01" 31,97</t>
  </si>
  <si>
    <t>"m.č. 1.02" 22,4</t>
  </si>
  <si>
    <t>"m.č. 1.09" 25,9</t>
  </si>
  <si>
    <t>"m.č. 1.10" 16,16</t>
  </si>
  <si>
    <t>131,33*0,1 'Přepočtené koeficientem množství</t>
  </si>
  <si>
    <t>356</t>
  </si>
  <si>
    <t>771574424</t>
  </si>
  <si>
    <t>Montáž podlah keramických hladkých lepených cementovým flexibilním lepidlem přes 85 do 100 ks/m2</t>
  </si>
  <si>
    <t>-1762055747</t>
  </si>
  <si>
    <t>https://podminky.urs.cz/item/CS_URS_2025_01/771574424</t>
  </si>
  <si>
    <t>357</t>
  </si>
  <si>
    <t>-836347807</t>
  </si>
  <si>
    <t>183,82*1,05 'Přepočtené koeficientem množství</t>
  </si>
  <si>
    <t>358</t>
  </si>
  <si>
    <t>771591112</t>
  </si>
  <si>
    <t>Izolace pod dlažbu nátěrem nebo stěrkou ve dvou vrstvách</t>
  </si>
  <si>
    <t>-1868151330</t>
  </si>
  <si>
    <t>https://podminky.urs.cz/item/CS_URS_2025_01/771591112</t>
  </si>
  <si>
    <t>359</t>
  </si>
  <si>
    <t>771591115</t>
  </si>
  <si>
    <t>Podlahy spárování silikonem</t>
  </si>
  <si>
    <t>1813565981</t>
  </si>
  <si>
    <t>https://podminky.urs.cz/item/CS_URS_2025_01/771591115</t>
  </si>
  <si>
    <t>"m.č. 1.03" 12,6</t>
  </si>
  <si>
    <t>"m.č. 1.04" 16,8</t>
  </si>
  <si>
    <t>"m.č. 1.06" 10,1</t>
  </si>
  <si>
    <t>"m.č. 1.07" 11</t>
  </si>
  <si>
    <t>"m.č. 2.02" 15,1</t>
  </si>
  <si>
    <t>"m.č. 2.04" 18</t>
  </si>
  <si>
    <t>"m.č. 2.05" 15</t>
  </si>
  <si>
    <t>360</t>
  </si>
  <si>
    <t>771591184</t>
  </si>
  <si>
    <t>Pracnější řezání podlah z dlaždic keramických rovné</t>
  </si>
  <si>
    <t>-80855201</t>
  </si>
  <si>
    <t>https://podminky.urs.cz/item/CS_URS_2025_01/771591184</t>
  </si>
  <si>
    <t>- řezání soklů</t>
  </si>
  <si>
    <t>361</t>
  </si>
  <si>
    <t>771591232</t>
  </si>
  <si>
    <t>Izolace těsnícími pásy pružná přes dilatační spáry</t>
  </si>
  <si>
    <t>-1721809786</t>
  </si>
  <si>
    <t>https://podminky.urs.cz/item/CS_URS_2025_01/771591232</t>
  </si>
  <si>
    <t>"m.č. 1.03" 2</t>
  </si>
  <si>
    <t>"m.č. 1.04" 2</t>
  </si>
  <si>
    <t>"m.č. 1.06" 2</t>
  </si>
  <si>
    <t>"m.č. 1.07" 2</t>
  </si>
  <si>
    <t>"m.č. 2.02" 2</t>
  </si>
  <si>
    <t>"m.č. 2.04" 2</t>
  </si>
  <si>
    <t>"m.č. 2.05" 3</t>
  </si>
  <si>
    <t>"m.č. 2.01" 2</t>
  </si>
  <si>
    <t>362</t>
  </si>
  <si>
    <t>771591241</t>
  </si>
  <si>
    <t>Izolace těsnícími pásy vnitřní kout</t>
  </si>
  <si>
    <t>-738297517</t>
  </si>
  <si>
    <t>https://podminky.urs.cz/item/CS_URS_2025_01/771591241</t>
  </si>
  <si>
    <t>"m.č. 1.03" 4</t>
  </si>
  <si>
    <t>"m.č. 1.04" 4</t>
  </si>
  <si>
    <t>"m.č. 1.06" 4</t>
  </si>
  <si>
    <t>"m.č. 1.07" 4</t>
  </si>
  <si>
    <t>"m.č. 2.02" 4</t>
  </si>
  <si>
    <t>"m.č. 2.04" 4</t>
  </si>
  <si>
    <t>"m.č. 2.05" 5</t>
  </si>
  <si>
    <t>"m.č. 2.01" 4</t>
  </si>
  <si>
    <t>363</t>
  </si>
  <si>
    <t>771591242</t>
  </si>
  <si>
    <t>Izolace těsnícími pásy vnější roh</t>
  </si>
  <si>
    <t>-130698635</t>
  </si>
  <si>
    <t>https://podminky.urs.cz/item/CS_URS_2025_01/771591242</t>
  </si>
  <si>
    <t>"m.č. 2.05" 1</t>
  </si>
  <si>
    <t>364</t>
  </si>
  <si>
    <t>771591264</t>
  </si>
  <si>
    <t>Izolace těsnícími pásy mezi podlahou a stěnou</t>
  </si>
  <si>
    <t>-1834904710</t>
  </si>
  <si>
    <t>https://podminky.urs.cz/item/CS_URS_2025_01/771591264</t>
  </si>
  <si>
    <t>365</t>
  </si>
  <si>
    <t>998771101</t>
  </si>
  <si>
    <t>Přesun hmot tonážní pro podlahy z dlaždic v objektech v do 6 m</t>
  </si>
  <si>
    <t>-1801419895</t>
  </si>
  <si>
    <t>https://podminky.urs.cz/item/CS_URS_2025_01/998771101</t>
  </si>
  <si>
    <t>776</t>
  </si>
  <si>
    <t>Podlahy povlakové</t>
  </si>
  <si>
    <t>366</t>
  </si>
  <si>
    <t>776111311</t>
  </si>
  <si>
    <t>Vysátí podkladu povlakových podlah</t>
  </si>
  <si>
    <t>294644201</t>
  </si>
  <si>
    <t>https://podminky.urs.cz/item/CS_URS_2025_01/776111311</t>
  </si>
  <si>
    <t>367</t>
  </si>
  <si>
    <t>776121321</t>
  </si>
  <si>
    <t>Neředěná penetrace savého podkladu povlakových podlah</t>
  </si>
  <si>
    <t>-522901158</t>
  </si>
  <si>
    <t>https://podminky.urs.cz/item/CS_URS_2025_01/776121321</t>
  </si>
  <si>
    <t>368</t>
  </si>
  <si>
    <t>776141121</t>
  </si>
  <si>
    <t>Stěrka podlahová nivelační pro vyrovnání podkladu povlakových podlah pevnosti 30 MPa tl do 3 mm</t>
  </si>
  <si>
    <t>-1045825316</t>
  </si>
  <si>
    <t>https://podminky.urs.cz/item/CS_URS_2025_01/776141121</t>
  </si>
  <si>
    <t>369</t>
  </si>
  <si>
    <t>776222111</t>
  </si>
  <si>
    <t>Lepení pásů z PVC 2-složkovým lepidlem</t>
  </si>
  <si>
    <t>-1467824776</t>
  </si>
  <si>
    <t>https://podminky.urs.cz/item/CS_URS_2025_01/776222111</t>
  </si>
  <si>
    <t>370</t>
  </si>
  <si>
    <t>284110r01</t>
  </si>
  <si>
    <t>podlahovina vinylová heterogenní nášlapná vrstva 0,70mm - požadavek viz PD</t>
  </si>
  <si>
    <t>1234325539</t>
  </si>
  <si>
    <t>109,46*1,1 'Přepočtené koeficientem množství</t>
  </si>
  <si>
    <t>371</t>
  </si>
  <si>
    <t>776421111</t>
  </si>
  <si>
    <t>Montáž obvodových lišt lepením</t>
  </si>
  <si>
    <t>-900683158</t>
  </si>
  <si>
    <t>https://podminky.urs.cz/item/CS_URS_2025_01/776421111</t>
  </si>
  <si>
    <t>372</t>
  </si>
  <si>
    <t>194160r01</t>
  </si>
  <si>
    <t xml:space="preserve">systémová obvodová lišta </t>
  </si>
  <si>
    <t>787484587</t>
  </si>
  <si>
    <t>"m.č. 1.05" 22,8</t>
  </si>
  <si>
    <t>"m.č. 2.03" 21,2</t>
  </si>
  <si>
    <t>"m.č. 2.06" 30,2</t>
  </si>
  <si>
    <t>74,2*1,02 'Přepočtené koeficientem množství</t>
  </si>
  <si>
    <t>373</t>
  </si>
  <si>
    <t>776991111</t>
  </si>
  <si>
    <t>Spárování silikonem</t>
  </si>
  <si>
    <t>35976855</t>
  </si>
  <si>
    <t>https://podminky.urs.cz/item/CS_URS_2025_01/776991111</t>
  </si>
  <si>
    <t>374</t>
  </si>
  <si>
    <t>998776101</t>
  </si>
  <si>
    <t>Přesun hmot tonážní pro podlahy povlakové v objektech v do 6 m</t>
  </si>
  <si>
    <t>1061710737</t>
  </si>
  <si>
    <t>https://podminky.urs.cz/item/CS_URS_2025_01/998776101</t>
  </si>
  <si>
    <t>777</t>
  </si>
  <si>
    <t>Podlahy lité</t>
  </si>
  <si>
    <t>375</t>
  </si>
  <si>
    <t>777111111</t>
  </si>
  <si>
    <t>Vysátí podkladu před provedením lité podlahy</t>
  </si>
  <si>
    <t>-1004958220</t>
  </si>
  <si>
    <t>https://podminky.urs.cz/item/CS_URS_2025_01/777111111</t>
  </si>
  <si>
    <t>- sokl:</t>
  </si>
  <si>
    <t>376</t>
  </si>
  <si>
    <t>777131105</t>
  </si>
  <si>
    <t>Penetrační epoxidový nátěr podlahy na podklad z čerstvého betonu</t>
  </si>
  <si>
    <t>863554177</t>
  </si>
  <si>
    <t>https://podminky.urs.cz/item/CS_URS_2025_01/777131105</t>
  </si>
  <si>
    <t>377</t>
  </si>
  <si>
    <t>777511143</t>
  </si>
  <si>
    <t>Krycí epoxidová stěrka tloušťky do 2 mm chemicky odolné lité podlahy</t>
  </si>
  <si>
    <t>-1335143191</t>
  </si>
  <si>
    <t>https://podminky.urs.cz/item/CS_URS_2025_01/777511143</t>
  </si>
  <si>
    <t>378</t>
  </si>
  <si>
    <t>777611143</t>
  </si>
  <si>
    <t>Krycí epoxidový chemicky odolný nátěr podlahy</t>
  </si>
  <si>
    <t>-541755264</t>
  </si>
  <si>
    <t>https://podminky.urs.cz/item/CS_URS_2025_01/777611143</t>
  </si>
  <si>
    <t>379</t>
  </si>
  <si>
    <t>777911111</t>
  </si>
  <si>
    <t>Tuhé napojení lité podlahy na stěnu nebo sokl</t>
  </si>
  <si>
    <t>1446248375</t>
  </si>
  <si>
    <t>https://podminky.urs.cz/item/CS_URS_2025_01/777911111</t>
  </si>
  <si>
    <t>"m.č. 1.11" 13,51-1,1</t>
  </si>
  <si>
    <t>"m.č. 1.12" 11,66-1,1</t>
  </si>
  <si>
    <t>"m.č. 1.13" 78,24+2,2+2*1,6-4*3,76-2*(1+0,9)</t>
  </si>
  <si>
    <t>"m.č. 1.08" 15,6-1,63</t>
  </si>
  <si>
    <t>380</t>
  </si>
  <si>
    <t>998777101</t>
  </si>
  <si>
    <t>Přesun hmot tonážní pro podlahy lité v objektech v do 6 m</t>
  </si>
  <si>
    <t>-2040990809</t>
  </si>
  <si>
    <t>https://podminky.urs.cz/item/CS_URS_2025_01/998777101</t>
  </si>
  <si>
    <t>781</t>
  </si>
  <si>
    <t>Dokončovací práce - obklady</t>
  </si>
  <si>
    <t>381</t>
  </si>
  <si>
    <t>781111011</t>
  </si>
  <si>
    <t>Ometení (oprášení) stěny při přípravě podkladu</t>
  </si>
  <si>
    <t>-641719164</t>
  </si>
  <si>
    <t>https://podminky.urs.cz/item/CS_URS_2025_01/781111011</t>
  </si>
  <si>
    <t>"m.č. 1.03" 12*2-2*(-0,9*2,05)</t>
  </si>
  <si>
    <t>"m.č. 1.04" 16,8*2-0,9*2,05</t>
  </si>
  <si>
    <t>"m.č. 1.06" 10,1*2-0,9*2,05</t>
  </si>
  <si>
    <t>"m.č. 1.07" 11*2-0,9*2,05</t>
  </si>
  <si>
    <t>"m.č. 2.02" 5,18*1,6</t>
  </si>
  <si>
    <t>"m.č. 2.04" (7,2+5,6+5,2)*2-(2*0,8*2,05+0,9*2,05)</t>
  </si>
  <si>
    <t>"m.č. 2.05" (9,1+5,9)*2-(2*0,9*2,05)</t>
  </si>
  <si>
    <t>382</t>
  </si>
  <si>
    <t>781121011</t>
  </si>
  <si>
    <t>Nátěr penetrační na stěnu</t>
  </si>
  <si>
    <t>-366193048</t>
  </si>
  <si>
    <t>https://podminky.urs.cz/item/CS_URS_2025_01/781121011</t>
  </si>
  <si>
    <t>383</t>
  </si>
  <si>
    <t>781131112</t>
  </si>
  <si>
    <t>Izolace pod obklad nátěrem nebo stěrkou ve dvou vrstvách</t>
  </si>
  <si>
    <t>18258091</t>
  </si>
  <si>
    <t>https://podminky.urs.cz/item/CS_URS_2025_01/781131112</t>
  </si>
  <si>
    <t>- výška izolace uvažováno v průměru do 500 mm</t>
  </si>
  <si>
    <t>"m.č. 1.03" 12*0,5-2*(-0,9*0,5)</t>
  </si>
  <si>
    <t>"m.č. 1.04" (16,8-5,7)*0,5-0,9*0,5+5,7*2</t>
  </si>
  <si>
    <t>"m.č. 1.06" 10,1*0,5-0,9*0,5</t>
  </si>
  <si>
    <t>"m.č. 1.07" 11*0,5-0,9*0,5</t>
  </si>
  <si>
    <t>"m.č. 2.04" (7,2+5,6+5,2)*0,5-(2*0,8*0,5+0,9*0,5)</t>
  </si>
  <si>
    <t>"m.č. 2.05" (9,1+5,9)*0,5-(2*0,9*0,5)</t>
  </si>
  <si>
    <t>384</t>
  </si>
  <si>
    <t>781472244</t>
  </si>
  <si>
    <t>Montáž obkladů keramických reliéfních nebo z dekorů lepených cementovým flexibilním lepidlem přes 85 do 100 ks/m2</t>
  </si>
  <si>
    <t>-280351919</t>
  </si>
  <si>
    <t>https://podminky.urs.cz/item/CS_URS_2025_01/781472244</t>
  </si>
  <si>
    <t>385</t>
  </si>
  <si>
    <t>59761142</t>
  </si>
  <si>
    <t>dlažba keramická slinutá mrazuvzdorná R10/B povrch reliéfní/matný tl do 10mm přes 85 do 100ks/m2</t>
  </si>
  <si>
    <t>-163684893</t>
  </si>
  <si>
    <t>163,428*1,1 'Přepočtené koeficientem množství</t>
  </si>
  <si>
    <t>386</t>
  </si>
  <si>
    <t>781492211</t>
  </si>
  <si>
    <t>Montáž profilů rohových lepených flexibilním cementovým lepidlem</t>
  </si>
  <si>
    <t>-1663752071</t>
  </si>
  <si>
    <t>https://podminky.urs.cz/item/CS_URS_2025_01/781492211</t>
  </si>
  <si>
    <t>"m.č. 2.05" 2</t>
  </si>
  <si>
    <t>387</t>
  </si>
  <si>
    <t>781492251</t>
  </si>
  <si>
    <t>Montáž profilů ukončovacích lepených flexibilním cementovým lepidlem</t>
  </si>
  <si>
    <t>-2095793254</t>
  </si>
  <si>
    <t>https://podminky.urs.cz/item/CS_URS_2025_01/781492251</t>
  </si>
  <si>
    <t>- soklová ukončující lišta</t>
  </si>
  <si>
    <t>388</t>
  </si>
  <si>
    <t>19416005</t>
  </si>
  <si>
    <t>lišta ukončovací z eloxovaného hliníku 10mm</t>
  </si>
  <si>
    <t>-860058006</t>
  </si>
  <si>
    <t>137,33*1,05 'Přepočtené koeficientem množství</t>
  </si>
  <si>
    <t>389</t>
  </si>
  <si>
    <t>781495115</t>
  </si>
  <si>
    <t>Spárování vnitřních obkladů silikonem</t>
  </si>
  <si>
    <t>-1365126113</t>
  </si>
  <si>
    <t>https://podminky.urs.cz/item/CS_URS_2025_01/781495115</t>
  </si>
  <si>
    <t>"m.č. 1.03" 12-0,9+4*2</t>
  </si>
  <si>
    <t>"m.č. 1.04" 16,8-0,9+4*2</t>
  </si>
  <si>
    <t>"m.č. 1.06" 10,1-0,9+4*2</t>
  </si>
  <si>
    <t>"m.č. 1.07" 11-0,9+5*2</t>
  </si>
  <si>
    <t>"m.č. 2.04" (7,2+5,6+5,2)-(0,8+0,9)+12*2</t>
  </si>
  <si>
    <t>"m.č. 2.05" (9,1+5,9)*2*0,9+9*2</t>
  </si>
  <si>
    <t>390</t>
  </si>
  <si>
    <t>998781111</t>
  </si>
  <si>
    <t>Přesun hmot tonážní pro obklady keramické s omezením mechanizace v objektech v do 6 m</t>
  </si>
  <si>
    <t>835827612</t>
  </si>
  <si>
    <t>https://podminky.urs.cz/item/CS_URS_2025_01/998781111</t>
  </si>
  <si>
    <t>784</t>
  </si>
  <si>
    <t>Dokončovací práce - malby a tapety</t>
  </si>
  <si>
    <t>391</t>
  </si>
  <si>
    <t>784111001</t>
  </si>
  <si>
    <t>Oprášení (ometení ) podkladu v místnostech v do 3,80 m</t>
  </si>
  <si>
    <t>-1248819381</t>
  </si>
  <si>
    <t>https://podminky.urs.cz/item/CS_URS_2025_01/784111001</t>
  </si>
  <si>
    <t>"viz pol.č. 784181101" 1740,7</t>
  </si>
  <si>
    <t>392</t>
  </si>
  <si>
    <t>784171101</t>
  </si>
  <si>
    <t>Zakrytí vnitřních podlah včetně pozdějšího odkrytí</t>
  </si>
  <si>
    <t>-1392802576</t>
  </si>
  <si>
    <t>https://podminky.urs.cz/item/CS_URS_2025_01/784171101</t>
  </si>
  <si>
    <t xml:space="preserve">Viz výkresy PD a TZ - stavební část </t>
  </si>
  <si>
    <t>"koef. ploch" (114,19+499,6)*0,3</t>
  </si>
  <si>
    <t>393</t>
  </si>
  <si>
    <t>58124844</t>
  </si>
  <si>
    <t>fólie pro malířské potřeby zakrývací tl 25µ 4x5m</t>
  </si>
  <si>
    <t>1018624174</t>
  </si>
  <si>
    <t>184,137*1,1 'Přepočtené koeficientem množství</t>
  </si>
  <si>
    <t>394</t>
  </si>
  <si>
    <t>784171121</t>
  </si>
  <si>
    <t>Zakrytí vnitřních ploch konstrukcí nebo prvků v místnostech v do 3,80 m</t>
  </si>
  <si>
    <t>-1796997729</t>
  </si>
  <si>
    <t>https://podminky.urs.cz/item/CS_URS_2025_01/784171121</t>
  </si>
  <si>
    <t>"koef. ploch" (342,9+749,106)*0,2</t>
  </si>
  <si>
    <t>395</t>
  </si>
  <si>
    <t>-1196539423</t>
  </si>
  <si>
    <t>218,401*1,1 'Přepočtené koeficientem množství</t>
  </si>
  <si>
    <t>396</t>
  </si>
  <si>
    <t>7841711r01</t>
  </si>
  <si>
    <t>Zakrytí vnějších ploch včetně pozdějšího odkrytí</t>
  </si>
  <si>
    <t>310650022</t>
  </si>
  <si>
    <t>397</t>
  </si>
  <si>
    <t>69311226</t>
  </si>
  <si>
    <t>geotextilie netkaná separační, ochranná, filtrační, drenážní PES 150g/m2</t>
  </si>
  <si>
    <t>-809441555</t>
  </si>
  <si>
    <t>Zakrytí venkovních ploch proti znečištění a poškození okolních ploch</t>
  </si>
  <si>
    <t>krycí vrstva ve dvou vrstvách</t>
  </si>
  <si>
    <t>venkovní plochy kolem lešení</t>
  </si>
  <si>
    <t>"plocha předpoklad" 250</t>
  </si>
  <si>
    <t>250*2 'Přepočtené koeficientem množství</t>
  </si>
  <si>
    <t>398</t>
  </si>
  <si>
    <t>784181101</t>
  </si>
  <si>
    <t>Základní akrylátová jednonásobná bezbarvá penetrace podkladu v místnostech v do 3,80 m</t>
  </si>
  <si>
    <t>-2125061648</t>
  </si>
  <si>
    <t>https://podminky.urs.cz/item/CS_URS_2025_01/784181101</t>
  </si>
  <si>
    <t>Svislé konstrukce:</t>
  </si>
  <si>
    <t>"m.č. 1.01" 31,97*3,2-3,64*3,9</t>
  </si>
  <si>
    <t>"m.č. 1.02" 22,4*3,2</t>
  </si>
  <si>
    <t>"m.č. 1.03" 12,6*3,2</t>
  </si>
  <si>
    <t>"m.č. 1.04" 16,8*3,2</t>
  </si>
  <si>
    <t>"m.č. 1.05" 22,8*3,2</t>
  </si>
  <si>
    <t>"m.č. 1.06" 10,1*3,2</t>
  </si>
  <si>
    <t>"m.č. 1.07" 11*3,2</t>
  </si>
  <si>
    <t>"m.č. 1.08" 15,6*3,2</t>
  </si>
  <si>
    <t>"m.č. 1.09" 25,9*3,2</t>
  </si>
  <si>
    <t>"m.č. 1.10" (16,16-4,9)*3,2</t>
  </si>
  <si>
    <t>"m.č. 1.11" (13,51-3,175)*3,2</t>
  </si>
  <si>
    <t>"m.č. 1.12" (11,66-2,35)*3,2</t>
  </si>
  <si>
    <t>"m.č. 1.13" (22,107+16,35)*3,2</t>
  </si>
  <si>
    <t>"m.č. 2.01" 19,8*3</t>
  </si>
  <si>
    <t>"m.č. 2.02" 15,1*3</t>
  </si>
  <si>
    <t>"m.č. 2.03" 21,2*3-2,5*1,5</t>
  </si>
  <si>
    <t>"m.č. 2.04" 18*3</t>
  </si>
  <si>
    <t>"m.č. 2.05" 15*3</t>
  </si>
  <si>
    <t>"m.č. 2.06" 30,2*3-2,5*2,25*2</t>
  </si>
  <si>
    <t>"plochy obklady" -163,428</t>
  </si>
  <si>
    <t>Vodoroné konstrukce:</t>
  </si>
  <si>
    <t>399</t>
  </si>
  <si>
    <t>784211101</t>
  </si>
  <si>
    <t>Dvojnásobné bílé malby ze směsí za mokra výborně oděruvzdorných v místnostech v do 3,80 m</t>
  </si>
  <si>
    <t>-1144125068</t>
  </si>
  <si>
    <t>https://podminky.urs.cz/item/CS_URS_2025_01/784211101</t>
  </si>
  <si>
    <t>789</t>
  </si>
  <si>
    <t>Povrchové úpravy ocelových konstrukcí a technologických zařízení</t>
  </si>
  <si>
    <t>400</t>
  </si>
  <si>
    <t>789411r01</t>
  </si>
  <si>
    <t>Povrchová úprava ocelových a zámečnických konstrukcí</t>
  </si>
  <si>
    <t>-1683174525</t>
  </si>
  <si>
    <t>- úprava povrchové konstrukce zámečnických a ocelových konstrukcí dle požadavků PD</t>
  </si>
  <si>
    <t>"ocelová konstrukce" 0,44*(17*4,3+4*1,83+3,43+4*3,76)</t>
  </si>
  <si>
    <t>"zámečnické konstrukce - atiky" 4*0,08*(50*0,8)</t>
  </si>
  <si>
    <t>"zámečnické konstrukce - oplocení" (1,65*(2*3,25+8,8))*2+5*2*0,6</t>
  </si>
  <si>
    <t>"výměny v rámci obvodové kce" 27,36*4*0,16</t>
  </si>
  <si>
    <t>"zámečnické konstrukce u vstupu" 34,5*4*0,16</t>
  </si>
  <si>
    <t>"zámečnické konstrukce - ostatní konstrukce" 22</t>
  </si>
  <si>
    <t>D1.01.03 - Požárně bezpečnostní řešení</t>
  </si>
  <si>
    <t>HSV - HSV</t>
  </si>
  <si>
    <t xml:space="preserve">    PBŘ - Požárně bezpečnostrní řešení</t>
  </si>
  <si>
    <t>953993311</t>
  </si>
  <si>
    <t>Osazení bezpečnostní, orientační nebo informační tabulky samolepicí</t>
  </si>
  <si>
    <t>1068679912</t>
  </si>
  <si>
    <t>https://podminky.urs.cz/item/CS_URS_2025_01/953993311</t>
  </si>
  <si>
    <t>73534550r01</t>
  </si>
  <si>
    <t>tabulka bezpečnostní s tiskem 2 barvy A5 248x210mm - nebo obdobného rozměru, samolepící</t>
  </si>
  <si>
    <t>2042936246</t>
  </si>
  <si>
    <t>"tabulky označující hlavní uzávěr" 3</t>
  </si>
  <si>
    <t>"tabulka - central. stop FV" 1</t>
  </si>
  <si>
    <t>"tabulka upozorňující na FV" 1</t>
  </si>
  <si>
    <t>"tabulka B.1.4" 3</t>
  </si>
  <si>
    <t>Součetodvozeno z CS ÚRS</t>
  </si>
  <si>
    <t>73534511r01</t>
  </si>
  <si>
    <t>tabulka bezpečnostní s tiskem 2 barvy A4 210x297mm - nebo obdobného rozměru, samolepící</t>
  </si>
  <si>
    <t>1097354780</t>
  </si>
  <si>
    <t>"technický list použitého systému FV" 1</t>
  </si>
  <si>
    <t>953993326</t>
  </si>
  <si>
    <t>Osazení bezpečnostní, orientační nebo informační tabulky přivrtáním na zdivo</t>
  </si>
  <si>
    <t>-1773072250</t>
  </si>
  <si>
    <t>https://podminky.urs.cz/item/CS_URS_2025_01/953993326</t>
  </si>
  <si>
    <t>PBR100EVAK</t>
  </si>
  <si>
    <t>označení únikových cest fotoluminiscenční značkou (šipka na podlahu)</t>
  </si>
  <si>
    <t>477907868</t>
  </si>
  <si>
    <t>PBR100EVAK12</t>
  </si>
  <si>
    <t>označení únikových cest fotoluminiscenční značkou (únikové dveře)</t>
  </si>
  <si>
    <t>1640303991</t>
  </si>
  <si>
    <t>PBR100EVAK4</t>
  </si>
  <si>
    <t>označení únikových cest fotoluminiscenční značkou (EXIT)</t>
  </si>
  <si>
    <t>-1762880137</t>
  </si>
  <si>
    <t>PBR100EVAK2</t>
  </si>
  <si>
    <t>označení únikových cest fotoluminiscenční značkou (únik vpravo)</t>
  </si>
  <si>
    <t>664016081</t>
  </si>
  <si>
    <t>PBR100EVAK3</t>
  </si>
  <si>
    <t>označení únikových cest fotoluminiscenční značkou (únik vlevo)</t>
  </si>
  <si>
    <t>-360474845</t>
  </si>
  <si>
    <t>PBR102EVAK</t>
  </si>
  <si>
    <t>označení únikových cest fotoluminiscenční značkou (po schodišti dolů)</t>
  </si>
  <si>
    <t>2097382201</t>
  </si>
  <si>
    <t>PBR111EVAK</t>
  </si>
  <si>
    <t>označení čísla podlaží</t>
  </si>
  <si>
    <t>1478692995</t>
  </si>
  <si>
    <t>PBŘ</t>
  </si>
  <si>
    <t>Požárně bezpečnostrní řešení</t>
  </si>
  <si>
    <t>7131233r01</t>
  </si>
  <si>
    <t xml:space="preserve">Utěsnění prostupů PUR pěnou </t>
  </si>
  <si>
    <t>-1387547484</t>
  </si>
  <si>
    <t>6,3</t>
  </si>
  <si>
    <t>23170006</t>
  </si>
  <si>
    <t>pěna montážní PUR protipožární dvojsložková</t>
  </si>
  <si>
    <t>litr</t>
  </si>
  <si>
    <t>-1763639840</t>
  </si>
  <si>
    <t>6,3*0,35 'Přepočtené koeficientem množství</t>
  </si>
  <si>
    <t>713463131</t>
  </si>
  <si>
    <t>Montáž izolace tepelné potrubí potrubními pouzdry bez úpravy slepenými 1x tl izolace do 25 mm</t>
  </si>
  <si>
    <t>-764539938</t>
  </si>
  <si>
    <t>https://podminky.urs.cz/item/CS_URS_2025_01/713463131</t>
  </si>
  <si>
    <t>15*0,5</t>
  </si>
  <si>
    <t>24771150</t>
  </si>
  <si>
    <t>bandáž protipožární</t>
  </si>
  <si>
    <t>614412108</t>
  </si>
  <si>
    <t>7,5*1,05 'Přepočtené koeficientem množství</t>
  </si>
  <si>
    <t>783805300</t>
  </si>
  <si>
    <t>Provedení funkčního nátěru termoizolačního, se schopností překlenutí trhlin aj. hladkých betonových povrchů nebo povrchů z desek</t>
  </si>
  <si>
    <t>779256128</t>
  </si>
  <si>
    <t>https://podminky.urs.cz/item/CS_URS_2025_01/783805300</t>
  </si>
  <si>
    <t>15*0,2*0,2</t>
  </si>
  <si>
    <t>24597001</t>
  </si>
  <si>
    <t>nátěr protipožární pro beton a zdivo</t>
  </si>
  <si>
    <t>-1440835859</t>
  </si>
  <si>
    <t>0,6*3,5 'Přepočtené koeficientem množství</t>
  </si>
  <si>
    <t>953943211</t>
  </si>
  <si>
    <t>Osazování hasicího přístroje</t>
  </si>
  <si>
    <t>-247299651</t>
  </si>
  <si>
    <t>https://podminky.urs.cz/item/CS_URS_2025_01/953943211</t>
  </si>
  <si>
    <t>44932410r01</t>
  </si>
  <si>
    <t>přístroj hasicí ruční pěnový 70 B</t>
  </si>
  <si>
    <t>1124463378</t>
  </si>
  <si>
    <t>"hasící přístroj se schopností hašení min. 70 B" 1</t>
  </si>
  <si>
    <t>44932114r01</t>
  </si>
  <si>
    <t>přístroj hasicí ruční práškový A21</t>
  </si>
  <si>
    <t>1360260413</t>
  </si>
  <si>
    <t>"hasící přístroj se schopností hašení min. A21" 2</t>
  </si>
  <si>
    <t>44932415r01</t>
  </si>
  <si>
    <t>přístroj hasicí ruční pěnový 183 B</t>
  </si>
  <si>
    <t>-1058050409</t>
  </si>
  <si>
    <t>"hasící přístroj se schopností hašení min. 183 B" 1</t>
  </si>
  <si>
    <t>827649300</t>
  </si>
  <si>
    <t>15*2 'Přepočtené koeficientem množství</t>
  </si>
  <si>
    <t>PBR100ozn</t>
  </si>
  <si>
    <t>označení protipožární ucpávky z obou stran požár. kce</t>
  </si>
  <si>
    <t>111848399</t>
  </si>
  <si>
    <t>PBR1TMEL</t>
  </si>
  <si>
    <t>MONTÁŽ PROTIPOŽÁRNÍHO TMELU</t>
  </si>
  <si>
    <t>721357119</t>
  </si>
  <si>
    <t>59081010</t>
  </si>
  <si>
    <t>tmel požárně ochranný protipožární zpěňující</t>
  </si>
  <si>
    <t>162085461</t>
  </si>
  <si>
    <t>15*0,33 'Přepočtené koeficientem množství</t>
  </si>
  <si>
    <t>PBR9R1</t>
  </si>
  <si>
    <t>Revize přenosných hasících přístrojů</t>
  </si>
  <si>
    <t>1514868393</t>
  </si>
  <si>
    <t>1+2+1</t>
  </si>
  <si>
    <t>PBR9R2</t>
  </si>
  <si>
    <t>Vydání příslušných atestů</t>
  </si>
  <si>
    <t>-1001357766</t>
  </si>
  <si>
    <t>713131151</t>
  </si>
  <si>
    <t>Montáž izolace tepelné stěn volně vloženými rohožemi, pásy, dílci, deskami 1 vrstva</t>
  </si>
  <si>
    <t>1737589234</t>
  </si>
  <si>
    <t>https://podminky.urs.cz/item/CS_URS_2025_01/713131151</t>
  </si>
  <si>
    <t>63148109</t>
  </si>
  <si>
    <t>deska tepelně izolační minerální univerzální λ=0,038-0,039 tl 150mm</t>
  </si>
  <si>
    <t>-626312938</t>
  </si>
  <si>
    <t>0,6*1,05 'Přepočtené koeficientem množství</t>
  </si>
  <si>
    <t>D1.01.4a - Zdravotně technické instalace</t>
  </si>
  <si>
    <t xml:space="preserve">      15 - Zajištění výkopu, násypu a svahu</t>
  </si>
  <si>
    <t xml:space="preserve">      18 - Zemní práce - povrchové úpravy terénu</t>
  </si>
  <si>
    <t xml:space="preserve">    8 - Trubní vedení</t>
  </si>
  <si>
    <t xml:space="preserve">    D16 - Ostatní</t>
  </si>
  <si>
    <t xml:space="preserve">    722 - Zdravotechnika - vnitřní vodovod</t>
  </si>
  <si>
    <t xml:space="preserve">    725 - Zdravotechnika - zařizovací předměty</t>
  </si>
  <si>
    <t xml:space="preserve">    726 - Zdravotechnika - předstěnové instalace</t>
  </si>
  <si>
    <t xml:space="preserve">    732 - Ústřední vytápění - strojovny</t>
  </si>
  <si>
    <t xml:space="preserve">    751 - Vzduchotechnika</t>
  </si>
  <si>
    <t xml:space="preserve">    VRN - Vedlejší rozpočtové náklady</t>
  </si>
  <si>
    <t>789 - Hodinové zúčtovací sazby</t>
  </si>
  <si>
    <t>131151100</t>
  </si>
  <si>
    <t>Hloubení jam nezapažených v hornině třídy těžitelnosti I skupiny 1 a 2 objem do 20 m3 strojně</t>
  </si>
  <si>
    <t>-1614571106</t>
  </si>
  <si>
    <t>https://podminky.urs.cz/item/CS_URS_2025_01/131151100</t>
  </si>
  <si>
    <t>tř. 1-2 30%; tř. 3 70%</t>
  </si>
  <si>
    <t>"revizní šachty" 1*1*1,65*4+1*1*2,15</t>
  </si>
  <si>
    <t>8,75*0,3 'Přepočtené koeficientem množství</t>
  </si>
  <si>
    <t>131251100</t>
  </si>
  <si>
    <t>Hloubení jam nezapažených v hornině třídy těžitelnosti I skupiny 3 objem do 20 m3 strojně</t>
  </si>
  <si>
    <t>-45980927</t>
  </si>
  <si>
    <t>https://podminky.urs.cz/item/CS_URS_2025_01/131251100</t>
  </si>
  <si>
    <t>8,75*0,7 'Přepočtené koeficientem množství</t>
  </si>
  <si>
    <t>132151103</t>
  </si>
  <si>
    <t>Hloubení rýh nezapažených š do 800 mm v hornině třídy těžitelnosti I skupiny 1 a 2 objem do 100 m3 strojně</t>
  </si>
  <si>
    <t>-864546201</t>
  </si>
  <si>
    <t>https://podminky.urs.cz/item/CS_URS_2025_01/132151103</t>
  </si>
  <si>
    <t>"ležatá kanalizace pod deskou" (29,725+8,8+6,85+11,2)*0,6*0,4</t>
  </si>
  <si>
    <t>"dešťová kanalizace" (16,05+8,15+1,15+6,2)*1,1*0,6</t>
  </si>
  <si>
    <t>34,401*0,3 'Přepočtené koeficientem množství</t>
  </si>
  <si>
    <t>132251103</t>
  </si>
  <si>
    <t>Hloubení rýh nezapažených š do 800 mm v hornině třídy těžitelnosti I skupiny 3 objem do 100 m3 strojně</t>
  </si>
  <si>
    <t>1288621424</t>
  </si>
  <si>
    <t>https://podminky.urs.cz/item/CS_URS_2025_01/132251103</t>
  </si>
  <si>
    <t>34,401*0,7 'Přepočtené koeficientem množství</t>
  </si>
  <si>
    <t>Zajištění výkopu, násypu a svahu</t>
  </si>
  <si>
    <t>151101101</t>
  </si>
  <si>
    <t>Zřízení příložného pažení a rozepření stěn rýh hl do 2 m</t>
  </si>
  <si>
    <t>-1044227196</t>
  </si>
  <si>
    <t>https://podminky.urs.cz/item/CS_URS_2025_01/151101101</t>
  </si>
  <si>
    <t>"revizní šachty" 4*1*1*1,65*1*1*2,15</t>
  </si>
  <si>
    <t>151101111</t>
  </si>
  <si>
    <t>Odstranění příložného pažení a rozepření stěn rýh hl do 2 m</t>
  </si>
  <si>
    <t>1362049004</t>
  </si>
  <si>
    <t>https://podminky.urs.cz/item/CS_URS_2025_01/151101111</t>
  </si>
  <si>
    <t>1685634608</t>
  </si>
  <si>
    <t>* předpokládaný odvoz do vzdálenosti max 25 km</t>
  </si>
  <si>
    <t>Přebytečná zemina určená na skládku</t>
  </si>
  <si>
    <t>"zemina z výkopku - rýhy" 4,156+12,468</t>
  </si>
  <si>
    <t>"zemina z výkopku - jámy" 3,15</t>
  </si>
  <si>
    <t>-1750738250</t>
  </si>
  <si>
    <t>19,774*15 'Přepočtené koeficientem množství</t>
  </si>
  <si>
    <t>163485757</t>
  </si>
  <si>
    <t>19,774*2 'Přepočtené koeficientem množství</t>
  </si>
  <si>
    <t>-9845740</t>
  </si>
  <si>
    <t>Přebytečná zemina:</t>
  </si>
  <si>
    <t>"zemina z výkopku - jámy 3,15</t>
  </si>
  <si>
    <t>-347317564</t>
  </si>
  <si>
    <t>"ležatá kanalizace pod deskou" (29,725+8,8+6,85+11,2)*0,2*0,4</t>
  </si>
  <si>
    <t>"dešťová kanalizace" (16,05+8,15+1,15+6,2)*0,4*0,6</t>
  </si>
  <si>
    <t>"revizní šachty" 2,625+6,125-3,15</t>
  </si>
  <si>
    <t>175111101</t>
  </si>
  <si>
    <t>Obsypání potrubí ručně sypaninou bez prohození, uloženou do 3 m</t>
  </si>
  <si>
    <t>-1088083532</t>
  </si>
  <si>
    <t>https://podminky.urs.cz/item/CS_URS_2025_01/175111101</t>
  </si>
  <si>
    <t>"ležatá kanalizace pod deskou" (29,725+8,8+6,85+11,2)*0,3*0,4</t>
  </si>
  <si>
    <t>"dešťová kanalizace" (16,05+8,15+1,15+6,2)*0,3*0,6</t>
  </si>
  <si>
    <t>58337310</t>
  </si>
  <si>
    <t>štěrkopísek frakce 0/4</t>
  </si>
  <si>
    <t>66094111</t>
  </si>
  <si>
    <t>12,468*2 'Přepočtené koeficientem množství</t>
  </si>
  <si>
    <t>Zemní práce - povrchové úpravy terénu</t>
  </si>
  <si>
    <t>181912112</t>
  </si>
  <si>
    <t>Úprava pláně v hornině třídy těžitelnosti I skupiny 3 se zhutněním ručně</t>
  </si>
  <si>
    <t>1652238755</t>
  </si>
  <si>
    <t>https://podminky.urs.cz/item/CS_URS_2025_01/181912112</t>
  </si>
  <si>
    <t>"ležatá kanalizace pod deskou" (29,725+8,8+6,85+11,2)*0,4</t>
  </si>
  <si>
    <t>"dešťová kanalizace" (16,05+8,15+1,15+6,2)*0,6</t>
  </si>
  <si>
    <t>"revizní šachty" 5*1*1</t>
  </si>
  <si>
    <t>212572111</t>
  </si>
  <si>
    <t>Lože pro trativody ze štěrkopísku tříděného</t>
  </si>
  <si>
    <t>604201300</t>
  </si>
  <si>
    <t>https://podminky.urs.cz/item/CS_URS_2025_01/212572111</t>
  </si>
  <si>
    <t>"ležatá kanalizace pod deskou" (29,725+8,8+6,85+11,2)*0,1*0,4</t>
  </si>
  <si>
    <t>"dešťová kanalizace" (16,05+8,15+1,15+6,2)*0,1*0,6</t>
  </si>
  <si>
    <t>-943454037</t>
  </si>
  <si>
    <t>"zapravení po instalacích" 0,03*85+0,07*89+0,07*30+0,1*4,15+25,3*0,15</t>
  </si>
  <si>
    <t>Trubní vedení</t>
  </si>
  <si>
    <t>894812311</t>
  </si>
  <si>
    <t>Revizní a čistící šachta z PP typ DN 600/160 šachtové dno průtočné</t>
  </si>
  <si>
    <t>-2057306767</t>
  </si>
  <si>
    <t>https://podminky.urs.cz/item/CS_URS_2025_01/894812311</t>
  </si>
  <si>
    <t xml:space="preserve">"šachta RŠb - přítok/odtok -  110/110" 1</t>
  </si>
  <si>
    <t xml:space="preserve">"šachta RŠd - přítok/odtok -  125/125" 1</t>
  </si>
  <si>
    <t>894812313</t>
  </si>
  <si>
    <t>Revizní a čistící šachta z PP typ DN 600/160 šachtové dno s přítokem tvaru T</t>
  </si>
  <si>
    <t>1235219968</t>
  </si>
  <si>
    <t>https://podminky.urs.cz/item/CS_URS_2025_01/894812313</t>
  </si>
  <si>
    <t xml:space="preserve">"šachta RŠb - přítok/odtok -  2x 125/150" 1</t>
  </si>
  <si>
    <t>894812315</t>
  </si>
  <si>
    <t>Revizní a čistící šachta z PP typ DN 600/200 šachtové dno průtočné</t>
  </si>
  <si>
    <t>-833420391</t>
  </si>
  <si>
    <t>https://podminky.urs.cz/item/CS_URS_2025_01/894812315</t>
  </si>
  <si>
    <t xml:space="preserve">"šachta RŠa - přítok/odtok -  150/200" 1</t>
  </si>
  <si>
    <t xml:space="preserve">"šachta RŠc - přítok/odtok -  200/200" 1</t>
  </si>
  <si>
    <t>894812332</t>
  </si>
  <si>
    <t>Revizní a čistící šachta z PP DN 600 šachtová roura korugovaná světlé hloubky 2000 mm</t>
  </si>
  <si>
    <t>-726005039</t>
  </si>
  <si>
    <t>https://podminky.urs.cz/item/CS_URS_2025_01/894812332</t>
  </si>
  <si>
    <t>"šachta RŠa" 1</t>
  </si>
  <si>
    <t>"šachta RŠb" 1</t>
  </si>
  <si>
    <t>"šachta RŠc" 1</t>
  </si>
  <si>
    <t>"šachta RŠd" 1</t>
  </si>
  <si>
    <t>"šachta RŠe" 1</t>
  </si>
  <si>
    <t>894812339</t>
  </si>
  <si>
    <t>Příplatek k rourám revizní a čistící šachty z PP DN 600 za uříznutí šachtové roury</t>
  </si>
  <si>
    <t>382696259</t>
  </si>
  <si>
    <t>https://podminky.urs.cz/item/CS_URS_2025_01/894812339</t>
  </si>
  <si>
    <t>"zakrácení na přesný rozměr" 5</t>
  </si>
  <si>
    <t>894812356</t>
  </si>
  <si>
    <t>Revizní a čistící šachta z PP DN 600 poklop litinový pro třídu zatížení B125 s betonovým prstencem</t>
  </si>
  <si>
    <t>-859379936</t>
  </si>
  <si>
    <t>https://podminky.urs.cz/item/CS_URS_2025_01/894812356</t>
  </si>
  <si>
    <t>899722112</t>
  </si>
  <si>
    <t>Krytí potrubí z plastů výstražnou fólií z PVC přes 20 do 25 cm</t>
  </si>
  <si>
    <t>-640812354</t>
  </si>
  <si>
    <t>https://podminky.urs.cz/item/CS_URS_2025_01/899722112</t>
  </si>
  <si>
    <t>"dešťová kanalizace" 15,6</t>
  </si>
  <si>
    <t>310235241</t>
  </si>
  <si>
    <t>Zazdívka otvorů pl do 0,0225 m2 ve zdivu nadzákladovém cihlami pálenými tl do 300 mm</t>
  </si>
  <si>
    <t>1487731656</t>
  </si>
  <si>
    <t>https://podminky.urs.cz/item/CS_URS_2025_01/310235241</t>
  </si>
  <si>
    <t>Stavební přípomoc pro profesi ZTI</t>
  </si>
  <si>
    <t>"prostupy pro potrubí DN 35 - 120 mm" 8</t>
  </si>
  <si>
    <t>935113111r01</t>
  </si>
  <si>
    <t>Osazení odvodňovacího atypického nerezového odvodňovacího žlabu s krycím roštem šířky do 200 mm</t>
  </si>
  <si>
    <t>-2101508495</t>
  </si>
  <si>
    <t>Viz požadavky PD a TZ pro TZB - ZTI</t>
  </si>
  <si>
    <t>- zpracováno na základě dokumentace ve stupni DSP</t>
  </si>
  <si>
    <t>- veškeré technické požadavky a parametry viz PD</t>
  </si>
  <si>
    <t>- součástí dodávky a montáže jsou:</t>
  </si>
  <si>
    <t xml:space="preserve"> - koryto včetně syfonu, krycí mřížka, včetně kusu pro zaústění žlabu do kanalizace a čela žlabu + ostatní pomocný materiál</t>
  </si>
  <si>
    <t>"žlab A" 2*4,5</t>
  </si>
  <si>
    <t>"žlab B" 2*4,98</t>
  </si>
  <si>
    <t>"žlab C" 3,64</t>
  </si>
  <si>
    <t>592271r01</t>
  </si>
  <si>
    <t xml:space="preserve">žlab odvodňovací, nerezový  š 140mm</t>
  </si>
  <si>
    <t>-602425184</t>
  </si>
  <si>
    <t>562410r05</t>
  </si>
  <si>
    <t>rošt nerezový pro žlab š 140mm - pojízdnost dle požadavku PD</t>
  </si>
  <si>
    <t>164692991</t>
  </si>
  <si>
    <t>592271r02</t>
  </si>
  <si>
    <t xml:space="preserve">čelo plné na začátek a konec odvodňovacího žlabu </t>
  </si>
  <si>
    <t>-1849970175</t>
  </si>
  <si>
    <t>-854888565</t>
  </si>
  <si>
    <t>"stavební přípomoc - vodovod" 85</t>
  </si>
  <si>
    <t>2089292275</t>
  </si>
  <si>
    <t>"stavební přípomoc - kanalizace" 17</t>
  </si>
  <si>
    <t>"stavební přípomoc - vodovod" 72</t>
  </si>
  <si>
    <t>764768945</t>
  </si>
  <si>
    <t>"stavební přípomoc - vodovod (odhad)" 5</t>
  </si>
  <si>
    <t>"stavební přípomoc - kanalizace (odhad)" 25</t>
  </si>
  <si>
    <t>-894827311</t>
  </si>
  <si>
    <t>"stavební přípomoc - kanalizace (odhad)" 4,15</t>
  </si>
  <si>
    <t>1365814336</t>
  </si>
  <si>
    <t>"stavební přípomoc - kanalizace (odhad)" 25,3</t>
  </si>
  <si>
    <t>-1689719568</t>
  </si>
  <si>
    <t>"stavební přípomoc - vodovod" 0,3</t>
  </si>
  <si>
    <t>-661719417</t>
  </si>
  <si>
    <t>"stavební přípomoc - vodovod" 3*0,25</t>
  </si>
  <si>
    <t>"stavební přípomoc - kanalizace (odhad)" 3*0,25</t>
  </si>
  <si>
    <t>981506052</t>
  </si>
  <si>
    <t>"stavební přípomoc - kanalizace (odhad)" 2*0,25</t>
  </si>
  <si>
    <t>-179561243</t>
  </si>
  <si>
    <t>"stavební přípomoc - kanalizace (odhad)" 0,2</t>
  </si>
  <si>
    <t>977151124</t>
  </si>
  <si>
    <t>Jádrové vrty diamantovými korunkami do stavebních materiálů D přes 150 do 180 mm</t>
  </si>
  <si>
    <t>-240207607</t>
  </si>
  <si>
    <t>https://podminky.urs.cz/item/CS_URS_2025_01/977151124</t>
  </si>
  <si>
    <t>stavební přípomoc - pokud bude možné, tak otvory vybednit</t>
  </si>
  <si>
    <t>"prostupy s ozn. E1" 7*0,25</t>
  </si>
  <si>
    <t>"prostupy s ozn. E2" 12*0,6</t>
  </si>
  <si>
    <t>"prostupy s ozn. V1" 4*0,25</t>
  </si>
  <si>
    <t>"prostupy s ozn. V2" 6*0,6</t>
  </si>
  <si>
    <t>977151126</t>
  </si>
  <si>
    <t>Jádrové vrty diamantovými korunkami do stavebních materiálů D přes 200 do 225 mm</t>
  </si>
  <si>
    <t>1341391142</t>
  </si>
  <si>
    <t>https://podminky.urs.cz/item/CS_URS_2025_01/977151126</t>
  </si>
  <si>
    <t>"prostupy s ozn. K1" 24*0,25</t>
  </si>
  <si>
    <t>"prostupy s ozn. K3" 26*0,75</t>
  </si>
  <si>
    <t>977151128</t>
  </si>
  <si>
    <t>Jádrové vrty diamantovými korunkami do stavebních materiálů D přes 250 do 300 mm</t>
  </si>
  <si>
    <t>-1383213171</t>
  </si>
  <si>
    <t>https://podminky.urs.cz/item/CS_URS_2025_01/977151128</t>
  </si>
  <si>
    <t>"prostupy s ozn. K2" 11*0,8</t>
  </si>
  <si>
    <t>997013151</t>
  </si>
  <si>
    <t>Vnitrostaveništní doprava suti a vybouraných hmot pro budovy v do 6 m s omezením mechanizace</t>
  </si>
  <si>
    <t>565233709</t>
  </si>
  <si>
    <t>https://podminky.urs.cz/item/CS_URS_2025_01/997013151</t>
  </si>
  <si>
    <t>2119221000</t>
  </si>
  <si>
    <t>-1300762972</t>
  </si>
  <si>
    <t>6,481*24 'Přepočtené koeficientem množství</t>
  </si>
  <si>
    <t>-874904517</t>
  </si>
  <si>
    <t>998271201</t>
  </si>
  <si>
    <t>Přesun hmot pro kanalizace hloubené zděné otevřený výkop</t>
  </si>
  <si>
    <t>1393100856</t>
  </si>
  <si>
    <t>https://podminky.urs.cz/item/CS_URS_2025_01/998271201</t>
  </si>
  <si>
    <t>D16</t>
  </si>
  <si>
    <t>Ostatní</t>
  </si>
  <si>
    <t>799-M02</t>
  </si>
  <si>
    <t>Uvedení do provozu a proškolení</t>
  </si>
  <si>
    <t>soubor</t>
  </si>
  <si>
    <t>1398792713</t>
  </si>
  <si>
    <t>799-R01</t>
  </si>
  <si>
    <t>Pomocný montážní materiál pro kanalizaci</t>
  </si>
  <si>
    <t>1526226166</t>
  </si>
  <si>
    <t>- montážní pomocný materiál, včetně nosičů a objímek do instalačních předstěn</t>
  </si>
  <si>
    <t>799-R09</t>
  </si>
  <si>
    <t>Sortiment uchycení vodovodu a kanalizace</t>
  </si>
  <si>
    <t>2068337501</t>
  </si>
  <si>
    <t>- kompletní dodávka úchytného systému pro vodovodní a kanalizační vedení</t>
  </si>
  <si>
    <t>- kompletní stavební příprava pro montáž nosičů pro ZTI</t>
  </si>
  <si>
    <t>721173315</t>
  </si>
  <si>
    <t>Potrubí kanalizační z PVC SN 4 dešťové DN 110</t>
  </si>
  <si>
    <t>-821527493</t>
  </si>
  <si>
    <t>https://podminky.urs.cz/item/CS_URS_2025_01/721173315</t>
  </si>
  <si>
    <t>potrubí KG</t>
  </si>
  <si>
    <t>- dodávka a montáž včetně tvarovek</t>
  </si>
  <si>
    <t xml:space="preserve">- rozvody budou upřesněny na stavbě </t>
  </si>
  <si>
    <t>Dešťová kanalizace</t>
  </si>
  <si>
    <t>"větev žlaby A-B_vodorové - (RŠb)" 23,13+4*0,75</t>
  </si>
  <si>
    <t>"větev žlaby A-B_svislé" 5*1,25</t>
  </si>
  <si>
    <t>721173316</t>
  </si>
  <si>
    <t>Potrubí kanalizační z PVC SN 4 dešťové DN 125</t>
  </si>
  <si>
    <t>-2038572075</t>
  </si>
  <si>
    <t>https://podminky.urs.cz/item/CS_URS_2025_01/721173316</t>
  </si>
  <si>
    <t>"větev od svodu D1 - (RŠd)" 1,15</t>
  </si>
  <si>
    <t>"větev od svodu (RŠd) - (RŠe)" 8,15</t>
  </si>
  <si>
    <t>"větev od svodu D2 - (RŠe)" 1</t>
  </si>
  <si>
    <t>"větev D3 - vodorovné - (RŠa)" 15,4+0,65</t>
  </si>
  <si>
    <t>"větev D3,D4 svislé - (RŠa)" 2*1,25</t>
  </si>
  <si>
    <t>"svislá kanalizace" 4*4,5</t>
  </si>
  <si>
    <t>721173317</t>
  </si>
  <si>
    <t>Potrubí kanalizační z PVC SN 4 dešťové DN 160</t>
  </si>
  <si>
    <t>-2041229408</t>
  </si>
  <si>
    <t>https://podminky.urs.cz/item/CS_URS_2025_01/721173317</t>
  </si>
  <si>
    <t>"větev D4 - vodorovné - (RŠa)" 6,2</t>
  </si>
  <si>
    <t>721173401</t>
  </si>
  <si>
    <t>Potrubí kanalizační z PVC SN 4 svodné DN 110</t>
  </si>
  <si>
    <t>-162006583</t>
  </si>
  <si>
    <t>https://podminky.urs.cz/item/CS_URS_2025_01/721173401</t>
  </si>
  <si>
    <t>"svislé" 11*1,25</t>
  </si>
  <si>
    <t>"ležatá kanalizace" 7,175+3*2,1+3*1,95+6,45+3,95</t>
  </si>
  <si>
    <t>721173402</t>
  </si>
  <si>
    <t>Potrubí kanalizační z PVC SN 4 svodné DN 125</t>
  </si>
  <si>
    <t>-1124441802</t>
  </si>
  <si>
    <t>https://podminky.urs.cz/item/CS_URS_2025_01/721173402</t>
  </si>
  <si>
    <t>"ležatá kanalizace - konstrukce podlahy" 4,9+1,95*2</t>
  </si>
  <si>
    <t>721173403</t>
  </si>
  <si>
    <t>Potrubí kanalizační z PVC SN 4 svodné DN 160</t>
  </si>
  <si>
    <t>-1975458509</t>
  </si>
  <si>
    <t>https://podminky.urs.cz/item/CS_URS_2025_01/721173403</t>
  </si>
  <si>
    <t>"ležatá kanalizace - pod deskou" 6,85</t>
  </si>
  <si>
    <t>721173404</t>
  </si>
  <si>
    <t>Potrubí kanalizační z PVC SN 4 svodné DN 200</t>
  </si>
  <si>
    <t>1984934952</t>
  </si>
  <si>
    <t>https://podminky.urs.cz/item/CS_URS_2025_01/721173404</t>
  </si>
  <si>
    <t>"ležatá kanalizace - pod deskou" 5,23</t>
  </si>
  <si>
    <t>"ležatá kanalizace - připojení k (RŠc) " 11,2-5,23</t>
  </si>
  <si>
    <t>721174041</t>
  </si>
  <si>
    <t>Potrubí kanalizační z PP připojovací DN 32</t>
  </si>
  <si>
    <t>-1366187617</t>
  </si>
  <si>
    <t>https://podminky.urs.cz/item/CS_URS_2025_01/721174041</t>
  </si>
  <si>
    <t>potrubí HT</t>
  </si>
  <si>
    <t>"rozvody" 6,35</t>
  </si>
  <si>
    <t>721174043</t>
  </si>
  <si>
    <t>Potrubí kanalizační z PP připojovací DN 50</t>
  </si>
  <si>
    <t>2026426596</t>
  </si>
  <si>
    <t>https://podminky.urs.cz/item/CS_URS_2025_01/721174043</t>
  </si>
  <si>
    <t>"rozvody" 10,35</t>
  </si>
  <si>
    <t>721174044</t>
  </si>
  <si>
    <t>Potrubí kanalizační z PP připojovací DN 75</t>
  </si>
  <si>
    <t>-1202119824</t>
  </si>
  <si>
    <t>https://podminky.urs.cz/item/CS_URS_2025_01/721174044</t>
  </si>
  <si>
    <t>"rozvody" 18,6</t>
  </si>
  <si>
    <t>721174045</t>
  </si>
  <si>
    <t>Potrubí kanalizační z PP připojovací DN 110</t>
  </si>
  <si>
    <t>2113709452</t>
  </si>
  <si>
    <t>https://podminky.urs.cz/item/CS_URS_2025_01/721174045</t>
  </si>
  <si>
    <t>"rozvody" 12,36+3,6*5</t>
  </si>
  <si>
    <t>721174063</t>
  </si>
  <si>
    <t>Potrubí kanalizační z PP větrací DN 110</t>
  </si>
  <si>
    <t>94378142</t>
  </si>
  <si>
    <t>https://podminky.urs.cz/item/CS_URS_2025_01/721174063</t>
  </si>
  <si>
    <t>"ventilační část potrubí" 5*4,2</t>
  </si>
  <si>
    <t>28615603</t>
  </si>
  <si>
    <t>čistící tvarovka odpadní pro vysoké teploty HTRE DN 110</t>
  </si>
  <si>
    <t>163449587</t>
  </si>
  <si>
    <t>"revizní kus na stoupačce" 5</t>
  </si>
  <si>
    <t>721194103</t>
  </si>
  <si>
    <t>Vyvedení a upevnění odpadních výpustek DN 32</t>
  </si>
  <si>
    <t>1673267170</t>
  </si>
  <si>
    <t>https://podminky.urs.cz/item/CS_URS_2025_01/721194103</t>
  </si>
  <si>
    <t>Viz požadavky PD a TZ pro TZB - ZTI a VZT</t>
  </si>
  <si>
    <t>"příprava VZT" 2</t>
  </si>
  <si>
    <t>721194105</t>
  </si>
  <si>
    <t>Vyvedení a upevnění odpadních výpustek DN 50</t>
  </si>
  <si>
    <t>-2052195557</t>
  </si>
  <si>
    <t>https://podminky.urs.cz/item/CS_URS_2025_01/721194105</t>
  </si>
  <si>
    <t>"zařizovací předměty" 10</t>
  </si>
  <si>
    <t>721194107</t>
  </si>
  <si>
    <t>Vyvedení a upevnění odpadních výpustek DN 70</t>
  </si>
  <si>
    <t>-1555058815</t>
  </si>
  <si>
    <t>https://podminky.urs.cz/item/CS_URS_2025_01/721194107</t>
  </si>
  <si>
    <t>721194109</t>
  </si>
  <si>
    <t>Vyvedení a upevnění odpadních výpustek DN 110</t>
  </si>
  <si>
    <t>-1221076086</t>
  </si>
  <si>
    <t>https://podminky.urs.cz/item/CS_URS_2025_01/721194109</t>
  </si>
  <si>
    <t>"zařizovací předměty" 5</t>
  </si>
  <si>
    <t>721219128</t>
  </si>
  <si>
    <t>Montáž odtokového sprchového žlabu délky do 1050 mm</t>
  </si>
  <si>
    <t>2146629301</t>
  </si>
  <si>
    <t>https://podminky.urs.cz/item/CS_URS_2025_01/721219128</t>
  </si>
  <si>
    <t>55233202</t>
  </si>
  <si>
    <t>žlab sprchového koutu se zápachovou uzávěrkou š 900mm</t>
  </si>
  <si>
    <t>-1866254738</t>
  </si>
  <si>
    <t>- typ a technické parametry zařizovacích předmětů budou upřesněny v následujícím stupni PD - investorem nebo GP</t>
  </si>
  <si>
    <t>"Sb" 4</t>
  </si>
  <si>
    <t>721233132</t>
  </si>
  <si>
    <t>Střešní vtok polypropylen PP s vyhříváním a svěrnou přírubou pro ploché střechy svislý odtok DN 110</t>
  </si>
  <si>
    <t>-1929880368</t>
  </si>
  <si>
    <t>https://podminky.urs.cz/item/CS_URS_2025_01/721233132</t>
  </si>
  <si>
    <t>"střešní vpusti" 2</t>
  </si>
  <si>
    <t>721242105</t>
  </si>
  <si>
    <t>Lapač střešních splavenin z PP se zápachovou klapkou a lapacím košem DN 110</t>
  </si>
  <si>
    <t>-561232761</t>
  </si>
  <si>
    <t>https://podminky.urs.cz/item/CS_URS_2025_01/721242105</t>
  </si>
  <si>
    <t>"dešťová kanalizace" 2</t>
  </si>
  <si>
    <t>721273153</t>
  </si>
  <si>
    <t>Hlavice ventilační polypropylen PP DN 110</t>
  </si>
  <si>
    <t>-615024058</t>
  </si>
  <si>
    <t>https://podminky.urs.cz/item/CS_URS_2025_01/721273153</t>
  </si>
  <si>
    <t>"ventilační část potrubí" 5</t>
  </si>
  <si>
    <t>721274121</t>
  </si>
  <si>
    <t>Přivzdušňovací ventil vnitřní odpadních potrubí DN od 32 do 50</t>
  </si>
  <si>
    <t>-1141689031</t>
  </si>
  <si>
    <t>https://podminky.urs.cz/item/CS_URS_2025_01/721274121</t>
  </si>
  <si>
    <t>- bude upřesněno v rámci realizace</t>
  </si>
  <si>
    <t>"dřez" 2</t>
  </si>
  <si>
    <t>721290111</t>
  </si>
  <si>
    <t>Zkouška těsnosti potrubí kanalizace vodou DN do 125</t>
  </si>
  <si>
    <t>-1897077915</t>
  </si>
  <si>
    <t>https://podminky.urs.cz/item/CS_URS_2025_01/721290111</t>
  </si>
  <si>
    <t>"kanalizace - pod deskou" 43,475+8,8</t>
  </si>
  <si>
    <t>"kanalizace - vnitřní" 10,35+18,6+43,475+6,35</t>
  </si>
  <si>
    <t>"dešťovka" 32,38+46,85</t>
  </si>
  <si>
    <t>721290112</t>
  </si>
  <si>
    <t>Zkouška těsnosti potrubí kanalizace vodou DN 150/DN 200</t>
  </si>
  <si>
    <t>-255205967</t>
  </si>
  <si>
    <t>https://podminky.urs.cz/item/CS_URS_2025_01/721290112</t>
  </si>
  <si>
    <t xml:space="preserve">"kanalizace - pod deskou"  6,85+11,2</t>
  </si>
  <si>
    <t>"dešťová kanalizace" 6,2</t>
  </si>
  <si>
    <t>998721111</t>
  </si>
  <si>
    <t>Přesun hmot tonážní pro vnitřní kanalizaci s omezením mechanizace v objektech v do 6 m</t>
  </si>
  <si>
    <t>-639606503</t>
  </si>
  <si>
    <t>https://podminky.urs.cz/item/CS_URS_2025_01/998721111</t>
  </si>
  <si>
    <t>722</t>
  </si>
  <si>
    <t>Zdravotechnika - vnitřní vodovod</t>
  </si>
  <si>
    <t>722130143</t>
  </si>
  <si>
    <t>Potrubí pro požární systém ocelové hladké pozinkované silnostěnné spojované lisováním DN 25</t>
  </si>
  <si>
    <t>831875723</t>
  </si>
  <si>
    <t>https://podminky.urs.cz/item/CS_URS_2025_01/722130143</t>
  </si>
  <si>
    <t>- provedeno na základě dokumentace ve stupni DPS</t>
  </si>
  <si>
    <t>"PV" 17</t>
  </si>
  <si>
    <t>722174001</t>
  </si>
  <si>
    <t>Potrubí vodovodní plastové PPR svar polyfúze PN 16 D 16x2,2 mm</t>
  </si>
  <si>
    <t>2131602395</t>
  </si>
  <si>
    <t>https://podminky.urs.cz/item/CS_URS_2025_01/722174001</t>
  </si>
  <si>
    <t>- veškeré rozvody budou upřesněny na stavebě vrámci realizace</t>
  </si>
  <si>
    <t>- včetně započtení 8% na výškové rozdíly a vedení v podlahách</t>
  </si>
  <si>
    <t>"SV" (2,6+8,35+21+17,6+3,6+1,91+3,8+2*1,1)*1,08</t>
  </si>
  <si>
    <t>"TECHV" 3,5</t>
  </si>
  <si>
    <t>"TUV" (2,6+8,35+21+17,6+3,6)*1,08</t>
  </si>
  <si>
    <t>"CV" (2,4+18,8+8,2+15,8+3,6)*1,08</t>
  </si>
  <si>
    <t>179,551*0,1 'Přepočtené koeficientem množství</t>
  </si>
  <si>
    <t>722174002</t>
  </si>
  <si>
    <t>Potrubí vodovodní plastové PPR svar polyfúze PN 16 D 20x2,8 mm</t>
  </si>
  <si>
    <t>513437028</t>
  </si>
  <si>
    <t>https://podminky.urs.cz/item/CS_URS_2025_01/722174002</t>
  </si>
  <si>
    <t>179,551*0,5 'Přepočtené koeficientem množství</t>
  </si>
  <si>
    <t>722174003</t>
  </si>
  <si>
    <t>Potrubí vodovodní plastové PPR svar polyfúze PN 16 D 25x3,5 mm</t>
  </si>
  <si>
    <t>-178054994</t>
  </si>
  <si>
    <t>https://podminky.urs.cz/item/CS_URS_2025_01/722174003</t>
  </si>
  <si>
    <t>179,551*0,3 'Přepočtené koeficientem množství</t>
  </si>
  <si>
    <t>722174004</t>
  </si>
  <si>
    <t>Potrubí vodovodní plastové PPR svar polyfúze PN 16 D 32x4,4 mm</t>
  </si>
  <si>
    <t>-1511121675</t>
  </si>
  <si>
    <t>https://podminky.urs.cz/item/CS_URS_2025_01/722174004</t>
  </si>
  <si>
    <t>722181231</t>
  </si>
  <si>
    <t>Ochrana vodovodního potrubí přilepenými termoizolačními trubicemi z PE tl přes 9 do 13 mm DN do 22 mm</t>
  </si>
  <si>
    <t>1452514151</t>
  </si>
  <si>
    <t>https://podminky.urs.cz/item/CS_URS_2025_01/722181231</t>
  </si>
  <si>
    <t>- izolace tl. 9 mm uvažována v 90% trasy</t>
  </si>
  <si>
    <t>179,551*0,9 'Přepočtené koeficientem množství</t>
  </si>
  <si>
    <t>722181251</t>
  </si>
  <si>
    <t>Ochrana vodovodního potrubí přilepenými termoizolačními trubicemi z PE tl přes 20 do 25 mm DN do 22 mm</t>
  </si>
  <si>
    <t>596881669</t>
  </si>
  <si>
    <t>https://podminky.urs.cz/item/CS_URS_2025_01/722181251</t>
  </si>
  <si>
    <t>- izolace tl. 9 mm uvažována v 10% trasy</t>
  </si>
  <si>
    <t>722190401</t>
  </si>
  <si>
    <t>Vyvedení a upevnění výpustku DN do 25</t>
  </si>
  <si>
    <t>1081336859</t>
  </si>
  <si>
    <t>https://podminky.urs.cz/item/CS_URS_2025_01/722190401</t>
  </si>
  <si>
    <t>"WC" 5</t>
  </si>
  <si>
    <t>"Sb" 4*2</t>
  </si>
  <si>
    <t>"D" 1*2</t>
  </si>
  <si>
    <t>"P" 3</t>
  </si>
  <si>
    <t>"U" 5*2</t>
  </si>
  <si>
    <t>"PS" 3</t>
  </si>
  <si>
    <t>722220112</t>
  </si>
  <si>
    <t>Nástěnka pro výtokový ventil G 3/4" s jedním závitem</t>
  </si>
  <si>
    <t>635158175</t>
  </si>
  <si>
    <t>https://podminky.urs.cz/item/CS_URS_2025_01/722220112</t>
  </si>
  <si>
    <t>722220122</t>
  </si>
  <si>
    <t>Nástěnka pro baterii G 3/4" s jedním závitem</t>
  </si>
  <si>
    <t>pár</t>
  </si>
  <si>
    <t>608690094</t>
  </si>
  <si>
    <t>https://podminky.urs.cz/item/CS_URS_2025_01/722220122</t>
  </si>
  <si>
    <t>722229104</t>
  </si>
  <si>
    <t>Montáž vodovodních armatur s jedním závitem G 5/4" ostatní typ</t>
  </si>
  <si>
    <t>-820470559</t>
  </si>
  <si>
    <t>https://podminky.urs.cz/item/CS_URS_2025_01/722229104</t>
  </si>
  <si>
    <t>31942575</t>
  </si>
  <si>
    <t>šroubení přechod 5/4"</t>
  </si>
  <si>
    <t>172603955</t>
  </si>
  <si>
    <t xml:space="preserve">- přívod </t>
  </si>
  <si>
    <t>"vodovod" 1</t>
  </si>
  <si>
    <t>722231074</t>
  </si>
  <si>
    <t>Ventil zpětný mosazný G 1" PN 10 do 110°C se dvěma závity</t>
  </si>
  <si>
    <t>490463190</t>
  </si>
  <si>
    <t>https://podminky.urs.cz/item/CS_URS_2025_01/722231074</t>
  </si>
  <si>
    <t>"technická místnost" 1</t>
  </si>
  <si>
    <t>722231143</t>
  </si>
  <si>
    <t>Ventil závitový pojistný rohový G 1"</t>
  </si>
  <si>
    <t>-1602446206</t>
  </si>
  <si>
    <t>https://podminky.urs.cz/item/CS_URS_2025_01/722231143</t>
  </si>
  <si>
    <t>"přivodní potrubí" 1</t>
  </si>
  <si>
    <t>722232045</t>
  </si>
  <si>
    <t>Kohout kulový přímý G 1" PN 42 do 185°C vnitřní závit</t>
  </si>
  <si>
    <t>1351627219</t>
  </si>
  <si>
    <t>https://podminky.urs.cz/item/CS_URS_2025_01/722232045</t>
  </si>
  <si>
    <t>"přívodní potrubí" 1</t>
  </si>
  <si>
    <t>722232063</t>
  </si>
  <si>
    <t>Kohout kulový přímý G 1" PN 42 do 185°C vnitřní závit s vypouštěním</t>
  </si>
  <si>
    <t>1368005311</t>
  </si>
  <si>
    <t>https://podminky.urs.cz/item/CS_URS_2025_01/722232063</t>
  </si>
  <si>
    <t>"přívodní potrubí" 11</t>
  </si>
  <si>
    <t>722234265</t>
  </si>
  <si>
    <t>Filtr mosazný G 1" PN 20 do 80°C s 2x vnitřním závitem</t>
  </si>
  <si>
    <t>2144300364</t>
  </si>
  <si>
    <t>https://podminky.urs.cz/item/CS_URS_2025_01/722234265</t>
  </si>
  <si>
    <t>722240101</t>
  </si>
  <si>
    <t>Ventily plastové PPR přímé DN 20</t>
  </si>
  <si>
    <t>1613506717</t>
  </si>
  <si>
    <t>https://podminky.urs.cz/item/CS_URS_2025_01/722240101</t>
  </si>
  <si>
    <t>"zařizovací předměty a technologie" 2+5+1+1</t>
  </si>
  <si>
    <t>722250101</t>
  </si>
  <si>
    <t>Hydrantový ventil s hadicovou přípojkou G 1"</t>
  </si>
  <si>
    <t>-2114776565</t>
  </si>
  <si>
    <t>https://podminky.urs.cz/item/CS_URS_2025_01/722250101</t>
  </si>
  <si>
    <t>"požární voda" 1</t>
  </si>
  <si>
    <t>722250143</t>
  </si>
  <si>
    <t>Hydrantový systém s tvarově stálou hadicí D 25 x 30 m prosklený</t>
  </si>
  <si>
    <t>-932487873</t>
  </si>
  <si>
    <t>https://podminky.urs.cz/item/CS_URS_2025_01/722250143</t>
  </si>
  <si>
    <t>- kompletní dodávka</t>
  </si>
  <si>
    <t>722270r01</t>
  </si>
  <si>
    <t>Nový přívod technické vody - hlavní uzávěr s vybouštěcím systémem včetně uchycení na stěnu</t>
  </si>
  <si>
    <t>-1798139352</t>
  </si>
  <si>
    <t xml:space="preserve">- kompletní dodávka celé sestavy </t>
  </si>
  <si>
    <t xml:space="preserve">- včetně napojení </t>
  </si>
  <si>
    <t>- kompletní dodávka armatur</t>
  </si>
  <si>
    <t>722290234</t>
  </si>
  <si>
    <t>Proplach a dezinfekce vodovodního potrubí DN do 80</t>
  </si>
  <si>
    <t>499120582</t>
  </si>
  <si>
    <t>https://podminky.urs.cz/item/CS_URS_2025_01/722290234</t>
  </si>
  <si>
    <t>V rámci prací postupovat dle požadavků vyplívajících z TZ a PD</t>
  </si>
  <si>
    <t>17+69,44+110,106</t>
  </si>
  <si>
    <t>722290246</t>
  </si>
  <si>
    <t>Zkouška těsnosti vodovodního potrubí plastového DN do 40</t>
  </si>
  <si>
    <t>753462373</t>
  </si>
  <si>
    <t>https://podminky.urs.cz/item/CS_URS_2025_01/722290246</t>
  </si>
  <si>
    <t>Včetně dodávky vody, uzavření a zabezpečení konců potrubí.</t>
  </si>
  <si>
    <t>196,546</t>
  </si>
  <si>
    <t>7225r01</t>
  </si>
  <si>
    <t>Montážní materiál pro kotvení potrubí - objímky, nosiče, pásky, hadice, pěna atd.</t>
  </si>
  <si>
    <t>1124476159</t>
  </si>
  <si>
    <t>998722111</t>
  </si>
  <si>
    <t>Přesun hmot tonážní pro vnitřní vodovod s omezením mechanizace v objektech v do 6 m</t>
  </si>
  <si>
    <t>1957428247</t>
  </si>
  <si>
    <t>https://podminky.urs.cz/item/CS_URS_2025_01/998722111</t>
  </si>
  <si>
    <t>725</t>
  </si>
  <si>
    <t>Zdravotechnika - zařizovací předměty</t>
  </si>
  <si>
    <t>725119125</t>
  </si>
  <si>
    <t>Montáž klozetových mís závěsných na nosné stěny</t>
  </si>
  <si>
    <t>1926829765</t>
  </si>
  <si>
    <t>https://podminky.urs.cz/item/CS_URS_2025_01/725119125</t>
  </si>
  <si>
    <t>- montáž včetně kompletního kotvícího příslušenství</t>
  </si>
  <si>
    <t>64236091</t>
  </si>
  <si>
    <t>mísa keramická klozetová závěsná bílá s hlubokým splachováním odpad vodorovný</t>
  </si>
  <si>
    <t>1199068433</t>
  </si>
  <si>
    <t>725119131</t>
  </si>
  <si>
    <t>Montáž klozetových sedátek standardních</t>
  </si>
  <si>
    <t>-543757220</t>
  </si>
  <si>
    <t>https://podminky.urs.cz/item/CS_URS_2025_01/725119131</t>
  </si>
  <si>
    <t>55167340</t>
  </si>
  <si>
    <t>sedátko záchodové plastové bílé delší způsob upevnění spodní</t>
  </si>
  <si>
    <t>-722023931</t>
  </si>
  <si>
    <t>725129101</t>
  </si>
  <si>
    <t>Montáž pisoáru keramického</t>
  </si>
  <si>
    <t>-1513251941</t>
  </si>
  <si>
    <t>https://podminky.urs.cz/item/CS_URS_2025_01/725129101</t>
  </si>
  <si>
    <t>"PS" 5</t>
  </si>
  <si>
    <t>64251326</t>
  </si>
  <si>
    <t>pisoár keramický automatický s infračerveným splachovačem s elektronikou ALS napětí 24V DC</t>
  </si>
  <si>
    <t>295651678</t>
  </si>
  <si>
    <t>725219102</t>
  </si>
  <si>
    <t>Montáž umyvadla připevněného na šrouby do zdiva</t>
  </si>
  <si>
    <t>776767188</t>
  </si>
  <si>
    <t>https://podminky.urs.cz/item/CS_URS_2025_01/725219102</t>
  </si>
  <si>
    <t>"U" 5</t>
  </si>
  <si>
    <t>64211045</t>
  </si>
  <si>
    <t>umyvadlo keramické závěsné bílé š 550mm</t>
  </si>
  <si>
    <t>917773655</t>
  </si>
  <si>
    <t>725244905</t>
  </si>
  <si>
    <t>Montáž zástěny sprchové bezdveřové</t>
  </si>
  <si>
    <t>524543127</t>
  </si>
  <si>
    <t>https://podminky.urs.cz/item/CS_URS_2025_01/725244905</t>
  </si>
  <si>
    <t>55495084</t>
  </si>
  <si>
    <t>zástěna sprchová pevná skleněná tl 8mm samostatně stojící na vaničku š 1000mm</t>
  </si>
  <si>
    <t>2062466568</t>
  </si>
  <si>
    <t>"Sa" 1</t>
  </si>
  <si>
    <t>725291652</t>
  </si>
  <si>
    <t>Montáž dávkovače tekutého mýdla</t>
  </si>
  <si>
    <t>228943906</t>
  </si>
  <si>
    <t>https://podminky.urs.cz/item/CS_URS_2025_01/725291652</t>
  </si>
  <si>
    <t>55431099</t>
  </si>
  <si>
    <t>dávkovač tekutého mýdla bílý 0,35L</t>
  </si>
  <si>
    <t>41031114</t>
  </si>
  <si>
    <t>725291654</t>
  </si>
  <si>
    <t>Montáž zásobníku papírových ručníků</t>
  </si>
  <si>
    <t>-1892868435</t>
  </si>
  <si>
    <t>https://podminky.urs.cz/item/CS_URS_2025_01/725291654</t>
  </si>
  <si>
    <t>55431084</t>
  </si>
  <si>
    <t>zásobník papírových ručníků skládaných nerezové provedení</t>
  </si>
  <si>
    <t>-1210722923</t>
  </si>
  <si>
    <t>"U"5</t>
  </si>
  <si>
    <t>725291664</t>
  </si>
  <si>
    <t>Montáž štětky závěsné</t>
  </si>
  <si>
    <t>619071907</t>
  </si>
  <si>
    <t>https://podminky.urs.cz/item/CS_URS_2025_01/725291664</t>
  </si>
  <si>
    <t>55779013</t>
  </si>
  <si>
    <t>štětka na WC závěsná nebo na podlahu kartáč nylon nerezové záchytné pouzdro mat</t>
  </si>
  <si>
    <t>328567049</t>
  </si>
  <si>
    <t>725759r01</t>
  </si>
  <si>
    <t>Montáž kalichu</t>
  </si>
  <si>
    <t>-1148723646</t>
  </si>
  <si>
    <t xml:space="preserve">- včetně kompletního příslušenství </t>
  </si>
  <si>
    <t>6423r01</t>
  </si>
  <si>
    <t>kalich odpadní</t>
  </si>
  <si>
    <t>-225882535</t>
  </si>
  <si>
    <t>725813112</t>
  </si>
  <si>
    <t>Ventil rohový pračkový G 3/4"</t>
  </si>
  <si>
    <t>636364480</t>
  </si>
  <si>
    <t>https://podminky.urs.cz/item/CS_URS_2025_01/725813112</t>
  </si>
  <si>
    <t>725819201</t>
  </si>
  <si>
    <t>Montáž ventilů nástěnných G 1/2"</t>
  </si>
  <si>
    <t>1373191255</t>
  </si>
  <si>
    <t>https://podminky.urs.cz/item/CS_URS_2025_01/725819201</t>
  </si>
  <si>
    <t>14862563</t>
  </si>
  <si>
    <t>Nezámrzný ventil, armatura 1/2, délka 500mm</t>
  </si>
  <si>
    <t>870822028</t>
  </si>
  <si>
    <t>"VNV" 1</t>
  </si>
  <si>
    <t>725819202</t>
  </si>
  <si>
    <t>Montáž ventilů nástěnných G 3/4"</t>
  </si>
  <si>
    <t>1145388413</t>
  </si>
  <si>
    <t>https://podminky.urs.cz/item/CS_URS_2025_01/725819202</t>
  </si>
  <si>
    <t>55145r01</t>
  </si>
  <si>
    <t>výtokový ventil nástěnný 3/4" DN 20</t>
  </si>
  <si>
    <t>-530744474</t>
  </si>
  <si>
    <t>725819401</t>
  </si>
  <si>
    <t>Montáž ventilů rohových G 1/2" s připojovací trubičkou</t>
  </si>
  <si>
    <t>-1560284617</t>
  </si>
  <si>
    <t>https://podminky.urs.cz/item/CS_URS_2025_01/725819401</t>
  </si>
  <si>
    <t>"D" 1</t>
  </si>
  <si>
    <t>"MS" 2</t>
  </si>
  <si>
    <t>55141002</t>
  </si>
  <si>
    <t>ventil kulový rohový s filtrem 1/2"x3/8" s celokovovým kulatým designem</t>
  </si>
  <si>
    <t>1168811276</t>
  </si>
  <si>
    <t>55190005</t>
  </si>
  <si>
    <t>flexi hadice ohebná k baterii D 8x12mm F 1/2"xM10 500mm</t>
  </si>
  <si>
    <t>1049833909</t>
  </si>
  <si>
    <t>23*0,5 'Přepočtené koeficientem množství</t>
  </si>
  <si>
    <t>725829101</t>
  </si>
  <si>
    <t>Montáž baterie nástěnné dřezové pákové a klasické</t>
  </si>
  <si>
    <t>-967088057</t>
  </si>
  <si>
    <t>https://podminky.urs.cz/item/CS_URS_2025_01/725829101</t>
  </si>
  <si>
    <t>55143181</t>
  </si>
  <si>
    <t>baterie dřezová páková stojánková do 1 otvoru s otáčivým ústím dl ramínka 265mm</t>
  </si>
  <si>
    <t>36009146</t>
  </si>
  <si>
    <t>725829131</t>
  </si>
  <si>
    <t>Montáž baterie umyvadlové stojánkové G 1/2" ostatní typ</t>
  </si>
  <si>
    <t>-2114467754</t>
  </si>
  <si>
    <t>https://podminky.urs.cz/item/CS_URS_2025_01/725829131</t>
  </si>
  <si>
    <t>55144006</t>
  </si>
  <si>
    <t>baterie umyvadlová stojánková páková nízkotlaká otáčivé ústí</t>
  </si>
  <si>
    <t>34351406</t>
  </si>
  <si>
    <t>725849411</t>
  </si>
  <si>
    <t>Montáž baterie sprchové nástěnná s nastavitelnou výškou sprchy</t>
  </si>
  <si>
    <t>1650127447</t>
  </si>
  <si>
    <t>https://podminky.urs.cz/item/CS_URS_2025_01/725849411</t>
  </si>
  <si>
    <t>551455r01</t>
  </si>
  <si>
    <t>baterie sprchová páková 150mm včetně kompletního příslušenství sprchy</t>
  </si>
  <si>
    <t>1204670816</t>
  </si>
  <si>
    <t>725865411</t>
  </si>
  <si>
    <t>Zápachová uzávěrka pisoárová DN 32/40</t>
  </si>
  <si>
    <t>2081712001</t>
  </si>
  <si>
    <t>https://podminky.urs.cz/item/CS_URS_2025_01/725865411</t>
  </si>
  <si>
    <t>725869101</t>
  </si>
  <si>
    <t>Montáž zápachových uzávěrek umyvadlových do DN 40</t>
  </si>
  <si>
    <t>1082320213</t>
  </si>
  <si>
    <t>https://podminky.urs.cz/item/CS_URS_2025_01/725869101</t>
  </si>
  <si>
    <t>55161322</t>
  </si>
  <si>
    <t>uzávěrka zápachová umyvadlová s krycí růžicí odtoku DN 40</t>
  </si>
  <si>
    <t>514202574</t>
  </si>
  <si>
    <t>725800r01</t>
  </si>
  <si>
    <t>Nerezový mycí stul s jednokomorovou vanou - svařovaný v celo nerozovém provedení - 600/850/1000 mm; D+M</t>
  </si>
  <si>
    <t>331726278</t>
  </si>
  <si>
    <t>- kompletní dodávka včetně veškerého příslušenství viz PD</t>
  </si>
  <si>
    <t>"MS" 1</t>
  </si>
  <si>
    <t>725800r02</t>
  </si>
  <si>
    <t>Nerezový stůl s pracovní plochou - svařovaný v celo nerezovém provedení - 600/850/1400 mm; D+M</t>
  </si>
  <si>
    <t>1466678858</t>
  </si>
  <si>
    <t>"NS" 1</t>
  </si>
  <si>
    <t>725980123</t>
  </si>
  <si>
    <t>Dvířka 30/30</t>
  </si>
  <si>
    <t>565330517</t>
  </si>
  <si>
    <t>https://podminky.urs.cz/item/CS_URS_2025_01/725980123</t>
  </si>
  <si>
    <t>- bude upřesněno investorem</t>
  </si>
  <si>
    <t>"revizní kus" 5</t>
  </si>
  <si>
    <t>998725111</t>
  </si>
  <si>
    <t>Přesun hmot tonážní pro zařizovací předměty s omezením mechanizace v objektech v do 6 m</t>
  </si>
  <si>
    <t>1600267471</t>
  </si>
  <si>
    <t>https://podminky.urs.cz/item/CS_URS_2025_01/998725111</t>
  </si>
  <si>
    <t>726</t>
  </si>
  <si>
    <t>Zdravotechnika - předstěnové instalace</t>
  </si>
  <si>
    <t>726111204</t>
  </si>
  <si>
    <t>Instalační předstěna pro montáž klozetu do masivní zděné kce</t>
  </si>
  <si>
    <t>1830575011</t>
  </si>
  <si>
    <t>https://podminky.urs.cz/item/CS_URS_2025_01/726111204</t>
  </si>
  <si>
    <t>55281700</t>
  </si>
  <si>
    <t>montážní prvek pro závěsné WC do zděných konstrukcí ovládání zepředu hl 120mm stavební v 1080mm</t>
  </si>
  <si>
    <t>-1564625437</t>
  </si>
  <si>
    <t>726131203</t>
  </si>
  <si>
    <t>Instalační předstěna pro montáž pisoáru do lehkých stěn s kovovou kcí</t>
  </si>
  <si>
    <t>-1064985250</t>
  </si>
  <si>
    <t>https://podminky.urs.cz/item/CS_URS_2025_01/726131203</t>
  </si>
  <si>
    <t>55281760</t>
  </si>
  <si>
    <t>montážní prvek pro pisoár do lehkých stěn s kovovou konstrukcí stavební v 1300mm</t>
  </si>
  <si>
    <t>298187098</t>
  </si>
  <si>
    <t>726191011</t>
  </si>
  <si>
    <t>Ovládací tlačítko WC pro montáž do předstěnových konstrukcí</t>
  </si>
  <si>
    <t>573504469</t>
  </si>
  <si>
    <t>https://podminky.urs.cz/item/CS_URS_2025_01/726191011</t>
  </si>
  <si>
    <t>55281792</t>
  </si>
  <si>
    <t>tlačítko pro ovládání WC zepředu, chrom, Stop splachování, 246x164mm</t>
  </si>
  <si>
    <t>2021385095</t>
  </si>
  <si>
    <t>998726121</t>
  </si>
  <si>
    <t>Přesun hmot tonážní pro instalační prefabrikáty s omezením mechanizace v objektech v do 6 m</t>
  </si>
  <si>
    <t>227613514</t>
  </si>
  <si>
    <t>https://podminky.urs.cz/item/CS_URS_2025_01/998726121</t>
  </si>
  <si>
    <t>732</t>
  </si>
  <si>
    <t>Ústřední vytápění - strojovny</t>
  </si>
  <si>
    <t>732421206</t>
  </si>
  <si>
    <t>Čerpadlo teplovodní mokroběžné závitové cirkulační DN 25 výtlak do 12,0 m průtok 12,0 m3/h pro TUV</t>
  </si>
  <si>
    <t>-1302040262</t>
  </si>
  <si>
    <t>https://podminky.urs.cz/item/CS_URS_2025_01/732421206</t>
  </si>
  <si>
    <t>- technické požadavky na výrobek viz PD</t>
  </si>
  <si>
    <t>998732201</t>
  </si>
  <si>
    <t>Přesun hmot procentní pro strojovny v objektech v do 6 m</t>
  </si>
  <si>
    <t>760531724</t>
  </si>
  <si>
    <t>https://podminky.urs.cz/item/CS_URS_2025_01/998732201</t>
  </si>
  <si>
    <t>751</t>
  </si>
  <si>
    <t>751613140</t>
  </si>
  <si>
    <t>Montáž sifonu pro odvod kondenzátu</t>
  </si>
  <si>
    <t>-1233192080</t>
  </si>
  <si>
    <t>https://podminky.urs.cz/item/CS_URS_2025_01/751613140</t>
  </si>
  <si>
    <t>48481003</t>
  </si>
  <si>
    <t>sifon pro odvod kondenzátu</t>
  </si>
  <si>
    <t>1190938900</t>
  </si>
  <si>
    <t>Viz požadavky PD a TZ - oddíl ZTI</t>
  </si>
  <si>
    <t>- zpracováno na základě dokumentace ve stupni DPS</t>
  </si>
  <si>
    <t>- odvod kondenzátu z VZT tras</t>
  </si>
  <si>
    <t>751613143</t>
  </si>
  <si>
    <t>Montáž hadice pro odvod kondenzátu</t>
  </si>
  <si>
    <t>905200093</t>
  </si>
  <si>
    <t>https://podminky.urs.cz/item/CS_URS_2025_01/751613143</t>
  </si>
  <si>
    <t>28612172</t>
  </si>
  <si>
    <t>hadice PVC pro odvod kondenzátu d 20mm</t>
  </si>
  <si>
    <t>-1985182912</t>
  </si>
  <si>
    <t>- odvod kondenzátu z VZT tras - uvažovaná délka hadice 2 m</t>
  </si>
  <si>
    <t>4*2</t>
  </si>
  <si>
    <t>8*1,2 'Přepočtené koeficientem množství</t>
  </si>
  <si>
    <t>998751111</t>
  </si>
  <si>
    <t>Přesun hmot tonážní pro vzduchotechniku s omezením mechanizace v objektech v do 12 m</t>
  </si>
  <si>
    <t>800817105</t>
  </si>
  <si>
    <t>https://podminky.urs.cz/item/CS_URS_2025_01/998751111</t>
  </si>
  <si>
    <t>7634112r01</t>
  </si>
  <si>
    <t>Dělící přepážky k pisoárům, kompaktní desky tl 8 mm s bezpečnostním sklem a nerezovým rámem</t>
  </si>
  <si>
    <t>1428741742</t>
  </si>
  <si>
    <t>"DS" 3</t>
  </si>
  <si>
    <t>998763321</t>
  </si>
  <si>
    <t>Přesun hmot tonážní pro konstrukce montované z desek s omezením mechanizace v objektech v do 6 m</t>
  </si>
  <si>
    <t>1276332193</t>
  </si>
  <si>
    <t>https://podminky.urs.cz/item/CS_URS_2025_01/998763321</t>
  </si>
  <si>
    <t>045002000</t>
  </si>
  <si>
    <t>Kompletační a koordinační činnost</t>
  </si>
  <si>
    <t>1024</t>
  </si>
  <si>
    <t>1339752690</t>
  </si>
  <si>
    <t>Náklady na zajištění a dodržení splnění všech požadavků a podmínek:</t>
  </si>
  <si>
    <t>- vyjádřeních vyplývajících ze stanovisek orgánů státní správy</t>
  </si>
  <si>
    <t>-poskytnutí součinnosti při tvorbě povinných monitorovacích zpráv projektu; zajištění koordinační činnosti subdodavatelů zhotovitele</t>
  </si>
  <si>
    <t>-zajištění a provedení všech nezbytných opatření organizačního a stavebně technologického charakteru k řádnému provedení předmětu díla</t>
  </si>
  <si>
    <t>- předání všech dokladů o dokončené stavbě</t>
  </si>
  <si>
    <t>kompletace atestů, certifikátů, revizních zpráv a ostatních dokladů potřebných k předání a kolaudaci stavby vyplývajících z SOD</t>
  </si>
  <si>
    <t>- náklady na koordinační práci dodávek mezi dodavateli</t>
  </si>
  <si>
    <t>- stanovení pořadí případně souběžného provádění prací a doby realizace</t>
  </si>
  <si>
    <t>- vesměs se týká veškeré činnosti související se zakázkou - koordinace mezi jednotlivými subdodavateli a profesemi</t>
  </si>
  <si>
    <t>065002000</t>
  </si>
  <si>
    <t>Mimostaveništní doprava materiálů</t>
  </si>
  <si>
    <t>518511120</t>
  </si>
  <si>
    <t>https://podminky.urs.cz/item/CS_URS_2025_01/065002000</t>
  </si>
  <si>
    <t>GD určí , zda bude potřebovat v rámci realizace potřebovat zvýšené náklady na mimostaveništní dopravu nad rámec dílčích rozpočtů</t>
  </si>
  <si>
    <t>- náklady běžně spojené s dopravou na větší vzdálenosti popřípadě použití nestandartních dopravních prostředků</t>
  </si>
  <si>
    <t>- běžně se jedná o technologie, nebo nadměrné konstrukce</t>
  </si>
  <si>
    <t>Hodinové zúčtovací sazby</t>
  </si>
  <si>
    <t>789012r01</t>
  </si>
  <si>
    <t>Kompletace zařizovacích předmětů, dle výběru investora</t>
  </si>
  <si>
    <t>hod</t>
  </si>
  <si>
    <t>512</t>
  </si>
  <si>
    <t>1336573155</t>
  </si>
  <si>
    <t>viz.grafická čast PD</t>
  </si>
  <si>
    <t>- kontrola montáže</t>
  </si>
  <si>
    <t>- zasilikonování všech zařizovacích předmětů</t>
  </si>
  <si>
    <t>- odzkoušení všech zařizovacích předmětů</t>
  </si>
  <si>
    <t>D1.01.4b - Vytápění</t>
  </si>
  <si>
    <t xml:space="preserve">    997 - Doprava suti a vybouraných hmot</t>
  </si>
  <si>
    <t xml:space="preserve">    Z - Zámečnické výrobky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</si>
  <si>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</si>
  <si>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</si>
  <si>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</si>
  <si>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736 - Ústřední vytápění - plošné vytápění a chlazení</t>
  </si>
  <si>
    <t xml:space="preserve">    741 - Elektroinstalace - silnoproud</t>
  </si>
  <si>
    <t xml:space="preserve">    46-M - Zemní práce při extr.mont.pracích</t>
  </si>
  <si>
    <t>VRN - Vedlejší rozpočtové náklady</t>
  </si>
  <si>
    <t>3462532r01.2</t>
  </si>
  <si>
    <t>Zaplentování rýh, potrubí, výklenků nebo nik ve stěnách</t>
  </si>
  <si>
    <t>61825832</t>
  </si>
  <si>
    <t>Stavební přípomoc</t>
  </si>
  <si>
    <t>"drážky" 6,5</t>
  </si>
  <si>
    <t>1696872293</t>
  </si>
  <si>
    <t>"odhad v rámci provedených prostupů" 10</t>
  </si>
  <si>
    <t>-1001855066</t>
  </si>
  <si>
    <t>"odhad" 3*2*0,35+12*0,15</t>
  </si>
  <si>
    <t>977151119</t>
  </si>
  <si>
    <t>Jádrové vrty diamantovými korunkami do stavebních materiálů D přes 100 do 110 mm</t>
  </si>
  <si>
    <t>-2140501951</t>
  </si>
  <si>
    <t>https://podminky.urs.cz/item/CS_URS_2025_01/977151119</t>
  </si>
  <si>
    <t>"odhad v rámci provedených prostupů" 4*0,25</t>
  </si>
  <si>
    <t>Doprava suti a vybouraných hmot</t>
  </si>
  <si>
    <t>-182349246</t>
  </si>
  <si>
    <t>0,354+0,029</t>
  </si>
  <si>
    <t>-1952985959</t>
  </si>
  <si>
    <t>1607759451</t>
  </si>
  <si>
    <t>0,383*25 'Přepočtené koeficientem množství</t>
  </si>
  <si>
    <t>997013609</t>
  </si>
  <si>
    <t>Poplatek za uložení na skládce (skládkovné) stavebního odpadu ze směsí nebo oddělených frakcí betonu, cihel a keramických výrobků kód odpadu 17 01 07</t>
  </si>
  <si>
    <t>1792274232</t>
  </si>
  <si>
    <t>https://podminky.urs.cz/item/CS_URS_2025_01/997013609</t>
  </si>
  <si>
    <t>998011008</t>
  </si>
  <si>
    <t>Přesun hmot pro budovy zděné s omezením mechanizace pro budovy v do 6 m</t>
  </si>
  <si>
    <t>-113284821</t>
  </si>
  <si>
    <t>https://podminky.urs.cz/item/CS_URS_2025_01/998011008</t>
  </si>
  <si>
    <t>Z</t>
  </si>
  <si>
    <t>Zámečnické výrobky</t>
  </si>
  <si>
    <t>767-Z01</t>
  </si>
  <si>
    <t>Montáž kovových stavebních, doplňkových konstrukcí</t>
  </si>
  <si>
    <t>-551669014</t>
  </si>
  <si>
    <t>Veškerý drobný a kotvící materiál pro otopnou soustavu</t>
  </si>
  <si>
    <t>"nosiče potrubí a objímky" 1</t>
  </si>
  <si>
    <t>767-Z02.1</t>
  </si>
  <si>
    <t>Spojovací a drobný montážní materiál</t>
  </si>
  <si>
    <t>1813827708</t>
  </si>
  <si>
    <t>Veškerý drobný a spojovací materiál</t>
  </si>
  <si>
    <t>722232044</t>
  </si>
  <si>
    <t>Kohout kulový přímý G 3/4" PN 42 do 185°C vnitřní závit</t>
  </si>
  <si>
    <t>1892407774</t>
  </si>
  <si>
    <t>https://podminky.urs.cz/item/CS_URS_2025_01/722232044</t>
  </si>
  <si>
    <t>Viz požadavky PD a TZ pro TZB - ÚT</t>
  </si>
  <si>
    <t>- technické požadavky viz PD</t>
  </si>
  <si>
    <t>878788430</t>
  </si>
  <si>
    <t>732500r01</t>
  </si>
  <si>
    <t>Tepelné čerpadlo vzduch/voda pro vytápění i chlazení - kopletní sestava topný/chladicí výkon 12/10kW</t>
  </si>
  <si>
    <t>-247091469</t>
  </si>
  <si>
    <t>- technické specifikace a referenční výrobek viz PD</t>
  </si>
  <si>
    <t>- kompletní dodávka a montáž zařízení dle technických specifikací vycházejících z PD</t>
  </si>
  <si>
    <t>Pol330</t>
  </si>
  <si>
    <t>Základy pod tepelné čerpadlo</t>
  </si>
  <si>
    <t>ks</t>
  </si>
  <si>
    <t>-2116181453</t>
  </si>
  <si>
    <t xml:space="preserve"> - veškeré podrobnosti k technickým požadavkům budou upřesněny v rámci vyššího stupně PD</t>
  </si>
  <si>
    <t>kompletní dodávka konstrukce včetně zemních prací</t>
  </si>
  <si>
    <t>- napojení kondenzačního potrubí k nejbližšímu vývodu kanalizace</t>
  </si>
  <si>
    <t>- způsob provedení a rozsah prací musí být definován před zahájením prací</t>
  </si>
  <si>
    <t>998732111</t>
  </si>
  <si>
    <t>Přesun hmot tonážní pro strojovny s omezením mechanizace v objektech v do 6 m</t>
  </si>
  <si>
    <t>1517607348</t>
  </si>
  <si>
    <t>https://podminky.urs.cz/item/CS_URS_2025_01/998732111</t>
  </si>
  <si>
    <t>733</t>
  </si>
  <si>
    <t>Ústřední vytápění - rozvodné potrubí</t>
  </si>
  <si>
    <t>733122222</t>
  </si>
  <si>
    <t>Potrubí z uhlíkové oceli tenkostěnné vně pozink spojované lisováním D 15x1,2 mm</t>
  </si>
  <si>
    <t>702121844</t>
  </si>
  <si>
    <t>https://podminky.urs.cz/item/CS_URS_2025_01/733122222</t>
  </si>
  <si>
    <t>součástí položky jsou večkeré spojky, přechodky, redukce, kolena atd.</t>
  </si>
  <si>
    <t>- počty tvarovek viz TZ</t>
  </si>
  <si>
    <t>"rozvody" 83</t>
  </si>
  <si>
    <t>733122223</t>
  </si>
  <si>
    <t>Potrubí z uhlíkové oceli tenkostěnné vně pozink spojované lisováním D 18x1,2 mm</t>
  </si>
  <si>
    <t>-760192102</t>
  </si>
  <si>
    <t>https://podminky.urs.cz/item/CS_URS_2025_01/733122223</t>
  </si>
  <si>
    <t>"rozvody" 14</t>
  </si>
  <si>
    <t>733122224</t>
  </si>
  <si>
    <t>Potrubí z uhlíkové oceli tenkostěnné vně pozink spojované lisováním D 22x1,5 mm</t>
  </si>
  <si>
    <t>-159498210</t>
  </si>
  <si>
    <t>https://podminky.urs.cz/item/CS_URS_2025_01/733122224</t>
  </si>
  <si>
    <t>"rozvody" 20</t>
  </si>
  <si>
    <t>733122225</t>
  </si>
  <si>
    <t>Potrubí z uhlíkové oceli tenkostěnné vně pozink spojované lisováním D 28x1,5 mm</t>
  </si>
  <si>
    <t>-1861918327</t>
  </si>
  <si>
    <t>https://podminky.urs.cz/item/CS_URS_2025_01/733122225</t>
  </si>
  <si>
    <t>"rozvody" 19</t>
  </si>
  <si>
    <t>733222302</t>
  </si>
  <si>
    <t>Potrubí měděné polotvrdé spojované lisováním D 15x1 mm</t>
  </si>
  <si>
    <t>686965231</t>
  </si>
  <si>
    <t>https://podminky.urs.cz/item/CS_URS_2025_01/733222302</t>
  </si>
  <si>
    <t>"rozvody" 12</t>
  </si>
  <si>
    <t>733222r01</t>
  </si>
  <si>
    <t>Potrubí měděné polotvrdé spojované lisováním D 28x1 mm</t>
  </si>
  <si>
    <t>242886358</t>
  </si>
  <si>
    <t>"rozvody" 56</t>
  </si>
  <si>
    <t>733811251</t>
  </si>
  <si>
    <t>Ochrana potrubí ústředního vytápění termoizolačními trubicemi z PE tl přes 20 do 25 mm DN do 22 mm</t>
  </si>
  <si>
    <t>1889027819</t>
  </si>
  <si>
    <t>https://podminky.urs.cz/item/CS_URS_2025_01/733811251</t>
  </si>
  <si>
    <t>"izolace pro potrubí d15/25" 95</t>
  </si>
  <si>
    <t>"izolace pro potrubí d18/25" 14</t>
  </si>
  <si>
    <t>"izolace pro potrubí d22/25" 20</t>
  </si>
  <si>
    <t>733811252</t>
  </si>
  <si>
    <t>Ochrana potrubí ústředního vytápění termoizolačními trubicemi z PE tl přes 20 do 25 mm DN přes 22 do 45 mm</t>
  </si>
  <si>
    <t>1822581534</t>
  </si>
  <si>
    <t>https://podminky.urs.cz/item/CS_URS_2025_01/733811252</t>
  </si>
  <si>
    <t>"izolace pro potrubí d28/25" 75</t>
  </si>
  <si>
    <t>998733111</t>
  </si>
  <si>
    <t>Přesun hmot tonážní pro rozvody potrubí s omezením mechanizace v objektech v do 6 m</t>
  </si>
  <si>
    <t>-1139954812</t>
  </si>
  <si>
    <t>https://podminky.urs.cz/item/CS_URS_2025_01/998733111</t>
  </si>
  <si>
    <t>734</t>
  </si>
  <si>
    <t>Ústřední vytápění - armatury</t>
  </si>
  <si>
    <t>734209113</t>
  </si>
  <si>
    <t>Montáž armatury závitové s dvěma závity G 1/2</t>
  </si>
  <si>
    <t>-800358579</t>
  </si>
  <si>
    <t>https://podminky.urs.cz/item/CS_URS_2025_01/734209113</t>
  </si>
  <si>
    <t>55129214</t>
  </si>
  <si>
    <t>armatura připojovací radiátorová PN 10 T 110°C pro 1/2 trubkovou soustavu rohová s vypouštěním 1/2"x18</t>
  </si>
  <si>
    <t>-1720512974</t>
  </si>
  <si>
    <t>"referenřní výrobky viz PD" 10</t>
  </si>
  <si>
    <t>734261412</t>
  </si>
  <si>
    <t>Šroubení regulační radiátorové rohové G 1/2 bez vypouštění</t>
  </si>
  <si>
    <t>513811791</t>
  </si>
  <si>
    <t>https://podminky.urs.cz/item/CS_URS_2025_01/734261412</t>
  </si>
  <si>
    <t>"referenřní výrobky viz PD" 2</t>
  </si>
  <si>
    <t>734291123</t>
  </si>
  <si>
    <t>Kohout plnící a vypouštěcí G 1/2 PN 10 do 90°C závitový</t>
  </si>
  <si>
    <t>-1443073814</t>
  </si>
  <si>
    <t>https://podminky.urs.cz/item/CS_URS_2025_01/734291123</t>
  </si>
  <si>
    <t>734291273</t>
  </si>
  <si>
    <t>Filtr závitový pro topné a chladicí systémy přímý G 3/4 PN 30 do 110°C s vnitřními závity a integrovaným magnetem</t>
  </si>
  <si>
    <t>2047999965</t>
  </si>
  <si>
    <t>https://podminky.urs.cz/item/CS_URS_2025_01/734291273</t>
  </si>
  <si>
    <t>735</t>
  </si>
  <si>
    <t>Ústřední vytápění - otopná tělesa</t>
  </si>
  <si>
    <t>735152251</t>
  </si>
  <si>
    <t>Otopné těleso panelové VK jednodeskové 1 přídavná přestupní plocha výška/délka 500/400 mm výkon 343 W</t>
  </si>
  <si>
    <t>-1060471841</t>
  </si>
  <si>
    <t>https://podminky.urs.cz/item/CS_URS_2025_01/735152251</t>
  </si>
  <si>
    <t>- včetně kotvícího materiálu</t>
  </si>
  <si>
    <t>735152252</t>
  </si>
  <si>
    <t>Otopné těleso panelové VK jednodeskové 1 přídavná přestupní plocha výška/délka 500/500 mm výkon 429 W</t>
  </si>
  <si>
    <t>-1141147502</t>
  </si>
  <si>
    <t>https://podminky.urs.cz/item/CS_URS_2025_01/735152252</t>
  </si>
  <si>
    <t>735152256</t>
  </si>
  <si>
    <t>Otopné těleso panelové VK jednodeskové 1 přídavná přestupní plocha výška/délka 500/900 mm výkon 772 W</t>
  </si>
  <si>
    <t>-1752720484</t>
  </si>
  <si>
    <t>https://podminky.urs.cz/item/CS_URS_2025_01/735152256</t>
  </si>
  <si>
    <t>735152258</t>
  </si>
  <si>
    <t>Otopné těleso panelové VK jednodeskové 1 přídavná přestupní plocha výška/délka 500/1100 mm výkon 944W</t>
  </si>
  <si>
    <t>1736610570</t>
  </si>
  <si>
    <t>https://podminky.urs.cz/item/CS_URS_2025_01/735152258</t>
  </si>
  <si>
    <t>735152599</t>
  </si>
  <si>
    <t>Otopné těleso panelové VK dvoudeskové 2 přídavné přestupní plochy výška/délka 900/1200 mm výkon 2776 W</t>
  </si>
  <si>
    <t>901503395</t>
  </si>
  <si>
    <t>https://podminky.urs.cz/item/CS_URS_2025_01/735152599</t>
  </si>
  <si>
    <t>735152600</t>
  </si>
  <si>
    <t>Otopné těleso panelové VK dvoudeskové 2 přídavné přestupní plochy výška/délka 900/1400 mm výkon 3238 W</t>
  </si>
  <si>
    <t>-890243307</t>
  </si>
  <si>
    <t>https://podminky.urs.cz/item/CS_URS_2025_01/735152600</t>
  </si>
  <si>
    <t>735164512</t>
  </si>
  <si>
    <t>Montáž otopného tělesa trubkového na stěnu výšky tělesa přes 1500 mm</t>
  </si>
  <si>
    <t>822807241</t>
  </si>
  <si>
    <t>https://podminky.urs.cz/item/CS_URS_2025_01/735164512</t>
  </si>
  <si>
    <t>54153r01</t>
  </si>
  <si>
    <t>těleso trubkové přímotopné elektrické typ K 450/1640 mm</t>
  </si>
  <si>
    <t>2126209368</t>
  </si>
  <si>
    <t>998735101</t>
  </si>
  <si>
    <t>Přesun hmot tonážní pro otopná tělesa v objektech v do 6 m</t>
  </si>
  <si>
    <t>885221662</t>
  </si>
  <si>
    <t>https://podminky.urs.cz/item/CS_URS_2025_01/998735101</t>
  </si>
  <si>
    <t>736</t>
  </si>
  <si>
    <t>Ústřední vytápění - plošné vytápění a chlazení</t>
  </si>
  <si>
    <t>736110201</t>
  </si>
  <si>
    <t>Podlahové vytápění - rozvodné potrubí polyethylen s kyslíkovou bariérou PE-Xb 16x2,0 mm pro systémovou desku rozteč 100 mm</t>
  </si>
  <si>
    <t>-966098567</t>
  </si>
  <si>
    <t>https://podminky.urs.cz/item/CS_URS_2025_01/736110201</t>
  </si>
  <si>
    <t>Viz TZ a projektová dokumentace ústředního vytápění.</t>
  </si>
  <si>
    <t xml:space="preserve"> - veškeré podrobnosti k technickým požadavkům viz TZ.</t>
  </si>
  <si>
    <t>1100</t>
  </si>
  <si>
    <t>736110651</t>
  </si>
  <si>
    <t>Podlahové vytápění - krycí a separační PE fólie</t>
  </si>
  <si>
    <t>-1928463099</t>
  </si>
  <si>
    <t>https://podminky.urs.cz/item/CS_URS_2025_01/736110651</t>
  </si>
  <si>
    <t>736110652</t>
  </si>
  <si>
    <t>Podlahové vytápění - obvodový dilatační pás samolepící s folií</t>
  </si>
  <si>
    <t>998022618</t>
  </si>
  <si>
    <t>https://podminky.urs.cz/item/CS_URS_2025_01/736110652</t>
  </si>
  <si>
    <t>736110653</t>
  </si>
  <si>
    <t>Podlahové vytápění - ochranná trubka potrubí podlahového topení</t>
  </si>
  <si>
    <t>1409102286</t>
  </si>
  <si>
    <t>https://podminky.urs.cz/item/CS_URS_2025_01/736110653</t>
  </si>
  <si>
    <t>1100*0,05</t>
  </si>
  <si>
    <t>736111008</t>
  </si>
  <si>
    <t>Podlahové vytápění - rozdělovač mosazný s průtokoměry devítiokruhový</t>
  </si>
  <si>
    <t>-324283063</t>
  </si>
  <si>
    <t>https://podminky.urs.cz/item/CS_URS_2025_01/736111008</t>
  </si>
  <si>
    <t>"referenční výrobek viz PD" 1</t>
  </si>
  <si>
    <t>736111011</t>
  </si>
  <si>
    <t>Podlahové vytápění - rozdělovač mosazný s průtokoměry dvanáctiokruhový</t>
  </si>
  <si>
    <t>-2003388286</t>
  </si>
  <si>
    <t>https://podminky.urs.cz/item/CS_URS_2025_01/736111011</t>
  </si>
  <si>
    <t>736111103</t>
  </si>
  <si>
    <t>Podlahové vytápění - skříň podomítková pro rozdělovač s 6-9 okruhy</t>
  </si>
  <si>
    <t>1514086164</t>
  </si>
  <si>
    <t>https://podminky.urs.cz/item/CS_URS_2025_01/736111103</t>
  </si>
  <si>
    <t>736111104</t>
  </si>
  <si>
    <t>Podlahové vytápění - skříň podomítková pro rozdělovač s 8-12 okruhy</t>
  </si>
  <si>
    <t>-883788513</t>
  </si>
  <si>
    <t>https://podminky.urs.cz/item/CS_URS_2025_01/736111104</t>
  </si>
  <si>
    <t>741</t>
  </si>
  <si>
    <t>Elektroinstalace - silnoproud</t>
  </si>
  <si>
    <t>741331075</t>
  </si>
  <si>
    <t>Montáž termostatu pro prostředí normální se zapojením vodičů</t>
  </si>
  <si>
    <t>1050153998</t>
  </si>
  <si>
    <t>https://podminky.urs.cz/item/CS_URS_2025_01/741331075</t>
  </si>
  <si>
    <t>28616336r01</t>
  </si>
  <si>
    <t>termostat prostorový programový podlahového topení drátový</t>
  </si>
  <si>
    <t>1253627009</t>
  </si>
  <si>
    <t>751791111</t>
  </si>
  <si>
    <t>Montáž napojovacího měděného potrubí předizolovaného 6 (1/4" x 0,8)</t>
  </si>
  <si>
    <t>959340574</t>
  </si>
  <si>
    <t>https://podminky.urs.cz/item/CS_URS_2025_01/751791111</t>
  </si>
  <si>
    <t>42981907</t>
  </si>
  <si>
    <t>trubka předizolovaná Cu 1/4" (6 mm), stěna tl 0,8 mm, izolace 9mm</t>
  </si>
  <si>
    <t>642286770</t>
  </si>
  <si>
    <t>"propojovací potrubí TČ - kapalina" 20</t>
  </si>
  <si>
    <t>20*1,03 'Přepočtené koeficientem množství</t>
  </si>
  <si>
    <t>751791114</t>
  </si>
  <si>
    <t>Montáž napojovacího měděného potrubí předizolovaného 16 (5/8" x 1,0)</t>
  </si>
  <si>
    <t>377811094</t>
  </si>
  <si>
    <t>https://podminky.urs.cz/item/CS_URS_2025_01/751791114</t>
  </si>
  <si>
    <t>42981910</t>
  </si>
  <si>
    <t>trubka předizolovaná Cu 5/8" (16 mm), stěna tl 1,0 mm, izolace 9mm</t>
  </si>
  <si>
    <t>-1299921916</t>
  </si>
  <si>
    <t>"propojovací potrubí TČ - plyn" 20</t>
  </si>
  <si>
    <t>998741111</t>
  </si>
  <si>
    <t>Přesun hmot tonážní pro silnoproud s omezením mechanizace v objektech v do 6 m</t>
  </si>
  <si>
    <t>816635589</t>
  </si>
  <si>
    <t>https://podminky.urs.cz/item/CS_URS_2025_01/998741111</t>
  </si>
  <si>
    <t>46-M</t>
  </si>
  <si>
    <t>Zemní práce při extr.mont.pracích</t>
  </si>
  <si>
    <t>468101421</t>
  </si>
  <si>
    <t>Vysekání rýh pro montáž trubek a kabelů v cihelných zdech hl přes 3 do 5 cm a š do 5 cm</t>
  </si>
  <si>
    <t>-645280768</t>
  </si>
  <si>
    <t>https://podminky.urs.cz/item/CS_URS_2025_01/468101421</t>
  </si>
  <si>
    <t>Předpoklad 40% rozvodů bude zasekáno ve zdivu</t>
  </si>
  <si>
    <t>"otopná soustava 40%" (83+14+20+19)*0,4</t>
  </si>
  <si>
    <t>468101422</t>
  </si>
  <si>
    <t>Vysekání rýh pro montáž trubek a kabelů v cihelných zdech hl přes 3 do 5 cm a š přes 5 do 7 cm</t>
  </si>
  <si>
    <t>-1118171179</t>
  </si>
  <si>
    <t>https://podminky.urs.cz/item/CS_URS_2025_01/468101422</t>
  </si>
  <si>
    <t>Předpoklad 10% rozvodů bude zasekáno ve zdivu</t>
  </si>
  <si>
    <t>"otopná soustava 10%" (83+14+20+19)*0,1</t>
  </si>
  <si>
    <t>799-M01</t>
  </si>
  <si>
    <t>Doregulování hydrodynamických tlaků</t>
  </si>
  <si>
    <t>-1964632738</t>
  </si>
  <si>
    <t>"otopná soustava" 6</t>
  </si>
  <si>
    <t>Uvedení do provozu a kompletace</t>
  </si>
  <si>
    <t>1255164972</t>
  </si>
  <si>
    <t>"otopná soustava" 8</t>
  </si>
  <si>
    <t>799-M03</t>
  </si>
  <si>
    <t>Napuštění a odvzdušnění soustavy, včetně předchozího propláchnutí potrubí</t>
  </si>
  <si>
    <t>1558642555</t>
  </si>
  <si>
    <t>799-M04</t>
  </si>
  <si>
    <t>Topná zkouška, včetně protokolů</t>
  </si>
  <si>
    <t>-1935120190</t>
  </si>
  <si>
    <t>"otopná soustava" 1</t>
  </si>
  <si>
    <t>013254000.1</t>
  </si>
  <si>
    <t>Dokumentace skutečného provedení stavby - profese</t>
  </si>
  <si>
    <t>-1696190724</t>
  </si>
  <si>
    <t>Zpracování a kompletace projektové dokumentace skutečného provedení stavby se zakreslením změn pro část profese</t>
  </si>
  <si>
    <t>- součástí nákladu je i tištěná a digitální forma dokumentace dle smluvních podmínek</t>
  </si>
  <si>
    <t>- DSPS bude zpracováno pro každou profesi zvlášť</t>
  </si>
  <si>
    <t>013294000r</t>
  </si>
  <si>
    <t>Výrobní a dílenská dokumentace</t>
  </si>
  <si>
    <t>-582803313</t>
  </si>
  <si>
    <t>Výrobní a dílenská dokumentace se bude vztahovat, mimo jiné, k následujícím částem:</t>
  </si>
  <si>
    <t>- v případě že projekt nebude požadovat jinak bude provedena výrobní dokumentace pro příslušnou profesi</t>
  </si>
  <si>
    <t>- podrobné rozkreslení konstrukcí atd.</t>
  </si>
  <si>
    <t>- součástí výrobní dokumentace bude zpracování návrhu přesunů hmot a dílčích stavebních konstrukcí</t>
  </si>
  <si>
    <t>1837246094</t>
  </si>
  <si>
    <t>1347673095</t>
  </si>
  <si>
    <t>Pol379</t>
  </si>
  <si>
    <t>Orientační štítky, označení zařízení a potrubí dle ČSN 13 0072</t>
  </si>
  <si>
    <t>-33802423</t>
  </si>
  <si>
    <t>Pol385</t>
  </si>
  <si>
    <t>Provozní a havarijní řád</t>
  </si>
  <si>
    <t>261323352</t>
  </si>
  <si>
    <t>Pol387</t>
  </si>
  <si>
    <t>Spuštění a zaškolení obsluhy a zkušební provoz</t>
  </si>
  <si>
    <t>-145653675</t>
  </si>
  <si>
    <t xml:space="preserve">D1.01.4c1 - Silnoproudé elektroinstalace </t>
  </si>
  <si>
    <t>Ing. Pour</t>
  </si>
  <si>
    <t xml:space="preserve">    D1 - </t>
  </si>
  <si>
    <t xml:space="preserve">    740 - Elektromontáže - zkoušky a revize</t>
  </si>
  <si>
    <t xml:space="preserve">    742 - Elektromontáže - rozvodný systém</t>
  </si>
  <si>
    <t xml:space="preserve">    743 - Elektromontáže - hrubá montáž</t>
  </si>
  <si>
    <t xml:space="preserve">    744 - Elektromontáže - rozvody vodičů měděných</t>
  </si>
  <si>
    <t xml:space="preserve">    746 - Elektromontáže - soubory pro vodiče</t>
  </si>
  <si>
    <t xml:space="preserve">    747 - Elektromontáže - kompletace rozvodů</t>
  </si>
  <si>
    <t xml:space="preserve">    748 - Elektromontáže - osvětlovací zařízení a svítidla</t>
  </si>
  <si>
    <t xml:space="preserve">    749 - Elektromontáže - ostatní práce a konstrukce</t>
  </si>
  <si>
    <t xml:space="preserve">    VRN1 - Průzkumné, geodetické a projektové práce</t>
  </si>
  <si>
    <t xml:space="preserve">    VRN7 - Provozní vlivy</t>
  </si>
  <si>
    <t xml:space="preserve">    VRN9 - Ostatní náklady</t>
  </si>
  <si>
    <t>971033141</t>
  </si>
  <si>
    <t>Vybourání otvorů ve zdivu cihelném D do 60 mm na MVC nebo MV tl do 300 mm</t>
  </si>
  <si>
    <t>973031324</t>
  </si>
  <si>
    <t>Vysekání kapes ve zdivu cihelném na MV nebo MVC pl do 0,10 m2 hl do 150 mm</t>
  </si>
  <si>
    <t>974082212</t>
  </si>
  <si>
    <t>Vysekání rýh pro vodiče v omítce MC stěn š do 30 mm</t>
  </si>
  <si>
    <t>974082214</t>
  </si>
  <si>
    <t>Vysekání rýh pro vodiče v omítce MC stěn š do 70 mm</t>
  </si>
  <si>
    <t>D1</t>
  </si>
  <si>
    <t>740</t>
  </si>
  <si>
    <t>Elektromontáže - zkoušky a revize</t>
  </si>
  <si>
    <t>740991200</t>
  </si>
  <si>
    <t>Celková prohlídka elektrického rozvodu a zařízení hromosvodu do 2 milionu Kč</t>
  </si>
  <si>
    <t>742</t>
  </si>
  <si>
    <t>Elektromontáže - rozvodný systém</t>
  </si>
  <si>
    <t>742231100</t>
  </si>
  <si>
    <t>Montáž rozvodné skříně do 50 kg</t>
  </si>
  <si>
    <t>35711715R</t>
  </si>
  <si>
    <t>Rozvaděč RH (výkr. E-08 )</t>
  </si>
  <si>
    <t>35711615R1</t>
  </si>
  <si>
    <t>Rozvaděč elektroměrový ER1 + ER2 ( 3/63A + 3/50A + 2x 1/2A + úpravy dle PPDS pro FVE ) v pilíři</t>
  </si>
  <si>
    <t>35711615R2</t>
  </si>
  <si>
    <t>Rozvaděč RTČ ( skříň IP54/20, 2x jistič 3/32A, 2x jistič 3/16A, svorky, hlavní vypínač 3/63A, přepěťová ochrana T2+T3, 2x jistič 1/16, 2x jistič 1/10A ) vč. přislušenství</t>
  </si>
  <si>
    <t>35711615R3</t>
  </si>
  <si>
    <t>Rozvaděč R2 ( výkr. E-09 )</t>
  </si>
  <si>
    <t>35711615R4</t>
  </si>
  <si>
    <t>Rozvaděč RV ( skříň IP54/20, hlavní vypínač 3/32A, přepěťová ochrana T2+T3, 2x jistič s chráničem 1/10A/0,03A, 3x jistič s chráničem 1/16A/0,03A, 2x jistič 3/16A/0,03A vč. příslušenství</t>
  </si>
  <si>
    <t>35711615R5</t>
  </si>
  <si>
    <t>Krabice ( IP54 ) pro napojení WALLBOXu ( nabíjení elektroauta ) vč. svorek ( 5*25mm2 ), vývodek a příslušenství</t>
  </si>
  <si>
    <t>74281166</t>
  </si>
  <si>
    <t>Přípojnice MET / PLP</t>
  </si>
  <si>
    <t>35711289R</t>
  </si>
  <si>
    <t>74281111R</t>
  </si>
  <si>
    <t>Koordinace s investorem</t>
  </si>
  <si>
    <t>743</t>
  </si>
  <si>
    <t>Elektromontáže - hrubá montáž</t>
  </si>
  <si>
    <t>743112115</t>
  </si>
  <si>
    <t>Montáž trubka plastová ohebná D 13 mm uložená pevně</t>
  </si>
  <si>
    <t>345710510</t>
  </si>
  <si>
    <t>trubka elektroinstalační ohebná EN 500 86-1141 2316/LPE-1 D13,5 mm</t>
  </si>
  <si>
    <t>743112119</t>
  </si>
  <si>
    <t>Montáž trubka plastová ohebná D 23 mm uložená pevně</t>
  </si>
  <si>
    <t>345710562</t>
  </si>
  <si>
    <t>trubka elektroinstalační ohebná EN 500 86-1141 2323/LPE-1 D22,9 mm</t>
  </si>
  <si>
    <t>743112360</t>
  </si>
  <si>
    <t>Montáž trubka plastová ohebná D 36 mm uložená pevně</t>
  </si>
  <si>
    <t>345710421</t>
  </si>
  <si>
    <t>trubka elektroinstalační ohebná EN 500 86-1141 2336/LPE-1 D36,9 mm</t>
  </si>
  <si>
    <t>743411111</t>
  </si>
  <si>
    <t>Montáž krabice zapuštěná plastová kruhová typ KU68/2-1902, KO125</t>
  </si>
  <si>
    <t>345715110</t>
  </si>
  <si>
    <t>krabice přístrojová instalační KP 68/1</t>
  </si>
  <si>
    <t>345715120</t>
  </si>
  <si>
    <t>krabice přístrojová instalační KP 68/2 s víčkem</t>
  </si>
  <si>
    <t>345715210</t>
  </si>
  <si>
    <t>krabice univerzální z PH KU 68/3-1903 s víčkem</t>
  </si>
  <si>
    <t>743411121</t>
  </si>
  <si>
    <t>Montáž krabice zapuštěná plastová čtyřhranná typ KO100, KO125</t>
  </si>
  <si>
    <t>10.033.023</t>
  </si>
  <si>
    <t xml:space="preserve">Krabice  KO125</t>
  </si>
  <si>
    <t>KS</t>
  </si>
  <si>
    <t>743611121</t>
  </si>
  <si>
    <t>Montáž vodič uzemňovací drát nebo lano D do 10 mm na povrchu</t>
  </si>
  <si>
    <t>354410730</t>
  </si>
  <si>
    <t>drát průměr 10 mm FeZn</t>
  </si>
  <si>
    <t>718004521</t>
  </si>
  <si>
    <t>Lišta vkládací 25x25 mm</t>
  </si>
  <si>
    <t>340052887</t>
  </si>
  <si>
    <t>743622200</t>
  </si>
  <si>
    <t>Montáž svorka hromosvodná typ ST, SJ, SK, SZ, SR01, 02 se 3 šrouby</t>
  </si>
  <si>
    <t>354420290</t>
  </si>
  <si>
    <t xml:space="preserve">svorka uzemnění  SU nerez univerzální</t>
  </si>
  <si>
    <t>743624520</t>
  </si>
  <si>
    <t>Trubka korugovaná 50/41</t>
  </si>
  <si>
    <t>354422230</t>
  </si>
  <si>
    <t>743624520.1</t>
  </si>
  <si>
    <t>Trubka korugovaná 100/91</t>
  </si>
  <si>
    <t>354422230.1</t>
  </si>
  <si>
    <t>747161340a</t>
  </si>
  <si>
    <t>Páska FeZn 30x4mm</t>
  </si>
  <si>
    <t>10.048.858Rb</t>
  </si>
  <si>
    <t>743620000</t>
  </si>
  <si>
    <t>Podružný a spojovací materiál</t>
  </si>
  <si>
    <t>set</t>
  </si>
  <si>
    <t>354420290.1</t>
  </si>
  <si>
    <t>744</t>
  </si>
  <si>
    <t>Elektromontáže - rozvody vodičů měděných</t>
  </si>
  <si>
    <t>744211111</t>
  </si>
  <si>
    <t>Montáž vodič Cu izolovaný sk.1 do 1 kV žíla 0,35 až 6 mm2 do stěny</t>
  </si>
  <si>
    <t>341408260</t>
  </si>
  <si>
    <t>vodič silový s Cu jádrem CY H07 V-U 6 mm2</t>
  </si>
  <si>
    <t>744211112</t>
  </si>
  <si>
    <t>Montáž vodič Cu izolovaný sk.1 do 1 kV žíla 10 až 25 mm2 do stěny</t>
  </si>
  <si>
    <t>341408270</t>
  </si>
  <si>
    <t>vodič silový s Cu jádrem CY H07 V-U 10 mm2</t>
  </si>
  <si>
    <t>341408285</t>
  </si>
  <si>
    <t>vodič silový s Cu jádrem CY H07 V-U 16 mm2</t>
  </si>
  <si>
    <t>341408294</t>
  </si>
  <si>
    <t>vodič silový s Cu jádrem CY H07 V-U 25 mm2</t>
  </si>
  <si>
    <t>744411220</t>
  </si>
  <si>
    <t>Montáž kabel Cu sk.2 do 1 kV do 0,20 kg pod omítku stěn</t>
  </si>
  <si>
    <t>341110300</t>
  </si>
  <si>
    <t>kabel silový s Cu jádrem CYKY-J 3x1,5 mm2</t>
  </si>
  <si>
    <t>341110301</t>
  </si>
  <si>
    <t>kabel silový s Cu jádrem CYKY 3Ax1,5 mm2</t>
  </si>
  <si>
    <t>341110309</t>
  </si>
  <si>
    <t>kabel komunikační s Cu jádrem SYKFY 5x2x0,5 mm2</t>
  </si>
  <si>
    <t>341110004</t>
  </si>
  <si>
    <t>Kabel PLAFlaDUR 3x1,5mm2</t>
  </si>
  <si>
    <t>744411230</t>
  </si>
  <si>
    <t>Montáž kabel Cu sk.2 do 1 kV do 0,40 kg pod omítku stěn</t>
  </si>
  <si>
    <t>341110380</t>
  </si>
  <si>
    <t>kabel silový s Cu jádrem CYKY 5x1,5 mm2</t>
  </si>
  <si>
    <t>341110360</t>
  </si>
  <si>
    <t>kabel silový s Cu jádrem CYKY-J 3x2,5 mm2</t>
  </si>
  <si>
    <t>744411280</t>
  </si>
  <si>
    <t>Montáž kabel Cu sk.2 do 1 kV nad 0,40 kg pod omítku stěn</t>
  </si>
  <si>
    <t>341110584R</t>
  </si>
  <si>
    <t>kabel silový s Cu jádrem CYKY-J 5x2,5 mm2</t>
  </si>
  <si>
    <t>341110580R</t>
  </si>
  <si>
    <t>kabel silový s Cu jádrem CYKY-J 5x6 mm2</t>
  </si>
  <si>
    <t>341110586R</t>
  </si>
  <si>
    <t>kabel silový s Cu jádrem CYKYJ 5x10/16 mm2</t>
  </si>
  <si>
    <t>341110522R</t>
  </si>
  <si>
    <t>kabel silový s Cu jádrem CYKY 4Bx25mm2</t>
  </si>
  <si>
    <t>341110507R</t>
  </si>
  <si>
    <t>kabel silový s Cu jádrem CYKY 4Bx35mm2</t>
  </si>
  <si>
    <t>746</t>
  </si>
  <si>
    <t>Elektromontáže - soubory pro vodiče</t>
  </si>
  <si>
    <t>746211110</t>
  </si>
  <si>
    <t>Ukončení vodič izolovaný do 2,5mm2 v rozváděči nebo na přístroji</t>
  </si>
  <si>
    <t>21060624</t>
  </si>
  <si>
    <t>SVORKA WAGO 221-415 do 5x2,5mm2</t>
  </si>
  <si>
    <t>68500231</t>
  </si>
  <si>
    <t>SVORKA ST 5 NA POTRUBI</t>
  </si>
  <si>
    <t>68500240</t>
  </si>
  <si>
    <t>OZNAC.STITEK C.1</t>
  </si>
  <si>
    <t>345723090</t>
  </si>
  <si>
    <t>páska stahovací kabelová VPP 4/280</t>
  </si>
  <si>
    <t>746211140</t>
  </si>
  <si>
    <t>Ukončení vodič izolovaný do 10 mm2 v rozváděči nebo na přístroji</t>
  </si>
  <si>
    <t>746211148</t>
  </si>
  <si>
    <t>Ukončení vodič izolovaný do 25 mm2 v rozváděči nebo na přístroji</t>
  </si>
  <si>
    <t>746211152</t>
  </si>
  <si>
    <t>Ukončení vodič izolovaný do 35 mm2 v rozváděči nebo na přístroji</t>
  </si>
  <si>
    <t>746591510</t>
  </si>
  <si>
    <t>Montáž pospojení</t>
  </si>
  <si>
    <t>10.255.66</t>
  </si>
  <si>
    <t>Sada hlavního pospojení</t>
  </si>
  <si>
    <t>747</t>
  </si>
  <si>
    <t>Elektromontáže - kompletace rozvodů</t>
  </si>
  <si>
    <t>747111111</t>
  </si>
  <si>
    <t>Montáž vypínač nástěnný 1-jednopólový prostředí obyčejné nebo vlhké</t>
  </si>
  <si>
    <t>345357850R</t>
  </si>
  <si>
    <t>spínač jednopólový 10A IP20 - komplet</t>
  </si>
  <si>
    <t>345357859R</t>
  </si>
  <si>
    <t>Tlačítkový spínač jednopólový 10A IP20 - řazení 0/1</t>
  </si>
  <si>
    <t>747111125</t>
  </si>
  <si>
    <t>Montáž přepínač nástěnný 5-sériový prostředí obyčejné nebo vlhké</t>
  </si>
  <si>
    <t>345355750R</t>
  </si>
  <si>
    <t>spínač řazení 5 10A IP20 - komplet</t>
  </si>
  <si>
    <t>345355750R.1</t>
  </si>
  <si>
    <t>spínač tlačítkový řazení 0/1 č.5 10A IP20 - komplet ( žaluziový )</t>
  </si>
  <si>
    <t>747111184</t>
  </si>
  <si>
    <t>Montáž přepínač nástěnný 6-střídavý prostředí obyčejné nebo vlhké</t>
  </si>
  <si>
    <t>345355411R</t>
  </si>
  <si>
    <t>spínač řazení 6 10A IP20 - komplet</t>
  </si>
  <si>
    <t>345351189R</t>
  </si>
  <si>
    <t>spínač řazení 6+6 10A IP20 - komplet</t>
  </si>
  <si>
    <t>747111189</t>
  </si>
  <si>
    <t>Montáž přepínač nástěnný 7-křížový prostředí obyčejné nebo vlhké</t>
  </si>
  <si>
    <t>345350051R</t>
  </si>
  <si>
    <t>spínač řazení 7 10A IP20 - komplet</t>
  </si>
  <si>
    <t>747111189.1</t>
  </si>
  <si>
    <t>IR pohybové čidlo přisazené 360°/ 8m</t>
  </si>
  <si>
    <t>345350059R</t>
  </si>
  <si>
    <t>74711202R</t>
  </si>
  <si>
    <t>Montáž ukončovací krabice do 5x2,5 mm2 IP65</t>
  </si>
  <si>
    <t>10.060.504</t>
  </si>
  <si>
    <t>Ukončovací krabice do 5x2,5 mm2 IP65</t>
  </si>
  <si>
    <t>747121120</t>
  </si>
  <si>
    <t>Montáž zásuvka zapuštěná bezšroubové připojení L+N+PE dvojí zapojení - průběžná / koncová</t>
  </si>
  <si>
    <t>345363980R</t>
  </si>
  <si>
    <t>zásuvka 1násobná 16A / 230V- komplet - krytí IP20</t>
  </si>
  <si>
    <t>345363985R</t>
  </si>
  <si>
    <t>zásuvka 1násobná 16A / 230V- komplet - krytí IP20 s krycím víčkem</t>
  </si>
  <si>
    <t>345363036R</t>
  </si>
  <si>
    <t>zásuvka 1násobná 16A / 230V- komplet - krytí IP20 s přepěťovou ochranou T4</t>
  </si>
  <si>
    <t>747161020</t>
  </si>
  <si>
    <t>Montáž TOTAL STOP</t>
  </si>
  <si>
    <t>345551030R</t>
  </si>
  <si>
    <t>Krabice TOTAL STOP se skleněným víčkem , červená , pod omítku</t>
  </si>
  <si>
    <t>747121136</t>
  </si>
  <si>
    <t>Montáž zásuvka zapuštěná bezšroubové připojení 3L+N+PE dvojí zapojení - průběžná / koncová</t>
  </si>
  <si>
    <t>345363942R</t>
  </si>
  <si>
    <t>zásuvka 5P / 16A / 400V- komplet - krytí IP54</t>
  </si>
  <si>
    <t>345363082R</t>
  </si>
  <si>
    <t>zásuvka 5P / 32A / 400V- komplet - krytí IP54</t>
  </si>
  <si>
    <t>747161341a</t>
  </si>
  <si>
    <t>Rámeček jednonásobný</t>
  </si>
  <si>
    <t>10.048.852R</t>
  </si>
  <si>
    <t>747161342a</t>
  </si>
  <si>
    <t>Rámeček dvojnásobný</t>
  </si>
  <si>
    <t>10.048.852R1</t>
  </si>
  <si>
    <t>747161343a</t>
  </si>
  <si>
    <t>Rámeček trojnásobný</t>
  </si>
  <si>
    <t>10.048.852R2</t>
  </si>
  <si>
    <t>747161344a</t>
  </si>
  <si>
    <t>Rámeček čtyřnásobný</t>
  </si>
  <si>
    <t>10.048.852R3</t>
  </si>
  <si>
    <t>747161345a</t>
  </si>
  <si>
    <t>Rámeček pětinásobný</t>
  </si>
  <si>
    <t>10.048.852R4</t>
  </si>
  <si>
    <t>7471621R</t>
  </si>
  <si>
    <t>Podružný montážní materiál</t>
  </si>
  <si>
    <t>748</t>
  </si>
  <si>
    <t>Elektromontáže - osvětlovací zařízení a svítidla</t>
  </si>
  <si>
    <t>748121142</t>
  </si>
  <si>
    <t xml:space="preserve">Montáž svítidlo LED / žárovkové / stropní  / nástěnné / přisazené / svěšené do 2 zdrojů</t>
  </si>
  <si>
    <t>34814435R1</t>
  </si>
  <si>
    <t>A - Svítidlo LED 24W / 2650lm závěsné / přisazené, IP40</t>
  </si>
  <si>
    <t>34814435R2</t>
  </si>
  <si>
    <t>A/N - Svítidlo LED 24W / 2650lm závěsné / přisazené, IP40, s nouzovým zdrojem</t>
  </si>
  <si>
    <t>34814435R3</t>
  </si>
  <si>
    <t>B - Svítidlo LED 35W / 3950lm závěsné / přisazené, IP40</t>
  </si>
  <si>
    <t>34814435R4</t>
  </si>
  <si>
    <t>B/N - Svítidlo LED 35W / 3950lm závěsné / přisazené, IP40, s nouzovým zdrojem</t>
  </si>
  <si>
    <t>34814435R5</t>
  </si>
  <si>
    <t>H - Svítidlo LED 24W / 2400lm závěsné / přisazené, IP40 / IP65</t>
  </si>
  <si>
    <t>34814435R6</t>
  </si>
  <si>
    <t>K - Svítidlo LED 49W / 5300lm závěsné / přisazené, IP40</t>
  </si>
  <si>
    <t>34814735R7</t>
  </si>
  <si>
    <t>K/N - Svítidlo LED 49W / 5300lm závěsné / přisazené, IP40, s nouzovým zdrojem</t>
  </si>
  <si>
    <t>34814435R8</t>
  </si>
  <si>
    <t>K/N/IR - Svítidlo LED 49W / 5300lm závěsné / přisazené, IP40, s nouzovým zdrojem a IR pohybovým čidlem</t>
  </si>
  <si>
    <t>34814435R9</t>
  </si>
  <si>
    <t>N - Svítidlo LEDline 24W / 3720lm závěsné / přisazené, IP66</t>
  </si>
  <si>
    <t>34814435R10</t>
  </si>
  <si>
    <t>N/N - Svítidlo LEDline 24W / 3720lm závěsné / přisazené, IP66, s nouzovým zdrojem</t>
  </si>
  <si>
    <t>34814435R11</t>
  </si>
  <si>
    <t xml:space="preserve">O - Svítidlo LED max 35W / 4200lm na výložníku,  IP65</t>
  </si>
  <si>
    <t>34814435R12</t>
  </si>
  <si>
    <t>X - Svítidlo LED páska RGWB 28,8 W/m v systémové AL liště s opálovým krytem - pod linku d=4m</t>
  </si>
  <si>
    <t>34814435R13</t>
  </si>
  <si>
    <t xml:space="preserve">R/N - Svítidlo LED 24W / 3100lm / Ra=80 přisazené  600x600mm / min IP40 / s nouzovým zdrojem 1 hod, vč. rámečku a příslušenství</t>
  </si>
  <si>
    <t>748121211</t>
  </si>
  <si>
    <t xml:space="preserve">Montáž svítidlo LED nástěnné /  přisazené / svěšené / 1 zdroj</t>
  </si>
  <si>
    <t>348381000</t>
  </si>
  <si>
    <t>N - Svítidlo LED max 8W / s piktogramy krytí min IP44, přisazené / svěšené s nouzovým zdrojem 1 hod</t>
  </si>
  <si>
    <t>748121360</t>
  </si>
  <si>
    <t>Montáž stožár FeZn veřejného osvětlení vč. výzbroje, v=7m, ve stožárové jámě typu A</t>
  </si>
  <si>
    <t>348384200R</t>
  </si>
  <si>
    <t>Stožár FeZn v=7m veřejného osvětení vč. výzbroje ve stožárové jámě typu A</t>
  </si>
  <si>
    <t>748121387</t>
  </si>
  <si>
    <t>Dvojvýložník FeZn na stožár VO - 90-120° d=1,5m</t>
  </si>
  <si>
    <t>348384420R</t>
  </si>
  <si>
    <t>748121360.1</t>
  </si>
  <si>
    <t>Výložník FeZn na stožár VO - přímý d=1,5m</t>
  </si>
  <si>
    <t>348384200R.1</t>
  </si>
  <si>
    <t>74899220R</t>
  </si>
  <si>
    <t>zkouška nouzových svítidel</t>
  </si>
  <si>
    <t>748992300</t>
  </si>
  <si>
    <t>Měření intenzity osvětlení</t>
  </si>
  <si>
    <t>749</t>
  </si>
  <si>
    <t>Elektromontáže - ostatní práce a konstrukce</t>
  </si>
  <si>
    <t>749322286</t>
  </si>
  <si>
    <t>svorka SR03 , SR02, SK, SU, …..</t>
  </si>
  <si>
    <t>340550876</t>
  </si>
  <si>
    <t>749300748</t>
  </si>
  <si>
    <t>Svorka AB vč. pásky Cu</t>
  </si>
  <si>
    <t>340550123</t>
  </si>
  <si>
    <t>749115555</t>
  </si>
  <si>
    <t>zemnící drát AlMgSi d10 polotvrdý</t>
  </si>
  <si>
    <t>340521555</t>
  </si>
  <si>
    <t>74991111R</t>
  </si>
  <si>
    <t>Podružný, spojovací, připojovací, kotevní a upevňovací materiál, svorky, závěsy, kabelová oka a - veškeré příslušenství, asfaltový nátěr</t>
  </si>
  <si>
    <t>VRN1</t>
  </si>
  <si>
    <t>Průzkumné, geodetické a projektové práce</t>
  </si>
  <si>
    <t>013254000</t>
  </si>
  <si>
    <t>Dokumentace skutečného provedení stavby 3 paré</t>
  </si>
  <si>
    <t>VRN7</t>
  </si>
  <si>
    <t>Provozní vlivy</t>
  </si>
  <si>
    <t>071103000</t>
  </si>
  <si>
    <t>práce ve výšce nad 3m</t>
  </si>
  <si>
    <t>VRN9</t>
  </si>
  <si>
    <t>Ostatní náklady</t>
  </si>
  <si>
    <t>092103001</t>
  </si>
  <si>
    <t>Náklady na zkušební provoz</t>
  </si>
  <si>
    <t>092100200D</t>
  </si>
  <si>
    <t>Staveništní rozvaděč- prozatímní napojení stavby</t>
  </si>
  <si>
    <t>571813034</t>
  </si>
  <si>
    <t>749115400</t>
  </si>
  <si>
    <t>Kabelová rýha š.0,5m hl.120cm s kabelovým pískovým ložem, vč. záhozu a provizorní úpravy terénu</t>
  </si>
  <si>
    <t>-758062912</t>
  </si>
  <si>
    <t>340521542R</t>
  </si>
  <si>
    <t>Písek kopaný vč. dopravy</t>
  </si>
  <si>
    <t>-297599308</t>
  </si>
  <si>
    <t>340521684R</t>
  </si>
  <si>
    <t>Fólie výstražná</t>
  </si>
  <si>
    <t>-427292051</t>
  </si>
  <si>
    <t>092103330</t>
  </si>
  <si>
    <t>Geodetické zaměření venkovních rozvodů</t>
  </si>
  <si>
    <t>100m</t>
  </si>
  <si>
    <t>-215296270</t>
  </si>
  <si>
    <t>092100010</t>
  </si>
  <si>
    <t>Likvidace odpadů</t>
  </si>
  <si>
    <t>-2086283792</t>
  </si>
  <si>
    <t>092100008</t>
  </si>
  <si>
    <t>Stavební přípomoce vč. materiálu</t>
  </si>
  <si>
    <t>1244655628</t>
  </si>
  <si>
    <t>D1.01.4c2 - FVE a hromosvod</t>
  </si>
  <si>
    <t>971033148</t>
  </si>
  <si>
    <t>Vybourání otvorů ve zdivu cihelném D do 150 mm na MVC nebo MV tl do 300 mm</t>
  </si>
  <si>
    <t>Celková prohlídka elektrického rozvodu a zařízení do 2,2 milionu</t>
  </si>
  <si>
    <t>357118715R</t>
  </si>
  <si>
    <t xml:space="preserve">Měnič 3 fázový / asymetrický / hybridní /   25 kW + pomocná nosná kontrukce FeZn</t>
  </si>
  <si>
    <t>357118120R</t>
  </si>
  <si>
    <t>Rozvaděč R-AC s náplní : viz výkr. E-07</t>
  </si>
  <si>
    <t>357118135R</t>
  </si>
  <si>
    <t>Rozvaděč R-DC s náplní : viz výkr. E-06</t>
  </si>
  <si>
    <t>357118365R</t>
  </si>
  <si>
    <t>Odpojovač / optimizer vč. vysílače RSS</t>
  </si>
  <si>
    <t>742230100</t>
  </si>
  <si>
    <t>Úpravy elektroměrového rozvaděče dle PPDS</t>
  </si>
  <si>
    <t>357118715R.1</t>
  </si>
  <si>
    <t>Materiál k úpravám elektroměrového rozvaděče ( ranžírovací vodiče, stykače, spínač, vč. příslušenství a podružných materiálů ) dle aktuálních PPDS a požadavků smlouvy s DS</t>
  </si>
  <si>
    <t>742441138</t>
  </si>
  <si>
    <t>Montáž rozvodné / AKU skříně do 200 kg</t>
  </si>
  <si>
    <t>357057068R</t>
  </si>
  <si>
    <t>Bateriové uložiště pro 1 měnič : / 3x baterie SLAVE + 1x baterie MASTER / Propojovací set / Záruka 6 000 cyklů / Kapacita baterie - 5,8 kWh</t>
  </si>
  <si>
    <t>742268485</t>
  </si>
  <si>
    <t>Přípojnice hlavního /lokálního pospojení</t>
  </si>
  <si>
    <t>Koordinace s provozovatelem / investorem</t>
  </si>
  <si>
    <t>Montáž trubka plastová ohebná D 29 mm uložená pevně</t>
  </si>
  <si>
    <t>trubka elektroinstalační ohebná D29 mm UV odolná</t>
  </si>
  <si>
    <t>345710510.1</t>
  </si>
  <si>
    <t>trubka elektroinstalační ohebná D29 mm</t>
  </si>
  <si>
    <t>Montáž trubka plastová ohebná D 16 mm uložená pevně</t>
  </si>
  <si>
    <t>345710571</t>
  </si>
  <si>
    <t>trubka elektroinstalační ohebná D16 mm UV odolná</t>
  </si>
  <si>
    <t>Montáž krabice plastová na povrch typ ABOX</t>
  </si>
  <si>
    <t>krabice přístrojová instalační na povrch IP54 vč. vývodek a svorkovnic do 5x2,5mm2</t>
  </si>
  <si>
    <t>Montáž vodič uzemňovací drát nebo lano D do 10 mm / v liště / pod omítkou</t>
  </si>
  <si>
    <t>Montáž svorka hromosvodná typ ST, SJ, SK, SZ, SR01, 02 se 3 šrouby pro ochranné pospojení</t>
  </si>
  <si>
    <t xml:space="preserve">svorka uzemnění  SU nerez univerzální pro ochranné pospojení</t>
  </si>
  <si>
    <t>743685608</t>
  </si>
  <si>
    <t>Montáž kabelový plný žlab s víkem š.200mm vč. spojovacího a upevňovacího materiálu</t>
  </si>
  <si>
    <t>354423860R1</t>
  </si>
  <si>
    <t>Kabelový plný žlab s víkem š.200mm podpěrami PV</t>
  </si>
  <si>
    <t>743685631</t>
  </si>
  <si>
    <t xml:space="preserve">Montáž kabelový plný žlab s víkem š.200mm  ROH 90°</t>
  </si>
  <si>
    <t>354423860R2</t>
  </si>
  <si>
    <t>Kabelový plný žlab s víkem š.200mm ROH 90° podpěrami PV a příslušenstvím</t>
  </si>
  <si>
    <t>743685686</t>
  </si>
  <si>
    <t xml:space="preserve">Montáž kabelový plný žlab s víkem š.200mm  LOMENÍ 90° - VNITŘNÍ</t>
  </si>
  <si>
    <t>354423860R3</t>
  </si>
  <si>
    <t>Kabelový plný žlab s víkem š.200mm LOMENÍ 90° - VNITŘNÍ s podpěrami PV a příslušenstvím</t>
  </si>
  <si>
    <t>743685686.1</t>
  </si>
  <si>
    <t xml:space="preserve">Montáž kabelový plný žlab s víkem š.200mm  LOMENÍ 90° - VNĚJŠÍ</t>
  </si>
  <si>
    <t>354423860R4</t>
  </si>
  <si>
    <t>Kabelový plný žlab s víkem š.200mm LOMENÍ 90° - VNĚJŠÍ s podpěrami PV a příslušenstvím</t>
  </si>
  <si>
    <t>743685607</t>
  </si>
  <si>
    <t>Montáž kabelový plný žlab s víkem š.125mm vč. spojovacího a upevňovacího materiálu</t>
  </si>
  <si>
    <t>354423820R1</t>
  </si>
  <si>
    <t>Kabelový plný žlab s víkem š.125mm podpěrami PV</t>
  </si>
  <si>
    <t>743685612</t>
  </si>
  <si>
    <t>Montáž kabelový plný žlab s víkem š.100mm T-KUS (100/100/100) s podpěrami PV</t>
  </si>
  <si>
    <t>354423860R2.1</t>
  </si>
  <si>
    <t>Kabelový plný žlab s víkem š.100mm T-KUS (100/100/100) s podpěrami PV</t>
  </si>
  <si>
    <t>743685609</t>
  </si>
  <si>
    <t>Montáž kabelový plný žlab s víkem š.100mm přechodka T-KUS (200/200/100) s podpěrami PV</t>
  </si>
  <si>
    <t>354423860R3.1</t>
  </si>
  <si>
    <t>Kabelový plný žlab s víkem š.200/100mm přechodka T-KUS (200/200/100) s podpěrami PV</t>
  </si>
  <si>
    <t>718111222</t>
  </si>
  <si>
    <t>341828522</t>
  </si>
  <si>
    <t>Trubka korugovaná 50/41 UV odolná</t>
  </si>
  <si>
    <t>718111220</t>
  </si>
  <si>
    <t>341828520</t>
  </si>
  <si>
    <t>Trubka korugovaná 100/91 UV odolná</t>
  </si>
  <si>
    <t>341408258</t>
  </si>
  <si>
    <t>vodič silový s Cu jádrem CY H07 V-U 6 mm2 a příslušenstvím ( kab. oka, spojovací a podružný materiál,…...</t>
  </si>
  <si>
    <t>Montáž vodič Cu izolovaný sk.1 do 1 kV žíla 25 až 35 mm2 uložení pevně</t>
  </si>
  <si>
    <t>341408270R</t>
  </si>
  <si>
    <t>vodič silový s Cu jádrem CY H07 V-U 25 mm2 a příslušenstvím ( kab. oka, spojovací a podružný materiál,……</t>
  </si>
  <si>
    <t>341942900R</t>
  </si>
  <si>
    <t>SOLARKABEL , dvojitá izolace, UV odolný 6mm2</t>
  </si>
  <si>
    <t>341408236R</t>
  </si>
  <si>
    <t>Kabel PLAFlaDUR 5x1,5mm2 vč. cerrtifikovaných úchytů</t>
  </si>
  <si>
    <t>341110050R</t>
  </si>
  <si>
    <t>Kabel PLAFlaDUR 3x1,5mm2 vč. cerrtifikovaných úchytů</t>
  </si>
  <si>
    <t>744411260</t>
  </si>
  <si>
    <t>Montáž kabel Cu sk.2 do 1 kV nad 1,10 kg pod omítku stěn</t>
  </si>
  <si>
    <t>341408278R</t>
  </si>
  <si>
    <t>kabel silový s Cu jádrem PLAFlaDUR 4Bx25mm2</t>
  </si>
  <si>
    <t>Konektor MC4</t>
  </si>
  <si>
    <t>páska stahovací kabelová VPP 4/280 UV odolná</t>
  </si>
  <si>
    <t>Ukončení vodič izolovaný do 6 mm2 v rozváděči nebo na přístroji</t>
  </si>
  <si>
    <t>746211145</t>
  </si>
  <si>
    <t>Montáž a úpravy hlavního pospojení</t>
  </si>
  <si>
    <t>10.939.562</t>
  </si>
  <si>
    <t>Sada pro ochranné pospojení - doplnění</t>
  </si>
  <si>
    <t>747111084</t>
  </si>
  <si>
    <t>Montáž fotovoltaického panelu</t>
  </si>
  <si>
    <t>345357051R</t>
  </si>
  <si>
    <t>Fotovoltaický panel 370Wp</t>
  </si>
  <si>
    <t>7471110108</t>
  </si>
  <si>
    <t>Montáž POWER OPTIMIZER modulu</t>
  </si>
  <si>
    <t>345351201R</t>
  </si>
  <si>
    <t>POWER OPTIMIZER modul</t>
  </si>
  <si>
    <t>747110885</t>
  </si>
  <si>
    <t>Svorka uchycení panelu - ukončovací koncový díl vč. spojovacího materiálu</t>
  </si>
  <si>
    <t>345357065R</t>
  </si>
  <si>
    <t>747110889</t>
  </si>
  <si>
    <t>Svorka uchycení panelu - průběžný středový díl vč. spojovacího materiálu</t>
  </si>
  <si>
    <t>345357069R</t>
  </si>
  <si>
    <t>747111042</t>
  </si>
  <si>
    <t>FVE STOP - montáž tlačítkový spínač nástěnný v krabici</t>
  </si>
  <si>
    <t>345357600R</t>
  </si>
  <si>
    <t>FVE STOP spínač tlačítkový v krabici pod sklem min IP 44 - červený na pomocné konstrukci</t>
  </si>
  <si>
    <t>Drát AlMgSi 8mm polotvrdý</t>
  </si>
  <si>
    <t>10.048.852Rb</t>
  </si>
  <si>
    <t>747161340a.1</t>
  </si>
  <si>
    <t>747109595</t>
  </si>
  <si>
    <t>Zemnící tyč vč. svorky</t>
  </si>
  <si>
    <t>10.048.836R</t>
  </si>
  <si>
    <t>Zemní tyč vč. svorky v=150cm</t>
  </si>
  <si>
    <t>7471613710</t>
  </si>
  <si>
    <t>Svorka hromosvodová do 4 šroubů</t>
  </si>
  <si>
    <t>10.048.812Rb</t>
  </si>
  <si>
    <t>Svorka hromosvodová ( SK, SU, SR02, SR03, ČS, DOT, OT, So, ….. )</t>
  </si>
  <si>
    <t>7471613002</t>
  </si>
  <si>
    <t>Vodič izolovaný CUI/HVI vč. příslušenství a kotvícího materiálu d=8m</t>
  </si>
  <si>
    <t>10.048.877R</t>
  </si>
  <si>
    <t>Vodič izolovaný CUI/HVI vč. příslušenství, svorek a kotvícího materiálu d=8m</t>
  </si>
  <si>
    <t>747161340a.2</t>
  </si>
  <si>
    <t>Svorka PV</t>
  </si>
  <si>
    <t>10.048.852Rb.1</t>
  </si>
  <si>
    <t>Svod hromosvodu - držáky svodu hromosvodu ( OT + DOT + systémový CUI )</t>
  </si>
  <si>
    <t>10.048.822Rb</t>
  </si>
  <si>
    <t>Držák svodu hromosvodu OT+DOT+CUI</t>
  </si>
  <si>
    <t>747161023a</t>
  </si>
  <si>
    <t>Svorka zkušební ZS a číslo svodu</t>
  </si>
  <si>
    <t>10.048.865Rb</t>
  </si>
  <si>
    <t>747161304</t>
  </si>
  <si>
    <t>Tyč hromosvodová jímací v= 2,5m</t>
  </si>
  <si>
    <t>10.048.809</t>
  </si>
  <si>
    <t>Tyč hromosvodová jímací v= 2,5m vč. příslušentví a kotvící konstrukce</t>
  </si>
  <si>
    <t>747161309</t>
  </si>
  <si>
    <t>Tyč hromosvodová jímací v= 1m</t>
  </si>
  <si>
    <t>10.048.812</t>
  </si>
  <si>
    <t>Tyč hromosvodová jímací v= 1m vč. příslušentví a kotvící konstrukce</t>
  </si>
  <si>
    <t>747100758</t>
  </si>
  <si>
    <t>H - instalační profil pro FVE d=6m ( celkem 360bm )</t>
  </si>
  <si>
    <t>10.048.010</t>
  </si>
  <si>
    <t>H - instalační profil pro FVE d=6m ( celkem 360bm ) certifikovaný</t>
  </si>
  <si>
    <t>747100360</t>
  </si>
  <si>
    <t>Nosná konstrukce H profilů (úhel 15°)</t>
  </si>
  <si>
    <t>10.048.710</t>
  </si>
  <si>
    <t>Nosná konstrukce H profilů (úhel 15°) vč. spojovacího materiálu</t>
  </si>
  <si>
    <t>747100701</t>
  </si>
  <si>
    <t>Spojovací díl pro H - instalační profil pro FVE</t>
  </si>
  <si>
    <t>10.048.121</t>
  </si>
  <si>
    <t>Spojovací díl pro H - instalační profil pro FVE vč. spojovacího materiálu a příslušenství</t>
  </si>
  <si>
    <t>747100701.1</t>
  </si>
  <si>
    <t>Koncový plastový díl na H - instalační profil pro FVE</t>
  </si>
  <si>
    <t>10.048.121.1</t>
  </si>
  <si>
    <t>747161995</t>
  </si>
  <si>
    <t>Kabelová protipožární ucpávka vč. certifikované kontroly</t>
  </si>
  <si>
    <t>10.005.005R</t>
  </si>
  <si>
    <t>Kabelová protipožární ucpávka vč. protipožárního nátěru</t>
  </si>
  <si>
    <t>74991851R</t>
  </si>
  <si>
    <t>Podružný, spojovací, připojovací, kotevní a upevňovací materiál, svorky a - veškeré příslušenství, asfaltový nátěr</t>
  </si>
  <si>
    <t>340550847R</t>
  </si>
  <si>
    <t>340550847R1</t>
  </si>
  <si>
    <t xml:space="preserve">Nosná konstrukce pro rozv. RAC a měnič  ( FeZn profil min v=400cm dle dodávek měniče a RAC ) - ATYP vč. příslušenství</t>
  </si>
  <si>
    <t>Dokumentace skutečného provedení stavby</t>
  </si>
  <si>
    <t>Stavební přípomoce</t>
  </si>
  <si>
    <t>340520545R</t>
  </si>
  <si>
    <t>Materiál pro stavební přípomoce / zához rýh / děr pro vodiče a kabely, úpravy štukem</t>
  </si>
  <si>
    <t>092100125</t>
  </si>
  <si>
    <t>Úklid</t>
  </si>
  <si>
    <t>340520450R</t>
  </si>
  <si>
    <t>092132001</t>
  </si>
  <si>
    <t>Autonomní detektor kouře</t>
  </si>
  <si>
    <t>34052465R</t>
  </si>
  <si>
    <t>Autonomní detektor kouře ( komplet vč. baterií )</t>
  </si>
  <si>
    <t>092132208</t>
  </si>
  <si>
    <t>Zátěžové dlaždice na kotvení nosných prvků panelů</t>
  </si>
  <si>
    <t>34052110R</t>
  </si>
  <si>
    <t>Zátěžová dlaždice ( 40x40x4cm )</t>
  </si>
  <si>
    <t>092132242D</t>
  </si>
  <si>
    <t>Úpravy stávající elektroinstalace a demontáže stávající hromosvodové soustavy</t>
  </si>
  <si>
    <t>092132200</t>
  </si>
  <si>
    <t>Zemní sonda dohledání základového zemniče, vč. záhozu a úpravy terénu ( 60x60cm / hloubka do 120cm</t>
  </si>
  <si>
    <t>09210985</t>
  </si>
  <si>
    <t>Parametrizace, nastavení, proškolení</t>
  </si>
  <si>
    <t>092203041</t>
  </si>
  <si>
    <t>Ekologická likvidace odpadů</t>
  </si>
  <si>
    <t>D1.01.4c3 - Slaboproudé elektroinstalace</t>
  </si>
  <si>
    <t xml:space="preserve">Celková prohlídka rozvodu  vč  měření paprsků UTP</t>
  </si>
  <si>
    <t>35711015R</t>
  </si>
  <si>
    <t xml:space="preserve">RACK rozvaděč (9U , hloubka 260mm, šířka 470mm, prosklené dveře, IP min 40, 3x PATCH panel 24IN ( provedení  dle požadavků invetora a správce sítě ….... )</t>
  </si>
  <si>
    <t>35711010R</t>
  </si>
  <si>
    <t>Ústředna EZS - 3 smyčková se záložním zdrojem</t>
  </si>
  <si>
    <t>742231106</t>
  </si>
  <si>
    <t xml:space="preserve">Kontrola přívodů / úpravy napojení  ( odhad )</t>
  </si>
  <si>
    <t>35711200R</t>
  </si>
  <si>
    <t>Materiál pro úpravy a napojení dle místních podmínek</t>
  </si>
  <si>
    <t>Ochranné pospojení</t>
  </si>
  <si>
    <t>743112156</t>
  </si>
  <si>
    <t>Montáž trubka plastová ohebná D 13,5 mm uložená pevně</t>
  </si>
  <si>
    <t>345710018</t>
  </si>
  <si>
    <t>trubka elektroinstalační ohebná D 13,5 mm</t>
  </si>
  <si>
    <t>743112117</t>
  </si>
  <si>
    <t>345710940</t>
  </si>
  <si>
    <t>trubka elektroinstalační ohebná D36 mm</t>
  </si>
  <si>
    <t>341110050</t>
  </si>
  <si>
    <t>Kabel sdělovací ÚTP cat 6</t>
  </si>
  <si>
    <t>341110136</t>
  </si>
  <si>
    <t>Kabel sdělovací SYKFY 3/5 x 2 x 0,5mm2</t>
  </si>
  <si>
    <t>74441123</t>
  </si>
  <si>
    <t>34111286</t>
  </si>
  <si>
    <t>Sdělovací kabel se stíněním TCEKPFLE 4Px1,0mm2</t>
  </si>
  <si>
    <t>747161099</t>
  </si>
  <si>
    <t xml:space="preserve">Montáž zásuvka chráněná bezšroubové připojení v krabici ( MN )  dvojí zapojení prostř. základní,vlhké</t>
  </si>
  <si>
    <t>345551245R</t>
  </si>
  <si>
    <t>zásuvka datová 2xRJ45 komplet</t>
  </si>
  <si>
    <t>345551245R1</t>
  </si>
  <si>
    <t>Propojovací kabel HDMI max d=15m</t>
  </si>
  <si>
    <t>345551245R2</t>
  </si>
  <si>
    <t>Propojovací kabel HDMI max d=20m</t>
  </si>
  <si>
    <t>747102236</t>
  </si>
  <si>
    <t>WIFI ROUTER</t>
  </si>
  <si>
    <t>345551480R</t>
  </si>
  <si>
    <t>WIFI ROUTER bezdrátový router Multi-Gigabit Ethernet Třípásmový (2,4 GHz / 5 GHz / 5 GHz ) resp dle standardů investora</t>
  </si>
  <si>
    <t>747160562</t>
  </si>
  <si>
    <t>Kamera CCTV</t>
  </si>
  <si>
    <t>345551036R</t>
  </si>
  <si>
    <t>Kamera vnitřní - 5MP IP kamera s pokročilou video analytikou (AI), WDR 120dB, IR LED, objektiv 2.8mm, POE</t>
  </si>
  <si>
    <t>345551036R1</t>
  </si>
  <si>
    <t>Kamera venkovní / antivandal - 5MP venkovní antivadal IP kamera s pokročilou video analytikou (AI), WDR 120dB, IR LED, objektiv 2.8mm, POE</t>
  </si>
  <si>
    <t>747161004</t>
  </si>
  <si>
    <t>Kouřové čidlo autonomní</t>
  </si>
  <si>
    <t>345551005R</t>
  </si>
  <si>
    <t xml:space="preserve">Kouřové čidlo autonomní  vč. příslušenství</t>
  </si>
  <si>
    <t>747161014</t>
  </si>
  <si>
    <t>EZS - PIR pohybové čidlo</t>
  </si>
  <si>
    <t>345551032R</t>
  </si>
  <si>
    <t>EZS - PIR pohybové čidlo 120° / 8m vč. příslušenství</t>
  </si>
  <si>
    <t>747161010</t>
  </si>
  <si>
    <t>EZS - houkačka se světleným návěštím a nouzovým zdrojem</t>
  </si>
  <si>
    <t>747161142</t>
  </si>
  <si>
    <t>EZS - vstupní klávesnice</t>
  </si>
  <si>
    <t>345551780R</t>
  </si>
  <si>
    <t>747161107</t>
  </si>
  <si>
    <t>EZS - magnetické čidlo</t>
  </si>
  <si>
    <t>345551621R</t>
  </si>
  <si>
    <t>747169204</t>
  </si>
  <si>
    <t>Teplotní čidlo dvouhladinové vč. propojení dle PD</t>
  </si>
  <si>
    <t>345551361R</t>
  </si>
  <si>
    <t>Teplotní čidlo dvouhladinové (70°C a 90°C) nástěnné</t>
  </si>
  <si>
    <t>747161047</t>
  </si>
  <si>
    <t>Zvonkové videotablo 4 účastníci</t>
  </si>
  <si>
    <t>345551022R</t>
  </si>
  <si>
    <t>747161490</t>
  </si>
  <si>
    <t>el. zámek</t>
  </si>
  <si>
    <t>345551051R</t>
  </si>
  <si>
    <t>el. zámek 12V vč. příslušentsví</t>
  </si>
  <si>
    <t>747161495</t>
  </si>
  <si>
    <t>Domácí videointerkom + 2 uvolňovací tlačítka vstupu</t>
  </si>
  <si>
    <t>345551051R.1</t>
  </si>
  <si>
    <t xml:space="preserve">Podružný, spojovací, připojovací, kotevní a upevňovací materiál, svorky, návlečky, označovací prvky a  veškeré příslušenství</t>
  </si>
  <si>
    <t>Dokumentace skutečného provedení stavby - 3 paré</t>
  </si>
  <si>
    <t>092165408D</t>
  </si>
  <si>
    <t>Parametrizace a zprovoznění</t>
  </si>
  <si>
    <t>Opatření proti prašnosti a úklid</t>
  </si>
  <si>
    <t>092100012</t>
  </si>
  <si>
    <t>Úpravy v napojovacím bodě</t>
  </si>
  <si>
    <t>340520405R</t>
  </si>
  <si>
    <t>Matriál k úpravám v napoj.bodě</t>
  </si>
  <si>
    <t>D1.01.4e - Vzduchotechnika</t>
  </si>
  <si>
    <t xml:space="preserve">    723 - Zdravotechnika - vnitřní plynovod</t>
  </si>
  <si>
    <t>2062728242</t>
  </si>
  <si>
    <t>Stavební přípomoce:</t>
  </si>
  <si>
    <t>"odhad" 6*0,25+2*0,6</t>
  </si>
  <si>
    <t>464339262</t>
  </si>
  <si>
    <t>"odhad" 6*0,25+2*0,3</t>
  </si>
  <si>
    <t>977151125</t>
  </si>
  <si>
    <t>Jádrové vrty diamantovými korunkami do stavebních materiálů D přes 180 do 200 mm</t>
  </si>
  <si>
    <t>-2119491715</t>
  </si>
  <si>
    <t>https://podminky.urs.cz/item/CS_URS_2025_01/977151125</t>
  </si>
  <si>
    <t>"odhad" 2*0,25</t>
  </si>
  <si>
    <t>-346910724</t>
  </si>
  <si>
    <t>-1044375737</t>
  </si>
  <si>
    <t>366451847</t>
  </si>
  <si>
    <t>0,209*24 'Přepočtené koeficientem množství</t>
  </si>
  <si>
    <t>997013861</t>
  </si>
  <si>
    <t>Poplatek za uložení stavebního odpadu na recyklační skládce (skládkovné) z prostého betonu kód odpadu 17 01 01</t>
  </si>
  <si>
    <t>1440030073</t>
  </si>
  <si>
    <t>https://podminky.urs.cz/item/CS_URS_2025_01/997013861</t>
  </si>
  <si>
    <t>723</t>
  </si>
  <si>
    <t>Zdravotechnika - vnitřní plynovod</t>
  </si>
  <si>
    <t>7231r001</t>
  </si>
  <si>
    <t>Potrubí plynové plastové z polyamidu PA12 d=18 GRA 1814B-R</t>
  </si>
  <si>
    <t>-1691110559</t>
  </si>
  <si>
    <t>Viz požadavky PD a TZ pro TZB - VZT</t>
  </si>
  <si>
    <t>7231r002</t>
  </si>
  <si>
    <t>Potrubí plynové plastové z polyamidu PA12 Ø 18 GRA 1814B-T</t>
  </si>
  <si>
    <t>-306296620</t>
  </si>
  <si>
    <t>7231r03</t>
  </si>
  <si>
    <t>Rychlo spojka DN 7,2/1/2""</t>
  </si>
  <si>
    <t>2098394891</t>
  </si>
  <si>
    <t>7231r04</t>
  </si>
  <si>
    <t>Přímá spojka s vnitřním závitem YPCF 1218 1/2"/18</t>
  </si>
  <si>
    <t>-1271045207</t>
  </si>
  <si>
    <t>7231r05</t>
  </si>
  <si>
    <t>Koleno YPUL-18</t>
  </si>
  <si>
    <t>2074686347</t>
  </si>
  <si>
    <t>7231r06</t>
  </si>
  <si>
    <t>T-kus YPUT-18</t>
  </si>
  <si>
    <t>503746238</t>
  </si>
  <si>
    <t>7231r07</t>
  </si>
  <si>
    <t>Koncová krabice spojka/rychlospojka EVDY-18-1ES</t>
  </si>
  <si>
    <t>-1675043142</t>
  </si>
  <si>
    <t>7231r08</t>
  </si>
  <si>
    <t>Plastové příchytky GRP-18</t>
  </si>
  <si>
    <t>-761151397</t>
  </si>
  <si>
    <t>7231r09</t>
  </si>
  <si>
    <t>Odsávací linka ECOSYS-C-9/1 komplet včetně zavěšení 4 sady</t>
  </si>
  <si>
    <t>sada</t>
  </si>
  <si>
    <t>2007599313</t>
  </si>
  <si>
    <t>- kompletní systém vč. pomocných prací a kcí</t>
  </si>
  <si>
    <t>7231r10</t>
  </si>
  <si>
    <t>Spirálová hadice polyuretan - včetně rychlospojky a vsuvky DN7,2 – PUBJ5815ES</t>
  </si>
  <si>
    <t>591788475</t>
  </si>
  <si>
    <t>751322012</t>
  </si>
  <si>
    <t>Montáž talířového ventilu D přes 100 do 200 mm</t>
  </si>
  <si>
    <t>-1118245570</t>
  </si>
  <si>
    <t>https://podminky.urs.cz/item/CS_URS_2025_01/751322012</t>
  </si>
  <si>
    <t>42972202</t>
  </si>
  <si>
    <t>ventil talířový pro přívod a odvod vzduchu plastový D 125mm</t>
  </si>
  <si>
    <t>-2141655004</t>
  </si>
  <si>
    <t>"talířový ventil vydutý" 13</t>
  </si>
  <si>
    <t>"talířový ventil vypouklý" 13</t>
  </si>
  <si>
    <t>751398022</t>
  </si>
  <si>
    <t>Montáž větrací mřížky stěnové přes 0,040 do 0,100 m2</t>
  </si>
  <si>
    <t>1610157647</t>
  </si>
  <si>
    <t>https://podminky.urs.cz/item/CS_URS_2025_01/751398022</t>
  </si>
  <si>
    <t>42972396r01</t>
  </si>
  <si>
    <t>mřížka stěnová uzavřená jednořadá kovová 300 x 300 mm</t>
  </si>
  <si>
    <t>-1445407917</t>
  </si>
  <si>
    <t>- požadovaný systém pro dodávku viz PD</t>
  </si>
  <si>
    <t>751398113</t>
  </si>
  <si>
    <t>Montáž boxu stropního plastového</t>
  </si>
  <si>
    <t>1440047289</t>
  </si>
  <si>
    <t>https://podminky.urs.cz/item/CS_URS_2025_01/751398113</t>
  </si>
  <si>
    <t>42973202</t>
  </si>
  <si>
    <t>box rozdělovací stropní/stěnový rohový bez izolace Pz 1x90/125mm</t>
  </si>
  <si>
    <t>-922874550</t>
  </si>
  <si>
    <t>751514162</t>
  </si>
  <si>
    <t>Montáž oblouku do plechového potrubí kruhového s přírubou D přes 100 do 200 mm</t>
  </si>
  <si>
    <t>-912134059</t>
  </si>
  <si>
    <t>https://podminky.urs.cz/item/CS_URS_2025_01/751514162</t>
  </si>
  <si>
    <t>42981129</t>
  </si>
  <si>
    <t>oblouk lisovaný Pz 45° D 125mm</t>
  </si>
  <si>
    <t>-517411216</t>
  </si>
  <si>
    <t>42981143</t>
  </si>
  <si>
    <t>oblouk lisovaný Pz 45° D 160mm</t>
  </si>
  <si>
    <t>-51695064</t>
  </si>
  <si>
    <t>42981113</t>
  </si>
  <si>
    <t>oblouk lisovaný Pz 90° D 125mm</t>
  </si>
  <si>
    <t>-1110762598</t>
  </si>
  <si>
    <t>42981116</t>
  </si>
  <si>
    <t>oblouk lisovaný Pz 90° D 160mm</t>
  </si>
  <si>
    <t>-1805393199</t>
  </si>
  <si>
    <t>42981085</t>
  </si>
  <si>
    <t>oblouk segmentový Pz 90° D 200mm</t>
  </si>
  <si>
    <t>-10615344</t>
  </si>
  <si>
    <t>751514576</t>
  </si>
  <si>
    <t>Montáž spojky do plechového potrubí vnitřní, vnější pružné kruhové s přírubou D přes 100 do 200 mm</t>
  </si>
  <si>
    <t>-1346236381</t>
  </si>
  <si>
    <t>https://podminky.urs.cz/item/CS_URS_2025_01/751514576</t>
  </si>
  <si>
    <t>42975207</t>
  </si>
  <si>
    <t>příruba kruhová lisovaná Pz D 125mm</t>
  </si>
  <si>
    <t>975797555</t>
  </si>
  <si>
    <t>42975209</t>
  </si>
  <si>
    <t>příruba kruhová lisovaná Pz D 160mm</t>
  </si>
  <si>
    <t>1018334679</t>
  </si>
  <si>
    <t>42975211</t>
  </si>
  <si>
    <t>příruba kruhová lisovaná Pz D 200mm</t>
  </si>
  <si>
    <t>-891853820</t>
  </si>
  <si>
    <t>751525011</t>
  </si>
  <si>
    <t>Montáž potrubí plastového čtyřhranného s přírubou do 0,01 m2</t>
  </si>
  <si>
    <t>-453350907</t>
  </si>
  <si>
    <t>https://podminky.urs.cz/item/CS_URS_2025_01/751525011</t>
  </si>
  <si>
    <t>429824r01</t>
  </si>
  <si>
    <t>trouba čtyřhranná pevné PVC 60 x130 mm - ucelený systém</t>
  </si>
  <si>
    <t>-1458780685</t>
  </si>
  <si>
    <t>751525082</t>
  </si>
  <si>
    <t>Montáž potrubí plastového kruhového bez příruby D přes 100 do 200 mm</t>
  </si>
  <si>
    <t>999596884</t>
  </si>
  <si>
    <t>https://podminky.urs.cz/item/CS_URS_2025_01/751525082</t>
  </si>
  <si>
    <t>42981686r01</t>
  </si>
  <si>
    <t>spojka se sponou PVC D 160mm</t>
  </si>
  <si>
    <t>-1360989005</t>
  </si>
  <si>
    <t>42981651r01</t>
  </si>
  <si>
    <t xml:space="preserve">trouba pevná PVC D 160mm </t>
  </si>
  <si>
    <t>113447755</t>
  </si>
  <si>
    <t>11*1,2 'Přepočtené koeficientem množství</t>
  </si>
  <si>
    <t>751526111</t>
  </si>
  <si>
    <t>Montáž oblouku do plastového potrubí čtyřhranného s přírubou do 0,01 m2</t>
  </si>
  <si>
    <t>-1776992177</t>
  </si>
  <si>
    <t>https://podminky.urs.cz/item/CS_URS_2025_01/751526111</t>
  </si>
  <si>
    <t>42982509r01</t>
  </si>
  <si>
    <t>oblouk čtyřhranný horizontální PVC 90° 60 x 130 mm - ucelený systém</t>
  </si>
  <si>
    <t>891812566</t>
  </si>
  <si>
    <t>751526172</t>
  </si>
  <si>
    <t>Montáž oblouku do plastového potrubí kruhového bez příruby D přes 100 do 200 mm</t>
  </si>
  <si>
    <t>-926081371</t>
  </si>
  <si>
    <t>https://podminky.urs.cz/item/CS_URS_2025_01/751526172</t>
  </si>
  <si>
    <t>42981811r01</t>
  </si>
  <si>
    <t>oblouk PVC 45° D 150mm</t>
  </si>
  <si>
    <t>5084108</t>
  </si>
  <si>
    <t>751514262</t>
  </si>
  <si>
    <t>Montáž kalhotového kusu nebo odbočky jednostranné do plechového potrubí kruhového s přírubou D přes 100 do 200 mm</t>
  </si>
  <si>
    <t>1674147440</t>
  </si>
  <si>
    <t>https://podminky.urs.cz/item/CS_URS_2025_01/751514262</t>
  </si>
  <si>
    <t>42981332</t>
  </si>
  <si>
    <t>rozbočka symetrická Y-kus Pz 45° D1/D2 = 160/125mm</t>
  </si>
  <si>
    <t>399144644</t>
  </si>
  <si>
    <t>42981435r01</t>
  </si>
  <si>
    <t>odbočka jednostranná osová Pz T-kus 45° D1/D2 = 160/160mm</t>
  </si>
  <si>
    <t>1089101988</t>
  </si>
  <si>
    <t>42981426r01</t>
  </si>
  <si>
    <t>odbočka jednostranná osová Pz T-kus 45° D1/D2 = 125/125mm</t>
  </si>
  <si>
    <t>1109641419</t>
  </si>
  <si>
    <t>42981433r01</t>
  </si>
  <si>
    <t>odbočka jednostranná osová Pz T-kus 45° D1/D2 = 160/125mm</t>
  </si>
  <si>
    <t>35995040</t>
  </si>
  <si>
    <t>751514462</t>
  </si>
  <si>
    <t>Montáž přechodu osového nebo pravoúhlého do plechového potrubí kruhového s přírubou D přes 100 do 200 mm</t>
  </si>
  <si>
    <t>-1059939730</t>
  </si>
  <si>
    <t>https://podminky.urs.cz/item/CS_URS_2025_01/751514462</t>
  </si>
  <si>
    <t>42981348</t>
  </si>
  <si>
    <t>přechod osový Pz D1/D2 = 160/125mm</t>
  </si>
  <si>
    <t>-484477310</t>
  </si>
  <si>
    <t>751537012</t>
  </si>
  <si>
    <t>Montáž potrubí ohebného kruhového neizolovaného z Al laminátové hadice D přes 100 do 200 mm</t>
  </si>
  <si>
    <t>387856758</t>
  </si>
  <si>
    <t>https://podminky.urs.cz/item/CS_URS_2025_01/751537012</t>
  </si>
  <si>
    <t>42981625</t>
  </si>
  <si>
    <t>hadice neizolovaná z Al-polyesteru vyztužená drátem D 160mm, l=10m</t>
  </si>
  <si>
    <t>1073433631</t>
  </si>
  <si>
    <t>15 "mb"</t>
  </si>
  <si>
    <t>15*0,12 'Přepočtené koeficientem množství</t>
  </si>
  <si>
    <t>42981623</t>
  </si>
  <si>
    <t>hadice neizolovaná z Al-polyesteru vyztužená drátem D 127mm, l=10m</t>
  </si>
  <si>
    <t>520912950</t>
  </si>
  <si>
    <t>16 "mb"</t>
  </si>
  <si>
    <t>16*0,12 'Přepočtené koeficientem množství</t>
  </si>
  <si>
    <t>751537013</t>
  </si>
  <si>
    <t>Montáž potrubí ohebného kruhového neizolovaného z Al laminátové hadice D přes 200 do 300 mm</t>
  </si>
  <si>
    <t>-576294377</t>
  </si>
  <si>
    <t>https://podminky.urs.cz/item/CS_URS_2025_01/751537013</t>
  </si>
  <si>
    <t>42981627</t>
  </si>
  <si>
    <t>hadice neizolovaná z Al-polyesteru vyztužená drátem D 203mm, l=10m</t>
  </si>
  <si>
    <t>-654655224</t>
  </si>
  <si>
    <t>40 "mb"</t>
  </si>
  <si>
    <t>40*0,12 'Přepočtené koeficientem množství</t>
  </si>
  <si>
    <t>751537113</t>
  </si>
  <si>
    <t>Montáž potrubí kruhového ohebného izolovaného minerální vatou z Al laminátu D přes 200 do 300 mm</t>
  </si>
  <si>
    <t>-1636536014</t>
  </si>
  <si>
    <t>https://podminky.urs.cz/item/CS_URS_2025_01/751537113</t>
  </si>
  <si>
    <t>42981960</t>
  </si>
  <si>
    <t>hadice ohebná z Al laminátu vyztužená drátem s tepelnou a zvukovou izolací, délka 10m, D 203mm</t>
  </si>
  <si>
    <t>1282951242</t>
  </si>
  <si>
    <t>10*1,2 'Přepočtené koeficientem množství</t>
  </si>
  <si>
    <t>751572102</t>
  </si>
  <si>
    <t>Uchycení potrubí kruhového pomocí objímky kotvené do betonu D přes 100 do 200 mm</t>
  </si>
  <si>
    <t>-585656904</t>
  </si>
  <si>
    <t>https://podminky.urs.cz/item/CS_URS_2025_01/751572102</t>
  </si>
  <si>
    <t>- potrubí DN 125 - 200 mm</t>
  </si>
  <si>
    <t>"instalační potrubí" 76+15+16+12</t>
  </si>
  <si>
    <t>751611119</t>
  </si>
  <si>
    <t>Montáž centrální vzduchotechnické jednotky s rekuperací tepla podstropní s výměnou vzduchu do 300 m3/h</t>
  </si>
  <si>
    <t>-1187956656</t>
  </si>
  <si>
    <t>https://podminky.urs.cz/item/CS_URS_2025_01/751611119</t>
  </si>
  <si>
    <t>42944028r01</t>
  </si>
  <si>
    <t>jednotka VZT podstropní s rekuperací tepla a ovládací jednotkou do 200m3/hod</t>
  </si>
  <si>
    <t>1258527526</t>
  </si>
  <si>
    <t>"jednotka s výkonem 200m3/h" 2</t>
  </si>
  <si>
    <t>42944028</t>
  </si>
  <si>
    <t>jednotka VZT podstropní s rekuperací tepla a ovládací jednotkou do 300m3/hod</t>
  </si>
  <si>
    <t>-332004385</t>
  </si>
  <si>
    <t>"jednotka s výkonem 300m3/h" 1</t>
  </si>
  <si>
    <t>751611112</t>
  </si>
  <si>
    <t>Montáž centrální vzduchotechnické jednotky s rekuperací tepla nástěnné s výměnou vzduchu přes 500 m3/h</t>
  </si>
  <si>
    <t>-268735127</t>
  </si>
  <si>
    <t>https://podminky.urs.cz/item/CS_URS_2025_01/751611112</t>
  </si>
  <si>
    <t>42944015</t>
  </si>
  <si>
    <t>jednotka VZT nástěnná s rekuperací tepla s předehřevem, dohřevem a ovládací jednotkou do 1000m3/hod</t>
  </si>
  <si>
    <t>-1250630733</t>
  </si>
  <si>
    <t>"jednotka s výkonem přes 500m3/h" 1</t>
  </si>
  <si>
    <t>-42691629</t>
  </si>
  <si>
    <t>751-00r01</t>
  </si>
  <si>
    <t>dvoupístový olejový kompresor Scheppach HC 53 DC</t>
  </si>
  <si>
    <t>669766030</t>
  </si>
  <si>
    <t>-184242081</t>
  </si>
  <si>
    <t>-942038356</t>
  </si>
  <si>
    <t>74290452</t>
  </si>
  <si>
    <t>-1600662336</t>
  </si>
  <si>
    <t>1593137870</t>
  </si>
  <si>
    <t>747000r01</t>
  </si>
  <si>
    <t>Podružný montážní materiál - pěny, silikony pásky atd</t>
  </si>
  <si>
    <t>-147438417</t>
  </si>
  <si>
    <t>- veškerý přidružený spojovací a kompletační materiál</t>
  </si>
  <si>
    <t>Pol286</t>
  </si>
  <si>
    <t xml:space="preserve">Sortiment uchycení VZT potrubí a jednotky speciálně dodávaným pro montáž  vzduchotechnického potrubí</t>
  </si>
  <si>
    <t>1039571695</t>
  </si>
  <si>
    <t>- kompletní dodávka úchytného systému pro distribuční zařízení</t>
  </si>
  <si>
    <t>- kompletní stavební příprava pro montáž nosičů VZT</t>
  </si>
  <si>
    <t>Pol287</t>
  </si>
  <si>
    <t>Spojovací a těsnící materiál pro spojování potrubí, tj. nýty, těsnící a smršťovací páska</t>
  </si>
  <si>
    <t>-1780316405</t>
  </si>
  <si>
    <t>Pol289</t>
  </si>
  <si>
    <t>Komplexní vyzkoušení zařízení</t>
  </si>
  <si>
    <t>-557354333</t>
  </si>
  <si>
    <t>Pol290</t>
  </si>
  <si>
    <t>Seřízení a vyregulování</t>
  </si>
  <si>
    <t>-1744178814</t>
  </si>
  <si>
    <t>Pol291</t>
  </si>
  <si>
    <t>Uvedení do provozu</t>
  </si>
  <si>
    <t>-1293438247</t>
  </si>
  <si>
    <t>Pol292</t>
  </si>
  <si>
    <t>Doprava materiálu, přesun hmot</t>
  </si>
  <si>
    <t>-192419668</t>
  </si>
  <si>
    <t>D1.02 - Hasičská věž</t>
  </si>
  <si>
    <t>D1.02.01 - Stavebně konstrukční část</t>
  </si>
  <si>
    <t xml:space="preserve">      13 - Hloubené vykopávky</t>
  </si>
  <si>
    <t xml:space="preserve">      16 - Přemístění výkopku</t>
  </si>
  <si>
    <t xml:space="preserve">      17 - Konstrukce ze zemin</t>
  </si>
  <si>
    <t xml:space="preserve">      91 - Doplňující konstrukce a práce pozemních komunikací, letišť a ploch</t>
  </si>
  <si>
    <t>Hloubené vykopávky</t>
  </si>
  <si>
    <t>-1741658145</t>
  </si>
  <si>
    <t>tř. 1-2 20%; tř. 3 80%</t>
  </si>
  <si>
    <t>"základová jáma" 3,1*3,1*0,5</t>
  </si>
  <si>
    <t>4,805*0,2 'Přepočtené koeficientem množství</t>
  </si>
  <si>
    <t>-1714307254</t>
  </si>
  <si>
    <t>4,805*0,8 'Přepočtené koeficientem množství</t>
  </si>
  <si>
    <t>Přemístění výkopku</t>
  </si>
  <si>
    <t>-1864943984</t>
  </si>
  <si>
    <t xml:space="preserve"> - Přebytečná zemina určená na skládku:</t>
  </si>
  <si>
    <t>- skládka uvažována ve vzdálenosti do 20 km</t>
  </si>
  <si>
    <t>"výkopok základová jáma" 0,961</t>
  </si>
  <si>
    <t>"výkopek piloty" 3,142+12,566</t>
  </si>
  <si>
    <t>1884390857</t>
  </si>
  <si>
    <t>16,669*10 'Přepočtené koeficientem množství</t>
  </si>
  <si>
    <t>-86854417</t>
  </si>
  <si>
    <t>"výkopok základová jáma" 3,844</t>
  </si>
  <si>
    <t>-792745663</t>
  </si>
  <si>
    <t>19,552*10 'Přepočtené koeficientem množství</t>
  </si>
  <si>
    <t>167151101</t>
  </si>
  <si>
    <t>Nakládání výkopku z hornin třídy těžitelnosti I skupiny 1 až 3 do 100 m3</t>
  </si>
  <si>
    <t>-1466518464</t>
  </si>
  <si>
    <t>https://podminky.urs.cz/item/CS_URS_2025_01/167151101</t>
  </si>
  <si>
    <t>"piloty" 4*(PI*0,5^2*10)</t>
  </si>
  <si>
    <t>31,416*0,5 'Přepočtené koeficientem množství</t>
  </si>
  <si>
    <t>167151102</t>
  </si>
  <si>
    <t>Nakládání výkopku z hornin třídy těžitelnosti II skupiny 4 a 5 do 100 m3</t>
  </si>
  <si>
    <t>-1706427177</t>
  </si>
  <si>
    <t>https://podminky.urs.cz/item/CS_URS_2025_01/167151102</t>
  </si>
  <si>
    <t>Konstrukce ze zemin</t>
  </si>
  <si>
    <t>-33184044</t>
  </si>
  <si>
    <t>"výkopok základová jáma" 0,961+3,84</t>
  </si>
  <si>
    <t>"výkopek piloty" 2*(3,142+12,566)</t>
  </si>
  <si>
    <t>36,217*1,8 'Přepočtené koeficientem množství</t>
  </si>
  <si>
    <t>-1783011281</t>
  </si>
  <si>
    <t>1368926202</t>
  </si>
  <si>
    <t>"základová jáma" 3,1*3,1</t>
  </si>
  <si>
    <t>- příprava podkladu, dlažba</t>
  </si>
  <si>
    <t>"skladba 1.NP" 16,81</t>
  </si>
  <si>
    <t>226113211</t>
  </si>
  <si>
    <t>Vrty velkoprofilové svislé nezapažené D přes 850 do 1050 mm hl přes 5 m hornina I</t>
  </si>
  <si>
    <t>-333664357</t>
  </si>
  <si>
    <t>https://podminky.urs.cz/item/CS_URS_2025_01/226113211</t>
  </si>
  <si>
    <t>tř. I 10%; tř. II 40%, tř. III 40%, třída IV 10%</t>
  </si>
  <si>
    <t>31,416*0,1 'Přepočtené koeficientem množství</t>
  </si>
  <si>
    <t>-161383751</t>
  </si>
  <si>
    <t>31,416*0,4 'Přepočtené koeficientem množství</t>
  </si>
  <si>
    <t>-1685675254</t>
  </si>
  <si>
    <t>-534738746</t>
  </si>
  <si>
    <t>-782339072</t>
  </si>
  <si>
    <t>"piloty" 4*10</t>
  </si>
  <si>
    <t>215145562</t>
  </si>
  <si>
    <t>40*0,865 'Přepočtené koeficientem množství</t>
  </si>
  <si>
    <t>242705630</t>
  </si>
  <si>
    <t>- ocel vytáhnout až nad úroveň desky</t>
  </si>
  <si>
    <t>- výztuž viz požadavek PD</t>
  </si>
  <si>
    <t>"piloty" 34,6*0,08</t>
  </si>
  <si>
    <t>732584054</t>
  </si>
  <si>
    <t>"základová deska" 3,1*3,1*0,7</t>
  </si>
  <si>
    <t>1316624418</t>
  </si>
  <si>
    <t>"základová deska" 4*3,1*0,8</t>
  </si>
  <si>
    <t>-1931415299</t>
  </si>
  <si>
    <t>133328753</t>
  </si>
  <si>
    <t>"základová deska" 0,579</t>
  </si>
  <si>
    <t>342171r01</t>
  </si>
  <si>
    <t>Montáž opláštění stěn ocelových kcí z tvarovaných ocelových plechů v přes 12 do 24 m</t>
  </si>
  <si>
    <t>-1607236044</t>
  </si>
  <si>
    <t xml:space="preserve">- v rámci realizace je nutná výrobní dokumentace </t>
  </si>
  <si>
    <t>- součástí dodávky je kompletní opláštění, včetně pomocných a přípravných prací</t>
  </si>
  <si>
    <t>- součástí je i pomocný a nosný rošt pro vynesení obkladu</t>
  </si>
  <si>
    <t>- jedná se o kompletní dodávku a montáž</t>
  </si>
  <si>
    <t>"ocelová konstrukce věže - opláštění " 30,6*4</t>
  </si>
  <si>
    <t>"ocelová konstrukce věže - střešní plášť" 3,1*3,1</t>
  </si>
  <si>
    <t>159452r01</t>
  </si>
  <si>
    <t>plech děrovaný tahokov Pz oko 10/7,62/1,4 tl 0,7mm tabule</t>
  </si>
  <si>
    <t>389223246</t>
  </si>
  <si>
    <t>342191911</t>
  </si>
  <si>
    <t>Montáž pomocných a kotevních prvků pro opláštění stěn</t>
  </si>
  <si>
    <t>-1770499948</t>
  </si>
  <si>
    <t>https://podminky.urs.cz/item/CS_URS_2025_01/342191911</t>
  </si>
  <si>
    <t>13814r01</t>
  </si>
  <si>
    <t>pomocné prvky pro vyvěšení lehké obvodové konstrukce</t>
  </si>
  <si>
    <t>961950941</t>
  </si>
  <si>
    <t>"ocelová konstrukce věže - opláštění " 122,4*0,5</t>
  </si>
  <si>
    <t>"ocelová konstrukce věže - střešní plášť" 9,61*0,5</t>
  </si>
  <si>
    <t>564200r01</t>
  </si>
  <si>
    <t>Podklad ze sorbentu</t>
  </si>
  <si>
    <t>-599852952</t>
  </si>
  <si>
    <t>564851111</t>
  </si>
  <si>
    <t>Podklad ze štěrkodrtě ŠD plochy přes 100 m2 tl 150 mm</t>
  </si>
  <si>
    <t>-1899000368</t>
  </si>
  <si>
    <t>https://podminky.urs.cz/item/CS_URS_2025_01/564851111</t>
  </si>
  <si>
    <t>"skladba 1.NP - frakce 16-32" 16,81</t>
  </si>
  <si>
    <t>"skladba 1.NP - frakce 32-64" 16,81</t>
  </si>
  <si>
    <t>596212210</t>
  </si>
  <si>
    <t>Kladení zámkové dlažby pozemních komunikací ručně tl 80 mm skupiny A pl do 50 m2</t>
  </si>
  <si>
    <t>230864992</t>
  </si>
  <si>
    <t>https://podminky.urs.cz/item/CS_URS_2025_01/596212210</t>
  </si>
  <si>
    <t>59245013</t>
  </si>
  <si>
    <t>dlažba zámková betonová tvaru I 200x165mm tl 80mm přírodní</t>
  </si>
  <si>
    <t>1371481652</t>
  </si>
  <si>
    <t>16,81*1,03 'Přepočtené koeficientem množství</t>
  </si>
  <si>
    <t>622324411</t>
  </si>
  <si>
    <t>Sanační podkladní omítka vnějších stěn nanášená ručně</t>
  </si>
  <si>
    <t>965971592</t>
  </si>
  <si>
    <t>https://podminky.urs.cz/item/CS_URS_2025_01/622324411</t>
  </si>
  <si>
    <t>omítka pro vyrovnání pod hydroizolační souvrství</t>
  </si>
  <si>
    <t>"základové kce" 12,4*0,7+9,61</t>
  </si>
  <si>
    <t>631311123</t>
  </si>
  <si>
    <t>Mazanina tl přes 80 do 120 mm z betonu prostého bez zvýšených nároků na prostředí tř. C 12/15</t>
  </si>
  <si>
    <t>1199360816</t>
  </si>
  <si>
    <t>https://podminky.urs.cz/item/CS_URS_2025_01/631311123</t>
  </si>
  <si>
    <t>"základová jáma" 3,1*3,1*0,1-4*(Pi*0,5^2)*0,1</t>
  </si>
  <si>
    <t>631311135</t>
  </si>
  <si>
    <t>Mazanina tl přes 120 do 240 mm z betonu prostého bez zvýšených nároků na prostředí tř. C 20/25</t>
  </si>
  <si>
    <t>-1962456785</t>
  </si>
  <si>
    <t>https://podminky.urs.cz/item/CS_URS_2025_01/631311135</t>
  </si>
  <si>
    <t>"obetonování kotevní patek" 4*(0,55*0,55*0,2)</t>
  </si>
  <si>
    <t>631319013</t>
  </si>
  <si>
    <t>Příplatek k mazanině tl přes 120 do 240 mm za přehlazení povrchu</t>
  </si>
  <si>
    <t>1142023101</t>
  </si>
  <si>
    <t>https://podminky.urs.cz/item/CS_URS_2025_01/631319013</t>
  </si>
  <si>
    <t>631319197</t>
  </si>
  <si>
    <t>Příplatek k mazanině tl přes 120 do 240 mm za plochu do 5 m2</t>
  </si>
  <si>
    <t>-733527568</t>
  </si>
  <si>
    <t>https://podminky.urs.cz/item/CS_URS_2025_01/631319197</t>
  </si>
  <si>
    <t>-1778114890</t>
  </si>
  <si>
    <t>"obetonování kotevní patek" 4*(4*0,55)*0,2</t>
  </si>
  <si>
    <t>-718981820</t>
  </si>
  <si>
    <t>631351111</t>
  </si>
  <si>
    <t>Zřízení bednění otvorů a prostupů v podlahách</t>
  </si>
  <si>
    <t>-2073886498</t>
  </si>
  <si>
    <t>https://podminky.urs.cz/item/CS_URS_2025_01/631351111</t>
  </si>
  <si>
    <t>"drážka pro usazení kotevního plechu"2*0,5*2*0,15</t>
  </si>
  <si>
    <t>631351112</t>
  </si>
  <si>
    <t>Odstranění bednění otvorů a prostupů v podlahách</t>
  </si>
  <si>
    <t>1582330642</t>
  </si>
  <si>
    <t>https://podminky.urs.cz/item/CS_URS_2025_01/631351112</t>
  </si>
  <si>
    <t>941111112</t>
  </si>
  <si>
    <t>Montáž lešení řadového trubkového lehkého s podlahami zatížení do 200 kg/m2 š od 0,6 do 0,9 m v přes 10 do 25 m</t>
  </si>
  <si>
    <t>2006925626</t>
  </si>
  <si>
    <t>https://podminky.urs.cz/item/CS_URS_2025_01/941111112</t>
  </si>
  <si>
    <t>941111212</t>
  </si>
  <si>
    <t>Příplatek k lešení řadovému trubkovému lehkému s podlahami do 200 kg/m2 š od 0,6 do 0,9 m v přes 10 do 25 m za každý den použití</t>
  </si>
  <si>
    <t>-1819542946</t>
  </si>
  <si>
    <t>https://podminky.urs.cz/item/CS_URS_2025_01/941111212</t>
  </si>
  <si>
    <t>- uvažováno 45 dní</t>
  </si>
  <si>
    <t>"viz pol.č. 941111112" 122,4</t>
  </si>
  <si>
    <t>122,4*45 'Přepočtené koeficientem množství</t>
  </si>
  <si>
    <t>941111812</t>
  </si>
  <si>
    <t>Demontáž lešení řadového trubkového lehkého s podlahami zatížení do 200 kg/m2 š od 0,6 do 0,9 m v přes 10 do 25 m</t>
  </si>
  <si>
    <t>-1413916898</t>
  </si>
  <si>
    <t>https://podminky.urs.cz/item/CS_URS_2025_01/941111812</t>
  </si>
  <si>
    <t>943111112</t>
  </si>
  <si>
    <t>Montáž lešení prostorového trubkového lehkého bez podlah zatížení do 200 kg/m2 v přes 10 do 20 m</t>
  </si>
  <si>
    <t>651109762</t>
  </si>
  <si>
    <t>https://podminky.urs.cz/item/CS_URS_2025_01/943111112</t>
  </si>
  <si>
    <t>"ocelová konstrukce věže - vnitřní kce" 3,25*12,44</t>
  </si>
  <si>
    <t>943111119</t>
  </si>
  <si>
    <t>Příplatek k lešení prostorovému trubkovému lehkému bez podlah za půdorysnou plochu do 6 m2</t>
  </si>
  <si>
    <t>-1918869167</t>
  </si>
  <si>
    <t>https://podminky.urs.cz/item/CS_URS_2025_01/943111119</t>
  </si>
  <si>
    <t>"viz pol.č. 943111112" 40,43</t>
  </si>
  <si>
    <t>943111212</t>
  </si>
  <si>
    <t>Příplatek k lešení prostorovému trubkovému lehkému bez podlah do 200 kg/m2 v přes 10 do 20 m za každý den použití</t>
  </si>
  <si>
    <t>2086572278</t>
  </si>
  <si>
    <t>https://podminky.urs.cz/item/CS_URS_2025_01/943111212</t>
  </si>
  <si>
    <t>40,43*45 'Přepočtené koeficientem množství</t>
  </si>
  <si>
    <t>943111812</t>
  </si>
  <si>
    <t>Demontáž lešení prostorového trubkového lehkého bez podlah zatížení do 200 kg/m2 v přes 10 do 20 m</t>
  </si>
  <si>
    <t>-1338128923</t>
  </si>
  <si>
    <t>https://podminky.urs.cz/item/CS_URS_2025_01/943111812</t>
  </si>
  <si>
    <t>944111111</t>
  </si>
  <si>
    <t>Montáž ochranného zábradlí trubkového na vnějších stranách objektů odkloněného od svislice do 15°</t>
  </si>
  <si>
    <t>664977456</t>
  </si>
  <si>
    <t>https://podminky.urs.cz/item/CS_URS_2025_01/944111111</t>
  </si>
  <si>
    <t>"ocelová konstrukce věže - opláštění " 4*3,1</t>
  </si>
  <si>
    <t>944111211</t>
  </si>
  <si>
    <t>Příplatek k ochrannému zábradlí trubkovému na vnějších stranách objektů za každý den použití</t>
  </si>
  <si>
    <t>-1049581052</t>
  </si>
  <si>
    <t>https://podminky.urs.cz/item/CS_URS_2025_01/944111211</t>
  </si>
  <si>
    <t>"viz pol.č. 944111111" 12,4</t>
  </si>
  <si>
    <t>12,4*45 'Přepočtené koeficientem množství</t>
  </si>
  <si>
    <t>944111811</t>
  </si>
  <si>
    <t>Demontáž ochranného zábradlí trubkového na vnějších stranách objektů odkloněného od svislice do 15°</t>
  </si>
  <si>
    <t>397830628</t>
  </si>
  <si>
    <t>https://podminky.urs.cz/item/CS_URS_2025_01/944111811</t>
  </si>
  <si>
    <t>-193429088</t>
  </si>
  <si>
    <t>944511211</t>
  </si>
  <si>
    <t>Příplatek k ochranné síti za každý den použití</t>
  </si>
  <si>
    <t>-701602042</t>
  </si>
  <si>
    <t>https://podminky.urs.cz/item/CS_URS_2025_01/944511211</t>
  </si>
  <si>
    <t>816937366</t>
  </si>
  <si>
    <t>9532410r01</t>
  </si>
  <si>
    <t xml:space="preserve">Osazení kotevní patky </t>
  </si>
  <si>
    <t>-218253005</t>
  </si>
  <si>
    <t>- kompletní montáž kotevní patky, včetně všech jejích části</t>
  </si>
  <si>
    <t>- uchycení k výztuži dle požadavku statiky</t>
  </si>
  <si>
    <t>54879r01</t>
  </si>
  <si>
    <t>kotevní patka - kompletní</t>
  </si>
  <si>
    <t>-818385583</t>
  </si>
  <si>
    <t>953946113</t>
  </si>
  <si>
    <t>Montáž atypických ocelových kcí hmotnosti přes 2,5 do 5 t z profilů hmotnosti do 13 kg/m</t>
  </si>
  <si>
    <t>-1918534373</t>
  </si>
  <si>
    <t>https://podminky.urs.cz/item/CS_URS_2025_01/953946113</t>
  </si>
  <si>
    <t>13010424</t>
  </si>
  <si>
    <t>úhelník ocelový rovnostranný jakost S235JR (11 375) 60x60x6mm</t>
  </si>
  <si>
    <t>-1318871224</t>
  </si>
  <si>
    <t>- viz výčet prvků ze statiky</t>
  </si>
  <si>
    <t>"ocelová konstrukce věže - L60 x 6 " 934,17*0,001</t>
  </si>
  <si>
    <t>"ztratné, vývrty stvařované, montované, nýtované spoje, dělení atd. 15%" 934,17*0,15*0,001</t>
  </si>
  <si>
    <t>13010434</t>
  </si>
  <si>
    <t>úhelník ocelový rovnostranný jakost S235JR (11 375) 80x80x8mm</t>
  </si>
  <si>
    <t>-571558573</t>
  </si>
  <si>
    <t>"ocelová konstrukce věže - L80 x 8 " 45,88*0,001</t>
  </si>
  <si>
    <t>"ztratné, vývrty stvařované, montované, nýtované spoje, dělení atd. 15%" 45,88*0,15*0,001</t>
  </si>
  <si>
    <t>13011055</t>
  </si>
  <si>
    <t>úhelník ocelový nerovnostranný jakost S235JR (11 375) 100x50x6mm</t>
  </si>
  <si>
    <t>549028174</t>
  </si>
  <si>
    <t>"ocelová konstrukce věže - L 100x50" 67,43*0,001</t>
  </si>
  <si>
    <t>"ztratné, vývrty stvařované, montované, nýtované spoje, dělení atd. 15%" 67,43*0,15*0,001</t>
  </si>
  <si>
    <t>154255r01</t>
  </si>
  <si>
    <t>profil ocelový LSP50</t>
  </si>
  <si>
    <t>-1702949232</t>
  </si>
  <si>
    <t>"ocelová konstrukce věže - LSP50 "49,77*0,001</t>
  </si>
  <si>
    <t>"ztratné, vývrty stvařované, montované, nýtované spoje, dělení atd. 15%" 49,77*0,15*0,001</t>
  </si>
  <si>
    <t>13611r02</t>
  </si>
  <si>
    <t>plech ocelový hladký PLO 80x10</t>
  </si>
  <si>
    <t>-492437867</t>
  </si>
  <si>
    <t>"ocelová konstrukce věže - PLO80 x 10 " 17,58*0,001</t>
  </si>
  <si>
    <t>"ztratné, vývrty stvařované, montované, nýtované spoje, dělení atd. 15%" 17,58*0,15*0,001</t>
  </si>
  <si>
    <t>13011027</t>
  </si>
  <si>
    <t>ocel profilová jakost S235JR (11 375) průřez UPE 100</t>
  </si>
  <si>
    <t>1210176445</t>
  </si>
  <si>
    <t>"ocelová konstrukce věže - UPE 100 " 1128,01*0,001</t>
  </si>
  <si>
    <t>"ztratné, vývrty stvařované, montované, nýtované spoje, dělení atd. 15%" 1128,01*0,15*0,001</t>
  </si>
  <si>
    <t>13010930</t>
  </si>
  <si>
    <t>ocel profilová jakost S235JR (11 375) průřez UPE 120</t>
  </si>
  <si>
    <t>337660189</t>
  </si>
  <si>
    <t>"ocelová konstrukce věže - UPE 120" 294,73*0,001</t>
  </si>
  <si>
    <t>"ztratné, vývrty stvařované, montované, nýtované spoje, dělení atd. 15%" 294,73*0,15*0,001</t>
  </si>
  <si>
    <t>953946123</t>
  </si>
  <si>
    <t>Montáž atypických ocelových kcí hmotnosti přes 2,5 do 5 t z profilů hmotnosti přes 13 do 30 kg/m</t>
  </si>
  <si>
    <t>620668021</t>
  </si>
  <si>
    <t>https://podminky.urs.cz/item/CS_URS_2025_01/953946123</t>
  </si>
  <si>
    <t>13010442</t>
  </si>
  <si>
    <t>úhelník ocelový rovnostranný jakost S235JR (11 375) 100x100x10mm</t>
  </si>
  <si>
    <t>1213126548</t>
  </si>
  <si>
    <t>"ocelová konstrukce věže - L 100 x 10 " 896,99*0,001</t>
  </si>
  <si>
    <t>"ztratné, vývrty stvařované, montované, nýtované spoje, dělení atd. 15%" 896,99*0,15*0,001</t>
  </si>
  <si>
    <t>13011070</t>
  </si>
  <si>
    <t>úhelník ocelový rovnostranný jakost S235JR (11 375) 120x120x12mm</t>
  </si>
  <si>
    <t>84461540</t>
  </si>
  <si>
    <t>"ocelová konstrukce věže - L120 x 12 " 69,12*0,001</t>
  </si>
  <si>
    <t>"ztratné, vývrty stvařované, montované, nýtované spoje, dělení atd. 15%" 69,12*0,15*0,001</t>
  </si>
  <si>
    <t>13010938</t>
  </si>
  <si>
    <t>ocel profilová jakost S235JR (11 375) průřez UPE 200</t>
  </si>
  <si>
    <t>1791291601</t>
  </si>
  <si>
    <t>"ocelová konstrukce věže - UPE 200 " 352,17*0,001</t>
  </si>
  <si>
    <t>"ztratné, vývrty stvařované, montované, nýtované spoje, dělení atd. 15%" 352,17*0,15*0,001</t>
  </si>
  <si>
    <t>953946133</t>
  </si>
  <si>
    <t>Montáž atypických ocelových kcí hmotnosti přes 2,5 do 5 t z profilů hmotnosti přes 30 kg/m</t>
  </si>
  <si>
    <t>-806534724</t>
  </si>
  <si>
    <t>https://podminky.urs.cz/item/CS_URS_2025_01/953946133</t>
  </si>
  <si>
    <t>13010756</t>
  </si>
  <si>
    <t>ocel profilová jakost S235JR (11 375) průřez IPE 240</t>
  </si>
  <si>
    <t>367468249</t>
  </si>
  <si>
    <t>"ocelová konstrukce věže - IPE 240 " 68,61*0,001</t>
  </si>
  <si>
    <t>"ztratné, vývrty stvařované, montované, nýtované spoje, dělení atd. 15%" 68,61*0,15*0,001</t>
  </si>
  <si>
    <t>13010942</t>
  </si>
  <si>
    <t>ocel profilová jakost S235JR (11 375) průřez UPE 240</t>
  </si>
  <si>
    <t>-2000479607</t>
  </si>
  <si>
    <t>"ocelová konstrukce věže - UPE 240 " 272*0,001</t>
  </si>
  <si>
    <t>"ztratné, vývrty stvařované, montované, nýtované spoje, dělení atd. 15%" 272*0,15*0,001</t>
  </si>
  <si>
    <t>533920227</t>
  </si>
  <si>
    <t>-59677581</t>
  </si>
  <si>
    <t>Doplňující konstrukce a práce pozemních komunikací, letišť a ploch</t>
  </si>
  <si>
    <t>916131113</t>
  </si>
  <si>
    <t>Osazení silničního obrubníku betonového ležatého s boční opěrou do lože z betonu prostého</t>
  </si>
  <si>
    <t>17667910</t>
  </si>
  <si>
    <t>https://podminky.urs.cz/item/CS_URS_2025_01/916131113</t>
  </si>
  <si>
    <t>59217031</t>
  </si>
  <si>
    <t>obrubník silniční betonový 1000x150x250mm</t>
  </si>
  <si>
    <t>-695535359</t>
  </si>
  <si>
    <t>"skladba 1.NP" 16,4</t>
  </si>
  <si>
    <t>16,4*1,02 'Přepočtené koeficientem množství</t>
  </si>
  <si>
    <t>99801100r01</t>
  </si>
  <si>
    <t>Přesun hmot pro budovy montované v přes 12 do 24 m</t>
  </si>
  <si>
    <t>2001480913</t>
  </si>
  <si>
    <t>505495599</t>
  </si>
  <si>
    <t>"základové kce" 12,4*0,7+9,61+1,65</t>
  </si>
  <si>
    <t>1957314994</t>
  </si>
  <si>
    <t>19,94*0,0003 'Přepočtené koeficientem množství</t>
  </si>
  <si>
    <t>711111051</t>
  </si>
  <si>
    <t>Provedení izolace proti zemní vlhkosti vodorovné za studena 2x nátěr tekutou elastickou hydroizolací</t>
  </si>
  <si>
    <t>-1794167228</t>
  </si>
  <si>
    <t>https://podminky.urs.cz/item/CS_URS_2025_01/711111051</t>
  </si>
  <si>
    <t>24617152</t>
  </si>
  <si>
    <t>hmota hydroizolační asfaltová dvousložková aplikace nástřikem do spodní stavby</t>
  </si>
  <si>
    <t>1001963483</t>
  </si>
  <si>
    <t>19,94*4,5 'Přepočtené koeficientem množství</t>
  </si>
  <si>
    <t>778936067</t>
  </si>
  <si>
    <t>2133506490</t>
  </si>
  <si>
    <t xml:space="preserve"> - součást skladby ( S.1 )</t>
  </si>
  <si>
    <t>"střešní plášť" 9,61</t>
  </si>
  <si>
    <t>452211818</t>
  </si>
  <si>
    <t>9,61*0,00032 'Přepočtené koeficientem množství</t>
  </si>
  <si>
    <t>1442641704</t>
  </si>
  <si>
    <t>581361431</t>
  </si>
  <si>
    <t>9,61*1,1655 'Přepočtené koeficientem množství</t>
  </si>
  <si>
    <t>1359987200</t>
  </si>
  <si>
    <t>9,61*0,2 'Přepočtené koeficientem množství</t>
  </si>
  <si>
    <t>-1563393733</t>
  </si>
  <si>
    <t>- rozsah plochy 30%</t>
  </si>
  <si>
    <t>9,61*0,3 'Přepočtené koeficientem množství</t>
  </si>
  <si>
    <t>502145844</t>
  </si>
  <si>
    <t>- rozsah plochy 50%</t>
  </si>
  <si>
    <t>9,61*0,5 'Přepočtené koeficientem množství</t>
  </si>
  <si>
    <t>-274954371</t>
  </si>
  <si>
    <t>-504259538</t>
  </si>
  <si>
    <t>-2073529602</t>
  </si>
  <si>
    <t>9,61*1,155 'Přepočtené koeficientem množství</t>
  </si>
  <si>
    <t>998712103</t>
  </si>
  <si>
    <t>Přesun hmot tonážní pro krytiny povlakové v objektech v přes 12 do 24 m</t>
  </si>
  <si>
    <t>-1366617238</t>
  </si>
  <si>
    <t>https://podminky.urs.cz/item/CS_URS_2025_01/998712103</t>
  </si>
  <si>
    <t>764214605</t>
  </si>
  <si>
    <t>Oplechování horních ploch a atik bez rohů z Pz s povrch úpravou mechanicky kotvené rš 400 mm</t>
  </si>
  <si>
    <t>785474473</t>
  </si>
  <si>
    <t>https://podminky.urs.cz/item/CS_URS_2025_01/764214605</t>
  </si>
  <si>
    <t>"horní oplechování" 12,4</t>
  </si>
  <si>
    <t>998764103</t>
  </si>
  <si>
    <t>Přesun hmot tonážní pro konstrukce klempířské v objektech v přes 12 do 24 m</t>
  </si>
  <si>
    <t>1809606360</t>
  </si>
  <si>
    <t>https://podminky.urs.cz/item/CS_URS_2025_01/998764103</t>
  </si>
  <si>
    <t>Ozn.D9 - Vstupní dveře do hasičské věže, rozměru - 1000 x 2100 mm, otevíravé, z ocelových profilů , včetně kompletního příslušenství a tech. požadavků - (podrobný popis výrobku viz PD); D+M</t>
  </si>
  <si>
    <t>-794209241</t>
  </si>
  <si>
    <t>- kompletní dodávka včetně přípravných prací a pomocných konstrukcí</t>
  </si>
  <si>
    <t>767830r01</t>
  </si>
  <si>
    <t>Montáž zařízení pro sušení hadic včetně navijáku</t>
  </si>
  <si>
    <t>-1543904810</t>
  </si>
  <si>
    <t>"kompletní výrobek" 1</t>
  </si>
  <si>
    <t>44980r01</t>
  </si>
  <si>
    <t>zařízení pro sušení hadic. včetně navijáku</t>
  </si>
  <si>
    <t>-1794793803</t>
  </si>
  <si>
    <t>767832112</t>
  </si>
  <si>
    <t>Montáž venkovních požárních žebříků do ocelové konstrukce bez suchovodu</t>
  </si>
  <si>
    <t>1131323056</t>
  </si>
  <si>
    <t>https://podminky.urs.cz/item/CS_URS_2025_01/767832112</t>
  </si>
  <si>
    <t>" vnitřní revizní žebřík" 12</t>
  </si>
  <si>
    <t>44983000</t>
  </si>
  <si>
    <t>žebřík venkovní bez suchovodu v provedení žárový Zn</t>
  </si>
  <si>
    <t>1928947153</t>
  </si>
  <si>
    <t>1009560267</t>
  </si>
  <si>
    <t>1*500 'Přepočtené koeficientem množství</t>
  </si>
  <si>
    <t>13021r01</t>
  </si>
  <si>
    <t xml:space="preserve">ocelová konstrukce znaku města Turnov </t>
  </si>
  <si>
    <t>-682702001</t>
  </si>
  <si>
    <t>- uvažovaná hmotnost prvku do 250 kg</t>
  </si>
  <si>
    <t>13021r02</t>
  </si>
  <si>
    <t xml:space="preserve">ocelová konstrukce - " HASIČI TURNOV" </t>
  </si>
  <si>
    <t>-2073355920</t>
  </si>
  <si>
    <t>998767103</t>
  </si>
  <si>
    <t>Přesun hmot tonážní pro zámečnické konstrukce v objektech v přes 12 do 24 m</t>
  </si>
  <si>
    <t>-1483870574</t>
  </si>
  <si>
    <t>https://podminky.urs.cz/item/CS_URS_2025_01/998767103</t>
  </si>
  <si>
    <t>789412r01</t>
  </si>
  <si>
    <t>Provedení žárového zinkování zařízení členitých - ocelová konstrukce</t>
  </si>
  <si>
    <t>-788480301</t>
  </si>
  <si>
    <t>- rozsah prací definován v PD - konstrukce s povrchovou úpravou</t>
  </si>
  <si>
    <t>- příplatek:</t>
  </si>
  <si>
    <t>"provedení kompletní povrchové úpravy ocelové konstrukce" 1</t>
  </si>
  <si>
    <t>D1.03 - Zpevněné plochy</t>
  </si>
  <si>
    <t>D1.03.01 - Stavebně konstrukční část</t>
  </si>
  <si>
    <t xml:space="preserve">      12 - Odkopávky a prokopávky</t>
  </si>
  <si>
    <t xml:space="preserve">      93 - Dokončovací konstrukce a práce inženýrských staveb</t>
  </si>
  <si>
    <t>Odkopávky a prokopávky</t>
  </si>
  <si>
    <t>121151123</t>
  </si>
  <si>
    <t>Sejmutí ornice plochy přes 500 m2 tl vrstvy do 200 mm strojně</t>
  </si>
  <si>
    <t>-926683032</t>
  </si>
  <si>
    <t>https://podminky.urs.cz/item/CS_URS_2025_01/121151123</t>
  </si>
  <si>
    <t>Změřeno v programu AutoCAD</t>
  </si>
  <si>
    <t>"skrývka zájmového území" 2163</t>
  </si>
  <si>
    <t>644439462</t>
  </si>
  <si>
    <t>"oplocení areálu" (85)*0,6</t>
  </si>
  <si>
    <t>-58197348</t>
  </si>
  <si>
    <t>tř. 1-2 50%; tř. 3 50%</t>
  </si>
  <si>
    <t>"skladba ( T1 )" 631*0,5</t>
  </si>
  <si>
    <t>"skladba ( T2 )" 37*0,35</t>
  </si>
  <si>
    <t xml:space="preserve">"skladba ( T4 )"  241*0,24</t>
  </si>
  <si>
    <t>"skladba ( T5 )" 52*0,25</t>
  </si>
  <si>
    <t>"skladba ( T6 )" 83*0,25</t>
  </si>
  <si>
    <t>420,04*0,5 'Přepočtené koeficientem množství</t>
  </si>
  <si>
    <t>1116032629</t>
  </si>
  <si>
    <t>-2010210992</t>
  </si>
  <si>
    <t xml:space="preserve"> - Přebytečná zemina určená na meziskládku:</t>
  </si>
  <si>
    <t xml:space="preserve"> - předpoklad založení meziskládky na pozemku investora nebo vedlejším pozemku</t>
  </si>
  <si>
    <t>- skrývka ornice</t>
  </si>
  <si>
    <t>"ornice" 2163*0,2</t>
  </si>
  <si>
    <t>- výkopy pro skladby:</t>
  </si>
  <si>
    <t>- Přesun ornice zpět do výkopu</t>
  </si>
  <si>
    <t>"ornice kolem objektu" (2775-(631+37+241+52+83))*0,2</t>
  </si>
  <si>
    <t>-180411941</t>
  </si>
  <si>
    <t>- přebytečná ornice</t>
  </si>
  <si>
    <t>"ornice" 2136*0,2-346,2</t>
  </si>
  <si>
    <t>- přebytečná zemina z výkopů pro skladby:</t>
  </si>
  <si>
    <t>"jamky pro oplocení" 51*PI*0,1*0,1</t>
  </si>
  <si>
    <t>"značení" 2*0,3*0,3*0,6</t>
  </si>
  <si>
    <t>1309501516</t>
  </si>
  <si>
    <t>502,75*10 'Přepočtené koeficientem množství</t>
  </si>
  <si>
    <t>-400619401</t>
  </si>
  <si>
    <t>"ornice" 2163*0,2-346,2</t>
  </si>
  <si>
    <t>885847794</t>
  </si>
  <si>
    <t>508,15*0,72 'Přepočtené koeficientem množství</t>
  </si>
  <si>
    <t>2030289243</t>
  </si>
  <si>
    <t>- Jelikož novostavba vzniká na místě navážky je uvažováno, že cca 60% z výkopů u jednotlivých skladeb bude nutno zatřídit pod jiným kód než zemina</t>
  </si>
  <si>
    <t>- skutečný poměr navážky a zeminu bude určen až v rámci provádění stavebních prací</t>
  </si>
  <si>
    <t>508,15*1,08 'Přepočtené koeficientem množství</t>
  </si>
  <si>
    <t>1252858909</t>
  </si>
  <si>
    <t>- Přebytečná zemina určená na skládku:</t>
  </si>
  <si>
    <t>"jamky pro oplocení" 73,2*PI*0,1*0,1</t>
  </si>
  <si>
    <t>1721521r01</t>
  </si>
  <si>
    <t>Zřízení těsnicí vrstvy se zhutněním za pomocí jílové ucpávky; D+M</t>
  </si>
  <si>
    <t>945605144</t>
  </si>
  <si>
    <t xml:space="preserve"> - okapový chodník:</t>
  </si>
  <si>
    <t>"skladba ( T2 )" 37*0,15</t>
  </si>
  <si>
    <t>-270352128</t>
  </si>
  <si>
    <t>"skladba ( T1 )" 631</t>
  </si>
  <si>
    <t>"skladba ( T2 )" 37</t>
  </si>
  <si>
    <t>"skladba ( T3 )" 1119</t>
  </si>
  <si>
    <t xml:space="preserve">"skladba ( T4 )"  241</t>
  </si>
  <si>
    <t>"skladba ( T5 )" 52</t>
  </si>
  <si>
    <t>"skladba ( T6 )" 83</t>
  </si>
  <si>
    <t>181351003</t>
  </si>
  <si>
    <t>Rozprostření ornice tl vrstvy do 200 mm pl do 100 m2 v rovině nebo ve svahu do 1:5 strojně</t>
  </si>
  <si>
    <t>-369729071</t>
  </si>
  <si>
    <t>https://podminky.urs.cz/item/CS_URS_2025_01/181351003</t>
  </si>
  <si>
    <t>- uvažováno 80% ornice rozhrnuto strojně - 20 % ručně</t>
  </si>
  <si>
    <t>1119*0,8 'Přepočtené koeficientem množství</t>
  </si>
  <si>
    <t>181311103</t>
  </si>
  <si>
    <t>Rozprostření ornice tl vrstvy do 200 mm v rovině nebo ve svahu do 1:5 ručně</t>
  </si>
  <si>
    <t>1806484034</t>
  </si>
  <si>
    <t>https://podminky.urs.cz/item/CS_URS_2025_01/181311103</t>
  </si>
  <si>
    <t>1119*0,2 'Přepočtené koeficientem množství</t>
  </si>
  <si>
    <t>181411131</t>
  </si>
  <si>
    <t>Založení parkového trávníku výsevem pl do 1000 m2 v rovině a ve svahu do 1:5</t>
  </si>
  <si>
    <t>1895042787</t>
  </si>
  <si>
    <t>https://podminky.urs.cz/item/CS_URS_2025_01/181411131</t>
  </si>
  <si>
    <t>00572410</t>
  </si>
  <si>
    <t>osivo směs travní parková</t>
  </si>
  <si>
    <t>-1714031288</t>
  </si>
  <si>
    <t>1119*0,02 'Přepočtené koeficientem množství</t>
  </si>
  <si>
    <t>338171123</t>
  </si>
  <si>
    <t>Osazování sloupků a vzpěr plotových ocelových v přes 2 do 2,6 m se zabetonováním</t>
  </si>
  <si>
    <t>-923351133</t>
  </si>
  <si>
    <t>https://podminky.urs.cz/item/CS_URS_2025_01/338171123</t>
  </si>
  <si>
    <t>55342152</t>
  </si>
  <si>
    <t>plotový sloupek pro svařované panely profilovaný oválný 50x70mm dl 2,0-2,5m povrchová úprava Pz a komaxit</t>
  </si>
  <si>
    <t>1512362189</t>
  </si>
  <si>
    <t>"oplocení areálu" 192,5/2,5</t>
  </si>
  <si>
    <t>"koncové sloupky" 8</t>
  </si>
  <si>
    <t>348101210</t>
  </si>
  <si>
    <t>Osazení vrat nebo vrátek k oplocení na ocelové sloupky pl do 2 m2</t>
  </si>
  <si>
    <t>1172319624</t>
  </si>
  <si>
    <t>https://podminky.urs.cz/item/CS_URS_2025_01/348101210</t>
  </si>
  <si>
    <t>553423r01</t>
  </si>
  <si>
    <t>branka vchodová kovová 1000x1800 mm</t>
  </si>
  <si>
    <t>-881080156</t>
  </si>
  <si>
    <t xml:space="preserve"> - k výrobku bude nutná výrobní dokumentace</t>
  </si>
  <si>
    <t>- dodávka a montáž včetně přípravných prací (zemní práce a betonáž)</t>
  </si>
  <si>
    <t>- včetně kompletního připojení k el.</t>
  </si>
  <si>
    <t>- včetně připojení zámku</t>
  </si>
  <si>
    <t>- včetně povrchové úpravy</t>
  </si>
  <si>
    <t>kompletní požadavek na konstrukci viz PD - výkresk E.7.3</t>
  </si>
  <si>
    <t>348121211</t>
  </si>
  <si>
    <t>Osazení podhrabových desek dl do 2 m na ocelové plotové sloupky</t>
  </si>
  <si>
    <t>1972202712</t>
  </si>
  <si>
    <t>https://podminky.urs.cz/item/CS_URS_2025_01/348121211</t>
  </si>
  <si>
    <t>59233119</t>
  </si>
  <si>
    <t>deska plotová betonová 2000x50x290mm</t>
  </si>
  <si>
    <t>685748228</t>
  </si>
  <si>
    <t>"oplocení areálu" 192,5/2</t>
  </si>
  <si>
    <t>"sjednocení na celé kusy" 97-96,25</t>
  </si>
  <si>
    <t>97*1,03093 'Přepočtené koeficientem množství</t>
  </si>
  <si>
    <t>348171146</t>
  </si>
  <si>
    <t>Montáž panelového svařovaného oplocení v přes 1,5 do 2,0 m</t>
  </si>
  <si>
    <t>-1671703198</t>
  </si>
  <si>
    <t>https://podminky.urs.cz/item/CS_URS_2025_01/348171146</t>
  </si>
  <si>
    <t>- podrobnosti k uvažovanému pletivu viz PD</t>
  </si>
  <si>
    <t>"oplocení areálu" 192,5</t>
  </si>
  <si>
    <t>55342412r01</t>
  </si>
  <si>
    <t xml:space="preserve">plotový panel svařovaný v 1,5-2,0m š do 2,5m průměru drátu 5mm oka 55x200mm s horizontálním prolisem </t>
  </si>
  <si>
    <t>-1219869205</t>
  </si>
  <si>
    <t>192,5*0,4 'Přepočtené koeficientem množství</t>
  </si>
  <si>
    <t>348172r01</t>
  </si>
  <si>
    <t>Montáž vjezdových bran samonosných jednokřídlových pl přes 15 m2</t>
  </si>
  <si>
    <t>762159172</t>
  </si>
  <si>
    <t>- včetně čidel a signalizace</t>
  </si>
  <si>
    <t>- rozměr brány dl. 10m - výška min 1.8 m</t>
  </si>
  <si>
    <t>kompletní požadavek na konstrukci bude upřesněn v rámci vyššího stupně PD</t>
  </si>
  <si>
    <t>553416r01</t>
  </si>
  <si>
    <t>brána pojezdová s výplní ze svařovaného Pz</t>
  </si>
  <si>
    <t>695491506</t>
  </si>
  <si>
    <t>kompletní požadavek na konstrukci viz výkres E.7.4</t>
  </si>
  <si>
    <t>348172911</t>
  </si>
  <si>
    <t>Montáž pohonu pro bránu</t>
  </si>
  <si>
    <t>1336298262</t>
  </si>
  <si>
    <t>36652002</t>
  </si>
  <si>
    <t>pohon pro pojezdovou branu přes 4,5m</t>
  </si>
  <si>
    <t>941354296</t>
  </si>
  <si>
    <t>- rozměr brány dl. 10m</t>
  </si>
  <si>
    <t>kompletní požadavek na konstrukci viz PD výkres E.7.4</t>
  </si>
  <si>
    <t>-1722901915</t>
  </si>
  <si>
    <t>- zatravňovací dlažba</t>
  </si>
  <si>
    <t>"skladba ( T4 )" 241</t>
  </si>
  <si>
    <t>451579877</t>
  </si>
  <si>
    <t>Příplatek ZKD 10 mm tl u podkladu nebo lože pod dlažbu ze štěrkopísku</t>
  </si>
  <si>
    <t>-652913740</t>
  </si>
  <si>
    <t>https://podminky.urs.cz/item/CS_URS_2025_01/451579877</t>
  </si>
  <si>
    <t>- kamenná dlažba</t>
  </si>
  <si>
    <t>376*2 'Přepočtené koeficientem množství</t>
  </si>
  <si>
    <t>-432156738</t>
  </si>
  <si>
    <t>564861111</t>
  </si>
  <si>
    <t>Podklad ze štěrkodrtě ŠD plochy přes 100 m2 tl 200 mm</t>
  </si>
  <si>
    <t>682772332</t>
  </si>
  <si>
    <t>https://podminky.urs.cz/item/CS_URS_2025_01/564861111</t>
  </si>
  <si>
    <t xml:space="preserve"> - asfaltová plocha před objektem:</t>
  </si>
  <si>
    <t>1828904842</t>
  </si>
  <si>
    <t>564772111</t>
  </si>
  <si>
    <t>Podklad z vibrovaného štěrku VŠ tl 250 mm</t>
  </si>
  <si>
    <t>906007932</t>
  </si>
  <si>
    <t>https://podminky.urs.cz/item/CS_URS_2025_01/564772111</t>
  </si>
  <si>
    <t>56513512r01</t>
  </si>
  <si>
    <t>Asfaltový beton vrstva podkladní ACP 16+ (obalované kamenivo OKS) tl 50 mm š přes 3 m</t>
  </si>
  <si>
    <t>-2120041544</t>
  </si>
  <si>
    <t>567122113</t>
  </si>
  <si>
    <t>Podklad ze směsi stmelené cementem SC C 8/10 (KSC I) tl 140 mm</t>
  </si>
  <si>
    <t>-59103445</t>
  </si>
  <si>
    <t>https://podminky.urs.cz/item/CS_URS_2025_01/567122113</t>
  </si>
  <si>
    <t>573231106</t>
  </si>
  <si>
    <t>Postřik živičný spojovací ze silniční emulze v množství 0,30 kg/m2</t>
  </si>
  <si>
    <t>2055754433</t>
  </si>
  <si>
    <t>https://podminky.urs.cz/item/CS_URS_2025_01/573231106</t>
  </si>
  <si>
    <t>- dvě vrstvy ve skladbě</t>
  </si>
  <si>
    <t>631*2 'Přepočtené koeficientem množství</t>
  </si>
  <si>
    <t>577154141r01</t>
  </si>
  <si>
    <t>Asfaltový beton vrstva obrusná ACO 11+ (ABS) tl 60 mm š přes 3 m z modifikovaného asfaltu</t>
  </si>
  <si>
    <t>-127665078</t>
  </si>
  <si>
    <t>591211111</t>
  </si>
  <si>
    <t>Kladení dlažby z kostek drobných z kamene do lože z kameniva těženého tl 50 mm</t>
  </si>
  <si>
    <t>1387075786</t>
  </si>
  <si>
    <t>https://podminky.urs.cz/item/CS_URS_2025_01/591211111</t>
  </si>
  <si>
    <t>341169331</t>
  </si>
  <si>
    <t>135*1,02 'Přepočtené koeficientem množství</t>
  </si>
  <si>
    <t>596412114</t>
  </si>
  <si>
    <t>Kladení dlažby z vegetačních tvárnic pozemních komunikací velikosti dlaždic do 0,09 m2 tl 80 mm pl přes 100 do 300 m2</t>
  </si>
  <si>
    <t>316392205</t>
  </si>
  <si>
    <t>https://podminky.urs.cz/item/CS_URS_2025_01/596412114</t>
  </si>
  <si>
    <t>10364101</t>
  </si>
  <si>
    <t>zemina pro terénní úpravy - ornice</t>
  </si>
  <si>
    <t>-304020503</t>
  </si>
  <si>
    <t>241*0,08 'Přepočtené koeficientem množství</t>
  </si>
  <si>
    <t>59246016</t>
  </si>
  <si>
    <t>dlažba plošná vegetační betonová 600x400mm tl 80mm přírodní</t>
  </si>
  <si>
    <t>1459801455</t>
  </si>
  <si>
    <t>241*1,02 'Přepočtené koeficientem množství</t>
  </si>
  <si>
    <t>637121114</t>
  </si>
  <si>
    <t>Okapový chodník z kačírku tl 250 mm s udusáním</t>
  </si>
  <si>
    <t>433441736</t>
  </si>
  <si>
    <t>https://podminky.urs.cz/item/CS_URS_2025_01/637121114</t>
  </si>
  <si>
    <t>914111111</t>
  </si>
  <si>
    <t>Montáž svislé dopravní značky do velikosti 1 m2 objímkami na sloupek nebo konzolu</t>
  </si>
  <si>
    <t>1903753406</t>
  </si>
  <si>
    <t>https://podminky.urs.cz/item/CS_URS_2025_01/914111111</t>
  </si>
  <si>
    <t>40445625</t>
  </si>
  <si>
    <t>informativní značky provozní IP8, IP9, IP11-IP13 500x700mm</t>
  </si>
  <si>
    <t>1902819093</t>
  </si>
  <si>
    <t>"značení IP12" 2</t>
  </si>
  <si>
    <t>914511111</t>
  </si>
  <si>
    <t>Montáž sloupku dopravních značek délky do 3,5 m s betonovým základem</t>
  </si>
  <si>
    <t>-776086598</t>
  </si>
  <si>
    <t>https://podminky.urs.cz/item/CS_URS_2025_01/914511111</t>
  </si>
  <si>
    <t>40445225</t>
  </si>
  <si>
    <t>sloupek pro dopravní značku Zn D 60mm v 3,5m</t>
  </si>
  <si>
    <t>-533900417</t>
  </si>
  <si>
    <t>915111111</t>
  </si>
  <si>
    <t>Vodorovné dopravní značení dělící čáry souvislé š 125 mm základní bílá barva</t>
  </si>
  <si>
    <t>969815823</t>
  </si>
  <si>
    <t>https://podminky.urs.cz/item/CS_URS_2025_01/915111111</t>
  </si>
  <si>
    <t>"vodorovné značení - dělení" 14*4</t>
  </si>
  <si>
    <t>915131111</t>
  </si>
  <si>
    <t>Vodorovné dopravní značení přechody pro chodce, šipky, symboly základní bílá barva</t>
  </si>
  <si>
    <t>-310384212</t>
  </si>
  <si>
    <t>https://podminky.urs.cz/item/CS_URS_2025_01/915131111</t>
  </si>
  <si>
    <t>"vodorovné značení O1" 2</t>
  </si>
  <si>
    <t>-637274184</t>
  </si>
  <si>
    <t>1453048462</t>
  </si>
  <si>
    <t>"skladba ( T1 )" 48,2+6,2</t>
  </si>
  <si>
    <t>"skladba ( T4 )" 37,1</t>
  </si>
  <si>
    <t>"skladba ( T5 )" 21,7</t>
  </si>
  <si>
    <t>113,2*1,02 'Přepočtené koeficientem množství</t>
  </si>
  <si>
    <t>916131213</t>
  </si>
  <si>
    <t>Osazení silničního obrubníku betonového stojatého s boční opěrou do lože z betonu prostého</t>
  </si>
  <si>
    <t>-818984062</t>
  </si>
  <si>
    <t>https://podminky.urs.cz/item/CS_URS_2025_01/916131213</t>
  </si>
  <si>
    <t>"skladba ( T6 )" 30,2</t>
  </si>
  <si>
    <t>-1890667629</t>
  </si>
  <si>
    <t>30,2*1,02 'Přepočtené koeficientem množství</t>
  </si>
  <si>
    <t>916231291</t>
  </si>
  <si>
    <t>Příplatek za řezání obrubníků při osazování do oblouku o poloměru do 1m</t>
  </si>
  <si>
    <t>-601331785</t>
  </si>
  <si>
    <t>https://podminky.urs.cz/item/CS_URS_2025_01/916231291</t>
  </si>
  <si>
    <t>"skladba ( T1 )" 6,2+6,35+6,55</t>
  </si>
  <si>
    <t>"skladba ( T6 )" 1</t>
  </si>
  <si>
    <t>916231292</t>
  </si>
  <si>
    <t>Příplatek za řezání obrubníků při osazování do oblouku o poloměru do 2,5m</t>
  </si>
  <si>
    <t>-256367953</t>
  </si>
  <si>
    <t>https://podminky.urs.cz/item/CS_URS_2025_01/916231292</t>
  </si>
  <si>
    <t>"skladba ( T4 )" 2*0,95</t>
  </si>
  <si>
    <t>"skladba ( T5 )" 0,95</t>
  </si>
  <si>
    <t>"skladba ( T6 )" 6,25</t>
  </si>
  <si>
    <t>916331112</t>
  </si>
  <si>
    <t>Osazení zahradního obrubníku betonového do lože z betonu s boční opěrou</t>
  </si>
  <si>
    <t>1137574512</t>
  </si>
  <si>
    <t>https://podminky.urs.cz/item/CS_URS_2025_01/916331112</t>
  </si>
  <si>
    <t>59217001</t>
  </si>
  <si>
    <t>obrubník zahradní betonový 1000x50x250mm</t>
  </si>
  <si>
    <t>1211997474</t>
  </si>
  <si>
    <t>"skladba ( T2 )" 74,15</t>
  </si>
  <si>
    <t>74,15*1,05 'Přepočtené koeficientem množství</t>
  </si>
  <si>
    <t>916991121</t>
  </si>
  <si>
    <t>Lože pod obrubníky, krajníky nebo obruby z dlažebních kostek z betonu prostého</t>
  </si>
  <si>
    <t>-1108668044</t>
  </si>
  <si>
    <t>https://podminky.urs.cz/item/CS_URS_2025_01/916991121</t>
  </si>
  <si>
    <t>"skladba ( T1 )" (48,2+6,2)*0,2*0,1</t>
  </si>
  <si>
    <t>"skladba ( T4 )" (37,1)*0,2*0,1</t>
  </si>
  <si>
    <t>"skladba ( T5 )" (21,7)*0,2*0,1</t>
  </si>
  <si>
    <t>"skladba ( T6 )" (30,2)*0,2*0,1</t>
  </si>
  <si>
    <t>Dokončovací konstrukce a práce inženýrských staveb</t>
  </si>
  <si>
    <t>935113212</t>
  </si>
  <si>
    <t>Osazení odvodňovacího betonového žlabu s krycím roštem šířky přes 200 mm</t>
  </si>
  <si>
    <t>-852850477</t>
  </si>
  <si>
    <t>https://podminky.urs.cz/item/CS_URS_2025_01/935113212</t>
  </si>
  <si>
    <t>- dodávka včetně kompletního příslušenství ke žlabu a nepojení na kanalizaci</t>
  </si>
  <si>
    <t>"příjezdový žlab" 10</t>
  </si>
  <si>
    <t>562410r01</t>
  </si>
  <si>
    <t>žlab štěrbinový odvodňovací betonový, zátěž A15-D400 světlá š 300mm</t>
  </si>
  <si>
    <t>441320855</t>
  </si>
  <si>
    <t>998225111</t>
  </si>
  <si>
    <t>Přesun hmot pro pozemní komunikace s krytem z kamene, monolitickým betonovým nebo živičným</t>
  </si>
  <si>
    <t>1447097045</t>
  </si>
  <si>
    <t>https://podminky.urs.cz/item/CS_URS_2025_01/998225111</t>
  </si>
  <si>
    <t>D2.01 - Přípojky</t>
  </si>
  <si>
    <t xml:space="preserve">      15 - Zemní práce - zajištění výkopu, násypu a svahu</t>
  </si>
  <si>
    <t xml:space="preserve">    87 - Potrubí z trub plastických a skleněných</t>
  </si>
  <si>
    <t xml:space="preserve">      89 - Ostatní konstrukce dálkových a přípojných vedení</t>
  </si>
  <si>
    <t xml:space="preserve">    99 - Přesun hmot</t>
  </si>
  <si>
    <t>131251103</t>
  </si>
  <si>
    <t>Hloubení jam nezapažených v hornině třídy těžitelnosti I skupiny 3 objem do 100 m3 strojně</t>
  </si>
  <si>
    <t>-2145947081</t>
  </si>
  <si>
    <t>https://podminky.urs.cz/item/CS_URS_2025_01/131251103</t>
  </si>
  <si>
    <t>"splašková kanalizace - RŠ" 6*(1*1*2,35)</t>
  </si>
  <si>
    <t>"odvodnění žlabů - RŠ"3*(1*1*1,5)</t>
  </si>
  <si>
    <t>"odlučovač lehkých kapalin" 1*1*2,5</t>
  </si>
  <si>
    <t>"odkalovací šachta" 1*1*2,5</t>
  </si>
  <si>
    <t>"sběrná jímka" 3,5*3,5*2,5</t>
  </si>
  <si>
    <t>"vodovodní šachta" 2,6*2,6*1,97</t>
  </si>
  <si>
    <t>67,542*0,7 'Přepočtené koeficientem množství</t>
  </si>
  <si>
    <t>131351103</t>
  </si>
  <si>
    <t>Hloubení jam nezapažených v hornině třídy těžitelnosti II skupiny 4 objem do 100 m3 strojně</t>
  </si>
  <si>
    <t>680717335</t>
  </si>
  <si>
    <t>https://podminky.urs.cz/item/CS_URS_2025_01/131351103</t>
  </si>
  <si>
    <t>67,542*0,3 'Přepočtené koeficientem množství</t>
  </si>
  <si>
    <t>132251104</t>
  </si>
  <si>
    <t>Hloubení rýh nezapažených š do 800 mm v hornině třídy těžitelnosti I skupiny 3 objem přes 100 m3 strojně</t>
  </si>
  <si>
    <t>1558000813</t>
  </si>
  <si>
    <t>https://podminky.urs.cz/item/CS_URS_2025_01/132251104</t>
  </si>
  <si>
    <t>"datový kabel k bráně a telekomunikační přípojku" 71*0,6*0,8</t>
  </si>
  <si>
    <t>"technická voda" 27*0,6*0,8</t>
  </si>
  <si>
    <t>"vodovodní přípojka (místo napojení v hl. 1,88 mm - průměrná hl. 1,3m)" 70*0,6*1,3</t>
  </si>
  <si>
    <t xml:space="preserve">"splašková kanalizace (místo napojení v hl. 2,19 mm - průměrná hl. 1,65m)"  28*0,6*1,65</t>
  </si>
  <si>
    <t>"odvodnění žlabů" 46*0,6*0,95</t>
  </si>
  <si>
    <t>"dešťová kanaliace (místo napojení v hl. 1,05 mm - průměrná hl. 0,95m)" 95*0,6*0,95</t>
  </si>
  <si>
    <t>209,73*0,7 'Přepočtené koeficientem množství</t>
  </si>
  <si>
    <t>132351104</t>
  </si>
  <si>
    <t>Hloubení rýh nezapažených š do 800 mm v hornině třídy těžitelnosti II skupiny 4 objem přes 100 m3 strojně</t>
  </si>
  <si>
    <t>799605899</t>
  </si>
  <si>
    <t>https://podminky.urs.cz/item/CS_URS_2025_01/132351104</t>
  </si>
  <si>
    <t>209,73*0,3 'Přepočtené koeficientem množství</t>
  </si>
  <si>
    <t>Zemní práce - zajištění výkopu, násypu a svahu</t>
  </si>
  <si>
    <t>151101102</t>
  </si>
  <si>
    <t>Zřízení příložného pažení a rozepření stěn rýh hl přes 2 do 4 m</t>
  </si>
  <si>
    <t>-920056414</t>
  </si>
  <si>
    <t>https://podminky.urs.cz/item/CS_URS_2025_01/151101102</t>
  </si>
  <si>
    <t>"vodovodní přípojka- nutnost použítí cca na 1/3 trasy" 70/3*2*1,3</t>
  </si>
  <si>
    <t xml:space="preserve">"splašková kanalizace- nutnost použítí cca na polovině trasy"  28*0,5*2*1,5</t>
  </si>
  <si>
    <t>"jímka" 3,5*4*2,5</t>
  </si>
  <si>
    <t>"vodovodní šachta" 2,6*4*2</t>
  </si>
  <si>
    <t>151101112</t>
  </si>
  <si>
    <t>Odstranění příložného pažení a rozepření stěn rýh hl přes 2 do 4 m</t>
  </si>
  <si>
    <t>1323764713</t>
  </si>
  <si>
    <t>https://podminky.urs.cz/item/CS_URS_2025_01/151101112</t>
  </si>
  <si>
    <t>1270076377</t>
  </si>
  <si>
    <t>"zemina pro zásypy tř. 1-3" (47,279+20,263+146,811+62,919)-80,783</t>
  </si>
  <si>
    <t>162351123</t>
  </si>
  <si>
    <t>Vodorovné přemístění přes 50 do 500 m výkopku/sypaniny z hornin třídy těžitelnosti II skupiny 4 a 5</t>
  </si>
  <si>
    <t>-1656211899</t>
  </si>
  <si>
    <t>https://podminky.urs.cz/item/CS_URS_2025_01/162351123</t>
  </si>
  <si>
    <t>"zemina pro zásypy tř. 4-5" -(16,268+62,919)+80,783</t>
  </si>
  <si>
    <t>"zemina pro zásypy tř. 4-5" 1,596</t>
  </si>
  <si>
    <t>-1817240425</t>
  </si>
  <si>
    <t>"zemina z výkopku" 80,783-79,187</t>
  </si>
  <si>
    <t>-411446130</t>
  </si>
  <si>
    <t>1,596*10 'Přepočtené koeficientem množství</t>
  </si>
  <si>
    <t>-2112650518</t>
  </si>
  <si>
    <t>"zemina z výkopku" 62,919+16,268</t>
  </si>
  <si>
    <t>-897262651</t>
  </si>
  <si>
    <t>79,187*10 'Přepočtené koeficientem množství</t>
  </si>
  <si>
    <t>565006769</t>
  </si>
  <si>
    <t>-2104543422</t>
  </si>
  <si>
    <t>"zemina pro zásypy tř. 1-3" 1,596</t>
  </si>
  <si>
    <t>"zemina pro zásypy tř. 4-5" 79,187+7,933</t>
  </si>
  <si>
    <t>88,716*1,8 'Přepočtené koeficientem množství</t>
  </si>
  <si>
    <t>-969699632</t>
  </si>
  <si>
    <t>"zemina pro zásypy tř. 4-5" 79,187</t>
  </si>
  <si>
    <t>-489152358</t>
  </si>
  <si>
    <t>"zásypy" (47,279+20,263+146,811+62,919)-80,783</t>
  </si>
  <si>
    <t>-278230915</t>
  </si>
  <si>
    <t>Rýhy:</t>
  </si>
  <si>
    <t>"datový kabel k bráně a telekomunikační přípojku" 71*0,6*0,2</t>
  </si>
  <si>
    <t>"technická voda" 27*0,6*0,3</t>
  </si>
  <si>
    <t>"vodovodní přípojka" 70*0,6*0,3</t>
  </si>
  <si>
    <t xml:space="preserve">"splašková kanalizace"  28*0,6*0,3</t>
  </si>
  <si>
    <t>"odvodnění žlabů" 46*0,6*0,3</t>
  </si>
  <si>
    <t>"dešťová kanaliace" 95*0,6*0,3</t>
  </si>
  <si>
    <t>"obsypy šachat a objektu" 15</t>
  </si>
  <si>
    <t>"vodovodní šachta" 0,25*1,22*8,8</t>
  </si>
  <si>
    <t>1010971851</t>
  </si>
  <si>
    <t>74,084*2 'Přepočtené koeficientem množství</t>
  </si>
  <si>
    <t>181913112</t>
  </si>
  <si>
    <t>Úprava pláně v hornině třídy těžitelnosti II skupiny 4 se zhutněním ručně</t>
  </si>
  <si>
    <t>1382566899</t>
  </si>
  <si>
    <t>https://podminky.urs.cz/item/CS_URS_2025_01/181913112</t>
  </si>
  <si>
    <t>Jámy:</t>
  </si>
  <si>
    <t>"splašková kanalizace - RŠ" 6*(1*1)</t>
  </si>
  <si>
    <t>"odvodnění žlabů - RŠ"3*(1*1)</t>
  </si>
  <si>
    <t>"odlučovač lehkých kapalin" 1*1</t>
  </si>
  <si>
    <t>"odkalovací šachta" 1*1</t>
  </si>
  <si>
    <t>"sběrná jímka" 3,5*3,5</t>
  </si>
  <si>
    <t>"datový kabel k bráně a telekomunikační přípojku" 71*0,6</t>
  </si>
  <si>
    <t>"technická voda" 27*0,6</t>
  </si>
  <si>
    <t>"vodovodní přípojka" 70*0,6</t>
  </si>
  <si>
    <t xml:space="preserve">"splašková kanalizace"  28*0,6</t>
  </si>
  <si>
    <t>"odvodnění žlabů" 46*0,6</t>
  </si>
  <si>
    <t>"dešťová kanaliace" 95*0,6</t>
  </si>
  <si>
    <t>"vodoměrná šachta" 2,6*2,6</t>
  </si>
  <si>
    <t>451573111</t>
  </si>
  <si>
    <t>Lože pod potrubí otevřený výkop ze štěrkopísku</t>
  </si>
  <si>
    <t>1442527761</t>
  </si>
  <si>
    <t>https://podminky.urs.cz/item/CS_URS_2025_01/451573111</t>
  </si>
  <si>
    <t>se zhutněním</t>
  </si>
  <si>
    <t>frakce 0-8 mm</t>
  </si>
  <si>
    <t>"splašková kanalizace - RŠ" 6*(1*1)*0,1</t>
  </si>
  <si>
    <t>"odvodnění žlabů - RŠ"3*(1*1)*0,1</t>
  </si>
  <si>
    <t>"odlučovač lehkých kapalin" 1*1*0,1</t>
  </si>
  <si>
    <t>"odkalovací šachta" 1*1*0,1</t>
  </si>
  <si>
    <t>"datový kabel k bráně a telekomunikační přípojku" 71*0,6*0,1</t>
  </si>
  <si>
    <t>"technická voda" 27*0,6*0,1</t>
  </si>
  <si>
    <t>"vodovodní přípojka" 70*0,6*0,1</t>
  </si>
  <si>
    <t xml:space="preserve">"splašková kanalizace"  28*0,6*0,1</t>
  </si>
  <si>
    <t>"odvodnění žlabů" 46*0,6*0,1</t>
  </si>
  <si>
    <t>"dešťová kanaliace" 95*0,6*0,1</t>
  </si>
  <si>
    <t>219991113</t>
  </si>
  <si>
    <t>Položení chráničky z plastových trubek DN přes 50 do 100 mm</t>
  </si>
  <si>
    <t>-749303159</t>
  </si>
  <si>
    <t>https://podminky.urs.cz/item/CS_URS_2025_01/219991113</t>
  </si>
  <si>
    <t>34571353</t>
  </si>
  <si>
    <t>trubka elektroinstalační ohebná dvouplášťová korugovaná HDPE (chránička) D 61/75mm</t>
  </si>
  <si>
    <t>-1854271542</t>
  </si>
  <si>
    <t>"datový kabel k bráně a telekomunikační přípojku" 2*71</t>
  </si>
  <si>
    <t>142*1,05 'Přepočtené koeficientem množství</t>
  </si>
  <si>
    <t>271532212</t>
  </si>
  <si>
    <t>Podsyp pod základové konstrukce se zhutněním z hrubého kameniva frakce 16 až 32 mm</t>
  </si>
  <si>
    <t>-626768557</t>
  </si>
  <si>
    <t>https://podminky.urs.cz/item/CS_URS_2025_01/271532212</t>
  </si>
  <si>
    <t>"sběrná jímka" 3,5*3,5*0,1</t>
  </si>
  <si>
    <t>"vodoměrná šachta" 2,6*2,6*0,15</t>
  </si>
  <si>
    <t>273321311</t>
  </si>
  <si>
    <t>Základové desky ze ŽB bez zvýšených nároků na prostředí tř. C 16/20</t>
  </si>
  <si>
    <t>-268743669</t>
  </si>
  <si>
    <t>https://podminky.urs.cz/item/CS_URS_2025_01/273321311</t>
  </si>
  <si>
    <t>"sběrná jímka" 3,5*3,5*0,15</t>
  </si>
  <si>
    <t>273362021</t>
  </si>
  <si>
    <t>Výztuž základových desek svařovanými sítěmi Kari</t>
  </si>
  <si>
    <t>1683432079</t>
  </si>
  <si>
    <t>https://podminky.urs.cz/item/CS_URS_2025_01/273362021</t>
  </si>
  <si>
    <t>"sběrná jímka" 3,5*3,5*4,44*1,3*0,001</t>
  </si>
  <si>
    <t>"vodoměrná šachta" 2,6*2,6*4,44*1,3*0,001</t>
  </si>
  <si>
    <t>3824131r01</t>
  </si>
  <si>
    <t>Osazení jímky z PP objemu do 12000 l pro usazení do terénu</t>
  </si>
  <si>
    <t>-1523338336</t>
  </si>
  <si>
    <t>- dodávka včetně prostavovacího límce a poklopu</t>
  </si>
  <si>
    <t>- typ jímky a další požadavky na jímku viz GP, popř. požadavky investora</t>
  </si>
  <si>
    <t>- dodávka včetně ponorného čerpadla</t>
  </si>
  <si>
    <t>"jímka" 1</t>
  </si>
  <si>
    <t>56241607r01</t>
  </si>
  <si>
    <t>nádrž akumulační podzemní samostatná plastová 10000L</t>
  </si>
  <si>
    <t>1201718693</t>
  </si>
  <si>
    <t>386121114</t>
  </si>
  <si>
    <t>Montáž odlučovače tuků a olejů železobetonového průtoku 10 l/s</t>
  </si>
  <si>
    <t>942086590</t>
  </si>
  <si>
    <t>https://podminky.urs.cz/item/CS_URS_2025_01/386121114</t>
  </si>
  <si>
    <t>59432165</t>
  </si>
  <si>
    <t>lapák tuků žb, průtok 10L/s, objem jímky 1000L, DN 150, bez nádstavce a desky</t>
  </si>
  <si>
    <t>-247743166</t>
  </si>
  <si>
    <t>- dodávka včetně kompletního příslušenství</t>
  </si>
  <si>
    <t>- přesný technický popis viz PD</t>
  </si>
  <si>
    <t>"OLK" 1</t>
  </si>
  <si>
    <t>87100r01</t>
  </si>
  <si>
    <t>Kompletní armatury pro napojení vodovodních rozvodů</t>
  </si>
  <si>
    <t>43784609</t>
  </si>
  <si>
    <t>kompletní armatury pro napojení a zprovoznění vodovodních řádů</t>
  </si>
  <si>
    <t>"vodovodní přípojka" 1</t>
  </si>
  <si>
    <t>"technická voda" 1</t>
  </si>
  <si>
    <t>871171141</t>
  </si>
  <si>
    <t>Montáž potrubí z PE100 RC SDR 11 otevřený výkop svařovaných na tupo d 40 x 3,7 mm</t>
  </si>
  <si>
    <t>1660740884</t>
  </si>
  <si>
    <t>https://podminky.urs.cz/item/CS_URS_2025_01/871171141</t>
  </si>
  <si>
    <t>-technická voda:</t>
  </si>
  <si>
    <t>"část E-G" 27,05</t>
  </si>
  <si>
    <t>"vodovodní přípojka - čás A-C" 75</t>
  </si>
  <si>
    <t>28613111</t>
  </si>
  <si>
    <t>potrubí vodovodní jednovrstvé PE100 RC PN 16 SDR11 40x3,7mm</t>
  </si>
  <si>
    <t>633318376</t>
  </si>
  <si>
    <t>102,05*1,015 'Přepočtené koeficientem množství</t>
  </si>
  <si>
    <t>8711711r01</t>
  </si>
  <si>
    <t>Pomocný montážní materiál</t>
  </si>
  <si>
    <t>685642342</t>
  </si>
  <si>
    <t>871241141</t>
  </si>
  <si>
    <t>Montáž potrubí z PE100 RC SDR 11 otevřený výkop svařovaných na tupo d 90 x 8,2 mm</t>
  </si>
  <si>
    <t>-400492217</t>
  </si>
  <si>
    <t>https://podminky.urs.cz/item/CS_URS_2025_01/871241141</t>
  </si>
  <si>
    <t>28613556</t>
  </si>
  <si>
    <t>potrubí vodovodní dvouvrstvé PE100 RC SDR11 90x8,2mm</t>
  </si>
  <si>
    <t>1491487282</t>
  </si>
  <si>
    <t>"vodovodní přípojka" 75</t>
  </si>
  <si>
    <t>75*1,015 'Přepočtené koeficientem množství</t>
  </si>
  <si>
    <t>892233122</t>
  </si>
  <si>
    <t>Proplach a dezinfekce vodovodního potrubí DN od 40 do 70</t>
  </si>
  <si>
    <t>453619635</t>
  </si>
  <si>
    <t>https://podminky.urs.cz/item/CS_URS_2025_01/892233122</t>
  </si>
  <si>
    <t>"viz pol.č. 871171141" 32</t>
  </si>
  <si>
    <t>892273122</t>
  </si>
  <si>
    <t>Proplach a dezinfekce vodovodního potrubí DN od 80 do 125</t>
  </si>
  <si>
    <t>-1195278057</t>
  </si>
  <si>
    <t>https://podminky.urs.cz/item/CS_URS_2025_01/892273122</t>
  </si>
  <si>
    <t>"viz pol.č. 871241141" 75</t>
  </si>
  <si>
    <t>8932151r01</t>
  </si>
  <si>
    <t>Samonosná vodoměrná šachta s vnitřním poklopem, límce a vnějším poklopem, doplněno o žebřík - podrobnosti viz PD</t>
  </si>
  <si>
    <t>1938440807</t>
  </si>
  <si>
    <t>894812312</t>
  </si>
  <si>
    <t>Revizní a čistící šachta z PP typ DN 600/160 šachtové dno průtočné 30°, 60°, 90°</t>
  </si>
  <si>
    <t>1259076344</t>
  </si>
  <si>
    <t>https://podminky.urs.cz/item/CS_URS_2025_01/894812312</t>
  </si>
  <si>
    <t>Revizní šachty k odvodnění žlabů</t>
  </si>
  <si>
    <t>"RŠ - potrubí 110" 3</t>
  </si>
  <si>
    <t>465898254</t>
  </si>
  <si>
    <t>Odkalovací šachta</t>
  </si>
  <si>
    <t>"RŠ - potrubí 110" 1</t>
  </si>
  <si>
    <t>894812316</t>
  </si>
  <si>
    <t>Revizní a čistící šachta z PP typ DN 600/200 šachtové dno průtočné 30°, 60°, 90°</t>
  </si>
  <si>
    <t>-683404460</t>
  </si>
  <si>
    <t>https://podminky.urs.cz/item/CS_URS_2025_01/894812316</t>
  </si>
  <si>
    <t>Revizní šachty ke splaškové kanalizaci</t>
  </si>
  <si>
    <t>"RŠ - potrubí 200" 4</t>
  </si>
  <si>
    <t>894812317</t>
  </si>
  <si>
    <t>Revizní a čistící šachta z PP typ DN 600/200 šachtové dno s přítokem tvaru T</t>
  </si>
  <si>
    <t>-988533427</t>
  </si>
  <si>
    <t>https://podminky.urs.cz/item/CS_URS_2025_01/894812317</t>
  </si>
  <si>
    <t>"RŠ - potrubí 200" 2</t>
  </si>
  <si>
    <t>29030075</t>
  </si>
  <si>
    <t>"šachta splašková kanalizace" 6</t>
  </si>
  <si>
    <t>"šachta odvodnění žlabů" 4</t>
  </si>
  <si>
    <t>-1933801296</t>
  </si>
  <si>
    <t>"viz pol.č. 894812332" 10</t>
  </si>
  <si>
    <t>675568991</t>
  </si>
  <si>
    <t>899721111</t>
  </si>
  <si>
    <t>Signalizační vodič DN do 150 mm na potrubí</t>
  </si>
  <si>
    <t>-641582752</t>
  </si>
  <si>
    <t>https://podminky.urs.cz/item/CS_URS_2025_01/899721111</t>
  </si>
  <si>
    <t>"datový kabel k bráně a telekomunikační přípojku" 71</t>
  </si>
  <si>
    <t>"technická voda" 27</t>
  </si>
  <si>
    <t>"vodovodní přípojka (místo napojení v hl. 1,88 mm - průměrná hl. 1,3m)" 70</t>
  </si>
  <si>
    <t>"odvodnění žlabů" 46</t>
  </si>
  <si>
    <t>899721112</t>
  </si>
  <si>
    <t>Signalizační vodič DN přes 150 mm na potrubí</t>
  </si>
  <si>
    <t>1993283581</t>
  </si>
  <si>
    <t>https://podminky.urs.cz/item/CS_URS_2025_01/899721112</t>
  </si>
  <si>
    <t xml:space="preserve">"splašková kanalizace"  28</t>
  </si>
  <si>
    <t>"dešťová kanaliace" 95</t>
  </si>
  <si>
    <t>899722111</t>
  </si>
  <si>
    <t>Krytí potrubí z plastů výstražnou fólií z PVC do 20 cm</t>
  </si>
  <si>
    <t>-1137100316</t>
  </si>
  <si>
    <t>https://podminky.urs.cz/item/CS_URS_2025_01/899722111</t>
  </si>
  <si>
    <t>548091099</t>
  </si>
  <si>
    <t>Potrubí z trub plastických a skleněných</t>
  </si>
  <si>
    <t>871260310</t>
  </si>
  <si>
    <t>Montáž kanalizačního potrubí hladkého plnostěnného SN 10 z polypropylenu DN 100</t>
  </si>
  <si>
    <t>-1698711864</t>
  </si>
  <si>
    <t>https://podminky.urs.cz/item/CS_URS_2025_01/871260310</t>
  </si>
  <si>
    <t>28617001</t>
  </si>
  <si>
    <t>trubka kanalizační PP plnostěnná třívrstvá DN 100x1000mm SN10</t>
  </si>
  <si>
    <t>-1920988488</t>
  </si>
  <si>
    <t>46*1,015 'Přepočtené koeficientem množství</t>
  </si>
  <si>
    <t>286113r01</t>
  </si>
  <si>
    <t>kanalizační tvarovky bez rozlišení PVC KG 110</t>
  </si>
  <si>
    <t>-57755071</t>
  </si>
  <si>
    <t>871350310</t>
  </si>
  <si>
    <t>Montáž kanalizačního potrubí hladkého plnostěnného SN 10 z polypropylenu DN 200</t>
  </si>
  <si>
    <t>13755183</t>
  </si>
  <si>
    <t>https://podminky.urs.cz/item/CS_URS_2025_01/871350310</t>
  </si>
  <si>
    <t>28617004</t>
  </si>
  <si>
    <t>trubka kanalizační PP plnostěnná třívrstvá DN 200x1000mm SN10</t>
  </si>
  <si>
    <t>-220820095</t>
  </si>
  <si>
    <t>123*1,015 'Přepočtené koeficientem množství</t>
  </si>
  <si>
    <t>2861136r01</t>
  </si>
  <si>
    <t>-829111619</t>
  </si>
  <si>
    <t>Ostatní konstrukce dálkových a přípojných vedení</t>
  </si>
  <si>
    <t>892271111</t>
  </si>
  <si>
    <t>Tlaková zkouška vodou potrubí DN 100 nebo 125</t>
  </si>
  <si>
    <t>1609781696</t>
  </si>
  <si>
    <t>https://podminky.urs.cz/item/CS_URS_2025_01/892271111</t>
  </si>
  <si>
    <t>- včetně zavíčkování a napouštěné vody</t>
  </si>
  <si>
    <t>"viz pol.č. 87126031" 46</t>
  </si>
  <si>
    <t>892351111</t>
  </si>
  <si>
    <t>Tlaková zkouška vodou potrubí DN 150 nebo 200</t>
  </si>
  <si>
    <t>-251453703</t>
  </si>
  <si>
    <t>https://podminky.urs.cz/item/CS_URS_2025_01/892351111</t>
  </si>
  <si>
    <t>"viz pol. č. 871350310" 123</t>
  </si>
  <si>
    <t>998276101</t>
  </si>
  <si>
    <t>Přesun hmot pro trubní vedení z trub z plastických hmot otevřený výkop</t>
  </si>
  <si>
    <t>-483096040</t>
  </si>
  <si>
    <t>https://podminky.urs.cz/item/CS_URS_2025_01/998276101</t>
  </si>
  <si>
    <t>VRN1 - Průzkumné, geodetické a projektové práce</t>
  </si>
  <si>
    <t>VRN2 - Příprava staveniště</t>
  </si>
  <si>
    <t>VRN3 - Zařízení staveniště</t>
  </si>
  <si>
    <t>VRN4 - Inženýrská činnost</t>
  </si>
  <si>
    <t>VRN6 - Územní vlivy</t>
  </si>
  <si>
    <t>VRN7 - Provozní vlivy</t>
  </si>
  <si>
    <t>VRN9 - Ostatní náklady</t>
  </si>
  <si>
    <t>011002000</t>
  </si>
  <si>
    <t>Průzkumné práce</t>
  </si>
  <si>
    <t>-982979397</t>
  </si>
  <si>
    <t>https://podminky.urs.cz/item/CS_URS_2025_01/011002000</t>
  </si>
  <si>
    <t>V rámci průzkumných prací postupovat dle požadavků PD - TZ a SOD</t>
  </si>
  <si>
    <t>Náklady na práce nutné k zjištění poměrů na staveništi, mimo jiné jsou zahrnuty:</t>
  </si>
  <si>
    <t>- geotechnický průzkum - určení složení podloží</t>
  </si>
  <si>
    <t>- inženýrsko-geotechnický průzkum - upřesnění základových poměrů</t>
  </si>
  <si>
    <t>- radonový průzkum</t>
  </si>
  <si>
    <t>- hydrogeologický průzkum a další</t>
  </si>
  <si>
    <t>- vytyčení vedení a rozvodů inženýrských sítí</t>
  </si>
  <si>
    <t>- rozbory zeminy dle požadavků PD - TZ</t>
  </si>
  <si>
    <t>Součástí nákladů jsou i náklady na zpracování jednotlivých zpráv a případné dokumentace. Včetně tištěné a digitální kopie v požadovaném množství.</t>
  </si>
  <si>
    <t>012002000</t>
  </si>
  <si>
    <t>Geodetické práce</t>
  </si>
  <si>
    <t>880672950</t>
  </si>
  <si>
    <t>https://podminky.urs.cz/item/CS_URS_2025_01/012002000</t>
  </si>
  <si>
    <t>Náklady spojené s geodetickými pracemi po celou dobu výstavby - do nákladů se řadí náklady s pojené s činností:</t>
  </si>
  <si>
    <t>- geodetické práce prováděné před, v průběhu a po výstavbě</t>
  </si>
  <si>
    <t>- kartogragické práce</t>
  </si>
  <si>
    <t>- geodetické práce spojené jak se stavou tak i s komunikací a inženýrskými sítěmi</t>
  </si>
  <si>
    <t xml:space="preserve">Hlavními body mimo jiné pro ocenění zakázky jsou: </t>
  </si>
  <si>
    <t>- geodetická činnost spojená s vytyčením stavebního díla a kontrola během celé doby výstavby</t>
  </si>
  <si>
    <t>- zpracování geodetického plánu</t>
  </si>
  <si>
    <t>- detekce ploch</t>
  </si>
  <si>
    <t>- a další...</t>
  </si>
  <si>
    <t>013002000</t>
  </si>
  <si>
    <t>Projektové práce</t>
  </si>
  <si>
    <t>238270705</t>
  </si>
  <si>
    <t>https://podminky.urs.cz/item/CS_URS_2025_01/013002000</t>
  </si>
  <si>
    <t>mimo jiné to jsou studie a posporty viz níže, rozsah těchto prací vychází z PD a SOD</t>
  </si>
  <si>
    <t>- dodatečná pasportizace staveb</t>
  </si>
  <si>
    <t>- hluková studie</t>
  </si>
  <si>
    <t>- dokumentace technického opatření</t>
  </si>
  <si>
    <t>1009647110</t>
  </si>
  <si>
    <t>https://podminky.urs.cz/item/CS_URS_2025_01/013254000</t>
  </si>
  <si>
    <t>Zpracování a kompletace projektové dokumentace skutečného provedení stavby se zakreslením změn</t>
  </si>
  <si>
    <t>411815824</t>
  </si>
  <si>
    <t>vlastní</t>
  </si>
  <si>
    <t>-2063555235</t>
  </si>
  <si>
    <t xml:space="preserve"> 1) Architektonická část</t>
  </si>
  <si>
    <t xml:space="preserve"> 2) Stavebně konstrukční část</t>
  </si>
  <si>
    <t xml:space="preserve"> 3) Ostatní:</t>
  </si>
  <si>
    <t>- ostatní konstrukce spadající do stavební části</t>
  </si>
  <si>
    <t>- barevné vzorkování</t>
  </si>
  <si>
    <t>- podrobné rozkreslení konstrukcí, návrhy konstrukcí atd.</t>
  </si>
  <si>
    <t>013294000r.1</t>
  </si>
  <si>
    <t>Výrobní a dílenská dokumentace - profese</t>
  </si>
  <si>
    <t>1808265916</t>
  </si>
  <si>
    <t>Výrobní a dílenská dokumentace bude provedena pro veškeré profese, u kterých lze předpokládat požadavek na výrobní dokumentaci</t>
  </si>
  <si>
    <t>- Výrobní dokumentace bude zpracována na všechny profese pokud, nebude požadavek jiný</t>
  </si>
  <si>
    <t>- Součástí dokumentace by mělo být kompletní a komplexní řešení dílčích konstrukcí a technologie</t>
  </si>
  <si>
    <t>- Pro každou profesi bude výrobní dokumentace zpracována samostatně, výrobní dokumentace nebude zpracováno pro profese které jí přímo nevyžadují</t>
  </si>
  <si>
    <t>VRN2</t>
  </si>
  <si>
    <t>Příprava staveniště</t>
  </si>
  <si>
    <t>020001000</t>
  </si>
  <si>
    <t>142240714</t>
  </si>
  <si>
    <t>https://podminky.urs.cz/item/CS_URS_2025_01/020001000</t>
  </si>
  <si>
    <t>Náklady na práce spojené s přípravou staveniště, náklady obvykle spojené s následujícím:</t>
  </si>
  <si>
    <t>- přeložení stavebních konstrukcí</t>
  </si>
  <si>
    <t>- přeložení inženýrských sítí</t>
  </si>
  <si>
    <t>- zabezpečení stávajících stavebních konstrukcí a inženýrských sítí proti poškození</t>
  </si>
  <si>
    <t>- zřízení provizorních (dočasných) cest a komunikací</t>
  </si>
  <si>
    <t>Rozsah a způsob provedení těchto opatřeni bude určen dodavatelem stavby a následně zahrnut do jednotkové ceny.</t>
  </si>
  <si>
    <t>VRN3</t>
  </si>
  <si>
    <t>Zařízení staveniště</t>
  </si>
  <si>
    <t>030001000</t>
  </si>
  <si>
    <t>Soubor</t>
  </si>
  <si>
    <t>-2075476471</t>
  </si>
  <si>
    <t>Náklady spojená s potřebou stavebníka - především pak následující:</t>
  </si>
  <si>
    <t>- rozsah opatření musí odpovídat charakteru stavby a požadavkům PD a SOD</t>
  </si>
  <si>
    <t>1) Náklady spojené, mimo jiné s vybudováním a provozem staveniště:</t>
  </si>
  <si>
    <t xml:space="preserve"> - projektové práce pro zařízení staveniště - podrobný projekt plánu organizace výstavby (POV)</t>
  </si>
  <si>
    <t>2) Náklady spojené se samotným vybavením staveniště - oceněno na základě požadavků GD:</t>
  </si>
  <si>
    <t>součástí prací je mimo jiné následující:</t>
  </si>
  <si>
    <t>- zprovoznění komunikační sítě pro potřeby stavby</t>
  </si>
  <si>
    <t>- zřízení a úprava provizorních komunikací</t>
  </si>
  <si>
    <t>- zhotovení a správa skládek na staveništi</t>
  </si>
  <si>
    <t>- ostatní náklady spojené s potřebou stavebníka</t>
  </si>
  <si>
    <t>- osvětlení a zabezpečení staveniště</t>
  </si>
  <si>
    <t>3) Náklady spojené se samotným vybavením staveniště - oceněno na základě požadavků GD:</t>
  </si>
  <si>
    <t>- oplocení staveniště</t>
  </si>
  <si>
    <t>- opatření na ochranu stávajících konstrukcí, budov a sousedních pozemků</t>
  </si>
  <si>
    <t>- dopravní značení na staveništi</t>
  </si>
  <si>
    <t>- osvětlení staveniště</t>
  </si>
  <si>
    <t>- strážní služba, případně zabezpečovací systém</t>
  </si>
  <si>
    <t xml:space="preserve">- ochranné a provozní konstrukce </t>
  </si>
  <si>
    <t xml:space="preserve"> - informační tabule</t>
  </si>
  <si>
    <t>4) Náklady spojené, mimo jiné s:</t>
  </si>
  <si>
    <t>- každodenní úklid přilehlých komunikací a okolí</t>
  </si>
  <si>
    <t>- zajištění chodu staveniště</t>
  </si>
  <si>
    <t>- rozebráním veškerých konstrukcí zajišťujících chod a bezpečnost staveniště</t>
  </si>
  <si>
    <t>5) Veškeré další náklady spojené s potřebou GD pro zajištění stavby</t>
  </si>
  <si>
    <t>031002000</t>
  </si>
  <si>
    <t>Související práce pro zařízení staveniště</t>
  </si>
  <si>
    <t>-419551049</t>
  </si>
  <si>
    <t>https://podminky.urs.cz/item/CS_URS_2025_01/031002000</t>
  </si>
  <si>
    <t>Náklady spojené, mimo jiné s vybudováním a provezem staveniště:</t>
  </si>
  <si>
    <t>- drobné terénní úpravy pro vybudování zařízení staveniště</t>
  </si>
  <si>
    <t>033002000</t>
  </si>
  <si>
    <t>Připojení staveniště na inženýrské sítě</t>
  </si>
  <si>
    <t>soubor…</t>
  </si>
  <si>
    <t>-1893196681</t>
  </si>
  <si>
    <t>https://podminky.urs.cz/item/CS_URS_2025_01/033002000</t>
  </si>
  <si>
    <t>- náklady na připojení inženýrských sítí</t>
  </si>
  <si>
    <t>- náklady na provoz staveniště a zajištění přísunu energie</t>
  </si>
  <si>
    <t>- atd...</t>
  </si>
  <si>
    <t>034002000</t>
  </si>
  <si>
    <t>Zabezpečení staveniště</t>
  </si>
  <si>
    <t>-260438726</t>
  </si>
  <si>
    <t>https://podminky.urs.cz/item/CS_URS_2025_01/034002000</t>
  </si>
  <si>
    <t>Náklady na práce spojené se zajištěním provozu staveniště, náklady obvykle spojené s následujícím:</t>
  </si>
  <si>
    <t>- náklady vzniklé v rámci ochrany sousedních pozemků a staveb před poškozením a znečištěním</t>
  </si>
  <si>
    <t>- informační tabule a dopravní značky na staveništi</t>
  </si>
  <si>
    <t>Rozsah a způsob provedení těchto opatřeni bude určen dodavatelem stavby na základě vstupních informací a charakteru stavby.</t>
  </si>
  <si>
    <t>Tyto skutečnosti budou následně zohledněny v jednotkové ceně.</t>
  </si>
  <si>
    <t>039002000</t>
  </si>
  <si>
    <t>Zrušení zařízení staveniště</t>
  </si>
  <si>
    <t>127277814</t>
  </si>
  <si>
    <t>https://podminky.urs.cz/item/CS_URS_2025_01/039002000</t>
  </si>
  <si>
    <t>Náklady na práce spojené se zrušením staveniště, náklady obvykle spojené s následujícím:</t>
  </si>
  <si>
    <t>- náklady na demolici zařízení staveniště a konstrukcí s tímto spojených</t>
  </si>
  <si>
    <t>- konečnými terénními úpravami po odstranění staveniště</t>
  </si>
  <si>
    <t>- závěrečný úklid staveniště a přilehlých komunikací</t>
  </si>
  <si>
    <t>VRN3007-R</t>
  </si>
  <si>
    <t>Zajištění místnosti pro umožnění výkonu činnosti TDS, AD, koordinátora BOZP.</t>
  </si>
  <si>
    <t>1642814074</t>
  </si>
  <si>
    <t>Předat samostatnou buňku s vybavením věšák, dva stoly, čtyři židle , skříň na dokumentaci se standardní elektroinstalací a připojením na internet</t>
  </si>
  <si>
    <t>VRN4</t>
  </si>
  <si>
    <t>Inženýrská činnost</t>
  </si>
  <si>
    <t>043002000</t>
  </si>
  <si>
    <t>Zkoušky a ostatní měření</t>
  </si>
  <si>
    <t>572674676</t>
  </si>
  <si>
    <t>https://podminky.urs.cz/item/CS_URS_2025_01/043002000</t>
  </si>
  <si>
    <t>- tlakových zkoušek podloží: nad rámec dílčích rozpočtů</t>
  </si>
  <si>
    <t>- zkoušek těsnosti: nad rámec dílčích rozpočtů</t>
  </si>
  <si>
    <t>- hutnících zkoušek: počet a rozsah prací určit dle požadavků stavby a PD</t>
  </si>
  <si>
    <t>- zátěžových zkoušek atd.</t>
  </si>
  <si>
    <t>- zkoušky těsnosti</t>
  </si>
  <si>
    <t>- ostatní zkoušky které se dají předpokládat na základě charakteru a rozsahu stavebních prací a následného způsobu užívání stavby</t>
  </si>
  <si>
    <t>Rozsah těchto opatřeni bude určen dodavatelem stavby a následně zahrnut do jednotkové ceny.</t>
  </si>
  <si>
    <t>044002000</t>
  </si>
  <si>
    <t>Revize</t>
  </si>
  <si>
    <t>-187668403</t>
  </si>
  <si>
    <t>https://podminky.urs.cz/item/CS_URS_2025_01/044002000</t>
  </si>
  <si>
    <t xml:space="preserve">Náklady na zajištění všech nezbytných zkoušek a atestů podle ČSN a případných jiných právních nebo technických předpisů </t>
  </si>
  <si>
    <t>platných v době provádění a předání díla, kterými bude prokázáno dosažení předepsané kvality a předepsaných technických parametrů díla.</t>
  </si>
  <si>
    <t>elektro, plyn atd.</t>
  </si>
  <si>
    <t>- platí i pro technická a technologická zařízení</t>
  </si>
  <si>
    <t>049002000</t>
  </si>
  <si>
    <t>Ostatní inženýrská činnost</t>
  </si>
  <si>
    <t>-1518035701</t>
  </si>
  <si>
    <t>https://podminky.urs.cz/item/CS_URS_2025_01/049002000</t>
  </si>
  <si>
    <t>Náklady mimo jiné, vzniklé v rámci inženýrské činnosti během výstavby:</t>
  </si>
  <si>
    <t>- náklady vzniklé v souvislosti s realizací stavby</t>
  </si>
  <si>
    <t>- náklady na předání a kolaudaci</t>
  </si>
  <si>
    <t>VRN4001-R</t>
  </si>
  <si>
    <t>-1869562966</t>
  </si>
  <si>
    <t>https://podminky.urs.cz/item/CS_URS_2025_01/VRN4001-R</t>
  </si>
  <si>
    <t>Náklady mimo jiné, vzniklé v rámci provádění stavby, běžně se jedná o následující náklady:</t>
  </si>
  <si>
    <t>- Náklady spojené s kompletační činností:</t>
  </si>
  <si>
    <t>- zajištění dodávek a součinnosti všech zainteresovaných stran ve všech fázích výstavby</t>
  </si>
  <si>
    <t>- zajištění kontrolní činnosti během výstavby</t>
  </si>
  <si>
    <t>- Náklady spojené s koordinační činností:</t>
  </si>
  <si>
    <t>- vesměs se týká veškeré činnosti související se zakázkou - koordinace mezi jednotlivými subdodavateli</t>
  </si>
  <si>
    <t xml:space="preserve"> - náklady na přípravu pro koordinaci jednotlivých profesí a předcházení vzniku kolizí - činnost koordinátora TZB v průběhu výstavby</t>
  </si>
  <si>
    <t>- náklady na koordinaci kolizí jednotlivých profesí</t>
  </si>
  <si>
    <t>tj. činnost koordinátora TZB v průběhu výstavby</t>
  </si>
  <si>
    <t>- součástí bude i nutná koordinace se spravci sítí v rámci přeložek a případné ochrany stávajících sítí</t>
  </si>
  <si>
    <t>VRN4002-R</t>
  </si>
  <si>
    <t>Zpracování harmonogramu</t>
  </si>
  <si>
    <t>1106062408</t>
  </si>
  <si>
    <t>Náklady na předložení a aktualizaci podrobného časového harmonogramu prací</t>
  </si>
  <si>
    <t>VRN6</t>
  </si>
  <si>
    <t>Územní vlivy</t>
  </si>
  <si>
    <t>061002000</t>
  </si>
  <si>
    <t>Vliv klimatických podmínek</t>
  </si>
  <si>
    <t>-82480211</t>
  </si>
  <si>
    <t>https://podminky.urs.cz/item/CS_URS_2025_01/061002000</t>
  </si>
  <si>
    <t>- Zajištění staveniště proti vodě, větru, mrazu...</t>
  </si>
  <si>
    <t>odklízení sněhu, posypový matreiál</t>
  </si>
  <si>
    <t>- Zpomalení výstavby z důvodu nizkých či vysokých teplot</t>
  </si>
  <si>
    <t>-386567975</t>
  </si>
  <si>
    <t>071002000</t>
  </si>
  <si>
    <t>Provoz investora, třetích osob</t>
  </si>
  <si>
    <t>49092054</t>
  </si>
  <si>
    <t>https://podminky.urs.cz/item/CS_URS_2025_01/071002000</t>
  </si>
  <si>
    <t>- zajištění provozu místních komunikací a přístupu k objektu</t>
  </si>
  <si>
    <t>- zajištění provozu v objektu</t>
  </si>
  <si>
    <t>- vytvoření provizorních konstrukcí - lávek, cest, odstavných ploch atd.</t>
  </si>
  <si>
    <t>Součástí nákladu jsou i mimo jiné, provizoria zřízená nad rámec dílčích rozpočtů</t>
  </si>
  <si>
    <t>- vypracování plánu etapizace a zajištění funkčnosti provozu objektu</t>
  </si>
  <si>
    <t>- zapracování návrhu provozního řádu příslušných zařízení zhotovitelem stavby</t>
  </si>
  <si>
    <t>- vytvoření informační systému během realizace v rámci jednotlivých etap</t>
  </si>
  <si>
    <t>041414000</t>
  </si>
  <si>
    <t>Plán BOZP</t>
  </si>
  <si>
    <t>-1697935427</t>
  </si>
  <si>
    <t>https://podminky.urs.cz/item/CS_URS_2025_01/041414000</t>
  </si>
  <si>
    <t>090001000</t>
  </si>
  <si>
    <t>2011000223</t>
  </si>
  <si>
    <t>https://podminky.urs.cz/item/CS_URS_2025_01/090001000</t>
  </si>
  <si>
    <t>Náklady obvykle vynaložená na práce související s objektem, provozem popřípadě přímo s výstavbou:</t>
  </si>
  <si>
    <t xml:space="preserve">- náklady na údržbu </t>
  </si>
  <si>
    <t>- vybavení BOZP objektu - zajištění vybavení souvisejícího se zabezpečením bezpečnosti práce</t>
  </si>
  <si>
    <t>- náklady na zkušební provoz</t>
  </si>
  <si>
    <t>- atd.</t>
  </si>
  <si>
    <t>Rozsah těchto opatření a dalších nákladů bude určen dodavatelem stavby na základě vstupních informací a následně zahrnut do jednotkové ceny.</t>
  </si>
  <si>
    <t>VRN9006-R</t>
  </si>
  <si>
    <t>Publicita akce a propagace zadavatele</t>
  </si>
  <si>
    <t>-13058329</t>
  </si>
  <si>
    <t>Náklady na zhotovení a osazení informačního panelu s údaji zejména o názvu stavby, zhotovitele, investora, projektanta akce, době realizace,</t>
  </si>
  <si>
    <t>včetně nákladů na jeho údržbu po dobu trvání stavby.</t>
  </si>
  <si>
    <t>správa webu</t>
  </si>
  <si>
    <t>VRN9007-R</t>
  </si>
  <si>
    <t xml:space="preserve">Kontrola a protokol TIČR </t>
  </si>
  <si>
    <t>-681386534</t>
  </si>
  <si>
    <t>Dle požadávků SOD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</si>
</sst>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31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9" fillId="0" borderId="19" xfId="0" applyNumberFormat="1" applyFont="1" applyBorder="1" applyAlignment="1" applyProtection="1">
      <alignment vertical="center"/>
    </xf>
    <xf numFmtId="4" fontId="29" fillId="0" borderId="20" xfId="0" applyNumberFormat="1" applyFont="1" applyBorder="1" applyAlignment="1" applyProtection="1">
      <alignment vertical="center"/>
    </xf>
    <xf numFmtId="166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4" fillId="0" borderId="12" xfId="0" applyNumberFormat="1" applyFont="1" applyBorder="1" applyAlignment="1" applyProtection="1"/>
    <xf numFmtId="166" fontId="34" fillId="0" borderId="13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22" xfId="0" applyFont="1" applyBorder="1" applyAlignment="1" applyProtection="1">
      <alignment horizontal="center" vertical="center"/>
    </xf>
    <xf numFmtId="49" fontId="39" fillId="0" borderId="22" xfId="0" applyNumberFormat="1" applyFont="1" applyBorder="1" applyAlignment="1" applyProtection="1">
      <alignment horizontal="left" vertical="center" wrapText="1"/>
    </xf>
    <xf numFmtId="0" fontId="39" fillId="0" borderId="22" xfId="0" applyFont="1" applyBorder="1" applyAlignment="1" applyProtection="1">
      <alignment horizontal="left" vertical="center" wrapText="1"/>
    </xf>
    <xf numFmtId="0" fontId="39" fillId="0" borderId="22" xfId="0" applyFont="1" applyBorder="1" applyAlignment="1" applyProtection="1">
      <alignment horizontal="center" vertical="center" wrapText="1"/>
    </xf>
    <xf numFmtId="167" fontId="39" fillId="0" borderId="22" xfId="0" applyNumberFormat="1" applyFont="1" applyBorder="1" applyAlignment="1" applyProtection="1">
      <alignment vertical="center"/>
    </xf>
    <xf numFmtId="4" fontId="39" fillId="2" borderId="22" xfId="0" applyNumberFormat="1" applyFont="1" applyFill="1" applyBorder="1" applyAlignment="1" applyProtection="1">
      <alignment vertical="center"/>
      <protection locked="0"/>
    </xf>
    <xf numFmtId="4" fontId="39" fillId="0" borderId="22" xfId="0" applyNumberFormat="1" applyFont="1" applyBorder="1" applyAlignment="1" applyProtection="1">
      <alignment vertical="center"/>
    </xf>
    <xf numFmtId="0" fontId="40" fillId="0" borderId="3" xfId="0" applyFont="1" applyBorder="1" applyAlignment="1">
      <alignment vertical="center"/>
    </xf>
    <xf numFmtId="0" fontId="39" fillId="2" borderId="14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styles" Target="styles.xml" /><Relationship Id="rId15" Type="http://schemas.openxmlformats.org/officeDocument/2006/relationships/theme" Target="theme/theme1.xml" /><Relationship Id="rId16" Type="http://schemas.openxmlformats.org/officeDocument/2006/relationships/calcChain" Target="calcChain.xml" /><Relationship Id="rId17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151100" TargetMode="External" /><Relationship Id="rId2" Type="http://schemas.openxmlformats.org/officeDocument/2006/relationships/hyperlink" Target="https://podminky.urs.cz/item/CS_URS_2025_01/131251100" TargetMode="External" /><Relationship Id="rId3" Type="http://schemas.openxmlformats.org/officeDocument/2006/relationships/hyperlink" Target="https://podminky.urs.cz/item/CS_URS_2025_01/162751117" TargetMode="External" /><Relationship Id="rId4" Type="http://schemas.openxmlformats.org/officeDocument/2006/relationships/hyperlink" Target="https://podminky.urs.cz/item/CS_URS_2025_01/162751119" TargetMode="External" /><Relationship Id="rId5" Type="http://schemas.openxmlformats.org/officeDocument/2006/relationships/hyperlink" Target="https://podminky.urs.cz/item/CS_URS_2025_01/162751137" TargetMode="External" /><Relationship Id="rId6" Type="http://schemas.openxmlformats.org/officeDocument/2006/relationships/hyperlink" Target="https://podminky.urs.cz/item/CS_URS_2025_01/162751139" TargetMode="External" /><Relationship Id="rId7" Type="http://schemas.openxmlformats.org/officeDocument/2006/relationships/hyperlink" Target="https://podminky.urs.cz/item/CS_URS_2025_01/167151101" TargetMode="External" /><Relationship Id="rId8" Type="http://schemas.openxmlformats.org/officeDocument/2006/relationships/hyperlink" Target="https://podminky.urs.cz/item/CS_URS_2025_01/167151102" TargetMode="External" /><Relationship Id="rId9" Type="http://schemas.openxmlformats.org/officeDocument/2006/relationships/hyperlink" Target="https://podminky.urs.cz/item/CS_URS_2025_01/171201231" TargetMode="External" /><Relationship Id="rId10" Type="http://schemas.openxmlformats.org/officeDocument/2006/relationships/hyperlink" Target="https://podminky.urs.cz/item/CS_URS_2025_01/171251201" TargetMode="External" /><Relationship Id="rId11" Type="http://schemas.openxmlformats.org/officeDocument/2006/relationships/hyperlink" Target="https://podminky.urs.cz/item/CS_URS_2025_01/181951112" TargetMode="External" /><Relationship Id="rId12" Type="http://schemas.openxmlformats.org/officeDocument/2006/relationships/hyperlink" Target="https://podminky.urs.cz/item/CS_URS_2025_01/226113211" TargetMode="External" /><Relationship Id="rId13" Type="http://schemas.openxmlformats.org/officeDocument/2006/relationships/hyperlink" Target="https://podminky.urs.cz/item/CS_URS_2025_01/226113212" TargetMode="External" /><Relationship Id="rId14" Type="http://schemas.openxmlformats.org/officeDocument/2006/relationships/hyperlink" Target="https://podminky.urs.cz/item/CS_URS_2025_01/226113213" TargetMode="External" /><Relationship Id="rId15" Type="http://schemas.openxmlformats.org/officeDocument/2006/relationships/hyperlink" Target="https://podminky.urs.cz/item/CS_URS_2025_01/226113214" TargetMode="External" /><Relationship Id="rId16" Type="http://schemas.openxmlformats.org/officeDocument/2006/relationships/hyperlink" Target="https://podminky.urs.cz/item/CS_URS_2025_01/231212113" TargetMode="External" /><Relationship Id="rId17" Type="http://schemas.openxmlformats.org/officeDocument/2006/relationships/hyperlink" Target="https://podminky.urs.cz/item/CS_URS_2025_01/231611114" TargetMode="External" /><Relationship Id="rId18" Type="http://schemas.openxmlformats.org/officeDocument/2006/relationships/hyperlink" Target="https://podminky.urs.cz/item/CS_URS_2025_01/273321411" TargetMode="External" /><Relationship Id="rId19" Type="http://schemas.openxmlformats.org/officeDocument/2006/relationships/hyperlink" Target="https://podminky.urs.cz/item/CS_URS_2025_01/273351121" TargetMode="External" /><Relationship Id="rId20" Type="http://schemas.openxmlformats.org/officeDocument/2006/relationships/hyperlink" Target="https://podminky.urs.cz/item/CS_URS_2025_01/273351122" TargetMode="External" /><Relationship Id="rId21" Type="http://schemas.openxmlformats.org/officeDocument/2006/relationships/hyperlink" Target="https://podminky.urs.cz/item/CS_URS_2025_01/273361821" TargetMode="External" /><Relationship Id="rId22" Type="http://schemas.openxmlformats.org/officeDocument/2006/relationships/hyperlink" Target="https://podminky.urs.cz/item/CS_URS_2025_01/342191911" TargetMode="External" /><Relationship Id="rId23" Type="http://schemas.openxmlformats.org/officeDocument/2006/relationships/hyperlink" Target="https://podminky.urs.cz/item/CS_URS_2025_01/564851111" TargetMode="External" /><Relationship Id="rId24" Type="http://schemas.openxmlformats.org/officeDocument/2006/relationships/hyperlink" Target="https://podminky.urs.cz/item/CS_URS_2025_01/596212210" TargetMode="External" /><Relationship Id="rId25" Type="http://schemas.openxmlformats.org/officeDocument/2006/relationships/hyperlink" Target="https://podminky.urs.cz/item/CS_URS_2025_01/622324411" TargetMode="External" /><Relationship Id="rId26" Type="http://schemas.openxmlformats.org/officeDocument/2006/relationships/hyperlink" Target="https://podminky.urs.cz/item/CS_URS_2025_01/631311123" TargetMode="External" /><Relationship Id="rId27" Type="http://schemas.openxmlformats.org/officeDocument/2006/relationships/hyperlink" Target="https://podminky.urs.cz/item/CS_URS_2025_01/631311135" TargetMode="External" /><Relationship Id="rId28" Type="http://schemas.openxmlformats.org/officeDocument/2006/relationships/hyperlink" Target="https://podminky.urs.cz/item/CS_URS_2025_01/631319013" TargetMode="External" /><Relationship Id="rId29" Type="http://schemas.openxmlformats.org/officeDocument/2006/relationships/hyperlink" Target="https://podminky.urs.cz/item/CS_URS_2025_01/631319197" TargetMode="External" /><Relationship Id="rId30" Type="http://schemas.openxmlformats.org/officeDocument/2006/relationships/hyperlink" Target="https://podminky.urs.cz/item/CS_URS_2025_01/631351101" TargetMode="External" /><Relationship Id="rId31" Type="http://schemas.openxmlformats.org/officeDocument/2006/relationships/hyperlink" Target="https://podminky.urs.cz/item/CS_URS_2025_01/631351102" TargetMode="External" /><Relationship Id="rId32" Type="http://schemas.openxmlformats.org/officeDocument/2006/relationships/hyperlink" Target="https://podminky.urs.cz/item/CS_URS_2025_01/631351111" TargetMode="External" /><Relationship Id="rId33" Type="http://schemas.openxmlformats.org/officeDocument/2006/relationships/hyperlink" Target="https://podminky.urs.cz/item/CS_URS_2025_01/631351112" TargetMode="External" /><Relationship Id="rId34" Type="http://schemas.openxmlformats.org/officeDocument/2006/relationships/hyperlink" Target="https://podminky.urs.cz/item/CS_URS_2025_01/941111112" TargetMode="External" /><Relationship Id="rId35" Type="http://schemas.openxmlformats.org/officeDocument/2006/relationships/hyperlink" Target="https://podminky.urs.cz/item/CS_URS_2025_01/941111212" TargetMode="External" /><Relationship Id="rId36" Type="http://schemas.openxmlformats.org/officeDocument/2006/relationships/hyperlink" Target="https://podminky.urs.cz/item/CS_URS_2025_01/941111812" TargetMode="External" /><Relationship Id="rId37" Type="http://schemas.openxmlformats.org/officeDocument/2006/relationships/hyperlink" Target="https://podminky.urs.cz/item/CS_URS_2025_01/943111112" TargetMode="External" /><Relationship Id="rId38" Type="http://schemas.openxmlformats.org/officeDocument/2006/relationships/hyperlink" Target="https://podminky.urs.cz/item/CS_URS_2025_01/943111119" TargetMode="External" /><Relationship Id="rId39" Type="http://schemas.openxmlformats.org/officeDocument/2006/relationships/hyperlink" Target="https://podminky.urs.cz/item/CS_URS_2025_01/943111212" TargetMode="External" /><Relationship Id="rId40" Type="http://schemas.openxmlformats.org/officeDocument/2006/relationships/hyperlink" Target="https://podminky.urs.cz/item/CS_URS_2025_01/943111812" TargetMode="External" /><Relationship Id="rId41" Type="http://schemas.openxmlformats.org/officeDocument/2006/relationships/hyperlink" Target="https://podminky.urs.cz/item/CS_URS_2025_01/944111111" TargetMode="External" /><Relationship Id="rId42" Type="http://schemas.openxmlformats.org/officeDocument/2006/relationships/hyperlink" Target="https://podminky.urs.cz/item/CS_URS_2025_01/944111211" TargetMode="External" /><Relationship Id="rId43" Type="http://schemas.openxmlformats.org/officeDocument/2006/relationships/hyperlink" Target="https://podminky.urs.cz/item/CS_URS_2025_01/944111811" TargetMode="External" /><Relationship Id="rId44" Type="http://schemas.openxmlformats.org/officeDocument/2006/relationships/hyperlink" Target="https://podminky.urs.cz/item/CS_URS_2025_01/944511111" TargetMode="External" /><Relationship Id="rId45" Type="http://schemas.openxmlformats.org/officeDocument/2006/relationships/hyperlink" Target="https://podminky.urs.cz/item/CS_URS_2025_01/944511211" TargetMode="External" /><Relationship Id="rId46" Type="http://schemas.openxmlformats.org/officeDocument/2006/relationships/hyperlink" Target="https://podminky.urs.cz/item/CS_URS_2025_01/944511811" TargetMode="External" /><Relationship Id="rId47" Type="http://schemas.openxmlformats.org/officeDocument/2006/relationships/hyperlink" Target="https://podminky.urs.cz/item/CS_URS_2025_01/953946113" TargetMode="External" /><Relationship Id="rId48" Type="http://schemas.openxmlformats.org/officeDocument/2006/relationships/hyperlink" Target="https://podminky.urs.cz/item/CS_URS_2025_01/953946123" TargetMode="External" /><Relationship Id="rId49" Type="http://schemas.openxmlformats.org/officeDocument/2006/relationships/hyperlink" Target="https://podminky.urs.cz/item/CS_URS_2025_01/953946133" TargetMode="External" /><Relationship Id="rId50" Type="http://schemas.openxmlformats.org/officeDocument/2006/relationships/hyperlink" Target="https://podminky.urs.cz/item/CS_URS_2025_01/993111111" TargetMode="External" /><Relationship Id="rId51" Type="http://schemas.openxmlformats.org/officeDocument/2006/relationships/hyperlink" Target="https://podminky.urs.cz/item/CS_URS_2025_01/993111119" TargetMode="External" /><Relationship Id="rId52" Type="http://schemas.openxmlformats.org/officeDocument/2006/relationships/hyperlink" Target="https://podminky.urs.cz/item/CS_URS_2025_01/916131113" TargetMode="External" /><Relationship Id="rId53" Type="http://schemas.openxmlformats.org/officeDocument/2006/relationships/hyperlink" Target="https://podminky.urs.cz/item/CS_URS_2025_01/711111001" TargetMode="External" /><Relationship Id="rId54" Type="http://schemas.openxmlformats.org/officeDocument/2006/relationships/hyperlink" Target="https://podminky.urs.cz/item/CS_URS_2025_01/711111051" TargetMode="External" /><Relationship Id="rId55" Type="http://schemas.openxmlformats.org/officeDocument/2006/relationships/hyperlink" Target="https://podminky.urs.cz/item/CS_URS_2025_01/998711101" TargetMode="External" /><Relationship Id="rId56" Type="http://schemas.openxmlformats.org/officeDocument/2006/relationships/hyperlink" Target="https://podminky.urs.cz/item/CS_URS_2025_01/712311101" TargetMode="External" /><Relationship Id="rId57" Type="http://schemas.openxmlformats.org/officeDocument/2006/relationships/hyperlink" Target="https://podminky.urs.cz/item/CS_URS_2025_01/712341659" TargetMode="External" /><Relationship Id="rId58" Type="http://schemas.openxmlformats.org/officeDocument/2006/relationships/hyperlink" Target="https://podminky.urs.cz/item/CS_URS_2025_01/712363611" TargetMode="External" /><Relationship Id="rId59" Type="http://schemas.openxmlformats.org/officeDocument/2006/relationships/hyperlink" Target="https://podminky.urs.cz/item/CS_URS_2025_01/712363612" TargetMode="External" /><Relationship Id="rId60" Type="http://schemas.openxmlformats.org/officeDocument/2006/relationships/hyperlink" Target="https://podminky.urs.cz/item/CS_URS_2025_01/712363613" TargetMode="External" /><Relationship Id="rId61" Type="http://schemas.openxmlformats.org/officeDocument/2006/relationships/hyperlink" Target="https://podminky.urs.cz/item/CS_URS_2025_01/712391172" TargetMode="External" /><Relationship Id="rId62" Type="http://schemas.openxmlformats.org/officeDocument/2006/relationships/hyperlink" Target="https://podminky.urs.cz/item/CS_URS_2025_01/998712103" TargetMode="External" /><Relationship Id="rId63" Type="http://schemas.openxmlformats.org/officeDocument/2006/relationships/hyperlink" Target="https://podminky.urs.cz/item/CS_URS_2025_01/764214605" TargetMode="External" /><Relationship Id="rId64" Type="http://schemas.openxmlformats.org/officeDocument/2006/relationships/hyperlink" Target="https://podminky.urs.cz/item/CS_URS_2025_01/998764103" TargetMode="External" /><Relationship Id="rId65" Type="http://schemas.openxmlformats.org/officeDocument/2006/relationships/hyperlink" Target="https://podminky.urs.cz/item/CS_URS_2025_01/767832112" TargetMode="External" /><Relationship Id="rId66" Type="http://schemas.openxmlformats.org/officeDocument/2006/relationships/hyperlink" Target="https://podminky.urs.cz/item/CS_URS_2025_01/767995116" TargetMode="External" /><Relationship Id="rId67" Type="http://schemas.openxmlformats.org/officeDocument/2006/relationships/hyperlink" Target="https://podminky.urs.cz/item/CS_URS_2025_01/998767103" TargetMode="External" /><Relationship Id="rId68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21151123" TargetMode="External" /><Relationship Id="rId2" Type="http://schemas.openxmlformats.org/officeDocument/2006/relationships/hyperlink" Target="https://podminky.urs.cz/item/CS_URS_2025_01/131151343" TargetMode="External" /><Relationship Id="rId3" Type="http://schemas.openxmlformats.org/officeDocument/2006/relationships/hyperlink" Target="https://podminky.urs.cz/item/CS_URS_2025_01/131151104" TargetMode="External" /><Relationship Id="rId4" Type="http://schemas.openxmlformats.org/officeDocument/2006/relationships/hyperlink" Target="https://podminky.urs.cz/item/CS_URS_2025_01/131251104" TargetMode="External" /><Relationship Id="rId5" Type="http://schemas.openxmlformats.org/officeDocument/2006/relationships/hyperlink" Target="https://podminky.urs.cz/item/CS_URS_2025_01/162351103" TargetMode="External" /><Relationship Id="rId6" Type="http://schemas.openxmlformats.org/officeDocument/2006/relationships/hyperlink" Target="https://podminky.urs.cz/item/CS_URS_2025_01/162751117" TargetMode="External" /><Relationship Id="rId7" Type="http://schemas.openxmlformats.org/officeDocument/2006/relationships/hyperlink" Target="https://podminky.urs.cz/item/CS_URS_2025_01/162751119" TargetMode="External" /><Relationship Id="rId8" Type="http://schemas.openxmlformats.org/officeDocument/2006/relationships/hyperlink" Target="https://podminky.urs.cz/item/CS_URS_2025_01/167151111" TargetMode="External" /><Relationship Id="rId9" Type="http://schemas.openxmlformats.org/officeDocument/2006/relationships/hyperlink" Target="https://podminky.urs.cz/item/CS_URS_2025_01/171201231" TargetMode="External" /><Relationship Id="rId10" Type="http://schemas.openxmlformats.org/officeDocument/2006/relationships/hyperlink" Target="https://podminky.urs.cz/item/CS_URS_2025_01/997013871" TargetMode="External" /><Relationship Id="rId11" Type="http://schemas.openxmlformats.org/officeDocument/2006/relationships/hyperlink" Target="https://podminky.urs.cz/item/CS_URS_2025_01/171251201" TargetMode="External" /><Relationship Id="rId12" Type="http://schemas.openxmlformats.org/officeDocument/2006/relationships/hyperlink" Target="https://podminky.urs.cz/item/CS_URS_2025_01/181951112" TargetMode="External" /><Relationship Id="rId13" Type="http://schemas.openxmlformats.org/officeDocument/2006/relationships/hyperlink" Target="https://podminky.urs.cz/item/CS_URS_2025_01/181351003" TargetMode="External" /><Relationship Id="rId14" Type="http://schemas.openxmlformats.org/officeDocument/2006/relationships/hyperlink" Target="https://podminky.urs.cz/item/CS_URS_2025_01/181311103" TargetMode="External" /><Relationship Id="rId15" Type="http://schemas.openxmlformats.org/officeDocument/2006/relationships/hyperlink" Target="https://podminky.urs.cz/item/CS_URS_2025_01/181411131" TargetMode="External" /><Relationship Id="rId16" Type="http://schemas.openxmlformats.org/officeDocument/2006/relationships/hyperlink" Target="https://podminky.urs.cz/item/CS_URS_2025_01/338171123" TargetMode="External" /><Relationship Id="rId17" Type="http://schemas.openxmlformats.org/officeDocument/2006/relationships/hyperlink" Target="https://podminky.urs.cz/item/CS_URS_2025_01/348101210" TargetMode="External" /><Relationship Id="rId18" Type="http://schemas.openxmlformats.org/officeDocument/2006/relationships/hyperlink" Target="https://podminky.urs.cz/item/CS_URS_2025_01/348121211" TargetMode="External" /><Relationship Id="rId19" Type="http://schemas.openxmlformats.org/officeDocument/2006/relationships/hyperlink" Target="https://podminky.urs.cz/item/CS_URS_2025_01/348171146" TargetMode="External" /><Relationship Id="rId20" Type="http://schemas.openxmlformats.org/officeDocument/2006/relationships/hyperlink" Target="https://podminky.urs.cz/item/CS_URS_2025_01/451579877" TargetMode="External" /><Relationship Id="rId21" Type="http://schemas.openxmlformats.org/officeDocument/2006/relationships/hyperlink" Target="https://podminky.urs.cz/item/CS_URS_2025_01/564851111" TargetMode="External" /><Relationship Id="rId22" Type="http://schemas.openxmlformats.org/officeDocument/2006/relationships/hyperlink" Target="https://podminky.urs.cz/item/CS_URS_2025_01/564861111" TargetMode="External" /><Relationship Id="rId23" Type="http://schemas.openxmlformats.org/officeDocument/2006/relationships/hyperlink" Target="https://podminky.urs.cz/item/CS_URS_2025_01/564752111" TargetMode="External" /><Relationship Id="rId24" Type="http://schemas.openxmlformats.org/officeDocument/2006/relationships/hyperlink" Target="https://podminky.urs.cz/item/CS_URS_2025_01/564772111" TargetMode="External" /><Relationship Id="rId25" Type="http://schemas.openxmlformats.org/officeDocument/2006/relationships/hyperlink" Target="https://podminky.urs.cz/item/CS_URS_2025_01/567122113" TargetMode="External" /><Relationship Id="rId26" Type="http://schemas.openxmlformats.org/officeDocument/2006/relationships/hyperlink" Target="https://podminky.urs.cz/item/CS_URS_2025_01/573231106" TargetMode="External" /><Relationship Id="rId27" Type="http://schemas.openxmlformats.org/officeDocument/2006/relationships/hyperlink" Target="https://podminky.urs.cz/item/CS_URS_2025_01/591211111" TargetMode="External" /><Relationship Id="rId28" Type="http://schemas.openxmlformats.org/officeDocument/2006/relationships/hyperlink" Target="https://podminky.urs.cz/item/CS_URS_2025_01/596412114" TargetMode="External" /><Relationship Id="rId29" Type="http://schemas.openxmlformats.org/officeDocument/2006/relationships/hyperlink" Target="https://podminky.urs.cz/item/CS_URS_2025_01/637121114" TargetMode="External" /><Relationship Id="rId30" Type="http://schemas.openxmlformats.org/officeDocument/2006/relationships/hyperlink" Target="https://podminky.urs.cz/item/CS_URS_2025_01/914111111" TargetMode="External" /><Relationship Id="rId31" Type="http://schemas.openxmlformats.org/officeDocument/2006/relationships/hyperlink" Target="https://podminky.urs.cz/item/CS_URS_2025_01/914511111" TargetMode="External" /><Relationship Id="rId32" Type="http://schemas.openxmlformats.org/officeDocument/2006/relationships/hyperlink" Target="https://podminky.urs.cz/item/CS_URS_2025_01/915111111" TargetMode="External" /><Relationship Id="rId33" Type="http://schemas.openxmlformats.org/officeDocument/2006/relationships/hyperlink" Target="https://podminky.urs.cz/item/CS_URS_2025_01/915131111" TargetMode="External" /><Relationship Id="rId34" Type="http://schemas.openxmlformats.org/officeDocument/2006/relationships/hyperlink" Target="https://podminky.urs.cz/item/CS_URS_2025_01/916131113" TargetMode="External" /><Relationship Id="rId35" Type="http://schemas.openxmlformats.org/officeDocument/2006/relationships/hyperlink" Target="https://podminky.urs.cz/item/CS_URS_2025_01/916131213" TargetMode="External" /><Relationship Id="rId36" Type="http://schemas.openxmlformats.org/officeDocument/2006/relationships/hyperlink" Target="https://podminky.urs.cz/item/CS_URS_2025_01/916231291" TargetMode="External" /><Relationship Id="rId37" Type="http://schemas.openxmlformats.org/officeDocument/2006/relationships/hyperlink" Target="https://podminky.urs.cz/item/CS_URS_2025_01/916231292" TargetMode="External" /><Relationship Id="rId38" Type="http://schemas.openxmlformats.org/officeDocument/2006/relationships/hyperlink" Target="https://podminky.urs.cz/item/CS_URS_2025_01/916331112" TargetMode="External" /><Relationship Id="rId39" Type="http://schemas.openxmlformats.org/officeDocument/2006/relationships/hyperlink" Target="https://podminky.urs.cz/item/CS_URS_2025_01/916991121" TargetMode="External" /><Relationship Id="rId40" Type="http://schemas.openxmlformats.org/officeDocument/2006/relationships/hyperlink" Target="https://podminky.urs.cz/item/CS_URS_2025_01/935113212" TargetMode="External" /><Relationship Id="rId41" Type="http://schemas.openxmlformats.org/officeDocument/2006/relationships/hyperlink" Target="https://podminky.urs.cz/item/CS_URS_2025_01/998225111" TargetMode="External" /><Relationship Id="rId42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251103" TargetMode="External" /><Relationship Id="rId2" Type="http://schemas.openxmlformats.org/officeDocument/2006/relationships/hyperlink" Target="https://podminky.urs.cz/item/CS_URS_2025_01/131351103" TargetMode="External" /><Relationship Id="rId3" Type="http://schemas.openxmlformats.org/officeDocument/2006/relationships/hyperlink" Target="https://podminky.urs.cz/item/CS_URS_2025_01/132251104" TargetMode="External" /><Relationship Id="rId4" Type="http://schemas.openxmlformats.org/officeDocument/2006/relationships/hyperlink" Target="https://podminky.urs.cz/item/CS_URS_2025_01/132351104" TargetMode="External" /><Relationship Id="rId5" Type="http://schemas.openxmlformats.org/officeDocument/2006/relationships/hyperlink" Target="https://podminky.urs.cz/item/CS_URS_2025_01/151101102" TargetMode="External" /><Relationship Id="rId6" Type="http://schemas.openxmlformats.org/officeDocument/2006/relationships/hyperlink" Target="https://podminky.urs.cz/item/CS_URS_2025_01/151101112" TargetMode="External" /><Relationship Id="rId7" Type="http://schemas.openxmlformats.org/officeDocument/2006/relationships/hyperlink" Target="https://podminky.urs.cz/item/CS_URS_2025_01/162351103" TargetMode="External" /><Relationship Id="rId8" Type="http://schemas.openxmlformats.org/officeDocument/2006/relationships/hyperlink" Target="https://podminky.urs.cz/item/CS_URS_2025_01/162351123" TargetMode="External" /><Relationship Id="rId9" Type="http://schemas.openxmlformats.org/officeDocument/2006/relationships/hyperlink" Target="https://podminky.urs.cz/item/CS_URS_2025_01/162751117" TargetMode="External" /><Relationship Id="rId10" Type="http://schemas.openxmlformats.org/officeDocument/2006/relationships/hyperlink" Target="https://podminky.urs.cz/item/CS_URS_2025_01/162751119" TargetMode="External" /><Relationship Id="rId11" Type="http://schemas.openxmlformats.org/officeDocument/2006/relationships/hyperlink" Target="https://podminky.urs.cz/item/CS_URS_2025_01/162751137" TargetMode="External" /><Relationship Id="rId12" Type="http://schemas.openxmlformats.org/officeDocument/2006/relationships/hyperlink" Target="https://podminky.urs.cz/item/CS_URS_2025_01/162751139" TargetMode="External" /><Relationship Id="rId13" Type="http://schemas.openxmlformats.org/officeDocument/2006/relationships/hyperlink" Target="https://podminky.urs.cz/item/CS_URS_2025_01/167151111" TargetMode="External" /><Relationship Id="rId14" Type="http://schemas.openxmlformats.org/officeDocument/2006/relationships/hyperlink" Target="https://podminky.urs.cz/item/CS_URS_2025_01/171201231" TargetMode="External" /><Relationship Id="rId15" Type="http://schemas.openxmlformats.org/officeDocument/2006/relationships/hyperlink" Target="https://podminky.urs.cz/item/CS_URS_2025_01/171251201" TargetMode="External" /><Relationship Id="rId16" Type="http://schemas.openxmlformats.org/officeDocument/2006/relationships/hyperlink" Target="https://podminky.urs.cz/item/CS_URS_2025_01/174151101" TargetMode="External" /><Relationship Id="rId17" Type="http://schemas.openxmlformats.org/officeDocument/2006/relationships/hyperlink" Target="https://podminky.urs.cz/item/CS_URS_2025_01/175111101" TargetMode="External" /><Relationship Id="rId18" Type="http://schemas.openxmlformats.org/officeDocument/2006/relationships/hyperlink" Target="https://podminky.urs.cz/item/CS_URS_2025_01/181913112" TargetMode="External" /><Relationship Id="rId19" Type="http://schemas.openxmlformats.org/officeDocument/2006/relationships/hyperlink" Target="https://podminky.urs.cz/item/CS_URS_2025_01/451573111" TargetMode="External" /><Relationship Id="rId20" Type="http://schemas.openxmlformats.org/officeDocument/2006/relationships/hyperlink" Target="https://podminky.urs.cz/item/CS_URS_2025_01/219991113" TargetMode="External" /><Relationship Id="rId21" Type="http://schemas.openxmlformats.org/officeDocument/2006/relationships/hyperlink" Target="https://podminky.urs.cz/item/CS_URS_2025_01/271532212" TargetMode="External" /><Relationship Id="rId22" Type="http://schemas.openxmlformats.org/officeDocument/2006/relationships/hyperlink" Target="https://podminky.urs.cz/item/CS_URS_2025_01/273321311" TargetMode="External" /><Relationship Id="rId23" Type="http://schemas.openxmlformats.org/officeDocument/2006/relationships/hyperlink" Target="https://podminky.urs.cz/item/CS_URS_2025_01/273362021" TargetMode="External" /><Relationship Id="rId24" Type="http://schemas.openxmlformats.org/officeDocument/2006/relationships/hyperlink" Target="https://podminky.urs.cz/item/CS_URS_2025_01/386121114" TargetMode="External" /><Relationship Id="rId25" Type="http://schemas.openxmlformats.org/officeDocument/2006/relationships/hyperlink" Target="https://podminky.urs.cz/item/CS_URS_2025_01/871171141" TargetMode="External" /><Relationship Id="rId26" Type="http://schemas.openxmlformats.org/officeDocument/2006/relationships/hyperlink" Target="https://podminky.urs.cz/item/CS_URS_2025_01/871241141" TargetMode="External" /><Relationship Id="rId27" Type="http://schemas.openxmlformats.org/officeDocument/2006/relationships/hyperlink" Target="https://podminky.urs.cz/item/CS_URS_2025_01/892233122" TargetMode="External" /><Relationship Id="rId28" Type="http://schemas.openxmlformats.org/officeDocument/2006/relationships/hyperlink" Target="https://podminky.urs.cz/item/CS_URS_2025_01/892273122" TargetMode="External" /><Relationship Id="rId29" Type="http://schemas.openxmlformats.org/officeDocument/2006/relationships/hyperlink" Target="https://podminky.urs.cz/item/CS_URS_2025_01/894812312" TargetMode="External" /><Relationship Id="rId30" Type="http://schemas.openxmlformats.org/officeDocument/2006/relationships/hyperlink" Target="https://podminky.urs.cz/item/CS_URS_2025_01/894812313" TargetMode="External" /><Relationship Id="rId31" Type="http://schemas.openxmlformats.org/officeDocument/2006/relationships/hyperlink" Target="https://podminky.urs.cz/item/CS_URS_2025_01/894812316" TargetMode="External" /><Relationship Id="rId32" Type="http://schemas.openxmlformats.org/officeDocument/2006/relationships/hyperlink" Target="https://podminky.urs.cz/item/CS_URS_2025_01/894812317" TargetMode="External" /><Relationship Id="rId33" Type="http://schemas.openxmlformats.org/officeDocument/2006/relationships/hyperlink" Target="https://podminky.urs.cz/item/CS_URS_2025_01/894812332" TargetMode="External" /><Relationship Id="rId34" Type="http://schemas.openxmlformats.org/officeDocument/2006/relationships/hyperlink" Target="https://podminky.urs.cz/item/CS_URS_2025_01/894812339" TargetMode="External" /><Relationship Id="rId35" Type="http://schemas.openxmlformats.org/officeDocument/2006/relationships/hyperlink" Target="https://podminky.urs.cz/item/CS_URS_2025_01/894812356" TargetMode="External" /><Relationship Id="rId36" Type="http://schemas.openxmlformats.org/officeDocument/2006/relationships/hyperlink" Target="https://podminky.urs.cz/item/CS_URS_2025_01/899721111" TargetMode="External" /><Relationship Id="rId37" Type="http://schemas.openxmlformats.org/officeDocument/2006/relationships/hyperlink" Target="https://podminky.urs.cz/item/CS_URS_2025_01/899721112" TargetMode="External" /><Relationship Id="rId38" Type="http://schemas.openxmlformats.org/officeDocument/2006/relationships/hyperlink" Target="https://podminky.urs.cz/item/CS_URS_2025_01/899722111" TargetMode="External" /><Relationship Id="rId39" Type="http://schemas.openxmlformats.org/officeDocument/2006/relationships/hyperlink" Target="https://podminky.urs.cz/item/CS_URS_2025_01/899722112" TargetMode="External" /><Relationship Id="rId40" Type="http://schemas.openxmlformats.org/officeDocument/2006/relationships/hyperlink" Target="https://podminky.urs.cz/item/CS_URS_2025_01/871260310" TargetMode="External" /><Relationship Id="rId41" Type="http://schemas.openxmlformats.org/officeDocument/2006/relationships/hyperlink" Target="https://podminky.urs.cz/item/CS_URS_2025_01/871350310" TargetMode="External" /><Relationship Id="rId42" Type="http://schemas.openxmlformats.org/officeDocument/2006/relationships/hyperlink" Target="https://podminky.urs.cz/item/CS_URS_2025_01/892271111" TargetMode="External" /><Relationship Id="rId43" Type="http://schemas.openxmlformats.org/officeDocument/2006/relationships/hyperlink" Target="https://podminky.urs.cz/item/CS_URS_2025_01/892351111" TargetMode="External" /><Relationship Id="rId44" Type="http://schemas.openxmlformats.org/officeDocument/2006/relationships/hyperlink" Target="https://podminky.urs.cz/item/CS_URS_2025_01/998276101" TargetMode="External" /><Relationship Id="rId45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011002000" TargetMode="External" /><Relationship Id="rId2" Type="http://schemas.openxmlformats.org/officeDocument/2006/relationships/hyperlink" Target="https://podminky.urs.cz/item/CS_URS_2025_01/012002000" TargetMode="External" /><Relationship Id="rId3" Type="http://schemas.openxmlformats.org/officeDocument/2006/relationships/hyperlink" Target="https://podminky.urs.cz/item/CS_URS_2025_01/013002000" TargetMode="External" /><Relationship Id="rId4" Type="http://schemas.openxmlformats.org/officeDocument/2006/relationships/hyperlink" Target="https://podminky.urs.cz/item/CS_URS_2025_01/013254000" TargetMode="External" /><Relationship Id="rId5" Type="http://schemas.openxmlformats.org/officeDocument/2006/relationships/hyperlink" Target="https://podminky.urs.cz/item/CS_URS_2025_01/020001000" TargetMode="External" /><Relationship Id="rId6" Type="http://schemas.openxmlformats.org/officeDocument/2006/relationships/hyperlink" Target="https://podminky.urs.cz/item/CS_URS_2025_01/031002000" TargetMode="External" /><Relationship Id="rId7" Type="http://schemas.openxmlformats.org/officeDocument/2006/relationships/hyperlink" Target="https://podminky.urs.cz/item/CS_URS_2025_01/033002000" TargetMode="External" /><Relationship Id="rId8" Type="http://schemas.openxmlformats.org/officeDocument/2006/relationships/hyperlink" Target="https://podminky.urs.cz/item/CS_URS_2025_01/034002000" TargetMode="External" /><Relationship Id="rId9" Type="http://schemas.openxmlformats.org/officeDocument/2006/relationships/hyperlink" Target="https://podminky.urs.cz/item/CS_URS_2025_01/039002000" TargetMode="External" /><Relationship Id="rId10" Type="http://schemas.openxmlformats.org/officeDocument/2006/relationships/hyperlink" Target="https://podminky.urs.cz/item/CS_URS_2025_01/043002000" TargetMode="External" /><Relationship Id="rId11" Type="http://schemas.openxmlformats.org/officeDocument/2006/relationships/hyperlink" Target="https://podminky.urs.cz/item/CS_URS_2025_01/044002000" TargetMode="External" /><Relationship Id="rId12" Type="http://schemas.openxmlformats.org/officeDocument/2006/relationships/hyperlink" Target="https://podminky.urs.cz/item/CS_URS_2025_01/049002000" TargetMode="External" /><Relationship Id="rId13" Type="http://schemas.openxmlformats.org/officeDocument/2006/relationships/hyperlink" Target="https://podminky.urs.cz/item/CS_URS_2025_01/VRN4001-R" TargetMode="External" /><Relationship Id="rId14" Type="http://schemas.openxmlformats.org/officeDocument/2006/relationships/hyperlink" Target="https://podminky.urs.cz/item/CS_URS_2025_01/061002000" TargetMode="External" /><Relationship Id="rId15" Type="http://schemas.openxmlformats.org/officeDocument/2006/relationships/hyperlink" Target="https://podminky.urs.cz/item/CS_URS_2025_01/065002000" TargetMode="External" /><Relationship Id="rId16" Type="http://schemas.openxmlformats.org/officeDocument/2006/relationships/hyperlink" Target="https://podminky.urs.cz/item/CS_URS_2025_01/071002000" TargetMode="External" /><Relationship Id="rId17" Type="http://schemas.openxmlformats.org/officeDocument/2006/relationships/hyperlink" Target="https://podminky.urs.cz/item/CS_URS_2025_01/041414000" TargetMode="External" /><Relationship Id="rId18" Type="http://schemas.openxmlformats.org/officeDocument/2006/relationships/hyperlink" Target="https://podminky.urs.cz/item/CS_URS_2025_01/090001000" TargetMode="External" /><Relationship Id="rId19" Type="http://schemas.openxmlformats.org/officeDocument/2006/relationships/drawing" Target="../drawings/drawing13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22151504" TargetMode="External" /><Relationship Id="rId2" Type="http://schemas.openxmlformats.org/officeDocument/2006/relationships/hyperlink" Target="https://podminky.urs.cz/item/CS_URS_2025_01/122211101" TargetMode="External" /><Relationship Id="rId3" Type="http://schemas.openxmlformats.org/officeDocument/2006/relationships/hyperlink" Target="https://podminky.urs.cz/item/CS_URS_2025_01/122251504" TargetMode="External" /><Relationship Id="rId4" Type="http://schemas.openxmlformats.org/officeDocument/2006/relationships/hyperlink" Target="https://podminky.urs.cz/item/CS_URS_2025_01/122351504" TargetMode="External" /><Relationship Id="rId5" Type="http://schemas.openxmlformats.org/officeDocument/2006/relationships/hyperlink" Target="https://podminky.urs.cz/item/CS_URS_2025_01/131151343" TargetMode="External" /><Relationship Id="rId6" Type="http://schemas.openxmlformats.org/officeDocument/2006/relationships/hyperlink" Target="https://podminky.urs.cz/item/CS_URS_2025_01/131151104" TargetMode="External" /><Relationship Id="rId7" Type="http://schemas.openxmlformats.org/officeDocument/2006/relationships/hyperlink" Target="https://podminky.urs.cz/item/CS_URS_2025_01/131251104" TargetMode="External" /><Relationship Id="rId8" Type="http://schemas.openxmlformats.org/officeDocument/2006/relationships/hyperlink" Target="https://podminky.urs.cz/item/CS_URS_2025_01/131351104" TargetMode="External" /><Relationship Id="rId9" Type="http://schemas.openxmlformats.org/officeDocument/2006/relationships/hyperlink" Target="https://podminky.urs.cz/item/CS_URS_2025_01/132251102" TargetMode="External" /><Relationship Id="rId10" Type="http://schemas.openxmlformats.org/officeDocument/2006/relationships/hyperlink" Target="https://podminky.urs.cz/item/CS_URS_2025_01/132351102" TargetMode="External" /><Relationship Id="rId11" Type="http://schemas.openxmlformats.org/officeDocument/2006/relationships/hyperlink" Target="https://podminky.urs.cz/item/CS_URS_2025_01/162351103" TargetMode="External" /><Relationship Id="rId12" Type="http://schemas.openxmlformats.org/officeDocument/2006/relationships/hyperlink" Target="https://podminky.urs.cz/item/CS_URS_2025_01/162751117" TargetMode="External" /><Relationship Id="rId13" Type="http://schemas.openxmlformats.org/officeDocument/2006/relationships/hyperlink" Target="https://podminky.urs.cz/item/CS_URS_2025_01/162751119" TargetMode="External" /><Relationship Id="rId14" Type="http://schemas.openxmlformats.org/officeDocument/2006/relationships/hyperlink" Target="https://podminky.urs.cz/item/CS_URS_2025_01/162751137" TargetMode="External" /><Relationship Id="rId15" Type="http://schemas.openxmlformats.org/officeDocument/2006/relationships/hyperlink" Target="https://podminky.urs.cz/item/CS_URS_2025_01/162751139" TargetMode="External" /><Relationship Id="rId16" Type="http://schemas.openxmlformats.org/officeDocument/2006/relationships/hyperlink" Target="https://podminky.urs.cz/item/CS_URS_2025_01/167151111" TargetMode="External" /><Relationship Id="rId17" Type="http://schemas.openxmlformats.org/officeDocument/2006/relationships/hyperlink" Target="https://podminky.urs.cz/item/CS_URS_2025_01/171201231" TargetMode="External" /><Relationship Id="rId18" Type="http://schemas.openxmlformats.org/officeDocument/2006/relationships/hyperlink" Target="https://podminky.urs.cz/item/CS_URS_2025_01/997013871" TargetMode="External" /><Relationship Id="rId19" Type="http://schemas.openxmlformats.org/officeDocument/2006/relationships/hyperlink" Target="https://podminky.urs.cz/item/CS_URS_2025_01/171251201" TargetMode="External" /><Relationship Id="rId20" Type="http://schemas.openxmlformats.org/officeDocument/2006/relationships/hyperlink" Target="https://podminky.urs.cz/item/CS_URS_2025_01/174151101" TargetMode="External" /><Relationship Id="rId21" Type="http://schemas.openxmlformats.org/officeDocument/2006/relationships/hyperlink" Target="https://podminky.urs.cz/item/CS_URS_2025_01/181951112" TargetMode="External" /><Relationship Id="rId22" Type="http://schemas.openxmlformats.org/officeDocument/2006/relationships/hyperlink" Target="https://podminky.urs.cz/item/CS_URS_2025_01/275313611" TargetMode="External" /><Relationship Id="rId23" Type="http://schemas.openxmlformats.org/officeDocument/2006/relationships/hyperlink" Target="https://podminky.urs.cz/item/CS_URS_2025_01/226113212" TargetMode="External" /><Relationship Id="rId24" Type="http://schemas.openxmlformats.org/officeDocument/2006/relationships/hyperlink" Target="https://podminky.urs.cz/item/CS_URS_2025_01/226113213" TargetMode="External" /><Relationship Id="rId25" Type="http://schemas.openxmlformats.org/officeDocument/2006/relationships/hyperlink" Target="https://podminky.urs.cz/item/CS_URS_2025_01/226113214" TargetMode="External" /><Relationship Id="rId26" Type="http://schemas.openxmlformats.org/officeDocument/2006/relationships/hyperlink" Target="https://podminky.urs.cz/item/CS_URS_2025_01/231212113" TargetMode="External" /><Relationship Id="rId27" Type="http://schemas.openxmlformats.org/officeDocument/2006/relationships/hyperlink" Target="https://podminky.urs.cz/item/CS_URS_2025_01/231611114" TargetMode="External" /><Relationship Id="rId28" Type="http://schemas.openxmlformats.org/officeDocument/2006/relationships/hyperlink" Target="https://podminky.urs.cz/item/CS_URS_2025_01/273313511" TargetMode="External" /><Relationship Id="rId29" Type="http://schemas.openxmlformats.org/officeDocument/2006/relationships/hyperlink" Target="https://podminky.urs.cz/item/CS_URS_2025_01/273321411" TargetMode="External" /><Relationship Id="rId30" Type="http://schemas.openxmlformats.org/officeDocument/2006/relationships/hyperlink" Target="https://podminky.urs.cz/item/CS_URS_2025_01/273323611" TargetMode="External" /><Relationship Id="rId31" Type="http://schemas.openxmlformats.org/officeDocument/2006/relationships/hyperlink" Target="https://podminky.urs.cz/item/CS_URS_2025_01/273351121" TargetMode="External" /><Relationship Id="rId32" Type="http://schemas.openxmlformats.org/officeDocument/2006/relationships/hyperlink" Target="https://podminky.urs.cz/item/CS_URS_2025_01/273351122" TargetMode="External" /><Relationship Id="rId33" Type="http://schemas.openxmlformats.org/officeDocument/2006/relationships/hyperlink" Target="https://podminky.urs.cz/item/CS_URS_2025_01/273361821" TargetMode="External" /><Relationship Id="rId34" Type="http://schemas.openxmlformats.org/officeDocument/2006/relationships/hyperlink" Target="https://podminky.urs.cz/item/CS_URS_2025_01/274321411" TargetMode="External" /><Relationship Id="rId35" Type="http://schemas.openxmlformats.org/officeDocument/2006/relationships/hyperlink" Target="https://podminky.urs.cz/item/CS_URS_2025_01/274351121" TargetMode="External" /><Relationship Id="rId36" Type="http://schemas.openxmlformats.org/officeDocument/2006/relationships/hyperlink" Target="https://podminky.urs.cz/item/CS_URS_2025_01/274351122" TargetMode="External" /><Relationship Id="rId37" Type="http://schemas.openxmlformats.org/officeDocument/2006/relationships/hyperlink" Target="https://podminky.urs.cz/item/CS_URS_2025_01/274361821" TargetMode="External" /><Relationship Id="rId38" Type="http://schemas.openxmlformats.org/officeDocument/2006/relationships/hyperlink" Target="https://podminky.urs.cz/item/CS_URS_2025_01/273325913" TargetMode="External" /><Relationship Id="rId39" Type="http://schemas.openxmlformats.org/officeDocument/2006/relationships/hyperlink" Target="https://podminky.urs.cz/item/CS_URS_2025_01/270001101" TargetMode="External" /><Relationship Id="rId40" Type="http://schemas.openxmlformats.org/officeDocument/2006/relationships/hyperlink" Target="https://podminky.urs.cz/item/CS_URS_2025_01/270001102" TargetMode="External" /><Relationship Id="rId41" Type="http://schemas.openxmlformats.org/officeDocument/2006/relationships/hyperlink" Target="https://podminky.urs.cz/item/CS_URS_2025_01/270001111" TargetMode="External" /><Relationship Id="rId42" Type="http://schemas.openxmlformats.org/officeDocument/2006/relationships/hyperlink" Target="https://podminky.urs.cz/item/CS_URS_2025_01/270001112" TargetMode="External" /><Relationship Id="rId43" Type="http://schemas.openxmlformats.org/officeDocument/2006/relationships/hyperlink" Target="https://podminky.urs.cz/item/CS_URS_2025_01/311235161" TargetMode="External" /><Relationship Id="rId44" Type="http://schemas.openxmlformats.org/officeDocument/2006/relationships/hyperlink" Target="https://podminky.urs.cz/item/CS_URS_2025_01/311238937" TargetMode="External" /><Relationship Id="rId45" Type="http://schemas.openxmlformats.org/officeDocument/2006/relationships/hyperlink" Target="https://podminky.urs.cz/item/CS_URS_2025_01/311272030" TargetMode="External" /><Relationship Id="rId46" Type="http://schemas.openxmlformats.org/officeDocument/2006/relationships/hyperlink" Target="https://podminky.urs.cz/item/CS_URS_2025_01/311273951" TargetMode="External" /><Relationship Id="rId47" Type="http://schemas.openxmlformats.org/officeDocument/2006/relationships/hyperlink" Target="https://podminky.urs.cz/item/CS_URS_2025_01/311321411" TargetMode="External" /><Relationship Id="rId48" Type="http://schemas.openxmlformats.org/officeDocument/2006/relationships/hyperlink" Target="https://podminky.urs.cz/item/CS_URS_2025_01/311351121" TargetMode="External" /><Relationship Id="rId49" Type="http://schemas.openxmlformats.org/officeDocument/2006/relationships/hyperlink" Target="https://podminky.urs.cz/item/CS_URS_2025_01/311351122" TargetMode="External" /><Relationship Id="rId50" Type="http://schemas.openxmlformats.org/officeDocument/2006/relationships/hyperlink" Target="https://podminky.urs.cz/item/CS_URS_2025_01/311361821" TargetMode="External" /><Relationship Id="rId51" Type="http://schemas.openxmlformats.org/officeDocument/2006/relationships/hyperlink" Target="https://podminky.urs.cz/item/CS_URS_2025_01/317168052" TargetMode="External" /><Relationship Id="rId52" Type="http://schemas.openxmlformats.org/officeDocument/2006/relationships/hyperlink" Target="https://podminky.urs.cz/item/CS_URS_2025_01/317168056" TargetMode="External" /><Relationship Id="rId53" Type="http://schemas.openxmlformats.org/officeDocument/2006/relationships/hyperlink" Target="https://podminky.urs.cz/item/CS_URS_2025_01/330321410" TargetMode="External" /><Relationship Id="rId54" Type="http://schemas.openxmlformats.org/officeDocument/2006/relationships/hyperlink" Target="https://podminky.urs.cz/item/CS_URS_2025_01/331351121" TargetMode="External" /><Relationship Id="rId55" Type="http://schemas.openxmlformats.org/officeDocument/2006/relationships/hyperlink" Target="https://podminky.urs.cz/item/CS_URS_2025_01/331351122" TargetMode="External" /><Relationship Id="rId56" Type="http://schemas.openxmlformats.org/officeDocument/2006/relationships/hyperlink" Target="https://podminky.urs.cz/item/CS_URS_2025_01/331361821" TargetMode="External" /><Relationship Id="rId57" Type="http://schemas.openxmlformats.org/officeDocument/2006/relationships/hyperlink" Target="https://podminky.urs.cz/item/CS_URS_2025_01/342151121" TargetMode="External" /><Relationship Id="rId58" Type="http://schemas.openxmlformats.org/officeDocument/2006/relationships/hyperlink" Target="https://podminky.urs.cz/item/CS_URS_2025_01/342272225" TargetMode="External" /><Relationship Id="rId59" Type="http://schemas.openxmlformats.org/officeDocument/2006/relationships/hyperlink" Target="https://podminky.urs.cz/item/CS_URS_2025_01/411121127" TargetMode="External" /><Relationship Id="rId60" Type="http://schemas.openxmlformats.org/officeDocument/2006/relationships/hyperlink" Target="https://podminky.urs.cz/item/CS_URS_2025_01/413321414" TargetMode="External" /><Relationship Id="rId61" Type="http://schemas.openxmlformats.org/officeDocument/2006/relationships/hyperlink" Target="https://podminky.urs.cz/item/CS_URS_2025_01/413351111" TargetMode="External" /><Relationship Id="rId62" Type="http://schemas.openxmlformats.org/officeDocument/2006/relationships/hyperlink" Target="https://podminky.urs.cz/item/CS_URS_2025_01/413351112" TargetMode="External" /><Relationship Id="rId63" Type="http://schemas.openxmlformats.org/officeDocument/2006/relationships/hyperlink" Target="https://podminky.urs.cz/item/CS_URS_2025_01/413352111" TargetMode="External" /><Relationship Id="rId64" Type="http://schemas.openxmlformats.org/officeDocument/2006/relationships/hyperlink" Target="https://podminky.urs.cz/item/CS_URS_2025_01/413352112" TargetMode="External" /><Relationship Id="rId65" Type="http://schemas.openxmlformats.org/officeDocument/2006/relationships/hyperlink" Target="https://podminky.urs.cz/item/CS_URS_2025_01/413361821" TargetMode="External" /><Relationship Id="rId66" Type="http://schemas.openxmlformats.org/officeDocument/2006/relationships/hyperlink" Target="https://podminky.urs.cz/item/CS_URS_2025_01/417321515" TargetMode="External" /><Relationship Id="rId67" Type="http://schemas.openxmlformats.org/officeDocument/2006/relationships/hyperlink" Target="https://podminky.urs.cz/item/CS_URS_2025_01/417351115" TargetMode="External" /><Relationship Id="rId68" Type="http://schemas.openxmlformats.org/officeDocument/2006/relationships/hyperlink" Target="https://podminky.urs.cz/item/CS_URS_2025_01/417351116" TargetMode="External" /><Relationship Id="rId69" Type="http://schemas.openxmlformats.org/officeDocument/2006/relationships/hyperlink" Target="https://podminky.urs.cz/item/CS_URS_2025_01/417361821" TargetMode="External" /><Relationship Id="rId70" Type="http://schemas.openxmlformats.org/officeDocument/2006/relationships/hyperlink" Target="https://podminky.urs.cz/item/CS_URS_2025_01/430321414" TargetMode="External" /><Relationship Id="rId71" Type="http://schemas.openxmlformats.org/officeDocument/2006/relationships/hyperlink" Target="https://podminky.urs.cz/item/CS_URS_2025_01/430361821" TargetMode="External" /><Relationship Id="rId72" Type="http://schemas.openxmlformats.org/officeDocument/2006/relationships/hyperlink" Target="https://podminky.urs.cz/item/CS_URS_2025_01/431351121" TargetMode="External" /><Relationship Id="rId73" Type="http://schemas.openxmlformats.org/officeDocument/2006/relationships/hyperlink" Target="https://podminky.urs.cz/item/CS_URS_2025_01/431351122" TargetMode="External" /><Relationship Id="rId74" Type="http://schemas.openxmlformats.org/officeDocument/2006/relationships/hyperlink" Target="https://podminky.urs.cz/item/CS_URS_2025_01/433351131" TargetMode="External" /><Relationship Id="rId75" Type="http://schemas.openxmlformats.org/officeDocument/2006/relationships/hyperlink" Target="https://podminky.urs.cz/item/CS_URS_2025_01/433351132" TargetMode="External" /><Relationship Id="rId76" Type="http://schemas.openxmlformats.org/officeDocument/2006/relationships/hyperlink" Target="https://podminky.urs.cz/item/CS_URS_2025_01/434351141" TargetMode="External" /><Relationship Id="rId77" Type="http://schemas.openxmlformats.org/officeDocument/2006/relationships/hyperlink" Target="https://podminky.urs.cz/item/CS_URS_2025_01/434351142" TargetMode="External" /><Relationship Id="rId78" Type="http://schemas.openxmlformats.org/officeDocument/2006/relationships/hyperlink" Target="https://podminky.urs.cz/item/CS_URS_2025_01/564752111" TargetMode="External" /><Relationship Id="rId79" Type="http://schemas.openxmlformats.org/officeDocument/2006/relationships/hyperlink" Target="https://podminky.urs.cz/item/CS_URS_2025_01/564851011" TargetMode="External" /><Relationship Id="rId80" Type="http://schemas.openxmlformats.org/officeDocument/2006/relationships/hyperlink" Target="https://podminky.urs.cz/item/CS_URS_2025_01/612131301" TargetMode="External" /><Relationship Id="rId81" Type="http://schemas.openxmlformats.org/officeDocument/2006/relationships/hyperlink" Target="https://podminky.urs.cz/item/CS_URS_2025_01/612131321" TargetMode="External" /><Relationship Id="rId82" Type="http://schemas.openxmlformats.org/officeDocument/2006/relationships/hyperlink" Target="https://podminky.urs.cz/item/CS_URS_2025_01/612321311" TargetMode="External" /><Relationship Id="rId83" Type="http://schemas.openxmlformats.org/officeDocument/2006/relationships/hyperlink" Target="https://podminky.urs.cz/item/CS_URS_2025_01/612321391" TargetMode="External" /><Relationship Id="rId84" Type="http://schemas.openxmlformats.org/officeDocument/2006/relationships/hyperlink" Target="https://podminky.urs.cz/item/CS_URS_2025_01/612142001" TargetMode="External" /><Relationship Id="rId85" Type="http://schemas.openxmlformats.org/officeDocument/2006/relationships/hyperlink" Target="https://podminky.urs.cz/item/CS_URS_2025_01/612135101" TargetMode="External" /><Relationship Id="rId86" Type="http://schemas.openxmlformats.org/officeDocument/2006/relationships/hyperlink" Target="https://podminky.urs.cz/item/CS_URS_2025_01/612321131" TargetMode="External" /><Relationship Id="rId87" Type="http://schemas.openxmlformats.org/officeDocument/2006/relationships/hyperlink" Target="https://podminky.urs.cz/item/CS_URS_2025_01/622252002" TargetMode="External" /><Relationship Id="rId88" Type="http://schemas.openxmlformats.org/officeDocument/2006/relationships/hyperlink" Target="https://podminky.urs.cz/item/CS_URS_2025_01/619991011" TargetMode="External" /><Relationship Id="rId89" Type="http://schemas.openxmlformats.org/officeDocument/2006/relationships/hyperlink" Target="https://podminky.urs.cz/item/CS_URS_2025_01/619991015" TargetMode="External" /><Relationship Id="rId90" Type="http://schemas.openxmlformats.org/officeDocument/2006/relationships/hyperlink" Target="https://podminky.urs.cz/item/CS_URS_2025_01/613131301" TargetMode="External" /><Relationship Id="rId91" Type="http://schemas.openxmlformats.org/officeDocument/2006/relationships/hyperlink" Target="https://podminky.urs.cz/item/CS_URS_2025_01/613321311" TargetMode="External" /><Relationship Id="rId92" Type="http://schemas.openxmlformats.org/officeDocument/2006/relationships/hyperlink" Target="https://podminky.urs.cz/item/CS_URS_2025_01/613321391" TargetMode="External" /><Relationship Id="rId93" Type="http://schemas.openxmlformats.org/officeDocument/2006/relationships/hyperlink" Target="https://podminky.urs.cz/item/CS_URS_2025_01/613321131" TargetMode="External" /><Relationship Id="rId94" Type="http://schemas.openxmlformats.org/officeDocument/2006/relationships/hyperlink" Target="https://podminky.urs.cz/item/CS_URS_2025_01/622131301" TargetMode="External" /><Relationship Id="rId95" Type="http://schemas.openxmlformats.org/officeDocument/2006/relationships/hyperlink" Target="https://podminky.urs.cz/item/CS_URS_2025_01/622131321" TargetMode="External" /><Relationship Id="rId96" Type="http://schemas.openxmlformats.org/officeDocument/2006/relationships/hyperlink" Target="https://podminky.urs.cz/item/CS_URS_2025_01/622142001" TargetMode="External" /><Relationship Id="rId97" Type="http://schemas.openxmlformats.org/officeDocument/2006/relationships/hyperlink" Target="https://podminky.urs.cz/item/CS_URS_2025_01/622151001" TargetMode="External" /><Relationship Id="rId98" Type="http://schemas.openxmlformats.org/officeDocument/2006/relationships/hyperlink" Target="https://podminky.urs.cz/item/CS_URS_2025_01/622511112" TargetMode="External" /><Relationship Id="rId99" Type="http://schemas.openxmlformats.org/officeDocument/2006/relationships/hyperlink" Target="https://podminky.urs.cz/item/CS_URS_2025_01/622221035" TargetMode="External" /><Relationship Id="rId100" Type="http://schemas.openxmlformats.org/officeDocument/2006/relationships/hyperlink" Target="https://podminky.urs.cz/item/CS_URS_2025_01/622251105" TargetMode="External" /><Relationship Id="rId101" Type="http://schemas.openxmlformats.org/officeDocument/2006/relationships/hyperlink" Target="https://podminky.urs.cz/item/CS_URS_2025_01/622151031" TargetMode="External" /><Relationship Id="rId102" Type="http://schemas.openxmlformats.org/officeDocument/2006/relationships/hyperlink" Target="https://podminky.urs.cz/item/CS_URS_2025_01/622531012" TargetMode="External" /><Relationship Id="rId103" Type="http://schemas.openxmlformats.org/officeDocument/2006/relationships/hyperlink" Target="https://podminky.urs.cz/item/CS_URS_2025_01/622321311" TargetMode="External" /><Relationship Id="rId104" Type="http://schemas.openxmlformats.org/officeDocument/2006/relationships/hyperlink" Target="https://podminky.urs.cz/item/CS_URS_2025_01/622321391" TargetMode="External" /><Relationship Id="rId105" Type="http://schemas.openxmlformats.org/officeDocument/2006/relationships/hyperlink" Target="https://podminky.urs.cz/item/CS_URS_2025_01/622252002" TargetMode="External" /><Relationship Id="rId106" Type="http://schemas.openxmlformats.org/officeDocument/2006/relationships/hyperlink" Target="https://podminky.urs.cz/item/CS_URS_2025_01/629991012" TargetMode="External" /><Relationship Id="rId107" Type="http://schemas.openxmlformats.org/officeDocument/2006/relationships/hyperlink" Target="https://podminky.urs.cz/item/CS_URS_2025_01/631311114" TargetMode="External" /><Relationship Id="rId108" Type="http://schemas.openxmlformats.org/officeDocument/2006/relationships/hyperlink" Target="https://podminky.urs.cz/item/CS_URS_2025_01/631319021" TargetMode="External" /><Relationship Id="rId109" Type="http://schemas.openxmlformats.org/officeDocument/2006/relationships/hyperlink" Target="https://podminky.urs.cz/item/CS_URS_2025_01/631351101" TargetMode="External" /><Relationship Id="rId110" Type="http://schemas.openxmlformats.org/officeDocument/2006/relationships/hyperlink" Target="https://podminky.urs.cz/item/CS_URS_2025_01/631351102" TargetMode="External" /><Relationship Id="rId111" Type="http://schemas.openxmlformats.org/officeDocument/2006/relationships/hyperlink" Target="https://podminky.urs.cz/item/CS_URS_2025_01/631362021" TargetMode="External" /><Relationship Id="rId112" Type="http://schemas.openxmlformats.org/officeDocument/2006/relationships/hyperlink" Target="https://podminky.urs.cz/item/CS_URS_2025_01/941111322" TargetMode="External" /><Relationship Id="rId113" Type="http://schemas.openxmlformats.org/officeDocument/2006/relationships/hyperlink" Target="https://podminky.urs.cz/item/CS_URS_2025_01/941211111" TargetMode="External" /><Relationship Id="rId114" Type="http://schemas.openxmlformats.org/officeDocument/2006/relationships/hyperlink" Target="https://podminky.urs.cz/item/CS_URS_2025_01/941211811" TargetMode="External" /><Relationship Id="rId115" Type="http://schemas.openxmlformats.org/officeDocument/2006/relationships/hyperlink" Target="https://podminky.urs.cz/item/CS_URS_2025_01/944211111" TargetMode="External" /><Relationship Id="rId116" Type="http://schemas.openxmlformats.org/officeDocument/2006/relationships/hyperlink" Target="https://podminky.urs.cz/item/CS_URS_2025_01/944211811" TargetMode="External" /><Relationship Id="rId117" Type="http://schemas.openxmlformats.org/officeDocument/2006/relationships/hyperlink" Target="https://podminky.urs.cz/item/CS_URS_2025_01/944511111" TargetMode="External" /><Relationship Id="rId118" Type="http://schemas.openxmlformats.org/officeDocument/2006/relationships/hyperlink" Target="https://podminky.urs.cz/item/CS_URS_2025_01/944511811" TargetMode="External" /><Relationship Id="rId119" Type="http://schemas.openxmlformats.org/officeDocument/2006/relationships/hyperlink" Target="https://podminky.urs.cz/item/CS_URS_2025_01/949101111" TargetMode="External" /><Relationship Id="rId120" Type="http://schemas.openxmlformats.org/officeDocument/2006/relationships/hyperlink" Target="https://podminky.urs.cz/item/CS_URS_2025_01/949101112" TargetMode="External" /><Relationship Id="rId121" Type="http://schemas.openxmlformats.org/officeDocument/2006/relationships/hyperlink" Target="https://podminky.urs.cz/item/CS_URS_2025_01/993111111" TargetMode="External" /><Relationship Id="rId122" Type="http://schemas.openxmlformats.org/officeDocument/2006/relationships/hyperlink" Target="https://podminky.urs.cz/item/CS_URS_2025_01/993111119" TargetMode="External" /><Relationship Id="rId123" Type="http://schemas.openxmlformats.org/officeDocument/2006/relationships/hyperlink" Target="https://podminky.urs.cz/item/CS_URS_2025_01/952901111" TargetMode="External" /><Relationship Id="rId124" Type="http://schemas.openxmlformats.org/officeDocument/2006/relationships/hyperlink" Target="https://podminky.urs.cz/item/CS_URS_2025_01/953946111" TargetMode="External" /><Relationship Id="rId125" Type="http://schemas.openxmlformats.org/officeDocument/2006/relationships/hyperlink" Target="https://podminky.urs.cz/item/CS_URS_2025_01/711159111" TargetMode="External" /><Relationship Id="rId126" Type="http://schemas.openxmlformats.org/officeDocument/2006/relationships/hyperlink" Target="https://podminky.urs.cz/item/CS_URS_2025_01/931994142" TargetMode="External" /><Relationship Id="rId127" Type="http://schemas.openxmlformats.org/officeDocument/2006/relationships/hyperlink" Target="https://podminky.urs.cz/item/CS_URS_2025_01/952901114" TargetMode="External" /><Relationship Id="rId128" Type="http://schemas.openxmlformats.org/officeDocument/2006/relationships/hyperlink" Target="https://podminky.urs.cz/item/CS_URS_2025_01/953334121" TargetMode="External" /><Relationship Id="rId129" Type="http://schemas.openxmlformats.org/officeDocument/2006/relationships/hyperlink" Target="https://podminky.urs.cz/item/CS_URS_2025_01/953334621" TargetMode="External" /><Relationship Id="rId130" Type="http://schemas.openxmlformats.org/officeDocument/2006/relationships/hyperlink" Target="https://podminky.urs.cz/item/CS_URS_2025_01/973031335" TargetMode="External" /><Relationship Id="rId131" Type="http://schemas.openxmlformats.org/officeDocument/2006/relationships/hyperlink" Target="https://podminky.urs.cz/item/CS_URS_2025_01/974031121" TargetMode="External" /><Relationship Id="rId132" Type="http://schemas.openxmlformats.org/officeDocument/2006/relationships/hyperlink" Target="https://podminky.urs.cz/item/CS_URS_2025_01/974031132" TargetMode="External" /><Relationship Id="rId133" Type="http://schemas.openxmlformats.org/officeDocument/2006/relationships/hyperlink" Target="https://podminky.urs.cz/item/CS_URS_2025_01/974031142" TargetMode="External" /><Relationship Id="rId134" Type="http://schemas.openxmlformats.org/officeDocument/2006/relationships/hyperlink" Target="https://podminky.urs.cz/item/CS_URS_2025_01/974031153" TargetMode="External" /><Relationship Id="rId135" Type="http://schemas.openxmlformats.org/officeDocument/2006/relationships/hyperlink" Target="https://podminky.urs.cz/item/CS_URS_2025_01/974031164" TargetMode="External" /><Relationship Id="rId136" Type="http://schemas.openxmlformats.org/officeDocument/2006/relationships/hyperlink" Target="https://podminky.urs.cz/item/CS_URS_2025_01/973032616" TargetMode="External" /><Relationship Id="rId137" Type="http://schemas.openxmlformats.org/officeDocument/2006/relationships/hyperlink" Target="https://podminky.urs.cz/item/CS_URS_2025_01/977332211" TargetMode="External" /><Relationship Id="rId138" Type="http://schemas.openxmlformats.org/officeDocument/2006/relationships/hyperlink" Target="https://podminky.urs.cz/item/CS_URS_2025_01/977151111" TargetMode="External" /><Relationship Id="rId139" Type="http://schemas.openxmlformats.org/officeDocument/2006/relationships/hyperlink" Target="https://podminky.urs.cz/item/CS_URS_2025_01/977151116" TargetMode="External" /><Relationship Id="rId140" Type="http://schemas.openxmlformats.org/officeDocument/2006/relationships/hyperlink" Target="https://podminky.urs.cz/item/CS_URS_2025_01/977151121" TargetMode="External" /><Relationship Id="rId141" Type="http://schemas.openxmlformats.org/officeDocument/2006/relationships/hyperlink" Target="https://podminky.urs.cz/item/CS_URS_2025_01/977151122" TargetMode="External" /><Relationship Id="rId142" Type="http://schemas.openxmlformats.org/officeDocument/2006/relationships/hyperlink" Target="https://podminky.urs.cz/item/CS_URS_2025_01/977151213" TargetMode="External" /><Relationship Id="rId143" Type="http://schemas.openxmlformats.org/officeDocument/2006/relationships/hyperlink" Target="https://podminky.urs.cz/item/CS_URS_2025_01/977151216" TargetMode="External" /><Relationship Id="rId144" Type="http://schemas.openxmlformats.org/officeDocument/2006/relationships/hyperlink" Target="https://podminky.urs.cz/item/CS_URS_2025_01/977151219" TargetMode="External" /><Relationship Id="rId145" Type="http://schemas.openxmlformats.org/officeDocument/2006/relationships/hyperlink" Target="https://podminky.urs.cz/item/CS_URS_2025_01/977151225" TargetMode="External" /><Relationship Id="rId146" Type="http://schemas.openxmlformats.org/officeDocument/2006/relationships/hyperlink" Target="https://podminky.urs.cz/item/CS_URS_2025_01/985331214" TargetMode="External" /><Relationship Id="rId147" Type="http://schemas.openxmlformats.org/officeDocument/2006/relationships/hyperlink" Target="https://podminky.urs.cz/item/CS_URS_2025_01/985331216" TargetMode="External" /><Relationship Id="rId148" Type="http://schemas.openxmlformats.org/officeDocument/2006/relationships/hyperlink" Target="https://podminky.urs.cz/item/CS_URS_2025_01/997013211" TargetMode="External" /><Relationship Id="rId149" Type="http://schemas.openxmlformats.org/officeDocument/2006/relationships/hyperlink" Target="https://podminky.urs.cz/item/CS_URS_2025_01/997013501" TargetMode="External" /><Relationship Id="rId150" Type="http://schemas.openxmlformats.org/officeDocument/2006/relationships/hyperlink" Target="https://podminky.urs.cz/item/CS_URS_2025_01/997013509" TargetMode="External" /><Relationship Id="rId151" Type="http://schemas.openxmlformats.org/officeDocument/2006/relationships/hyperlink" Target="https://podminky.urs.cz/item/CS_URS_2025_01/997013603" TargetMode="External" /><Relationship Id="rId152" Type="http://schemas.openxmlformats.org/officeDocument/2006/relationships/hyperlink" Target="https://podminky.urs.cz/item/CS_URS_2025_01/998011002" TargetMode="External" /><Relationship Id="rId153" Type="http://schemas.openxmlformats.org/officeDocument/2006/relationships/hyperlink" Target="https://podminky.urs.cz/item/CS_URS_2025_01/711111001" TargetMode="External" /><Relationship Id="rId154" Type="http://schemas.openxmlformats.org/officeDocument/2006/relationships/hyperlink" Target="https://podminky.urs.cz/item/CS_URS_2025_01/711111052" TargetMode="External" /><Relationship Id="rId155" Type="http://schemas.openxmlformats.org/officeDocument/2006/relationships/hyperlink" Target="https://podminky.urs.cz/item/CS_URS_2025_01/711112001" TargetMode="External" /><Relationship Id="rId156" Type="http://schemas.openxmlformats.org/officeDocument/2006/relationships/hyperlink" Target="https://podminky.urs.cz/item/CS_URS_2025_01/711112051" TargetMode="External" /><Relationship Id="rId157" Type="http://schemas.openxmlformats.org/officeDocument/2006/relationships/hyperlink" Target="https://podminky.urs.cz/item/CS_URS_2025_01/711112052" TargetMode="External" /><Relationship Id="rId158" Type="http://schemas.openxmlformats.org/officeDocument/2006/relationships/hyperlink" Target="https://podminky.urs.cz/item/CS_URS_2025_01/711161274" TargetMode="External" /><Relationship Id="rId159" Type="http://schemas.openxmlformats.org/officeDocument/2006/relationships/hyperlink" Target="https://podminky.urs.cz/item/CS_URS_2025_01/711161383" TargetMode="External" /><Relationship Id="rId160" Type="http://schemas.openxmlformats.org/officeDocument/2006/relationships/hyperlink" Target="https://podminky.urs.cz/item/CS_URS_2025_01/998711101" TargetMode="External" /><Relationship Id="rId161" Type="http://schemas.openxmlformats.org/officeDocument/2006/relationships/hyperlink" Target="https://podminky.urs.cz/item/CS_URS_2025_01/712311101" TargetMode="External" /><Relationship Id="rId162" Type="http://schemas.openxmlformats.org/officeDocument/2006/relationships/hyperlink" Target="https://podminky.urs.cz/item/CS_URS_2025_01/712332115" TargetMode="External" /><Relationship Id="rId163" Type="http://schemas.openxmlformats.org/officeDocument/2006/relationships/hyperlink" Target="https://podminky.urs.cz/item/CS_URS_2025_01/712341659" TargetMode="External" /><Relationship Id="rId164" Type="http://schemas.openxmlformats.org/officeDocument/2006/relationships/hyperlink" Target="https://podminky.urs.cz/item/CS_URS_2025_01/712363611" TargetMode="External" /><Relationship Id="rId165" Type="http://schemas.openxmlformats.org/officeDocument/2006/relationships/hyperlink" Target="https://podminky.urs.cz/item/CS_URS_2025_01/712363612" TargetMode="External" /><Relationship Id="rId166" Type="http://schemas.openxmlformats.org/officeDocument/2006/relationships/hyperlink" Target="https://podminky.urs.cz/item/CS_URS_2025_01/712363613" TargetMode="External" /><Relationship Id="rId167" Type="http://schemas.openxmlformats.org/officeDocument/2006/relationships/hyperlink" Target="https://podminky.urs.cz/item/CS_URS_2025_01/712361301" TargetMode="External" /><Relationship Id="rId168" Type="http://schemas.openxmlformats.org/officeDocument/2006/relationships/hyperlink" Target="https://podminky.urs.cz/item/CS_URS_2025_01/712362301" TargetMode="External" /><Relationship Id="rId169" Type="http://schemas.openxmlformats.org/officeDocument/2006/relationships/hyperlink" Target="https://podminky.urs.cz/item/CS_URS_2025_01/712362701" TargetMode="External" /><Relationship Id="rId170" Type="http://schemas.openxmlformats.org/officeDocument/2006/relationships/hyperlink" Target="https://podminky.urs.cz/item/CS_URS_2025_01/712391171" TargetMode="External" /><Relationship Id="rId171" Type="http://schemas.openxmlformats.org/officeDocument/2006/relationships/hyperlink" Target="https://podminky.urs.cz/item/CS_URS_2025_01/712391172" TargetMode="External" /><Relationship Id="rId172" Type="http://schemas.openxmlformats.org/officeDocument/2006/relationships/hyperlink" Target="https://podminky.urs.cz/item/CS_URS_2025_01/712391181" TargetMode="External" /><Relationship Id="rId173" Type="http://schemas.openxmlformats.org/officeDocument/2006/relationships/hyperlink" Target="https://podminky.urs.cz/item/CS_URS_2025_01/712393001" TargetMode="External" /><Relationship Id="rId174" Type="http://schemas.openxmlformats.org/officeDocument/2006/relationships/hyperlink" Target="https://podminky.urs.cz/item/CS_URS_2025_01/712771101" TargetMode="External" /><Relationship Id="rId175" Type="http://schemas.openxmlformats.org/officeDocument/2006/relationships/hyperlink" Target="https://podminky.urs.cz/item/CS_URS_2025_01/712771401" TargetMode="External" /><Relationship Id="rId176" Type="http://schemas.openxmlformats.org/officeDocument/2006/relationships/hyperlink" Target="https://podminky.urs.cz/item/CS_URS_2025_01/712771521" TargetMode="External" /><Relationship Id="rId177" Type="http://schemas.openxmlformats.org/officeDocument/2006/relationships/hyperlink" Target="https://podminky.urs.cz/item/CS_URS_2025_01/998712102" TargetMode="External" /><Relationship Id="rId178" Type="http://schemas.openxmlformats.org/officeDocument/2006/relationships/hyperlink" Target="https://podminky.urs.cz/item/CS_URS_2025_01/713121111" TargetMode="External" /><Relationship Id="rId179" Type="http://schemas.openxmlformats.org/officeDocument/2006/relationships/hyperlink" Target="https://podminky.urs.cz/item/CS_URS_2025_01/713123112" TargetMode="External" /><Relationship Id="rId180" Type="http://schemas.openxmlformats.org/officeDocument/2006/relationships/hyperlink" Target="https://podminky.urs.cz/item/CS_URS_2025_01/713131243" TargetMode="External" /><Relationship Id="rId181" Type="http://schemas.openxmlformats.org/officeDocument/2006/relationships/hyperlink" Target="https://podminky.urs.cz/item/CS_URS_2025_01/713131343" TargetMode="External" /><Relationship Id="rId182" Type="http://schemas.openxmlformats.org/officeDocument/2006/relationships/hyperlink" Target="https://podminky.urs.cz/item/CS_URS_2025_01/713131621" TargetMode="External" /><Relationship Id="rId183" Type="http://schemas.openxmlformats.org/officeDocument/2006/relationships/hyperlink" Target="https://podminky.urs.cz/item/CS_URS_2025_01/713141132" TargetMode="External" /><Relationship Id="rId184" Type="http://schemas.openxmlformats.org/officeDocument/2006/relationships/hyperlink" Target="https://podminky.urs.cz/item/CS_URS_2025_01/713141138" TargetMode="External" /><Relationship Id="rId185" Type="http://schemas.openxmlformats.org/officeDocument/2006/relationships/hyperlink" Target="https://podminky.urs.cz/item/CS_URS_2025_01/713141262" TargetMode="External" /><Relationship Id="rId186" Type="http://schemas.openxmlformats.org/officeDocument/2006/relationships/hyperlink" Target="https://podminky.urs.cz/item/CS_URS_2025_01/713141322" TargetMode="External" /><Relationship Id="rId187" Type="http://schemas.openxmlformats.org/officeDocument/2006/relationships/hyperlink" Target="https://podminky.urs.cz/item/CS_URS_2025_01/713191132" TargetMode="External" /><Relationship Id="rId188" Type="http://schemas.openxmlformats.org/officeDocument/2006/relationships/hyperlink" Target="https://podminky.urs.cz/item/CS_URS_2025_01/998713102" TargetMode="External" /><Relationship Id="rId189" Type="http://schemas.openxmlformats.org/officeDocument/2006/relationships/hyperlink" Target="https://podminky.urs.cz/item/CS_URS_2025_01/721233233" TargetMode="External" /><Relationship Id="rId190" Type="http://schemas.openxmlformats.org/officeDocument/2006/relationships/hyperlink" Target="https://podminky.urs.cz/item/CS_URS_2025_01/762361332" TargetMode="External" /><Relationship Id="rId191" Type="http://schemas.openxmlformats.org/officeDocument/2006/relationships/hyperlink" Target="https://podminky.urs.cz/item/CS_URS_2025_01/998762101" TargetMode="External" /><Relationship Id="rId192" Type="http://schemas.openxmlformats.org/officeDocument/2006/relationships/hyperlink" Target="https://podminky.urs.cz/item/CS_URS_2025_01/763111464" TargetMode="External" /><Relationship Id="rId193" Type="http://schemas.openxmlformats.org/officeDocument/2006/relationships/hyperlink" Target="https://podminky.urs.cz/item/CS_URS_2025_01/763111468" TargetMode="External" /><Relationship Id="rId194" Type="http://schemas.openxmlformats.org/officeDocument/2006/relationships/hyperlink" Target="https://podminky.urs.cz/item/CS_URS_2025_01/763121590" TargetMode="External" /><Relationship Id="rId195" Type="http://schemas.openxmlformats.org/officeDocument/2006/relationships/hyperlink" Target="https://podminky.urs.cz/item/CS_URS_2025_01/763131421" TargetMode="External" /><Relationship Id="rId196" Type="http://schemas.openxmlformats.org/officeDocument/2006/relationships/hyperlink" Target="https://podminky.urs.cz/item/CS_URS_2025_01/763131451" TargetMode="External" /><Relationship Id="rId197" Type="http://schemas.openxmlformats.org/officeDocument/2006/relationships/hyperlink" Target="https://podminky.urs.cz/item/CS_URS_2025_01/763131751" TargetMode="External" /><Relationship Id="rId198" Type="http://schemas.openxmlformats.org/officeDocument/2006/relationships/hyperlink" Target="https://podminky.urs.cz/item/CS_URS_2025_01/998763301" TargetMode="External" /><Relationship Id="rId199" Type="http://schemas.openxmlformats.org/officeDocument/2006/relationships/hyperlink" Target="https://podminky.urs.cz/item/CS_URS_2025_01/998764202" TargetMode="External" /><Relationship Id="rId200" Type="http://schemas.openxmlformats.org/officeDocument/2006/relationships/hyperlink" Target="https://podminky.urs.cz/item/CS_URS_2025_01/998766201" TargetMode="External" /><Relationship Id="rId201" Type="http://schemas.openxmlformats.org/officeDocument/2006/relationships/hyperlink" Target="https://podminky.urs.cz/item/CS_URS_2025_01/767223221" TargetMode="External" /><Relationship Id="rId202" Type="http://schemas.openxmlformats.org/officeDocument/2006/relationships/hyperlink" Target="https://podminky.urs.cz/item/CS_URS_2025_01/767391113" TargetMode="External" /><Relationship Id="rId203" Type="http://schemas.openxmlformats.org/officeDocument/2006/relationships/hyperlink" Target="https://podminky.urs.cz/item/CS_URS_2025_01/767428101" TargetMode="External" /><Relationship Id="rId204" Type="http://schemas.openxmlformats.org/officeDocument/2006/relationships/hyperlink" Target="https://podminky.urs.cz/item/CS_URS_2025_01/767428103" TargetMode="External" /><Relationship Id="rId205" Type="http://schemas.openxmlformats.org/officeDocument/2006/relationships/hyperlink" Target="https://podminky.urs.cz/item/CS_URS_2025_01/767428104" TargetMode="External" /><Relationship Id="rId206" Type="http://schemas.openxmlformats.org/officeDocument/2006/relationships/hyperlink" Target="https://podminky.urs.cz/item/CS_URS_2025_01/767428105" TargetMode="External" /><Relationship Id="rId207" Type="http://schemas.openxmlformats.org/officeDocument/2006/relationships/hyperlink" Target="https://podminky.urs.cz/item/CS_URS_2025_01/767428106" TargetMode="External" /><Relationship Id="rId208" Type="http://schemas.openxmlformats.org/officeDocument/2006/relationships/hyperlink" Target="https://podminky.urs.cz/item/CS_URS_2025_01/767995102" TargetMode="External" /><Relationship Id="rId209" Type="http://schemas.openxmlformats.org/officeDocument/2006/relationships/hyperlink" Target="https://podminky.urs.cz/item/CS_URS_2025_01/767995111" TargetMode="External" /><Relationship Id="rId210" Type="http://schemas.openxmlformats.org/officeDocument/2006/relationships/hyperlink" Target="https://podminky.urs.cz/item/CS_URS_2025_01/767995112" TargetMode="External" /><Relationship Id="rId211" Type="http://schemas.openxmlformats.org/officeDocument/2006/relationships/hyperlink" Target="https://podminky.urs.cz/item/CS_URS_2025_01/767995117" TargetMode="External" /><Relationship Id="rId212" Type="http://schemas.openxmlformats.org/officeDocument/2006/relationships/hyperlink" Target="https://podminky.urs.cz/item/CS_URS_2025_01/767995116" TargetMode="External" /><Relationship Id="rId213" Type="http://schemas.openxmlformats.org/officeDocument/2006/relationships/hyperlink" Target="https://podminky.urs.cz/item/CS_URS_2025_01/998767211" TargetMode="External" /><Relationship Id="rId214" Type="http://schemas.openxmlformats.org/officeDocument/2006/relationships/hyperlink" Target="https://podminky.urs.cz/item/CS_URS_2025_01/771111011" TargetMode="External" /><Relationship Id="rId215" Type="http://schemas.openxmlformats.org/officeDocument/2006/relationships/hyperlink" Target="https://podminky.urs.cz/item/CS_URS_2025_01/771121011" TargetMode="External" /><Relationship Id="rId216" Type="http://schemas.openxmlformats.org/officeDocument/2006/relationships/hyperlink" Target="https://podminky.urs.cz/item/CS_URS_2025_01/771151011" TargetMode="External" /><Relationship Id="rId217" Type="http://schemas.openxmlformats.org/officeDocument/2006/relationships/hyperlink" Target="https://podminky.urs.cz/item/CS_URS_2025_01/771161022" TargetMode="External" /><Relationship Id="rId218" Type="http://schemas.openxmlformats.org/officeDocument/2006/relationships/hyperlink" Target="https://podminky.urs.cz/item/CS_URS_2025_01/771274114" TargetMode="External" /><Relationship Id="rId219" Type="http://schemas.openxmlformats.org/officeDocument/2006/relationships/hyperlink" Target="https://podminky.urs.cz/item/CS_URS_2025_01/771274232" TargetMode="External" /><Relationship Id="rId220" Type="http://schemas.openxmlformats.org/officeDocument/2006/relationships/hyperlink" Target="https://podminky.urs.cz/item/CS_URS_2025_01/771474111" TargetMode="External" /><Relationship Id="rId221" Type="http://schemas.openxmlformats.org/officeDocument/2006/relationships/hyperlink" Target="https://podminky.urs.cz/item/CS_URS_2025_01/771574424" TargetMode="External" /><Relationship Id="rId222" Type="http://schemas.openxmlformats.org/officeDocument/2006/relationships/hyperlink" Target="https://podminky.urs.cz/item/CS_URS_2025_01/771591112" TargetMode="External" /><Relationship Id="rId223" Type="http://schemas.openxmlformats.org/officeDocument/2006/relationships/hyperlink" Target="https://podminky.urs.cz/item/CS_URS_2025_01/771591115" TargetMode="External" /><Relationship Id="rId224" Type="http://schemas.openxmlformats.org/officeDocument/2006/relationships/hyperlink" Target="https://podminky.urs.cz/item/CS_URS_2025_01/771591184" TargetMode="External" /><Relationship Id="rId225" Type="http://schemas.openxmlformats.org/officeDocument/2006/relationships/hyperlink" Target="https://podminky.urs.cz/item/CS_URS_2025_01/771591232" TargetMode="External" /><Relationship Id="rId226" Type="http://schemas.openxmlformats.org/officeDocument/2006/relationships/hyperlink" Target="https://podminky.urs.cz/item/CS_URS_2025_01/771591241" TargetMode="External" /><Relationship Id="rId227" Type="http://schemas.openxmlformats.org/officeDocument/2006/relationships/hyperlink" Target="https://podminky.urs.cz/item/CS_URS_2025_01/771591242" TargetMode="External" /><Relationship Id="rId228" Type="http://schemas.openxmlformats.org/officeDocument/2006/relationships/hyperlink" Target="https://podminky.urs.cz/item/CS_URS_2025_01/771591264" TargetMode="External" /><Relationship Id="rId229" Type="http://schemas.openxmlformats.org/officeDocument/2006/relationships/hyperlink" Target="https://podminky.urs.cz/item/CS_URS_2025_01/998771101" TargetMode="External" /><Relationship Id="rId230" Type="http://schemas.openxmlformats.org/officeDocument/2006/relationships/hyperlink" Target="https://podminky.urs.cz/item/CS_URS_2025_01/776111311" TargetMode="External" /><Relationship Id="rId231" Type="http://schemas.openxmlformats.org/officeDocument/2006/relationships/hyperlink" Target="https://podminky.urs.cz/item/CS_URS_2025_01/776121321" TargetMode="External" /><Relationship Id="rId232" Type="http://schemas.openxmlformats.org/officeDocument/2006/relationships/hyperlink" Target="https://podminky.urs.cz/item/CS_URS_2025_01/776141121" TargetMode="External" /><Relationship Id="rId233" Type="http://schemas.openxmlformats.org/officeDocument/2006/relationships/hyperlink" Target="https://podminky.urs.cz/item/CS_URS_2025_01/776222111" TargetMode="External" /><Relationship Id="rId234" Type="http://schemas.openxmlformats.org/officeDocument/2006/relationships/hyperlink" Target="https://podminky.urs.cz/item/CS_URS_2025_01/776421111" TargetMode="External" /><Relationship Id="rId235" Type="http://schemas.openxmlformats.org/officeDocument/2006/relationships/hyperlink" Target="https://podminky.urs.cz/item/CS_URS_2025_01/776991111" TargetMode="External" /><Relationship Id="rId236" Type="http://schemas.openxmlformats.org/officeDocument/2006/relationships/hyperlink" Target="https://podminky.urs.cz/item/CS_URS_2025_01/998776101" TargetMode="External" /><Relationship Id="rId237" Type="http://schemas.openxmlformats.org/officeDocument/2006/relationships/hyperlink" Target="https://podminky.urs.cz/item/CS_URS_2025_01/777111111" TargetMode="External" /><Relationship Id="rId238" Type="http://schemas.openxmlformats.org/officeDocument/2006/relationships/hyperlink" Target="https://podminky.urs.cz/item/CS_URS_2025_01/777131105" TargetMode="External" /><Relationship Id="rId239" Type="http://schemas.openxmlformats.org/officeDocument/2006/relationships/hyperlink" Target="https://podminky.urs.cz/item/CS_URS_2025_01/777511143" TargetMode="External" /><Relationship Id="rId240" Type="http://schemas.openxmlformats.org/officeDocument/2006/relationships/hyperlink" Target="https://podminky.urs.cz/item/CS_URS_2025_01/777611143" TargetMode="External" /><Relationship Id="rId241" Type="http://schemas.openxmlformats.org/officeDocument/2006/relationships/hyperlink" Target="https://podminky.urs.cz/item/CS_URS_2025_01/777911111" TargetMode="External" /><Relationship Id="rId242" Type="http://schemas.openxmlformats.org/officeDocument/2006/relationships/hyperlink" Target="https://podminky.urs.cz/item/CS_URS_2025_01/998777101" TargetMode="External" /><Relationship Id="rId243" Type="http://schemas.openxmlformats.org/officeDocument/2006/relationships/hyperlink" Target="https://podminky.urs.cz/item/CS_URS_2025_01/781111011" TargetMode="External" /><Relationship Id="rId244" Type="http://schemas.openxmlformats.org/officeDocument/2006/relationships/hyperlink" Target="https://podminky.urs.cz/item/CS_URS_2025_01/781121011" TargetMode="External" /><Relationship Id="rId245" Type="http://schemas.openxmlformats.org/officeDocument/2006/relationships/hyperlink" Target="https://podminky.urs.cz/item/CS_URS_2025_01/781131112" TargetMode="External" /><Relationship Id="rId246" Type="http://schemas.openxmlformats.org/officeDocument/2006/relationships/hyperlink" Target="https://podminky.urs.cz/item/CS_URS_2025_01/781472244" TargetMode="External" /><Relationship Id="rId247" Type="http://schemas.openxmlformats.org/officeDocument/2006/relationships/hyperlink" Target="https://podminky.urs.cz/item/CS_URS_2025_01/781492211" TargetMode="External" /><Relationship Id="rId248" Type="http://schemas.openxmlformats.org/officeDocument/2006/relationships/hyperlink" Target="https://podminky.urs.cz/item/CS_URS_2025_01/781492251" TargetMode="External" /><Relationship Id="rId249" Type="http://schemas.openxmlformats.org/officeDocument/2006/relationships/hyperlink" Target="https://podminky.urs.cz/item/CS_URS_2025_01/781495115" TargetMode="External" /><Relationship Id="rId250" Type="http://schemas.openxmlformats.org/officeDocument/2006/relationships/hyperlink" Target="https://podminky.urs.cz/item/CS_URS_2025_01/998781111" TargetMode="External" /><Relationship Id="rId251" Type="http://schemas.openxmlformats.org/officeDocument/2006/relationships/hyperlink" Target="https://podminky.urs.cz/item/CS_URS_2025_01/784111001" TargetMode="External" /><Relationship Id="rId252" Type="http://schemas.openxmlformats.org/officeDocument/2006/relationships/hyperlink" Target="https://podminky.urs.cz/item/CS_URS_2025_01/784171101" TargetMode="External" /><Relationship Id="rId253" Type="http://schemas.openxmlformats.org/officeDocument/2006/relationships/hyperlink" Target="https://podminky.urs.cz/item/CS_URS_2025_01/784171121" TargetMode="External" /><Relationship Id="rId254" Type="http://schemas.openxmlformats.org/officeDocument/2006/relationships/hyperlink" Target="https://podminky.urs.cz/item/CS_URS_2025_01/784181101" TargetMode="External" /><Relationship Id="rId255" Type="http://schemas.openxmlformats.org/officeDocument/2006/relationships/hyperlink" Target="https://podminky.urs.cz/item/CS_URS_2025_01/784211101" TargetMode="External" /><Relationship Id="rId256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53993311" TargetMode="External" /><Relationship Id="rId2" Type="http://schemas.openxmlformats.org/officeDocument/2006/relationships/hyperlink" Target="https://podminky.urs.cz/item/CS_URS_2025_01/953993326" TargetMode="External" /><Relationship Id="rId3" Type="http://schemas.openxmlformats.org/officeDocument/2006/relationships/hyperlink" Target="https://podminky.urs.cz/item/CS_URS_2025_01/713463131" TargetMode="External" /><Relationship Id="rId4" Type="http://schemas.openxmlformats.org/officeDocument/2006/relationships/hyperlink" Target="https://podminky.urs.cz/item/CS_URS_2025_01/783805300" TargetMode="External" /><Relationship Id="rId5" Type="http://schemas.openxmlformats.org/officeDocument/2006/relationships/hyperlink" Target="https://podminky.urs.cz/item/CS_URS_2025_01/953943211" TargetMode="External" /><Relationship Id="rId6" Type="http://schemas.openxmlformats.org/officeDocument/2006/relationships/hyperlink" Target="https://podminky.urs.cz/item/CS_URS_2025_01/953993311" TargetMode="External" /><Relationship Id="rId7" Type="http://schemas.openxmlformats.org/officeDocument/2006/relationships/hyperlink" Target="https://podminky.urs.cz/item/CS_URS_2025_01/713131151" TargetMode="External" /><Relationship Id="rId8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31151100" TargetMode="External" /><Relationship Id="rId2" Type="http://schemas.openxmlformats.org/officeDocument/2006/relationships/hyperlink" Target="https://podminky.urs.cz/item/CS_URS_2025_01/131251100" TargetMode="External" /><Relationship Id="rId3" Type="http://schemas.openxmlformats.org/officeDocument/2006/relationships/hyperlink" Target="https://podminky.urs.cz/item/CS_URS_2025_01/132151103" TargetMode="External" /><Relationship Id="rId4" Type="http://schemas.openxmlformats.org/officeDocument/2006/relationships/hyperlink" Target="https://podminky.urs.cz/item/CS_URS_2025_01/132251103" TargetMode="External" /><Relationship Id="rId5" Type="http://schemas.openxmlformats.org/officeDocument/2006/relationships/hyperlink" Target="https://podminky.urs.cz/item/CS_URS_2025_01/151101101" TargetMode="External" /><Relationship Id="rId6" Type="http://schemas.openxmlformats.org/officeDocument/2006/relationships/hyperlink" Target="https://podminky.urs.cz/item/CS_URS_2025_01/151101111" TargetMode="External" /><Relationship Id="rId7" Type="http://schemas.openxmlformats.org/officeDocument/2006/relationships/hyperlink" Target="https://podminky.urs.cz/item/CS_URS_2025_01/162751117" TargetMode="External" /><Relationship Id="rId8" Type="http://schemas.openxmlformats.org/officeDocument/2006/relationships/hyperlink" Target="https://podminky.urs.cz/item/CS_URS_2025_01/162751119" TargetMode="External" /><Relationship Id="rId9" Type="http://schemas.openxmlformats.org/officeDocument/2006/relationships/hyperlink" Target="https://podminky.urs.cz/item/CS_URS_2025_01/171201231" TargetMode="External" /><Relationship Id="rId10" Type="http://schemas.openxmlformats.org/officeDocument/2006/relationships/hyperlink" Target="https://podminky.urs.cz/item/CS_URS_2025_01/171251201" TargetMode="External" /><Relationship Id="rId11" Type="http://schemas.openxmlformats.org/officeDocument/2006/relationships/hyperlink" Target="https://podminky.urs.cz/item/CS_URS_2025_01/174151101" TargetMode="External" /><Relationship Id="rId12" Type="http://schemas.openxmlformats.org/officeDocument/2006/relationships/hyperlink" Target="https://podminky.urs.cz/item/CS_URS_2025_01/175111101" TargetMode="External" /><Relationship Id="rId13" Type="http://schemas.openxmlformats.org/officeDocument/2006/relationships/hyperlink" Target="https://podminky.urs.cz/item/CS_URS_2025_01/181912112" TargetMode="External" /><Relationship Id="rId14" Type="http://schemas.openxmlformats.org/officeDocument/2006/relationships/hyperlink" Target="https://podminky.urs.cz/item/CS_URS_2025_01/212572111" TargetMode="External" /><Relationship Id="rId15" Type="http://schemas.openxmlformats.org/officeDocument/2006/relationships/hyperlink" Target="https://podminky.urs.cz/item/CS_URS_2025_01/612135101" TargetMode="External" /><Relationship Id="rId16" Type="http://schemas.openxmlformats.org/officeDocument/2006/relationships/hyperlink" Target="https://podminky.urs.cz/item/CS_URS_2025_01/894812311" TargetMode="External" /><Relationship Id="rId17" Type="http://schemas.openxmlformats.org/officeDocument/2006/relationships/hyperlink" Target="https://podminky.urs.cz/item/CS_URS_2025_01/894812313" TargetMode="External" /><Relationship Id="rId18" Type="http://schemas.openxmlformats.org/officeDocument/2006/relationships/hyperlink" Target="https://podminky.urs.cz/item/CS_URS_2025_01/894812315" TargetMode="External" /><Relationship Id="rId19" Type="http://schemas.openxmlformats.org/officeDocument/2006/relationships/hyperlink" Target="https://podminky.urs.cz/item/CS_URS_2025_01/894812332" TargetMode="External" /><Relationship Id="rId20" Type="http://schemas.openxmlformats.org/officeDocument/2006/relationships/hyperlink" Target="https://podminky.urs.cz/item/CS_URS_2025_01/894812339" TargetMode="External" /><Relationship Id="rId21" Type="http://schemas.openxmlformats.org/officeDocument/2006/relationships/hyperlink" Target="https://podminky.urs.cz/item/CS_URS_2025_01/894812356" TargetMode="External" /><Relationship Id="rId22" Type="http://schemas.openxmlformats.org/officeDocument/2006/relationships/hyperlink" Target="https://podminky.urs.cz/item/CS_URS_2025_01/899722112" TargetMode="External" /><Relationship Id="rId23" Type="http://schemas.openxmlformats.org/officeDocument/2006/relationships/hyperlink" Target="https://podminky.urs.cz/item/CS_URS_2025_01/310235241" TargetMode="External" /><Relationship Id="rId24" Type="http://schemas.openxmlformats.org/officeDocument/2006/relationships/hyperlink" Target="https://podminky.urs.cz/item/CS_URS_2025_01/974031121" TargetMode="External" /><Relationship Id="rId25" Type="http://schemas.openxmlformats.org/officeDocument/2006/relationships/hyperlink" Target="https://podminky.urs.cz/item/CS_URS_2025_01/974031132" TargetMode="External" /><Relationship Id="rId26" Type="http://schemas.openxmlformats.org/officeDocument/2006/relationships/hyperlink" Target="https://podminky.urs.cz/item/CS_URS_2025_01/974031142" TargetMode="External" /><Relationship Id="rId27" Type="http://schemas.openxmlformats.org/officeDocument/2006/relationships/hyperlink" Target="https://podminky.urs.cz/item/CS_URS_2025_01/974031153" TargetMode="External" /><Relationship Id="rId28" Type="http://schemas.openxmlformats.org/officeDocument/2006/relationships/hyperlink" Target="https://podminky.urs.cz/item/CS_URS_2025_01/974031164" TargetMode="External" /><Relationship Id="rId29" Type="http://schemas.openxmlformats.org/officeDocument/2006/relationships/hyperlink" Target="https://podminky.urs.cz/item/CS_URS_2025_01/977151111" TargetMode="External" /><Relationship Id="rId30" Type="http://schemas.openxmlformats.org/officeDocument/2006/relationships/hyperlink" Target="https://podminky.urs.cz/item/CS_URS_2025_01/977151116" TargetMode="External" /><Relationship Id="rId31" Type="http://schemas.openxmlformats.org/officeDocument/2006/relationships/hyperlink" Target="https://podminky.urs.cz/item/CS_URS_2025_01/977151121" TargetMode="External" /><Relationship Id="rId32" Type="http://schemas.openxmlformats.org/officeDocument/2006/relationships/hyperlink" Target="https://podminky.urs.cz/item/CS_URS_2025_01/977151122" TargetMode="External" /><Relationship Id="rId33" Type="http://schemas.openxmlformats.org/officeDocument/2006/relationships/hyperlink" Target="https://podminky.urs.cz/item/CS_URS_2025_01/977151124" TargetMode="External" /><Relationship Id="rId34" Type="http://schemas.openxmlformats.org/officeDocument/2006/relationships/hyperlink" Target="https://podminky.urs.cz/item/CS_URS_2025_01/977151126" TargetMode="External" /><Relationship Id="rId35" Type="http://schemas.openxmlformats.org/officeDocument/2006/relationships/hyperlink" Target="https://podminky.urs.cz/item/CS_URS_2025_01/977151128" TargetMode="External" /><Relationship Id="rId36" Type="http://schemas.openxmlformats.org/officeDocument/2006/relationships/hyperlink" Target="https://podminky.urs.cz/item/CS_URS_2025_01/997013151" TargetMode="External" /><Relationship Id="rId37" Type="http://schemas.openxmlformats.org/officeDocument/2006/relationships/hyperlink" Target="https://podminky.urs.cz/item/CS_URS_2025_01/997013501" TargetMode="External" /><Relationship Id="rId38" Type="http://schemas.openxmlformats.org/officeDocument/2006/relationships/hyperlink" Target="https://podminky.urs.cz/item/CS_URS_2025_01/997013509" TargetMode="External" /><Relationship Id="rId39" Type="http://schemas.openxmlformats.org/officeDocument/2006/relationships/hyperlink" Target="https://podminky.urs.cz/item/CS_URS_2025_01/997013871" TargetMode="External" /><Relationship Id="rId40" Type="http://schemas.openxmlformats.org/officeDocument/2006/relationships/hyperlink" Target="https://podminky.urs.cz/item/CS_URS_2025_01/998271201" TargetMode="External" /><Relationship Id="rId41" Type="http://schemas.openxmlformats.org/officeDocument/2006/relationships/hyperlink" Target="https://podminky.urs.cz/item/CS_URS_2025_01/721173315" TargetMode="External" /><Relationship Id="rId42" Type="http://schemas.openxmlformats.org/officeDocument/2006/relationships/hyperlink" Target="https://podminky.urs.cz/item/CS_URS_2025_01/721173316" TargetMode="External" /><Relationship Id="rId43" Type="http://schemas.openxmlformats.org/officeDocument/2006/relationships/hyperlink" Target="https://podminky.urs.cz/item/CS_URS_2025_01/721173317" TargetMode="External" /><Relationship Id="rId44" Type="http://schemas.openxmlformats.org/officeDocument/2006/relationships/hyperlink" Target="https://podminky.urs.cz/item/CS_URS_2025_01/721173401" TargetMode="External" /><Relationship Id="rId45" Type="http://schemas.openxmlformats.org/officeDocument/2006/relationships/hyperlink" Target="https://podminky.urs.cz/item/CS_URS_2025_01/721173402" TargetMode="External" /><Relationship Id="rId46" Type="http://schemas.openxmlformats.org/officeDocument/2006/relationships/hyperlink" Target="https://podminky.urs.cz/item/CS_URS_2025_01/721173403" TargetMode="External" /><Relationship Id="rId47" Type="http://schemas.openxmlformats.org/officeDocument/2006/relationships/hyperlink" Target="https://podminky.urs.cz/item/CS_URS_2025_01/721173404" TargetMode="External" /><Relationship Id="rId48" Type="http://schemas.openxmlformats.org/officeDocument/2006/relationships/hyperlink" Target="https://podminky.urs.cz/item/CS_URS_2025_01/721174041" TargetMode="External" /><Relationship Id="rId49" Type="http://schemas.openxmlformats.org/officeDocument/2006/relationships/hyperlink" Target="https://podminky.urs.cz/item/CS_URS_2025_01/721174043" TargetMode="External" /><Relationship Id="rId50" Type="http://schemas.openxmlformats.org/officeDocument/2006/relationships/hyperlink" Target="https://podminky.urs.cz/item/CS_URS_2025_01/721174044" TargetMode="External" /><Relationship Id="rId51" Type="http://schemas.openxmlformats.org/officeDocument/2006/relationships/hyperlink" Target="https://podminky.urs.cz/item/CS_URS_2025_01/721174045" TargetMode="External" /><Relationship Id="rId52" Type="http://schemas.openxmlformats.org/officeDocument/2006/relationships/hyperlink" Target="https://podminky.urs.cz/item/CS_URS_2025_01/721174063" TargetMode="External" /><Relationship Id="rId53" Type="http://schemas.openxmlformats.org/officeDocument/2006/relationships/hyperlink" Target="https://podminky.urs.cz/item/CS_URS_2025_01/721194103" TargetMode="External" /><Relationship Id="rId54" Type="http://schemas.openxmlformats.org/officeDocument/2006/relationships/hyperlink" Target="https://podminky.urs.cz/item/CS_URS_2025_01/721194105" TargetMode="External" /><Relationship Id="rId55" Type="http://schemas.openxmlformats.org/officeDocument/2006/relationships/hyperlink" Target="https://podminky.urs.cz/item/CS_URS_2025_01/721194107" TargetMode="External" /><Relationship Id="rId56" Type="http://schemas.openxmlformats.org/officeDocument/2006/relationships/hyperlink" Target="https://podminky.urs.cz/item/CS_URS_2025_01/721194109" TargetMode="External" /><Relationship Id="rId57" Type="http://schemas.openxmlformats.org/officeDocument/2006/relationships/hyperlink" Target="https://podminky.urs.cz/item/CS_URS_2025_01/721219128" TargetMode="External" /><Relationship Id="rId58" Type="http://schemas.openxmlformats.org/officeDocument/2006/relationships/hyperlink" Target="https://podminky.urs.cz/item/CS_URS_2025_01/721233132" TargetMode="External" /><Relationship Id="rId59" Type="http://schemas.openxmlformats.org/officeDocument/2006/relationships/hyperlink" Target="https://podminky.urs.cz/item/CS_URS_2025_01/721242105" TargetMode="External" /><Relationship Id="rId60" Type="http://schemas.openxmlformats.org/officeDocument/2006/relationships/hyperlink" Target="https://podminky.urs.cz/item/CS_URS_2025_01/721273153" TargetMode="External" /><Relationship Id="rId61" Type="http://schemas.openxmlformats.org/officeDocument/2006/relationships/hyperlink" Target="https://podminky.urs.cz/item/CS_URS_2025_01/721274121" TargetMode="External" /><Relationship Id="rId62" Type="http://schemas.openxmlformats.org/officeDocument/2006/relationships/hyperlink" Target="https://podminky.urs.cz/item/CS_URS_2025_01/721290111" TargetMode="External" /><Relationship Id="rId63" Type="http://schemas.openxmlformats.org/officeDocument/2006/relationships/hyperlink" Target="https://podminky.urs.cz/item/CS_URS_2025_01/721290112" TargetMode="External" /><Relationship Id="rId64" Type="http://schemas.openxmlformats.org/officeDocument/2006/relationships/hyperlink" Target="https://podminky.urs.cz/item/CS_URS_2025_01/998721111" TargetMode="External" /><Relationship Id="rId65" Type="http://schemas.openxmlformats.org/officeDocument/2006/relationships/hyperlink" Target="https://podminky.urs.cz/item/CS_URS_2025_01/722130143" TargetMode="External" /><Relationship Id="rId66" Type="http://schemas.openxmlformats.org/officeDocument/2006/relationships/hyperlink" Target="https://podminky.urs.cz/item/CS_URS_2025_01/722174001" TargetMode="External" /><Relationship Id="rId67" Type="http://schemas.openxmlformats.org/officeDocument/2006/relationships/hyperlink" Target="https://podminky.urs.cz/item/CS_URS_2025_01/722174002" TargetMode="External" /><Relationship Id="rId68" Type="http://schemas.openxmlformats.org/officeDocument/2006/relationships/hyperlink" Target="https://podminky.urs.cz/item/CS_URS_2025_01/722174003" TargetMode="External" /><Relationship Id="rId69" Type="http://schemas.openxmlformats.org/officeDocument/2006/relationships/hyperlink" Target="https://podminky.urs.cz/item/CS_URS_2025_01/722174004" TargetMode="External" /><Relationship Id="rId70" Type="http://schemas.openxmlformats.org/officeDocument/2006/relationships/hyperlink" Target="https://podminky.urs.cz/item/CS_URS_2025_01/722181231" TargetMode="External" /><Relationship Id="rId71" Type="http://schemas.openxmlformats.org/officeDocument/2006/relationships/hyperlink" Target="https://podminky.urs.cz/item/CS_URS_2025_01/722181251" TargetMode="External" /><Relationship Id="rId72" Type="http://schemas.openxmlformats.org/officeDocument/2006/relationships/hyperlink" Target="https://podminky.urs.cz/item/CS_URS_2025_01/722190401" TargetMode="External" /><Relationship Id="rId73" Type="http://schemas.openxmlformats.org/officeDocument/2006/relationships/hyperlink" Target="https://podminky.urs.cz/item/CS_URS_2025_01/722220112" TargetMode="External" /><Relationship Id="rId74" Type="http://schemas.openxmlformats.org/officeDocument/2006/relationships/hyperlink" Target="https://podminky.urs.cz/item/CS_URS_2025_01/722220122" TargetMode="External" /><Relationship Id="rId75" Type="http://schemas.openxmlformats.org/officeDocument/2006/relationships/hyperlink" Target="https://podminky.urs.cz/item/CS_URS_2025_01/722229104" TargetMode="External" /><Relationship Id="rId76" Type="http://schemas.openxmlformats.org/officeDocument/2006/relationships/hyperlink" Target="https://podminky.urs.cz/item/CS_URS_2025_01/722231074" TargetMode="External" /><Relationship Id="rId77" Type="http://schemas.openxmlformats.org/officeDocument/2006/relationships/hyperlink" Target="https://podminky.urs.cz/item/CS_URS_2025_01/722231143" TargetMode="External" /><Relationship Id="rId78" Type="http://schemas.openxmlformats.org/officeDocument/2006/relationships/hyperlink" Target="https://podminky.urs.cz/item/CS_URS_2025_01/722232045" TargetMode="External" /><Relationship Id="rId79" Type="http://schemas.openxmlformats.org/officeDocument/2006/relationships/hyperlink" Target="https://podminky.urs.cz/item/CS_URS_2025_01/722232063" TargetMode="External" /><Relationship Id="rId80" Type="http://schemas.openxmlformats.org/officeDocument/2006/relationships/hyperlink" Target="https://podminky.urs.cz/item/CS_URS_2025_01/722234265" TargetMode="External" /><Relationship Id="rId81" Type="http://schemas.openxmlformats.org/officeDocument/2006/relationships/hyperlink" Target="https://podminky.urs.cz/item/CS_URS_2025_01/722240101" TargetMode="External" /><Relationship Id="rId82" Type="http://schemas.openxmlformats.org/officeDocument/2006/relationships/hyperlink" Target="https://podminky.urs.cz/item/CS_URS_2025_01/722250101" TargetMode="External" /><Relationship Id="rId83" Type="http://schemas.openxmlformats.org/officeDocument/2006/relationships/hyperlink" Target="https://podminky.urs.cz/item/CS_URS_2025_01/722250143" TargetMode="External" /><Relationship Id="rId84" Type="http://schemas.openxmlformats.org/officeDocument/2006/relationships/hyperlink" Target="https://podminky.urs.cz/item/CS_URS_2025_01/722290234" TargetMode="External" /><Relationship Id="rId85" Type="http://schemas.openxmlformats.org/officeDocument/2006/relationships/hyperlink" Target="https://podminky.urs.cz/item/CS_URS_2025_01/722290246" TargetMode="External" /><Relationship Id="rId86" Type="http://schemas.openxmlformats.org/officeDocument/2006/relationships/hyperlink" Target="https://podminky.urs.cz/item/CS_URS_2025_01/998722111" TargetMode="External" /><Relationship Id="rId87" Type="http://schemas.openxmlformats.org/officeDocument/2006/relationships/hyperlink" Target="https://podminky.urs.cz/item/CS_URS_2025_01/725119125" TargetMode="External" /><Relationship Id="rId88" Type="http://schemas.openxmlformats.org/officeDocument/2006/relationships/hyperlink" Target="https://podminky.urs.cz/item/CS_URS_2025_01/725119131" TargetMode="External" /><Relationship Id="rId89" Type="http://schemas.openxmlformats.org/officeDocument/2006/relationships/hyperlink" Target="https://podminky.urs.cz/item/CS_URS_2025_01/725129101" TargetMode="External" /><Relationship Id="rId90" Type="http://schemas.openxmlformats.org/officeDocument/2006/relationships/hyperlink" Target="https://podminky.urs.cz/item/CS_URS_2025_01/725219102" TargetMode="External" /><Relationship Id="rId91" Type="http://schemas.openxmlformats.org/officeDocument/2006/relationships/hyperlink" Target="https://podminky.urs.cz/item/CS_URS_2025_01/725244905" TargetMode="External" /><Relationship Id="rId92" Type="http://schemas.openxmlformats.org/officeDocument/2006/relationships/hyperlink" Target="https://podminky.urs.cz/item/CS_URS_2025_01/725291652" TargetMode="External" /><Relationship Id="rId93" Type="http://schemas.openxmlformats.org/officeDocument/2006/relationships/hyperlink" Target="https://podminky.urs.cz/item/CS_URS_2025_01/725291654" TargetMode="External" /><Relationship Id="rId94" Type="http://schemas.openxmlformats.org/officeDocument/2006/relationships/hyperlink" Target="https://podminky.urs.cz/item/CS_URS_2025_01/725291664" TargetMode="External" /><Relationship Id="rId95" Type="http://schemas.openxmlformats.org/officeDocument/2006/relationships/hyperlink" Target="https://podminky.urs.cz/item/CS_URS_2025_01/725813112" TargetMode="External" /><Relationship Id="rId96" Type="http://schemas.openxmlformats.org/officeDocument/2006/relationships/hyperlink" Target="https://podminky.urs.cz/item/CS_URS_2025_01/725819201" TargetMode="External" /><Relationship Id="rId97" Type="http://schemas.openxmlformats.org/officeDocument/2006/relationships/hyperlink" Target="https://podminky.urs.cz/item/CS_URS_2025_01/725819202" TargetMode="External" /><Relationship Id="rId98" Type="http://schemas.openxmlformats.org/officeDocument/2006/relationships/hyperlink" Target="https://podminky.urs.cz/item/CS_URS_2025_01/725819401" TargetMode="External" /><Relationship Id="rId99" Type="http://schemas.openxmlformats.org/officeDocument/2006/relationships/hyperlink" Target="https://podminky.urs.cz/item/CS_URS_2025_01/725829101" TargetMode="External" /><Relationship Id="rId100" Type="http://schemas.openxmlformats.org/officeDocument/2006/relationships/hyperlink" Target="https://podminky.urs.cz/item/CS_URS_2025_01/725829131" TargetMode="External" /><Relationship Id="rId101" Type="http://schemas.openxmlformats.org/officeDocument/2006/relationships/hyperlink" Target="https://podminky.urs.cz/item/CS_URS_2025_01/725849411" TargetMode="External" /><Relationship Id="rId102" Type="http://schemas.openxmlformats.org/officeDocument/2006/relationships/hyperlink" Target="https://podminky.urs.cz/item/CS_URS_2025_01/725865411" TargetMode="External" /><Relationship Id="rId103" Type="http://schemas.openxmlformats.org/officeDocument/2006/relationships/hyperlink" Target="https://podminky.urs.cz/item/CS_URS_2025_01/725869101" TargetMode="External" /><Relationship Id="rId104" Type="http://schemas.openxmlformats.org/officeDocument/2006/relationships/hyperlink" Target="https://podminky.urs.cz/item/CS_URS_2025_01/725980123" TargetMode="External" /><Relationship Id="rId105" Type="http://schemas.openxmlformats.org/officeDocument/2006/relationships/hyperlink" Target="https://podminky.urs.cz/item/CS_URS_2025_01/998725111" TargetMode="External" /><Relationship Id="rId106" Type="http://schemas.openxmlformats.org/officeDocument/2006/relationships/hyperlink" Target="https://podminky.urs.cz/item/CS_URS_2025_01/726111204" TargetMode="External" /><Relationship Id="rId107" Type="http://schemas.openxmlformats.org/officeDocument/2006/relationships/hyperlink" Target="https://podminky.urs.cz/item/CS_URS_2025_01/726131203" TargetMode="External" /><Relationship Id="rId108" Type="http://schemas.openxmlformats.org/officeDocument/2006/relationships/hyperlink" Target="https://podminky.urs.cz/item/CS_URS_2025_01/726191011" TargetMode="External" /><Relationship Id="rId109" Type="http://schemas.openxmlformats.org/officeDocument/2006/relationships/hyperlink" Target="https://podminky.urs.cz/item/CS_URS_2025_01/998726121" TargetMode="External" /><Relationship Id="rId110" Type="http://schemas.openxmlformats.org/officeDocument/2006/relationships/hyperlink" Target="https://podminky.urs.cz/item/CS_URS_2025_01/732421206" TargetMode="External" /><Relationship Id="rId111" Type="http://schemas.openxmlformats.org/officeDocument/2006/relationships/hyperlink" Target="https://podminky.urs.cz/item/CS_URS_2025_01/998732201" TargetMode="External" /><Relationship Id="rId112" Type="http://schemas.openxmlformats.org/officeDocument/2006/relationships/hyperlink" Target="https://podminky.urs.cz/item/CS_URS_2025_01/751613140" TargetMode="External" /><Relationship Id="rId113" Type="http://schemas.openxmlformats.org/officeDocument/2006/relationships/hyperlink" Target="https://podminky.urs.cz/item/CS_URS_2025_01/751613143" TargetMode="External" /><Relationship Id="rId114" Type="http://schemas.openxmlformats.org/officeDocument/2006/relationships/hyperlink" Target="https://podminky.urs.cz/item/CS_URS_2025_01/998751111" TargetMode="External" /><Relationship Id="rId115" Type="http://schemas.openxmlformats.org/officeDocument/2006/relationships/hyperlink" Target="https://podminky.urs.cz/item/CS_URS_2025_01/998763321" TargetMode="External" /><Relationship Id="rId116" Type="http://schemas.openxmlformats.org/officeDocument/2006/relationships/hyperlink" Target="https://podminky.urs.cz/item/CS_URS_2025_01/065002000" TargetMode="External" /><Relationship Id="rId117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310235241" TargetMode="External" /><Relationship Id="rId2" Type="http://schemas.openxmlformats.org/officeDocument/2006/relationships/hyperlink" Target="https://podminky.urs.cz/item/CS_URS_2025_01/977151111" TargetMode="External" /><Relationship Id="rId3" Type="http://schemas.openxmlformats.org/officeDocument/2006/relationships/hyperlink" Target="https://podminky.urs.cz/item/CS_URS_2025_01/977151119" TargetMode="External" /><Relationship Id="rId4" Type="http://schemas.openxmlformats.org/officeDocument/2006/relationships/hyperlink" Target="https://podminky.urs.cz/item/CS_URS_2025_01/997013211" TargetMode="External" /><Relationship Id="rId5" Type="http://schemas.openxmlformats.org/officeDocument/2006/relationships/hyperlink" Target="https://podminky.urs.cz/item/CS_URS_2025_01/997013501" TargetMode="External" /><Relationship Id="rId6" Type="http://schemas.openxmlformats.org/officeDocument/2006/relationships/hyperlink" Target="https://podminky.urs.cz/item/CS_URS_2025_01/997013509" TargetMode="External" /><Relationship Id="rId7" Type="http://schemas.openxmlformats.org/officeDocument/2006/relationships/hyperlink" Target="https://podminky.urs.cz/item/CS_URS_2025_01/997013609" TargetMode="External" /><Relationship Id="rId8" Type="http://schemas.openxmlformats.org/officeDocument/2006/relationships/hyperlink" Target="https://podminky.urs.cz/item/CS_URS_2025_01/998011008" TargetMode="External" /><Relationship Id="rId9" Type="http://schemas.openxmlformats.org/officeDocument/2006/relationships/hyperlink" Target="https://podminky.urs.cz/item/CS_URS_2025_01/722232044" TargetMode="External" /><Relationship Id="rId10" Type="http://schemas.openxmlformats.org/officeDocument/2006/relationships/hyperlink" Target="https://podminky.urs.cz/item/CS_URS_2025_01/998722111" TargetMode="External" /><Relationship Id="rId11" Type="http://schemas.openxmlformats.org/officeDocument/2006/relationships/hyperlink" Target="https://podminky.urs.cz/item/CS_URS_2025_01/998732111" TargetMode="External" /><Relationship Id="rId12" Type="http://schemas.openxmlformats.org/officeDocument/2006/relationships/hyperlink" Target="https://podminky.urs.cz/item/CS_URS_2025_01/733122222" TargetMode="External" /><Relationship Id="rId13" Type="http://schemas.openxmlformats.org/officeDocument/2006/relationships/hyperlink" Target="https://podminky.urs.cz/item/CS_URS_2025_01/733122223" TargetMode="External" /><Relationship Id="rId14" Type="http://schemas.openxmlformats.org/officeDocument/2006/relationships/hyperlink" Target="https://podminky.urs.cz/item/CS_URS_2025_01/733122224" TargetMode="External" /><Relationship Id="rId15" Type="http://schemas.openxmlformats.org/officeDocument/2006/relationships/hyperlink" Target="https://podminky.urs.cz/item/CS_URS_2025_01/733122225" TargetMode="External" /><Relationship Id="rId16" Type="http://schemas.openxmlformats.org/officeDocument/2006/relationships/hyperlink" Target="https://podminky.urs.cz/item/CS_URS_2025_01/733222302" TargetMode="External" /><Relationship Id="rId17" Type="http://schemas.openxmlformats.org/officeDocument/2006/relationships/hyperlink" Target="https://podminky.urs.cz/item/CS_URS_2025_01/733811251" TargetMode="External" /><Relationship Id="rId18" Type="http://schemas.openxmlformats.org/officeDocument/2006/relationships/hyperlink" Target="https://podminky.urs.cz/item/CS_URS_2025_01/733811252" TargetMode="External" /><Relationship Id="rId19" Type="http://schemas.openxmlformats.org/officeDocument/2006/relationships/hyperlink" Target="https://podminky.urs.cz/item/CS_URS_2025_01/998733111" TargetMode="External" /><Relationship Id="rId20" Type="http://schemas.openxmlformats.org/officeDocument/2006/relationships/hyperlink" Target="https://podminky.urs.cz/item/CS_URS_2025_01/734209113" TargetMode="External" /><Relationship Id="rId21" Type="http://schemas.openxmlformats.org/officeDocument/2006/relationships/hyperlink" Target="https://podminky.urs.cz/item/CS_URS_2025_01/734261412" TargetMode="External" /><Relationship Id="rId22" Type="http://schemas.openxmlformats.org/officeDocument/2006/relationships/hyperlink" Target="https://podminky.urs.cz/item/CS_URS_2025_01/734291123" TargetMode="External" /><Relationship Id="rId23" Type="http://schemas.openxmlformats.org/officeDocument/2006/relationships/hyperlink" Target="https://podminky.urs.cz/item/CS_URS_2025_01/734291273" TargetMode="External" /><Relationship Id="rId24" Type="http://schemas.openxmlformats.org/officeDocument/2006/relationships/hyperlink" Target="https://podminky.urs.cz/item/CS_URS_2025_01/735152251" TargetMode="External" /><Relationship Id="rId25" Type="http://schemas.openxmlformats.org/officeDocument/2006/relationships/hyperlink" Target="https://podminky.urs.cz/item/CS_URS_2025_01/735152252" TargetMode="External" /><Relationship Id="rId26" Type="http://schemas.openxmlformats.org/officeDocument/2006/relationships/hyperlink" Target="https://podminky.urs.cz/item/CS_URS_2025_01/735152256" TargetMode="External" /><Relationship Id="rId27" Type="http://schemas.openxmlformats.org/officeDocument/2006/relationships/hyperlink" Target="https://podminky.urs.cz/item/CS_URS_2025_01/735152258" TargetMode="External" /><Relationship Id="rId28" Type="http://schemas.openxmlformats.org/officeDocument/2006/relationships/hyperlink" Target="https://podminky.urs.cz/item/CS_URS_2025_01/735152599" TargetMode="External" /><Relationship Id="rId29" Type="http://schemas.openxmlformats.org/officeDocument/2006/relationships/hyperlink" Target="https://podminky.urs.cz/item/CS_URS_2025_01/735152600" TargetMode="External" /><Relationship Id="rId30" Type="http://schemas.openxmlformats.org/officeDocument/2006/relationships/hyperlink" Target="https://podminky.urs.cz/item/CS_URS_2025_01/735164512" TargetMode="External" /><Relationship Id="rId31" Type="http://schemas.openxmlformats.org/officeDocument/2006/relationships/hyperlink" Target="https://podminky.urs.cz/item/CS_URS_2025_01/998735101" TargetMode="External" /><Relationship Id="rId32" Type="http://schemas.openxmlformats.org/officeDocument/2006/relationships/hyperlink" Target="https://podminky.urs.cz/item/CS_URS_2025_01/736110201" TargetMode="External" /><Relationship Id="rId33" Type="http://schemas.openxmlformats.org/officeDocument/2006/relationships/hyperlink" Target="https://podminky.urs.cz/item/CS_URS_2025_01/736110651" TargetMode="External" /><Relationship Id="rId34" Type="http://schemas.openxmlformats.org/officeDocument/2006/relationships/hyperlink" Target="https://podminky.urs.cz/item/CS_URS_2025_01/736110652" TargetMode="External" /><Relationship Id="rId35" Type="http://schemas.openxmlformats.org/officeDocument/2006/relationships/hyperlink" Target="https://podminky.urs.cz/item/CS_URS_2025_01/736110653" TargetMode="External" /><Relationship Id="rId36" Type="http://schemas.openxmlformats.org/officeDocument/2006/relationships/hyperlink" Target="https://podminky.urs.cz/item/CS_URS_2025_01/736111008" TargetMode="External" /><Relationship Id="rId37" Type="http://schemas.openxmlformats.org/officeDocument/2006/relationships/hyperlink" Target="https://podminky.urs.cz/item/CS_URS_2025_01/736111011" TargetMode="External" /><Relationship Id="rId38" Type="http://schemas.openxmlformats.org/officeDocument/2006/relationships/hyperlink" Target="https://podminky.urs.cz/item/CS_URS_2025_01/736111103" TargetMode="External" /><Relationship Id="rId39" Type="http://schemas.openxmlformats.org/officeDocument/2006/relationships/hyperlink" Target="https://podminky.urs.cz/item/CS_URS_2025_01/736111104" TargetMode="External" /><Relationship Id="rId40" Type="http://schemas.openxmlformats.org/officeDocument/2006/relationships/hyperlink" Target="https://podminky.urs.cz/item/CS_URS_2025_01/741331075" TargetMode="External" /><Relationship Id="rId41" Type="http://schemas.openxmlformats.org/officeDocument/2006/relationships/hyperlink" Target="https://podminky.urs.cz/item/CS_URS_2025_01/751791111" TargetMode="External" /><Relationship Id="rId42" Type="http://schemas.openxmlformats.org/officeDocument/2006/relationships/hyperlink" Target="https://podminky.urs.cz/item/CS_URS_2025_01/751791114" TargetMode="External" /><Relationship Id="rId43" Type="http://schemas.openxmlformats.org/officeDocument/2006/relationships/hyperlink" Target="https://podminky.urs.cz/item/CS_URS_2025_01/998741111" TargetMode="External" /><Relationship Id="rId44" Type="http://schemas.openxmlformats.org/officeDocument/2006/relationships/hyperlink" Target="https://podminky.urs.cz/item/CS_URS_2025_01/468101421" TargetMode="External" /><Relationship Id="rId45" Type="http://schemas.openxmlformats.org/officeDocument/2006/relationships/hyperlink" Target="https://podminky.urs.cz/item/CS_URS_2025_01/468101422" TargetMode="External" /><Relationship Id="rId46" Type="http://schemas.openxmlformats.org/officeDocument/2006/relationships/hyperlink" Target="https://podminky.urs.cz/item/CS_URS_2025_01/065002000" TargetMode="External" /><Relationship Id="rId47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77151119" TargetMode="External" /><Relationship Id="rId2" Type="http://schemas.openxmlformats.org/officeDocument/2006/relationships/hyperlink" Target="https://podminky.urs.cz/item/CS_URS_2025_01/977151124" TargetMode="External" /><Relationship Id="rId3" Type="http://schemas.openxmlformats.org/officeDocument/2006/relationships/hyperlink" Target="https://podminky.urs.cz/item/CS_URS_2025_01/977151125" TargetMode="External" /><Relationship Id="rId4" Type="http://schemas.openxmlformats.org/officeDocument/2006/relationships/hyperlink" Target="https://podminky.urs.cz/item/CS_URS_2025_01/997013151" TargetMode="External" /><Relationship Id="rId5" Type="http://schemas.openxmlformats.org/officeDocument/2006/relationships/hyperlink" Target="https://podminky.urs.cz/item/CS_URS_2025_01/997013501" TargetMode="External" /><Relationship Id="rId6" Type="http://schemas.openxmlformats.org/officeDocument/2006/relationships/hyperlink" Target="https://podminky.urs.cz/item/CS_URS_2025_01/997013509" TargetMode="External" /><Relationship Id="rId7" Type="http://schemas.openxmlformats.org/officeDocument/2006/relationships/hyperlink" Target="https://podminky.urs.cz/item/CS_URS_2025_01/997013861" TargetMode="External" /><Relationship Id="rId8" Type="http://schemas.openxmlformats.org/officeDocument/2006/relationships/hyperlink" Target="https://podminky.urs.cz/item/CS_URS_2025_01/751322012" TargetMode="External" /><Relationship Id="rId9" Type="http://schemas.openxmlformats.org/officeDocument/2006/relationships/hyperlink" Target="https://podminky.urs.cz/item/CS_URS_2025_01/751398022" TargetMode="External" /><Relationship Id="rId10" Type="http://schemas.openxmlformats.org/officeDocument/2006/relationships/hyperlink" Target="https://podminky.urs.cz/item/CS_URS_2025_01/751398113" TargetMode="External" /><Relationship Id="rId11" Type="http://schemas.openxmlformats.org/officeDocument/2006/relationships/hyperlink" Target="https://podminky.urs.cz/item/CS_URS_2025_01/751514162" TargetMode="External" /><Relationship Id="rId12" Type="http://schemas.openxmlformats.org/officeDocument/2006/relationships/hyperlink" Target="https://podminky.urs.cz/item/CS_URS_2025_01/751514576" TargetMode="External" /><Relationship Id="rId13" Type="http://schemas.openxmlformats.org/officeDocument/2006/relationships/hyperlink" Target="https://podminky.urs.cz/item/CS_URS_2025_01/751525011" TargetMode="External" /><Relationship Id="rId14" Type="http://schemas.openxmlformats.org/officeDocument/2006/relationships/hyperlink" Target="https://podminky.urs.cz/item/CS_URS_2025_01/751525082" TargetMode="External" /><Relationship Id="rId15" Type="http://schemas.openxmlformats.org/officeDocument/2006/relationships/hyperlink" Target="https://podminky.urs.cz/item/CS_URS_2025_01/751526111" TargetMode="External" /><Relationship Id="rId16" Type="http://schemas.openxmlformats.org/officeDocument/2006/relationships/hyperlink" Target="https://podminky.urs.cz/item/CS_URS_2025_01/751526172" TargetMode="External" /><Relationship Id="rId17" Type="http://schemas.openxmlformats.org/officeDocument/2006/relationships/hyperlink" Target="https://podminky.urs.cz/item/CS_URS_2025_01/751514262" TargetMode="External" /><Relationship Id="rId18" Type="http://schemas.openxmlformats.org/officeDocument/2006/relationships/hyperlink" Target="https://podminky.urs.cz/item/CS_URS_2025_01/751514462" TargetMode="External" /><Relationship Id="rId19" Type="http://schemas.openxmlformats.org/officeDocument/2006/relationships/hyperlink" Target="https://podminky.urs.cz/item/CS_URS_2025_01/751537012" TargetMode="External" /><Relationship Id="rId20" Type="http://schemas.openxmlformats.org/officeDocument/2006/relationships/hyperlink" Target="https://podminky.urs.cz/item/CS_URS_2025_01/751537013" TargetMode="External" /><Relationship Id="rId21" Type="http://schemas.openxmlformats.org/officeDocument/2006/relationships/hyperlink" Target="https://podminky.urs.cz/item/CS_URS_2025_01/751537113" TargetMode="External" /><Relationship Id="rId22" Type="http://schemas.openxmlformats.org/officeDocument/2006/relationships/hyperlink" Target="https://podminky.urs.cz/item/CS_URS_2025_01/751572102" TargetMode="External" /><Relationship Id="rId23" Type="http://schemas.openxmlformats.org/officeDocument/2006/relationships/hyperlink" Target="https://podminky.urs.cz/item/CS_URS_2025_01/751611119" TargetMode="External" /><Relationship Id="rId24" Type="http://schemas.openxmlformats.org/officeDocument/2006/relationships/hyperlink" Target="https://podminky.urs.cz/item/CS_URS_2025_01/751611112" TargetMode="External" /><Relationship Id="rId25" Type="http://schemas.openxmlformats.org/officeDocument/2006/relationships/hyperlink" Target="https://podminky.urs.cz/item/CS_URS_2025_01/998751111" TargetMode="External" /><Relationship Id="rId26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26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27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28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29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29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27</v>
      </c>
      <c r="AL14" s="23"/>
      <c r="AM14" s="23"/>
      <c r="AN14" s="35" t="s">
        <v>29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30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31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27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32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34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27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32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16.5" customHeight="1">
      <c r="B23" s="22"/>
      <c r="C23" s="23"/>
      <c r="D23" s="23"/>
      <c r="E23" s="37" t="s">
        <v>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36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37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38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39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40</v>
      </c>
      <c r="E29" s="48"/>
      <c r="F29" s="33" t="s">
        <v>41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42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43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44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45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46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47</v>
      </c>
      <c r="U35" s="55"/>
      <c r="V35" s="55"/>
      <c r="W35" s="55"/>
      <c r="X35" s="57" t="s">
        <v>48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49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50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51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52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51</v>
      </c>
      <c r="AI60" s="43"/>
      <c r="AJ60" s="43"/>
      <c r="AK60" s="43"/>
      <c r="AL60" s="43"/>
      <c r="AM60" s="65" t="s">
        <v>52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53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54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51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52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51</v>
      </c>
      <c r="AI75" s="43"/>
      <c r="AJ75" s="43"/>
      <c r="AK75" s="43"/>
      <c r="AL75" s="43"/>
      <c r="AM75" s="65" t="s">
        <v>52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55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R-25_19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Požární stanice pro jednotku dobrovolných hasičů Turnov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Turnov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12. 5. 2025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Město Turnov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30</v>
      </c>
      <c r="AJ89" s="41"/>
      <c r="AK89" s="41"/>
      <c r="AL89" s="41"/>
      <c r="AM89" s="81" t="str">
        <f>IF(E17="","",E17)</f>
        <v>Jan Hošek</v>
      </c>
      <c r="AN89" s="72"/>
      <c r="AO89" s="72"/>
      <c r="AP89" s="72"/>
      <c r="AQ89" s="41"/>
      <c r="AR89" s="45"/>
      <c r="AS89" s="82" t="s">
        <v>56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28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33</v>
      </c>
      <c r="AJ90" s="41"/>
      <c r="AK90" s="41"/>
      <c r="AL90" s="41"/>
      <c r="AM90" s="81" t="str">
        <f>IF(E20="","",E20)</f>
        <v>Bc. Čermák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57</v>
      </c>
      <c r="D92" s="95"/>
      <c r="E92" s="95"/>
      <c r="F92" s="95"/>
      <c r="G92" s="95"/>
      <c r="H92" s="96"/>
      <c r="I92" s="97" t="s">
        <v>58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59</v>
      </c>
      <c r="AH92" s="95"/>
      <c r="AI92" s="95"/>
      <c r="AJ92" s="95"/>
      <c r="AK92" s="95"/>
      <c r="AL92" s="95"/>
      <c r="AM92" s="95"/>
      <c r="AN92" s="97" t="s">
        <v>60</v>
      </c>
      <c r="AO92" s="95"/>
      <c r="AP92" s="99"/>
      <c r="AQ92" s="100" t="s">
        <v>61</v>
      </c>
      <c r="AR92" s="45"/>
      <c r="AS92" s="101" t="s">
        <v>62</v>
      </c>
      <c r="AT92" s="102" t="s">
        <v>63</v>
      </c>
      <c r="AU92" s="102" t="s">
        <v>64</v>
      </c>
      <c r="AV92" s="102" t="s">
        <v>65</v>
      </c>
      <c r="AW92" s="102" t="s">
        <v>66</v>
      </c>
      <c r="AX92" s="102" t="s">
        <v>67</v>
      </c>
      <c r="AY92" s="102" t="s">
        <v>68</v>
      </c>
      <c r="AZ92" s="102" t="s">
        <v>69</v>
      </c>
      <c r="BA92" s="102" t="s">
        <v>70</v>
      </c>
      <c r="BB92" s="102" t="s">
        <v>71</v>
      </c>
      <c r="BC92" s="102" t="s">
        <v>72</v>
      </c>
      <c r="BD92" s="103" t="s">
        <v>73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74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ROUND(AG95+AG104+AG106+AG108+AG109,2)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ROUND(AS95+AS104+AS106+AS108+AS109,2)</f>
        <v>0</v>
      </c>
      <c r="AT94" s="115">
        <f>ROUND(SUM(AV94:AW94),2)</f>
        <v>0</v>
      </c>
      <c r="AU94" s="116">
        <f>ROUND(AU95+AU104+AU106+AU108+AU109,5)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ROUND(AZ95+AZ104+AZ106+AZ108+AZ109,2)</f>
        <v>0</v>
      </c>
      <c r="BA94" s="115">
        <f>ROUND(BA95+BA104+BA106+BA108+BA109,2)</f>
        <v>0</v>
      </c>
      <c r="BB94" s="115">
        <f>ROUND(BB95+BB104+BB106+BB108+BB109,2)</f>
        <v>0</v>
      </c>
      <c r="BC94" s="115">
        <f>ROUND(BC95+BC104+BC106+BC108+BC109,2)</f>
        <v>0</v>
      </c>
      <c r="BD94" s="117">
        <f>ROUND(BD95+BD104+BD106+BD108+BD109,2)</f>
        <v>0</v>
      </c>
      <c r="BE94" s="6"/>
      <c r="BS94" s="118" t="s">
        <v>75</v>
      </c>
      <c r="BT94" s="118" t="s">
        <v>76</v>
      </c>
      <c r="BU94" s="119" t="s">
        <v>77</v>
      </c>
      <c r="BV94" s="118" t="s">
        <v>78</v>
      </c>
      <c r="BW94" s="118" t="s">
        <v>5</v>
      </c>
      <c r="BX94" s="118" t="s">
        <v>79</v>
      </c>
      <c r="CL94" s="118" t="s">
        <v>1</v>
      </c>
    </row>
    <row r="95" s="7" customFormat="1" ht="16.5" customHeight="1">
      <c r="A95" s="7"/>
      <c r="B95" s="120"/>
      <c r="C95" s="121"/>
      <c r="D95" s="122" t="s">
        <v>80</v>
      </c>
      <c r="E95" s="122"/>
      <c r="F95" s="122"/>
      <c r="G95" s="122"/>
      <c r="H95" s="122"/>
      <c r="I95" s="123"/>
      <c r="J95" s="122" t="s">
        <v>81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ROUND(SUM(AG96:AG103),2)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82</v>
      </c>
      <c r="AR95" s="127"/>
      <c r="AS95" s="128">
        <f>ROUND(SUM(AS96:AS103),2)</f>
        <v>0</v>
      </c>
      <c r="AT95" s="129">
        <f>ROUND(SUM(AV95:AW95),2)</f>
        <v>0</v>
      </c>
      <c r="AU95" s="130">
        <f>ROUND(SUM(AU96:AU103),5)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ROUND(SUM(AZ96:AZ103),2)</f>
        <v>0</v>
      </c>
      <c r="BA95" s="129">
        <f>ROUND(SUM(BA96:BA103),2)</f>
        <v>0</v>
      </c>
      <c r="BB95" s="129">
        <f>ROUND(SUM(BB96:BB103),2)</f>
        <v>0</v>
      </c>
      <c r="BC95" s="129">
        <f>ROUND(SUM(BC96:BC103),2)</f>
        <v>0</v>
      </c>
      <c r="BD95" s="131">
        <f>ROUND(SUM(BD96:BD103),2)</f>
        <v>0</v>
      </c>
      <c r="BE95" s="7"/>
      <c r="BS95" s="132" t="s">
        <v>75</v>
      </c>
      <c r="BT95" s="132" t="s">
        <v>83</v>
      </c>
      <c r="BU95" s="132" t="s">
        <v>77</v>
      </c>
      <c r="BV95" s="132" t="s">
        <v>78</v>
      </c>
      <c r="BW95" s="132" t="s">
        <v>84</v>
      </c>
      <c r="BX95" s="132" t="s">
        <v>5</v>
      </c>
      <c r="CL95" s="132" t="s">
        <v>1</v>
      </c>
      <c r="CM95" s="132" t="s">
        <v>85</v>
      </c>
    </row>
    <row r="96" s="4" customFormat="1" ht="16.5" customHeight="1">
      <c r="A96" s="133" t="s">
        <v>86</v>
      </c>
      <c r="B96" s="71"/>
      <c r="C96" s="134"/>
      <c r="D96" s="134"/>
      <c r="E96" s="135" t="s">
        <v>87</v>
      </c>
      <c r="F96" s="135"/>
      <c r="G96" s="135"/>
      <c r="H96" s="135"/>
      <c r="I96" s="135"/>
      <c r="J96" s="134"/>
      <c r="K96" s="135" t="s">
        <v>88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'D1.01.01 - Stavebně konst...'!J32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89</v>
      </c>
      <c r="AR96" s="73"/>
      <c r="AS96" s="138">
        <v>0</v>
      </c>
      <c r="AT96" s="139">
        <f>ROUND(SUM(AV96:AW96),2)</f>
        <v>0</v>
      </c>
      <c r="AU96" s="140">
        <f>'D1.01.01 - Stavebně konst...'!P172</f>
        <v>0</v>
      </c>
      <c r="AV96" s="139">
        <f>'D1.01.01 - Stavebně konst...'!J35</f>
        <v>0</v>
      </c>
      <c r="AW96" s="139">
        <f>'D1.01.01 - Stavebně konst...'!J36</f>
        <v>0</v>
      </c>
      <c r="AX96" s="139">
        <f>'D1.01.01 - Stavebně konst...'!J37</f>
        <v>0</v>
      </c>
      <c r="AY96" s="139">
        <f>'D1.01.01 - Stavebně konst...'!J38</f>
        <v>0</v>
      </c>
      <c r="AZ96" s="139">
        <f>'D1.01.01 - Stavebně konst...'!F35</f>
        <v>0</v>
      </c>
      <c r="BA96" s="139">
        <f>'D1.01.01 - Stavebně konst...'!F36</f>
        <v>0</v>
      </c>
      <c r="BB96" s="139">
        <f>'D1.01.01 - Stavebně konst...'!F37</f>
        <v>0</v>
      </c>
      <c r="BC96" s="139">
        <f>'D1.01.01 - Stavebně konst...'!F38</f>
        <v>0</v>
      </c>
      <c r="BD96" s="141">
        <f>'D1.01.01 - Stavebně konst...'!F39</f>
        <v>0</v>
      </c>
      <c r="BE96" s="4"/>
      <c r="BT96" s="142" t="s">
        <v>85</v>
      </c>
      <c r="BV96" s="142" t="s">
        <v>78</v>
      </c>
      <c r="BW96" s="142" t="s">
        <v>90</v>
      </c>
      <c r="BX96" s="142" t="s">
        <v>84</v>
      </c>
      <c r="CL96" s="142" t="s">
        <v>1</v>
      </c>
    </row>
    <row r="97" s="4" customFormat="1" ht="16.5" customHeight="1">
      <c r="A97" s="133" t="s">
        <v>86</v>
      </c>
      <c r="B97" s="71"/>
      <c r="C97" s="134"/>
      <c r="D97" s="134"/>
      <c r="E97" s="135" t="s">
        <v>91</v>
      </c>
      <c r="F97" s="135"/>
      <c r="G97" s="135"/>
      <c r="H97" s="135"/>
      <c r="I97" s="135"/>
      <c r="J97" s="134"/>
      <c r="K97" s="135" t="s">
        <v>92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6">
        <f>'D1.01.03 - Požárně bezpeč...'!J32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89</v>
      </c>
      <c r="AR97" s="73"/>
      <c r="AS97" s="138">
        <v>0</v>
      </c>
      <c r="AT97" s="139">
        <f>ROUND(SUM(AV97:AW97),2)</f>
        <v>0</v>
      </c>
      <c r="AU97" s="140">
        <f>'D1.01.03 - Požárně bezpeč...'!P125</f>
        <v>0</v>
      </c>
      <c r="AV97" s="139">
        <f>'D1.01.03 - Požárně bezpeč...'!J35</f>
        <v>0</v>
      </c>
      <c r="AW97" s="139">
        <f>'D1.01.03 - Požárně bezpeč...'!J36</f>
        <v>0</v>
      </c>
      <c r="AX97" s="139">
        <f>'D1.01.03 - Požárně bezpeč...'!J37</f>
        <v>0</v>
      </c>
      <c r="AY97" s="139">
        <f>'D1.01.03 - Požárně bezpeč...'!J38</f>
        <v>0</v>
      </c>
      <c r="AZ97" s="139">
        <f>'D1.01.03 - Požárně bezpeč...'!F35</f>
        <v>0</v>
      </c>
      <c r="BA97" s="139">
        <f>'D1.01.03 - Požárně bezpeč...'!F36</f>
        <v>0</v>
      </c>
      <c r="BB97" s="139">
        <f>'D1.01.03 - Požárně bezpeč...'!F37</f>
        <v>0</v>
      </c>
      <c r="BC97" s="139">
        <f>'D1.01.03 - Požárně bezpeč...'!F38</f>
        <v>0</v>
      </c>
      <c r="BD97" s="141">
        <f>'D1.01.03 - Požárně bezpeč...'!F39</f>
        <v>0</v>
      </c>
      <c r="BE97" s="4"/>
      <c r="BT97" s="142" t="s">
        <v>85</v>
      </c>
      <c r="BV97" s="142" t="s">
        <v>78</v>
      </c>
      <c r="BW97" s="142" t="s">
        <v>93</v>
      </c>
      <c r="BX97" s="142" t="s">
        <v>84</v>
      </c>
      <c r="CL97" s="142" t="s">
        <v>1</v>
      </c>
    </row>
    <row r="98" s="4" customFormat="1" ht="16.5" customHeight="1">
      <c r="A98" s="133" t="s">
        <v>86</v>
      </c>
      <c r="B98" s="71"/>
      <c r="C98" s="134"/>
      <c r="D98" s="134"/>
      <c r="E98" s="135" t="s">
        <v>94</v>
      </c>
      <c r="F98" s="135"/>
      <c r="G98" s="135"/>
      <c r="H98" s="135"/>
      <c r="I98" s="135"/>
      <c r="J98" s="134"/>
      <c r="K98" s="135" t="s">
        <v>95</v>
      </c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'D1.01.4a - Zdravotně tech...'!J32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89</v>
      </c>
      <c r="AR98" s="73"/>
      <c r="AS98" s="138">
        <v>0</v>
      </c>
      <c r="AT98" s="139">
        <f>ROUND(SUM(AV98:AW98),2)</f>
        <v>0</v>
      </c>
      <c r="AU98" s="140">
        <f>'D1.01.4a - Zdravotně tech...'!P144</f>
        <v>0</v>
      </c>
      <c r="AV98" s="139">
        <f>'D1.01.4a - Zdravotně tech...'!J35</f>
        <v>0</v>
      </c>
      <c r="AW98" s="139">
        <f>'D1.01.4a - Zdravotně tech...'!J36</f>
        <v>0</v>
      </c>
      <c r="AX98" s="139">
        <f>'D1.01.4a - Zdravotně tech...'!J37</f>
        <v>0</v>
      </c>
      <c r="AY98" s="139">
        <f>'D1.01.4a - Zdravotně tech...'!J38</f>
        <v>0</v>
      </c>
      <c r="AZ98" s="139">
        <f>'D1.01.4a - Zdravotně tech...'!F35</f>
        <v>0</v>
      </c>
      <c r="BA98" s="139">
        <f>'D1.01.4a - Zdravotně tech...'!F36</f>
        <v>0</v>
      </c>
      <c r="BB98" s="139">
        <f>'D1.01.4a - Zdravotně tech...'!F37</f>
        <v>0</v>
      </c>
      <c r="BC98" s="139">
        <f>'D1.01.4a - Zdravotně tech...'!F38</f>
        <v>0</v>
      </c>
      <c r="BD98" s="141">
        <f>'D1.01.4a - Zdravotně tech...'!F39</f>
        <v>0</v>
      </c>
      <c r="BE98" s="4"/>
      <c r="BT98" s="142" t="s">
        <v>85</v>
      </c>
      <c r="BV98" s="142" t="s">
        <v>78</v>
      </c>
      <c r="BW98" s="142" t="s">
        <v>96</v>
      </c>
      <c r="BX98" s="142" t="s">
        <v>84</v>
      </c>
      <c r="CL98" s="142" t="s">
        <v>1</v>
      </c>
    </row>
    <row r="99" s="4" customFormat="1" ht="16.5" customHeight="1">
      <c r="A99" s="133" t="s">
        <v>86</v>
      </c>
      <c r="B99" s="71"/>
      <c r="C99" s="134"/>
      <c r="D99" s="134"/>
      <c r="E99" s="135" t="s">
        <v>97</v>
      </c>
      <c r="F99" s="135"/>
      <c r="G99" s="135"/>
      <c r="H99" s="135"/>
      <c r="I99" s="135"/>
      <c r="J99" s="134"/>
      <c r="K99" s="135" t="s">
        <v>98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'D1.01.4b - Vytápění'!J32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89</v>
      </c>
      <c r="AR99" s="73"/>
      <c r="AS99" s="138">
        <v>0</v>
      </c>
      <c r="AT99" s="139">
        <f>ROUND(SUM(AV99:AW99),2)</f>
        <v>0</v>
      </c>
      <c r="AU99" s="140">
        <f>'D1.01.4b - Vytápění'!P137</f>
        <v>0</v>
      </c>
      <c r="AV99" s="139">
        <f>'D1.01.4b - Vytápění'!J35</f>
        <v>0</v>
      </c>
      <c r="AW99" s="139">
        <f>'D1.01.4b - Vytápění'!J36</f>
        <v>0</v>
      </c>
      <c r="AX99" s="139">
        <f>'D1.01.4b - Vytápění'!J37</f>
        <v>0</v>
      </c>
      <c r="AY99" s="139">
        <f>'D1.01.4b - Vytápění'!J38</f>
        <v>0</v>
      </c>
      <c r="AZ99" s="139">
        <f>'D1.01.4b - Vytápění'!F35</f>
        <v>0</v>
      </c>
      <c r="BA99" s="139">
        <f>'D1.01.4b - Vytápění'!F36</f>
        <v>0</v>
      </c>
      <c r="BB99" s="139">
        <f>'D1.01.4b - Vytápění'!F37</f>
        <v>0</v>
      </c>
      <c r="BC99" s="139">
        <f>'D1.01.4b - Vytápění'!F38</f>
        <v>0</v>
      </c>
      <c r="BD99" s="141">
        <f>'D1.01.4b - Vytápění'!F39</f>
        <v>0</v>
      </c>
      <c r="BE99" s="4"/>
      <c r="BT99" s="142" t="s">
        <v>85</v>
      </c>
      <c r="BV99" s="142" t="s">
        <v>78</v>
      </c>
      <c r="BW99" s="142" t="s">
        <v>99</v>
      </c>
      <c r="BX99" s="142" t="s">
        <v>84</v>
      </c>
      <c r="CL99" s="142" t="s">
        <v>1</v>
      </c>
    </row>
    <row r="100" s="4" customFormat="1" ht="23.25" customHeight="1">
      <c r="A100" s="133" t="s">
        <v>86</v>
      </c>
      <c r="B100" s="71"/>
      <c r="C100" s="134"/>
      <c r="D100" s="134"/>
      <c r="E100" s="135" t="s">
        <v>100</v>
      </c>
      <c r="F100" s="135"/>
      <c r="G100" s="135"/>
      <c r="H100" s="135"/>
      <c r="I100" s="135"/>
      <c r="J100" s="134"/>
      <c r="K100" s="135" t="s">
        <v>101</v>
      </c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'D1.01.4c1 - Silnoproudé e...'!J32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89</v>
      </c>
      <c r="AR100" s="73"/>
      <c r="AS100" s="138">
        <v>0</v>
      </c>
      <c r="AT100" s="139">
        <f>ROUND(SUM(AV100:AW100),2)</f>
        <v>0</v>
      </c>
      <c r="AU100" s="140">
        <f>'D1.01.4c1 - Silnoproudé e...'!P136</f>
        <v>0</v>
      </c>
      <c r="AV100" s="139">
        <f>'D1.01.4c1 - Silnoproudé e...'!J35</f>
        <v>0</v>
      </c>
      <c r="AW100" s="139">
        <f>'D1.01.4c1 - Silnoproudé e...'!J36</f>
        <v>0</v>
      </c>
      <c r="AX100" s="139">
        <f>'D1.01.4c1 - Silnoproudé e...'!J37</f>
        <v>0</v>
      </c>
      <c r="AY100" s="139">
        <f>'D1.01.4c1 - Silnoproudé e...'!J38</f>
        <v>0</v>
      </c>
      <c r="AZ100" s="139">
        <f>'D1.01.4c1 - Silnoproudé e...'!F35</f>
        <v>0</v>
      </c>
      <c r="BA100" s="139">
        <f>'D1.01.4c1 - Silnoproudé e...'!F36</f>
        <v>0</v>
      </c>
      <c r="BB100" s="139">
        <f>'D1.01.4c1 - Silnoproudé e...'!F37</f>
        <v>0</v>
      </c>
      <c r="BC100" s="139">
        <f>'D1.01.4c1 - Silnoproudé e...'!F38</f>
        <v>0</v>
      </c>
      <c r="BD100" s="141">
        <f>'D1.01.4c1 - Silnoproudé e...'!F39</f>
        <v>0</v>
      </c>
      <c r="BE100" s="4"/>
      <c r="BT100" s="142" t="s">
        <v>85</v>
      </c>
      <c r="BV100" s="142" t="s">
        <v>78</v>
      </c>
      <c r="BW100" s="142" t="s">
        <v>102</v>
      </c>
      <c r="BX100" s="142" t="s">
        <v>84</v>
      </c>
      <c r="CL100" s="142" t="s">
        <v>1</v>
      </c>
    </row>
    <row r="101" s="4" customFormat="1" ht="23.25" customHeight="1">
      <c r="A101" s="133" t="s">
        <v>86</v>
      </c>
      <c r="B101" s="71"/>
      <c r="C101" s="134"/>
      <c r="D101" s="134"/>
      <c r="E101" s="135" t="s">
        <v>103</v>
      </c>
      <c r="F101" s="135"/>
      <c r="G101" s="135"/>
      <c r="H101" s="135"/>
      <c r="I101" s="135"/>
      <c r="J101" s="134"/>
      <c r="K101" s="135" t="s">
        <v>104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'D1.01.4c2 - FVE a hromosvod'!J32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89</v>
      </c>
      <c r="AR101" s="73"/>
      <c r="AS101" s="138">
        <v>0</v>
      </c>
      <c r="AT101" s="139">
        <f>ROUND(SUM(AV101:AW101),2)</f>
        <v>0</v>
      </c>
      <c r="AU101" s="140">
        <f>'D1.01.4c2 - FVE a hromosvod'!P136</f>
        <v>0</v>
      </c>
      <c r="AV101" s="139">
        <f>'D1.01.4c2 - FVE a hromosvod'!J35</f>
        <v>0</v>
      </c>
      <c r="AW101" s="139">
        <f>'D1.01.4c2 - FVE a hromosvod'!J36</f>
        <v>0</v>
      </c>
      <c r="AX101" s="139">
        <f>'D1.01.4c2 - FVE a hromosvod'!J37</f>
        <v>0</v>
      </c>
      <c r="AY101" s="139">
        <f>'D1.01.4c2 - FVE a hromosvod'!J38</f>
        <v>0</v>
      </c>
      <c r="AZ101" s="139">
        <f>'D1.01.4c2 - FVE a hromosvod'!F35</f>
        <v>0</v>
      </c>
      <c r="BA101" s="139">
        <f>'D1.01.4c2 - FVE a hromosvod'!F36</f>
        <v>0</v>
      </c>
      <c r="BB101" s="139">
        <f>'D1.01.4c2 - FVE a hromosvod'!F37</f>
        <v>0</v>
      </c>
      <c r="BC101" s="139">
        <f>'D1.01.4c2 - FVE a hromosvod'!F38</f>
        <v>0</v>
      </c>
      <c r="BD101" s="141">
        <f>'D1.01.4c2 - FVE a hromosvod'!F39</f>
        <v>0</v>
      </c>
      <c r="BE101" s="4"/>
      <c r="BT101" s="142" t="s">
        <v>85</v>
      </c>
      <c r="BV101" s="142" t="s">
        <v>78</v>
      </c>
      <c r="BW101" s="142" t="s">
        <v>105</v>
      </c>
      <c r="BX101" s="142" t="s">
        <v>84</v>
      </c>
      <c r="CL101" s="142" t="s">
        <v>1</v>
      </c>
    </row>
    <row r="102" s="4" customFormat="1" ht="23.25" customHeight="1">
      <c r="A102" s="133" t="s">
        <v>86</v>
      </c>
      <c r="B102" s="71"/>
      <c r="C102" s="134"/>
      <c r="D102" s="134"/>
      <c r="E102" s="135" t="s">
        <v>106</v>
      </c>
      <c r="F102" s="135"/>
      <c r="G102" s="135"/>
      <c r="H102" s="135"/>
      <c r="I102" s="135"/>
      <c r="J102" s="134"/>
      <c r="K102" s="135" t="s">
        <v>107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'D1.01.4c3 - Slaboproudé e...'!J32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89</v>
      </c>
      <c r="AR102" s="73"/>
      <c r="AS102" s="138">
        <v>0</v>
      </c>
      <c r="AT102" s="139">
        <f>ROUND(SUM(AV102:AW102),2)</f>
        <v>0</v>
      </c>
      <c r="AU102" s="140">
        <f>'D1.01.4c3 - Slaboproudé e...'!P135</f>
        <v>0</v>
      </c>
      <c r="AV102" s="139">
        <f>'D1.01.4c3 - Slaboproudé e...'!J35</f>
        <v>0</v>
      </c>
      <c r="AW102" s="139">
        <f>'D1.01.4c3 - Slaboproudé e...'!J36</f>
        <v>0</v>
      </c>
      <c r="AX102" s="139">
        <f>'D1.01.4c3 - Slaboproudé e...'!J37</f>
        <v>0</v>
      </c>
      <c r="AY102" s="139">
        <f>'D1.01.4c3 - Slaboproudé e...'!J38</f>
        <v>0</v>
      </c>
      <c r="AZ102" s="139">
        <f>'D1.01.4c3 - Slaboproudé e...'!F35</f>
        <v>0</v>
      </c>
      <c r="BA102" s="139">
        <f>'D1.01.4c3 - Slaboproudé e...'!F36</f>
        <v>0</v>
      </c>
      <c r="BB102" s="139">
        <f>'D1.01.4c3 - Slaboproudé e...'!F37</f>
        <v>0</v>
      </c>
      <c r="BC102" s="139">
        <f>'D1.01.4c3 - Slaboproudé e...'!F38</f>
        <v>0</v>
      </c>
      <c r="BD102" s="141">
        <f>'D1.01.4c3 - Slaboproudé e...'!F39</f>
        <v>0</v>
      </c>
      <c r="BE102" s="4"/>
      <c r="BT102" s="142" t="s">
        <v>85</v>
      </c>
      <c r="BV102" s="142" t="s">
        <v>78</v>
      </c>
      <c r="BW102" s="142" t="s">
        <v>108</v>
      </c>
      <c r="BX102" s="142" t="s">
        <v>84</v>
      </c>
      <c r="CL102" s="142" t="s">
        <v>1</v>
      </c>
    </row>
    <row r="103" s="4" customFormat="1" ht="16.5" customHeight="1">
      <c r="A103" s="133" t="s">
        <v>86</v>
      </c>
      <c r="B103" s="71"/>
      <c r="C103" s="134"/>
      <c r="D103" s="134"/>
      <c r="E103" s="135" t="s">
        <v>109</v>
      </c>
      <c r="F103" s="135"/>
      <c r="G103" s="135"/>
      <c r="H103" s="135"/>
      <c r="I103" s="135"/>
      <c r="J103" s="134"/>
      <c r="K103" s="135" t="s">
        <v>110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'D1.01.4e - Vzduchotechnika'!J32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89</v>
      </c>
      <c r="AR103" s="73"/>
      <c r="AS103" s="138">
        <v>0</v>
      </c>
      <c r="AT103" s="139">
        <f>ROUND(SUM(AV103:AW103),2)</f>
        <v>0</v>
      </c>
      <c r="AU103" s="140">
        <f>'D1.01.4e - Vzduchotechnika'!P127</f>
        <v>0</v>
      </c>
      <c r="AV103" s="139">
        <f>'D1.01.4e - Vzduchotechnika'!J35</f>
        <v>0</v>
      </c>
      <c r="AW103" s="139">
        <f>'D1.01.4e - Vzduchotechnika'!J36</f>
        <v>0</v>
      </c>
      <c r="AX103" s="139">
        <f>'D1.01.4e - Vzduchotechnika'!J37</f>
        <v>0</v>
      </c>
      <c r="AY103" s="139">
        <f>'D1.01.4e - Vzduchotechnika'!J38</f>
        <v>0</v>
      </c>
      <c r="AZ103" s="139">
        <f>'D1.01.4e - Vzduchotechnika'!F35</f>
        <v>0</v>
      </c>
      <c r="BA103" s="139">
        <f>'D1.01.4e - Vzduchotechnika'!F36</f>
        <v>0</v>
      </c>
      <c r="BB103" s="139">
        <f>'D1.01.4e - Vzduchotechnika'!F37</f>
        <v>0</v>
      </c>
      <c r="BC103" s="139">
        <f>'D1.01.4e - Vzduchotechnika'!F38</f>
        <v>0</v>
      </c>
      <c r="BD103" s="141">
        <f>'D1.01.4e - Vzduchotechnika'!F39</f>
        <v>0</v>
      </c>
      <c r="BE103" s="4"/>
      <c r="BT103" s="142" t="s">
        <v>85</v>
      </c>
      <c r="BV103" s="142" t="s">
        <v>78</v>
      </c>
      <c r="BW103" s="142" t="s">
        <v>111</v>
      </c>
      <c r="BX103" s="142" t="s">
        <v>84</v>
      </c>
      <c r="CL103" s="142" t="s">
        <v>1</v>
      </c>
    </row>
    <row r="104" s="7" customFormat="1" ht="16.5" customHeight="1">
      <c r="A104" s="7"/>
      <c r="B104" s="120"/>
      <c r="C104" s="121"/>
      <c r="D104" s="122" t="s">
        <v>112</v>
      </c>
      <c r="E104" s="122"/>
      <c r="F104" s="122"/>
      <c r="G104" s="122"/>
      <c r="H104" s="122"/>
      <c r="I104" s="123"/>
      <c r="J104" s="122" t="s">
        <v>113</v>
      </c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4">
        <f>ROUND(AG105,2)</f>
        <v>0</v>
      </c>
      <c r="AH104" s="123"/>
      <c r="AI104" s="123"/>
      <c r="AJ104" s="123"/>
      <c r="AK104" s="123"/>
      <c r="AL104" s="123"/>
      <c r="AM104" s="123"/>
      <c r="AN104" s="125">
        <f>SUM(AG104,AT104)</f>
        <v>0</v>
      </c>
      <c r="AO104" s="123"/>
      <c r="AP104" s="123"/>
      <c r="AQ104" s="126" t="s">
        <v>82</v>
      </c>
      <c r="AR104" s="127"/>
      <c r="AS104" s="128">
        <f>ROUND(AS105,2)</f>
        <v>0</v>
      </c>
      <c r="AT104" s="129">
        <f>ROUND(SUM(AV104:AW104),2)</f>
        <v>0</v>
      </c>
      <c r="AU104" s="130">
        <f>ROUND(AU105,5)</f>
        <v>0</v>
      </c>
      <c r="AV104" s="129">
        <f>ROUND(AZ104*L29,2)</f>
        <v>0</v>
      </c>
      <c r="AW104" s="129">
        <f>ROUND(BA104*L30,2)</f>
        <v>0</v>
      </c>
      <c r="AX104" s="129">
        <f>ROUND(BB104*L29,2)</f>
        <v>0</v>
      </c>
      <c r="AY104" s="129">
        <f>ROUND(BC104*L30,2)</f>
        <v>0</v>
      </c>
      <c r="AZ104" s="129">
        <f>ROUND(AZ105,2)</f>
        <v>0</v>
      </c>
      <c r="BA104" s="129">
        <f>ROUND(BA105,2)</f>
        <v>0</v>
      </c>
      <c r="BB104" s="129">
        <f>ROUND(BB105,2)</f>
        <v>0</v>
      </c>
      <c r="BC104" s="129">
        <f>ROUND(BC105,2)</f>
        <v>0</v>
      </c>
      <c r="BD104" s="131">
        <f>ROUND(BD105,2)</f>
        <v>0</v>
      </c>
      <c r="BE104" s="7"/>
      <c r="BS104" s="132" t="s">
        <v>75</v>
      </c>
      <c r="BT104" s="132" t="s">
        <v>83</v>
      </c>
      <c r="BU104" s="132" t="s">
        <v>77</v>
      </c>
      <c r="BV104" s="132" t="s">
        <v>78</v>
      </c>
      <c r="BW104" s="132" t="s">
        <v>114</v>
      </c>
      <c r="BX104" s="132" t="s">
        <v>5</v>
      </c>
      <c r="CL104" s="132" t="s">
        <v>1</v>
      </c>
      <c r="CM104" s="132" t="s">
        <v>85</v>
      </c>
    </row>
    <row r="105" s="4" customFormat="1" ht="16.5" customHeight="1">
      <c r="A105" s="133" t="s">
        <v>86</v>
      </c>
      <c r="B105" s="71"/>
      <c r="C105" s="134"/>
      <c r="D105" s="134"/>
      <c r="E105" s="135" t="s">
        <v>115</v>
      </c>
      <c r="F105" s="135"/>
      <c r="G105" s="135"/>
      <c r="H105" s="135"/>
      <c r="I105" s="135"/>
      <c r="J105" s="134"/>
      <c r="K105" s="135" t="s">
        <v>88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'D1.02.01 - Stavebně konst...'!J32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89</v>
      </c>
      <c r="AR105" s="73"/>
      <c r="AS105" s="138">
        <v>0</v>
      </c>
      <c r="AT105" s="139">
        <f>ROUND(SUM(AV105:AW105),2)</f>
        <v>0</v>
      </c>
      <c r="AU105" s="140">
        <f>'D1.02.01 - Stavebně konst...'!P142</f>
        <v>0</v>
      </c>
      <c r="AV105" s="139">
        <f>'D1.02.01 - Stavebně konst...'!J35</f>
        <v>0</v>
      </c>
      <c r="AW105" s="139">
        <f>'D1.02.01 - Stavebně konst...'!J36</f>
        <v>0</v>
      </c>
      <c r="AX105" s="139">
        <f>'D1.02.01 - Stavebně konst...'!J37</f>
        <v>0</v>
      </c>
      <c r="AY105" s="139">
        <f>'D1.02.01 - Stavebně konst...'!J38</f>
        <v>0</v>
      </c>
      <c r="AZ105" s="139">
        <f>'D1.02.01 - Stavebně konst...'!F35</f>
        <v>0</v>
      </c>
      <c r="BA105" s="139">
        <f>'D1.02.01 - Stavebně konst...'!F36</f>
        <v>0</v>
      </c>
      <c r="BB105" s="139">
        <f>'D1.02.01 - Stavebně konst...'!F37</f>
        <v>0</v>
      </c>
      <c r="BC105" s="139">
        <f>'D1.02.01 - Stavebně konst...'!F38</f>
        <v>0</v>
      </c>
      <c r="BD105" s="141">
        <f>'D1.02.01 - Stavebně konst...'!F39</f>
        <v>0</v>
      </c>
      <c r="BE105" s="4"/>
      <c r="BT105" s="142" t="s">
        <v>85</v>
      </c>
      <c r="BV105" s="142" t="s">
        <v>78</v>
      </c>
      <c r="BW105" s="142" t="s">
        <v>116</v>
      </c>
      <c r="BX105" s="142" t="s">
        <v>114</v>
      </c>
      <c r="CL105" s="142" t="s">
        <v>1</v>
      </c>
    </row>
    <row r="106" s="7" customFormat="1" ht="16.5" customHeight="1">
      <c r="A106" s="7"/>
      <c r="B106" s="120"/>
      <c r="C106" s="121"/>
      <c r="D106" s="122" t="s">
        <v>117</v>
      </c>
      <c r="E106" s="122"/>
      <c r="F106" s="122"/>
      <c r="G106" s="122"/>
      <c r="H106" s="122"/>
      <c r="I106" s="123"/>
      <c r="J106" s="122" t="s">
        <v>118</v>
      </c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4">
        <f>ROUND(AG107,2)</f>
        <v>0</v>
      </c>
      <c r="AH106" s="123"/>
      <c r="AI106" s="123"/>
      <c r="AJ106" s="123"/>
      <c r="AK106" s="123"/>
      <c r="AL106" s="123"/>
      <c r="AM106" s="123"/>
      <c r="AN106" s="125">
        <f>SUM(AG106,AT106)</f>
        <v>0</v>
      </c>
      <c r="AO106" s="123"/>
      <c r="AP106" s="123"/>
      <c r="AQ106" s="126" t="s">
        <v>82</v>
      </c>
      <c r="AR106" s="127"/>
      <c r="AS106" s="128">
        <f>ROUND(AS107,2)</f>
        <v>0</v>
      </c>
      <c r="AT106" s="129">
        <f>ROUND(SUM(AV106:AW106),2)</f>
        <v>0</v>
      </c>
      <c r="AU106" s="130">
        <f>ROUND(AU107,5)</f>
        <v>0</v>
      </c>
      <c r="AV106" s="129">
        <f>ROUND(AZ106*L29,2)</f>
        <v>0</v>
      </c>
      <c r="AW106" s="129">
        <f>ROUND(BA106*L30,2)</f>
        <v>0</v>
      </c>
      <c r="AX106" s="129">
        <f>ROUND(BB106*L29,2)</f>
        <v>0</v>
      </c>
      <c r="AY106" s="129">
        <f>ROUND(BC106*L30,2)</f>
        <v>0</v>
      </c>
      <c r="AZ106" s="129">
        <f>ROUND(AZ107,2)</f>
        <v>0</v>
      </c>
      <c r="BA106" s="129">
        <f>ROUND(BA107,2)</f>
        <v>0</v>
      </c>
      <c r="BB106" s="129">
        <f>ROUND(BB107,2)</f>
        <v>0</v>
      </c>
      <c r="BC106" s="129">
        <f>ROUND(BC107,2)</f>
        <v>0</v>
      </c>
      <c r="BD106" s="131">
        <f>ROUND(BD107,2)</f>
        <v>0</v>
      </c>
      <c r="BE106" s="7"/>
      <c r="BS106" s="132" t="s">
        <v>75</v>
      </c>
      <c r="BT106" s="132" t="s">
        <v>83</v>
      </c>
      <c r="BU106" s="132" t="s">
        <v>77</v>
      </c>
      <c r="BV106" s="132" t="s">
        <v>78</v>
      </c>
      <c r="BW106" s="132" t="s">
        <v>119</v>
      </c>
      <c r="BX106" s="132" t="s">
        <v>5</v>
      </c>
      <c r="CL106" s="132" t="s">
        <v>1</v>
      </c>
      <c r="CM106" s="132" t="s">
        <v>85</v>
      </c>
    </row>
    <row r="107" s="4" customFormat="1" ht="16.5" customHeight="1">
      <c r="A107" s="133" t="s">
        <v>86</v>
      </c>
      <c r="B107" s="71"/>
      <c r="C107" s="134"/>
      <c r="D107" s="134"/>
      <c r="E107" s="135" t="s">
        <v>120</v>
      </c>
      <c r="F107" s="135"/>
      <c r="G107" s="135"/>
      <c r="H107" s="135"/>
      <c r="I107" s="135"/>
      <c r="J107" s="134"/>
      <c r="K107" s="135" t="s">
        <v>88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6">
        <f>'D1.03.01 - Stavebně konst...'!J32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89</v>
      </c>
      <c r="AR107" s="73"/>
      <c r="AS107" s="138">
        <v>0</v>
      </c>
      <c r="AT107" s="139">
        <f>ROUND(SUM(AV107:AW107),2)</f>
        <v>0</v>
      </c>
      <c r="AU107" s="140">
        <f>'D1.03.01 - Stavebně konst...'!P135</f>
        <v>0</v>
      </c>
      <c r="AV107" s="139">
        <f>'D1.03.01 - Stavebně konst...'!J35</f>
        <v>0</v>
      </c>
      <c r="AW107" s="139">
        <f>'D1.03.01 - Stavebně konst...'!J36</f>
        <v>0</v>
      </c>
      <c r="AX107" s="139">
        <f>'D1.03.01 - Stavebně konst...'!J37</f>
        <v>0</v>
      </c>
      <c r="AY107" s="139">
        <f>'D1.03.01 - Stavebně konst...'!J38</f>
        <v>0</v>
      </c>
      <c r="AZ107" s="139">
        <f>'D1.03.01 - Stavebně konst...'!F35</f>
        <v>0</v>
      </c>
      <c r="BA107" s="139">
        <f>'D1.03.01 - Stavebně konst...'!F36</f>
        <v>0</v>
      </c>
      <c r="BB107" s="139">
        <f>'D1.03.01 - Stavebně konst...'!F37</f>
        <v>0</v>
      </c>
      <c r="BC107" s="139">
        <f>'D1.03.01 - Stavebně konst...'!F38</f>
        <v>0</v>
      </c>
      <c r="BD107" s="141">
        <f>'D1.03.01 - Stavebně konst...'!F39</f>
        <v>0</v>
      </c>
      <c r="BE107" s="4"/>
      <c r="BT107" s="142" t="s">
        <v>85</v>
      </c>
      <c r="BV107" s="142" t="s">
        <v>78</v>
      </c>
      <c r="BW107" s="142" t="s">
        <v>121</v>
      </c>
      <c r="BX107" s="142" t="s">
        <v>119</v>
      </c>
      <c r="CL107" s="142" t="s">
        <v>1</v>
      </c>
    </row>
    <row r="108" s="7" customFormat="1" ht="16.5" customHeight="1">
      <c r="A108" s="133" t="s">
        <v>86</v>
      </c>
      <c r="B108" s="120"/>
      <c r="C108" s="121"/>
      <c r="D108" s="122" t="s">
        <v>122</v>
      </c>
      <c r="E108" s="122"/>
      <c r="F108" s="122"/>
      <c r="G108" s="122"/>
      <c r="H108" s="122"/>
      <c r="I108" s="123"/>
      <c r="J108" s="122" t="s">
        <v>123</v>
      </c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5">
        <f>'D2.01 - Přípojky'!J30</f>
        <v>0</v>
      </c>
      <c r="AH108" s="123"/>
      <c r="AI108" s="123"/>
      <c r="AJ108" s="123"/>
      <c r="AK108" s="123"/>
      <c r="AL108" s="123"/>
      <c r="AM108" s="123"/>
      <c r="AN108" s="125">
        <f>SUM(AG108,AT108)</f>
        <v>0</v>
      </c>
      <c r="AO108" s="123"/>
      <c r="AP108" s="123"/>
      <c r="AQ108" s="126" t="s">
        <v>82</v>
      </c>
      <c r="AR108" s="127"/>
      <c r="AS108" s="128">
        <v>0</v>
      </c>
      <c r="AT108" s="129">
        <f>ROUND(SUM(AV108:AW108),2)</f>
        <v>0</v>
      </c>
      <c r="AU108" s="130">
        <f>'D2.01 - Přípojky'!P129</f>
        <v>0</v>
      </c>
      <c r="AV108" s="129">
        <f>'D2.01 - Přípojky'!J33</f>
        <v>0</v>
      </c>
      <c r="AW108" s="129">
        <f>'D2.01 - Přípojky'!J34</f>
        <v>0</v>
      </c>
      <c r="AX108" s="129">
        <f>'D2.01 - Přípojky'!J35</f>
        <v>0</v>
      </c>
      <c r="AY108" s="129">
        <f>'D2.01 - Přípojky'!J36</f>
        <v>0</v>
      </c>
      <c r="AZ108" s="129">
        <f>'D2.01 - Přípojky'!F33</f>
        <v>0</v>
      </c>
      <c r="BA108" s="129">
        <f>'D2.01 - Přípojky'!F34</f>
        <v>0</v>
      </c>
      <c r="BB108" s="129">
        <f>'D2.01 - Přípojky'!F35</f>
        <v>0</v>
      </c>
      <c r="BC108" s="129">
        <f>'D2.01 - Přípojky'!F36</f>
        <v>0</v>
      </c>
      <c r="BD108" s="131">
        <f>'D2.01 - Přípojky'!F37</f>
        <v>0</v>
      </c>
      <c r="BE108" s="7"/>
      <c r="BT108" s="132" t="s">
        <v>83</v>
      </c>
      <c r="BV108" s="132" t="s">
        <v>78</v>
      </c>
      <c r="BW108" s="132" t="s">
        <v>124</v>
      </c>
      <c r="BX108" s="132" t="s">
        <v>5</v>
      </c>
      <c r="CL108" s="132" t="s">
        <v>1</v>
      </c>
      <c r="CM108" s="132" t="s">
        <v>85</v>
      </c>
    </row>
    <row r="109" s="7" customFormat="1" ht="16.5" customHeight="1">
      <c r="A109" s="133" t="s">
        <v>86</v>
      </c>
      <c r="B109" s="120"/>
      <c r="C109" s="121"/>
      <c r="D109" s="122" t="s">
        <v>125</v>
      </c>
      <c r="E109" s="122"/>
      <c r="F109" s="122"/>
      <c r="G109" s="122"/>
      <c r="H109" s="122"/>
      <c r="I109" s="123"/>
      <c r="J109" s="122" t="s">
        <v>126</v>
      </c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5">
        <f>'VRN - Vedlejší rozpočtové...'!J30</f>
        <v>0</v>
      </c>
      <c r="AH109" s="123"/>
      <c r="AI109" s="123"/>
      <c r="AJ109" s="123"/>
      <c r="AK109" s="123"/>
      <c r="AL109" s="123"/>
      <c r="AM109" s="123"/>
      <c r="AN109" s="125">
        <f>SUM(AG109,AT109)</f>
        <v>0</v>
      </c>
      <c r="AO109" s="123"/>
      <c r="AP109" s="123"/>
      <c r="AQ109" s="126" t="s">
        <v>82</v>
      </c>
      <c r="AR109" s="127"/>
      <c r="AS109" s="143">
        <v>0</v>
      </c>
      <c r="AT109" s="144">
        <f>ROUND(SUM(AV109:AW109),2)</f>
        <v>0</v>
      </c>
      <c r="AU109" s="145">
        <f>'VRN - Vedlejší rozpočtové...'!P123</f>
        <v>0</v>
      </c>
      <c r="AV109" s="144">
        <f>'VRN - Vedlejší rozpočtové...'!J33</f>
        <v>0</v>
      </c>
      <c r="AW109" s="144">
        <f>'VRN - Vedlejší rozpočtové...'!J34</f>
        <v>0</v>
      </c>
      <c r="AX109" s="144">
        <f>'VRN - Vedlejší rozpočtové...'!J35</f>
        <v>0</v>
      </c>
      <c r="AY109" s="144">
        <f>'VRN - Vedlejší rozpočtové...'!J36</f>
        <v>0</v>
      </c>
      <c r="AZ109" s="144">
        <f>'VRN - Vedlejší rozpočtové...'!F33</f>
        <v>0</v>
      </c>
      <c r="BA109" s="144">
        <f>'VRN - Vedlejší rozpočtové...'!F34</f>
        <v>0</v>
      </c>
      <c r="BB109" s="144">
        <f>'VRN - Vedlejší rozpočtové...'!F35</f>
        <v>0</v>
      </c>
      <c r="BC109" s="144">
        <f>'VRN - Vedlejší rozpočtové...'!F36</f>
        <v>0</v>
      </c>
      <c r="BD109" s="146">
        <f>'VRN - Vedlejší rozpočtové...'!F37</f>
        <v>0</v>
      </c>
      <c r="BE109" s="7"/>
      <c r="BT109" s="132" t="s">
        <v>83</v>
      </c>
      <c r="BV109" s="132" t="s">
        <v>78</v>
      </c>
      <c r="BW109" s="132" t="s">
        <v>127</v>
      </c>
      <c r="BX109" s="132" t="s">
        <v>5</v>
      </c>
      <c r="CL109" s="132" t="s">
        <v>1</v>
      </c>
      <c r="CM109" s="132" t="s">
        <v>85</v>
      </c>
    </row>
    <row r="110" s="2" customFormat="1" ht="30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5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45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</row>
  </sheetData>
  <sheetProtection sheet="1" formatColumns="0" formatRows="0" objects="1" scenarios="1" spinCount="100000" saltValue="3zbqzsBQiKrSiOHTTfsLe+KzRSORsZ3NaHQ2fs+jT7nOM1iOKnjly3hE2guF4byaoVKVvYCIgTk/2OKWdNo+oQ==" hashValue="MHOAPojUTevuVoBySz1tpxeb0ceun6b7lUKqfUvWTg8zwpfvDo/xADwP2YSQgd2MiYd+ZPrMraaSmPJN+KuX/w==" algorithmName="SHA-512" password="CC2B"/>
  <mergeCells count="98">
    <mergeCell ref="C92:G92"/>
    <mergeCell ref="D104:H104"/>
    <mergeCell ref="D95:H95"/>
    <mergeCell ref="E101:I101"/>
    <mergeCell ref="E98:I98"/>
    <mergeCell ref="E97:I97"/>
    <mergeCell ref="E100:I100"/>
    <mergeCell ref="E96:I96"/>
    <mergeCell ref="E99:I99"/>
    <mergeCell ref="E102:I102"/>
    <mergeCell ref="E103:I103"/>
    <mergeCell ref="I92:AF92"/>
    <mergeCell ref="J104:AF104"/>
    <mergeCell ref="J95:AF95"/>
    <mergeCell ref="K102:AF102"/>
    <mergeCell ref="K101:AF101"/>
    <mergeCell ref="K98:AF98"/>
    <mergeCell ref="K99:AF99"/>
    <mergeCell ref="K96:AF96"/>
    <mergeCell ref="K100:AF100"/>
    <mergeCell ref="K103:AF103"/>
    <mergeCell ref="K97:AF97"/>
    <mergeCell ref="L85:AO85"/>
    <mergeCell ref="E105:I105"/>
    <mergeCell ref="K105:AF105"/>
    <mergeCell ref="D106:H106"/>
    <mergeCell ref="J106:AF106"/>
    <mergeCell ref="E107:I107"/>
    <mergeCell ref="K107:AF107"/>
    <mergeCell ref="D108:H108"/>
    <mergeCell ref="J108:AF108"/>
    <mergeCell ref="D109:H109"/>
    <mergeCell ref="J109:AF109"/>
    <mergeCell ref="AG94:AM94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99:AM99"/>
    <mergeCell ref="AG102:AM102"/>
    <mergeCell ref="AG101:AM101"/>
    <mergeCell ref="AG103:AM103"/>
    <mergeCell ref="AG100:AM100"/>
    <mergeCell ref="AG98:AM98"/>
    <mergeCell ref="AG104:AM104"/>
    <mergeCell ref="AG97:AM97"/>
    <mergeCell ref="AG96:AM96"/>
    <mergeCell ref="AG95:AM95"/>
    <mergeCell ref="AG92:AM92"/>
    <mergeCell ref="AM87:AN87"/>
    <mergeCell ref="AM89:AP89"/>
    <mergeCell ref="AM90:AP90"/>
    <mergeCell ref="AN104:AP104"/>
    <mergeCell ref="AN103:AP103"/>
    <mergeCell ref="AN92:AP92"/>
    <mergeCell ref="AN99:AP99"/>
    <mergeCell ref="AN95:AP95"/>
    <mergeCell ref="AN101:AP101"/>
    <mergeCell ref="AN96:AP96"/>
    <mergeCell ref="AN100:AP100"/>
    <mergeCell ref="AN97:AP97"/>
    <mergeCell ref="AN102:AP102"/>
    <mergeCell ref="AN98:AP98"/>
    <mergeCell ref="AS89:AT91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AN109:AP109"/>
    <mergeCell ref="AG109:AM109"/>
    <mergeCell ref="AN94:AP94"/>
  </mergeCells>
  <hyperlinks>
    <hyperlink ref="A96" location="'D1.01.01 - Stavebně konst...'!C2" display="/"/>
    <hyperlink ref="A97" location="'D1.01.03 - Požárně bezpeč...'!C2" display="/"/>
    <hyperlink ref="A98" location="'D1.01.4a - Zdravotně tech...'!C2" display="/"/>
    <hyperlink ref="A99" location="'D1.01.4b - Vytápění'!C2" display="/"/>
    <hyperlink ref="A100" location="'D1.01.4c1 - Silnoproudé e...'!C2" display="/"/>
    <hyperlink ref="A101" location="'D1.01.4c2 - FVE a hromosvod'!C2" display="/"/>
    <hyperlink ref="A102" location="'D1.01.4c3 - Slaboproudé e...'!C2" display="/"/>
    <hyperlink ref="A103" location="'D1.01.4e - Vzduchotechnika'!C2" display="/"/>
    <hyperlink ref="A105" location="'D1.02.01 - Stavebně konst...'!C2" display="/"/>
    <hyperlink ref="A107" location="'D1.03.01 - Stavebně konst...'!C2" display="/"/>
    <hyperlink ref="A108" location="'D2.01 - Přípojky'!C2" display="/"/>
    <hyperlink ref="A109" location="'VRN - Vedlejší rozpočtové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116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1" customFormat="1" ht="12" customHeight="1">
      <c r="B8" s="21"/>
      <c r="D8" s="151" t="s">
        <v>129</v>
      </c>
      <c r="L8" s="21"/>
    </row>
    <row r="9" s="2" customFormat="1" ht="16.5" customHeight="1">
      <c r="A9" s="39"/>
      <c r="B9" s="45"/>
      <c r="C9" s="39"/>
      <c r="D9" s="39"/>
      <c r="E9" s="152" t="s">
        <v>4844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131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3" t="s">
        <v>4845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12. 5. 2025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1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28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30</v>
      </c>
      <c r="E22" s="39"/>
      <c r="F22" s="39"/>
      <c r="G22" s="39"/>
      <c r="H22" s="39"/>
      <c r="I22" s="151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1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33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1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36</v>
      </c>
      <c r="E32" s="39"/>
      <c r="F32" s="39"/>
      <c r="G32" s="39"/>
      <c r="H32" s="39"/>
      <c r="I32" s="39"/>
      <c r="J32" s="161">
        <f>ROUND(J142,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38</v>
      </c>
      <c r="G34" s="39"/>
      <c r="H34" s="39"/>
      <c r="I34" s="162" t="s">
        <v>37</v>
      </c>
      <c r="J34" s="162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40</v>
      </c>
      <c r="E35" s="151" t="s">
        <v>41</v>
      </c>
      <c r="F35" s="164">
        <f>ROUND((SUM(BE142:BE798)),  2)</f>
        <v>0</v>
      </c>
      <c r="G35" s="39"/>
      <c r="H35" s="39"/>
      <c r="I35" s="165">
        <v>0.20999999999999999</v>
      </c>
      <c r="J35" s="164">
        <f>ROUND(((SUM(BE142:BE798))*I35),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42</v>
      </c>
      <c r="F36" s="164">
        <f>ROUND((SUM(BF142:BF798)),  2)</f>
        <v>0</v>
      </c>
      <c r="G36" s="39"/>
      <c r="H36" s="39"/>
      <c r="I36" s="165">
        <v>0.12</v>
      </c>
      <c r="J36" s="164">
        <f>ROUND(((SUM(BF142:BF798))*I36),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43</v>
      </c>
      <c r="F37" s="164">
        <f>ROUND((SUM(BG142:BG798)),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44</v>
      </c>
      <c r="F38" s="164">
        <f>ROUND((SUM(BH142:BH798)),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45</v>
      </c>
      <c r="F39" s="164">
        <f>ROUND((SUM(BI142:BI798)),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46</v>
      </c>
      <c r="E41" s="168"/>
      <c r="F41" s="168"/>
      <c r="G41" s="169" t="s">
        <v>47</v>
      </c>
      <c r="H41" s="170" t="s">
        <v>48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129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4" t="s">
        <v>4844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131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D1.02.01 - Stavebně konstrukční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Turnov</v>
      </c>
      <c r="G91" s="41"/>
      <c r="H91" s="41"/>
      <c r="I91" s="33" t="s">
        <v>22</v>
      </c>
      <c r="J91" s="80" t="str">
        <f>IF(J14="","",J14)</f>
        <v>12. 5. 2025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Město Turnov</v>
      </c>
      <c r="G93" s="41"/>
      <c r="H93" s="41"/>
      <c r="I93" s="33" t="s">
        <v>30</v>
      </c>
      <c r="J93" s="37" t="str">
        <f>E23</f>
        <v>Jan Hošek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Bc. Čermák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J142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J143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139</v>
      </c>
      <c r="E100" s="197"/>
      <c r="F100" s="197"/>
      <c r="G100" s="197"/>
      <c r="H100" s="197"/>
      <c r="I100" s="197"/>
      <c r="J100" s="198">
        <f>J144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5"/>
      <c r="C101" s="134"/>
      <c r="D101" s="196" t="s">
        <v>4846</v>
      </c>
      <c r="E101" s="197"/>
      <c r="F101" s="197"/>
      <c r="G101" s="197"/>
      <c r="H101" s="197"/>
      <c r="I101" s="197"/>
      <c r="J101" s="198">
        <f>J145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5"/>
      <c r="C102" s="134"/>
      <c r="D102" s="196" t="s">
        <v>4847</v>
      </c>
      <c r="E102" s="197"/>
      <c r="F102" s="197"/>
      <c r="G102" s="197"/>
      <c r="H102" s="197"/>
      <c r="I102" s="197"/>
      <c r="J102" s="198">
        <f>J166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5"/>
      <c r="C103" s="134"/>
      <c r="D103" s="196" t="s">
        <v>4848</v>
      </c>
      <c r="E103" s="197"/>
      <c r="F103" s="197"/>
      <c r="G103" s="197"/>
      <c r="H103" s="197"/>
      <c r="I103" s="197"/>
      <c r="J103" s="198">
        <f>J211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5"/>
      <c r="C104" s="134"/>
      <c r="D104" s="196" t="s">
        <v>144</v>
      </c>
      <c r="E104" s="197"/>
      <c r="F104" s="197"/>
      <c r="G104" s="197"/>
      <c r="H104" s="197"/>
      <c r="I104" s="197"/>
      <c r="J104" s="198">
        <f>J233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5"/>
      <c r="C105" s="134"/>
      <c r="D105" s="196" t="s">
        <v>145</v>
      </c>
      <c r="E105" s="197"/>
      <c r="F105" s="197"/>
      <c r="G105" s="197"/>
      <c r="H105" s="197"/>
      <c r="I105" s="197"/>
      <c r="J105" s="198">
        <f>J246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5"/>
      <c r="C106" s="134"/>
      <c r="D106" s="196" t="s">
        <v>146</v>
      </c>
      <c r="E106" s="197"/>
      <c r="F106" s="197"/>
      <c r="G106" s="197"/>
      <c r="H106" s="197"/>
      <c r="I106" s="197"/>
      <c r="J106" s="198">
        <f>J247</f>
        <v>0</v>
      </c>
      <c r="K106" s="134"/>
      <c r="L106" s="19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5"/>
      <c r="C107" s="134"/>
      <c r="D107" s="196" t="s">
        <v>147</v>
      </c>
      <c r="E107" s="197"/>
      <c r="F107" s="197"/>
      <c r="G107" s="197"/>
      <c r="H107" s="197"/>
      <c r="I107" s="197"/>
      <c r="J107" s="198">
        <f>J288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5"/>
      <c r="C108" s="134"/>
      <c r="D108" s="196" t="s">
        <v>148</v>
      </c>
      <c r="E108" s="197"/>
      <c r="F108" s="197"/>
      <c r="G108" s="197"/>
      <c r="H108" s="197"/>
      <c r="I108" s="197"/>
      <c r="J108" s="198">
        <f>J311</f>
        <v>0</v>
      </c>
      <c r="K108" s="134"/>
      <c r="L108" s="19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5"/>
      <c r="C109" s="134"/>
      <c r="D109" s="196" t="s">
        <v>149</v>
      </c>
      <c r="E109" s="197"/>
      <c r="F109" s="197"/>
      <c r="G109" s="197"/>
      <c r="H109" s="197"/>
      <c r="I109" s="197"/>
      <c r="J109" s="198">
        <f>J335</f>
        <v>0</v>
      </c>
      <c r="K109" s="134"/>
      <c r="L109" s="19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5"/>
      <c r="C110" s="134"/>
      <c r="D110" s="196" t="s">
        <v>156</v>
      </c>
      <c r="E110" s="197"/>
      <c r="F110" s="197"/>
      <c r="G110" s="197"/>
      <c r="H110" s="197"/>
      <c r="I110" s="197"/>
      <c r="J110" s="198">
        <f>J366</f>
        <v>0</v>
      </c>
      <c r="K110" s="134"/>
      <c r="L110" s="19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5"/>
      <c r="C111" s="134"/>
      <c r="D111" s="196" t="s">
        <v>157</v>
      </c>
      <c r="E111" s="197"/>
      <c r="F111" s="197"/>
      <c r="G111" s="197"/>
      <c r="H111" s="197"/>
      <c r="I111" s="197"/>
      <c r="J111" s="198">
        <f>J390</f>
        <v>0</v>
      </c>
      <c r="K111" s="134"/>
      <c r="L111" s="199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5"/>
      <c r="C112" s="134"/>
      <c r="D112" s="196" t="s">
        <v>161</v>
      </c>
      <c r="E112" s="197"/>
      <c r="F112" s="197"/>
      <c r="G112" s="197"/>
      <c r="H112" s="197"/>
      <c r="I112" s="197"/>
      <c r="J112" s="198">
        <f>J435</f>
        <v>0</v>
      </c>
      <c r="K112" s="134"/>
      <c r="L112" s="19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5"/>
      <c r="C113" s="134"/>
      <c r="D113" s="196" t="s">
        <v>4849</v>
      </c>
      <c r="E113" s="197"/>
      <c r="F113" s="197"/>
      <c r="G113" s="197"/>
      <c r="H113" s="197"/>
      <c r="I113" s="197"/>
      <c r="J113" s="198">
        <f>J614</f>
        <v>0</v>
      </c>
      <c r="K113" s="134"/>
      <c r="L113" s="19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5"/>
      <c r="C114" s="134"/>
      <c r="D114" s="196" t="s">
        <v>167</v>
      </c>
      <c r="E114" s="197"/>
      <c r="F114" s="197"/>
      <c r="G114" s="197"/>
      <c r="H114" s="197"/>
      <c r="I114" s="197"/>
      <c r="J114" s="198">
        <f>J624</f>
        <v>0</v>
      </c>
      <c r="K114" s="134"/>
      <c r="L114" s="199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9" customFormat="1" ht="24.96" customHeight="1">
      <c r="A115" s="9"/>
      <c r="B115" s="189"/>
      <c r="C115" s="190"/>
      <c r="D115" s="191" t="s">
        <v>168</v>
      </c>
      <c r="E115" s="192"/>
      <c r="F115" s="192"/>
      <c r="G115" s="192"/>
      <c r="H115" s="192"/>
      <c r="I115" s="192"/>
      <c r="J115" s="193">
        <f>J626</f>
        <v>0</v>
      </c>
      <c r="K115" s="190"/>
      <c r="L115" s="194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s="10" customFormat="1" ht="19.92" customHeight="1">
      <c r="A116" s="10"/>
      <c r="B116" s="195"/>
      <c r="C116" s="134"/>
      <c r="D116" s="196" t="s">
        <v>169</v>
      </c>
      <c r="E116" s="197"/>
      <c r="F116" s="197"/>
      <c r="G116" s="197"/>
      <c r="H116" s="197"/>
      <c r="I116" s="197"/>
      <c r="J116" s="198">
        <f>J627</f>
        <v>0</v>
      </c>
      <c r="K116" s="134"/>
      <c r="L116" s="199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5"/>
      <c r="C117" s="134"/>
      <c r="D117" s="196" t="s">
        <v>170</v>
      </c>
      <c r="E117" s="197"/>
      <c r="F117" s="197"/>
      <c r="G117" s="197"/>
      <c r="H117" s="197"/>
      <c r="I117" s="197"/>
      <c r="J117" s="198">
        <f>J650</f>
        <v>0</v>
      </c>
      <c r="K117" s="134"/>
      <c r="L117" s="199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5"/>
      <c r="C118" s="134"/>
      <c r="D118" s="196" t="s">
        <v>175</v>
      </c>
      <c r="E118" s="197"/>
      <c r="F118" s="197"/>
      <c r="G118" s="197"/>
      <c r="H118" s="197"/>
      <c r="I118" s="197"/>
      <c r="J118" s="198">
        <f>J728</f>
        <v>0</v>
      </c>
      <c r="K118" s="134"/>
      <c r="L118" s="199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5"/>
      <c r="C119" s="134"/>
      <c r="D119" s="196" t="s">
        <v>180</v>
      </c>
      <c r="E119" s="197"/>
      <c r="F119" s="197"/>
      <c r="G119" s="197"/>
      <c r="H119" s="197"/>
      <c r="I119" s="197"/>
      <c r="J119" s="198">
        <f>J738</f>
        <v>0</v>
      </c>
      <c r="K119" s="134"/>
      <c r="L119" s="199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5"/>
      <c r="C120" s="134"/>
      <c r="D120" s="196" t="s">
        <v>189</v>
      </c>
      <c r="E120" s="197"/>
      <c r="F120" s="197"/>
      <c r="G120" s="197"/>
      <c r="H120" s="197"/>
      <c r="I120" s="197"/>
      <c r="J120" s="198">
        <f>J791</f>
        <v>0</v>
      </c>
      <c r="K120" s="134"/>
      <c r="L120" s="199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2" customFormat="1" ht="21.84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67"/>
      <c r="C122" s="68"/>
      <c r="D122" s="68"/>
      <c r="E122" s="68"/>
      <c r="F122" s="68"/>
      <c r="G122" s="68"/>
      <c r="H122" s="68"/>
      <c r="I122" s="68"/>
      <c r="J122" s="68"/>
      <c r="K122" s="68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6" s="2" customFormat="1" ht="6.96" customHeight="1">
      <c r="A126" s="39"/>
      <c r="B126" s="69"/>
      <c r="C126" s="70"/>
      <c r="D126" s="70"/>
      <c r="E126" s="70"/>
      <c r="F126" s="70"/>
      <c r="G126" s="70"/>
      <c r="H126" s="70"/>
      <c r="I126" s="70"/>
      <c r="J126" s="70"/>
      <c r="K126" s="70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24.96" customHeight="1">
      <c r="A127" s="39"/>
      <c r="B127" s="40"/>
      <c r="C127" s="24" t="s">
        <v>190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16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6.5" customHeight="1">
      <c r="A130" s="39"/>
      <c r="B130" s="40"/>
      <c r="C130" s="41"/>
      <c r="D130" s="41"/>
      <c r="E130" s="184" t="str">
        <f>E7</f>
        <v>Požární stanice pro jednotku dobrovolných hasičů Turnov</v>
      </c>
      <c r="F130" s="33"/>
      <c r="G130" s="33"/>
      <c r="H130" s="33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" customFormat="1" ht="12" customHeight="1">
      <c r="B131" s="22"/>
      <c r="C131" s="33" t="s">
        <v>129</v>
      </c>
      <c r="D131" s="23"/>
      <c r="E131" s="23"/>
      <c r="F131" s="23"/>
      <c r="G131" s="23"/>
      <c r="H131" s="23"/>
      <c r="I131" s="23"/>
      <c r="J131" s="23"/>
      <c r="K131" s="23"/>
      <c r="L131" s="21"/>
    </row>
    <row r="132" s="2" customFormat="1" ht="16.5" customHeight="1">
      <c r="A132" s="39"/>
      <c r="B132" s="40"/>
      <c r="C132" s="41"/>
      <c r="D132" s="41"/>
      <c r="E132" s="184" t="s">
        <v>4844</v>
      </c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131</v>
      </c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6.5" customHeight="1">
      <c r="A134" s="39"/>
      <c r="B134" s="40"/>
      <c r="C134" s="41"/>
      <c r="D134" s="41"/>
      <c r="E134" s="77" t="str">
        <f>E11</f>
        <v>D1.02.01 - Stavebně konstrukční část</v>
      </c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6.96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2" customHeight="1">
      <c r="A136" s="39"/>
      <c r="B136" s="40"/>
      <c r="C136" s="33" t="s">
        <v>20</v>
      </c>
      <c r="D136" s="41"/>
      <c r="E136" s="41"/>
      <c r="F136" s="28" t="str">
        <f>F14</f>
        <v>Turnov</v>
      </c>
      <c r="G136" s="41"/>
      <c r="H136" s="41"/>
      <c r="I136" s="33" t="s">
        <v>22</v>
      </c>
      <c r="J136" s="80" t="str">
        <f>IF(J14="","",J14)</f>
        <v>12. 5. 2025</v>
      </c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5.15" customHeight="1">
      <c r="A138" s="39"/>
      <c r="B138" s="40"/>
      <c r="C138" s="33" t="s">
        <v>24</v>
      </c>
      <c r="D138" s="41"/>
      <c r="E138" s="41"/>
      <c r="F138" s="28" t="str">
        <f>E17</f>
        <v>Město Turnov</v>
      </c>
      <c r="G138" s="41"/>
      <c r="H138" s="41"/>
      <c r="I138" s="33" t="s">
        <v>30</v>
      </c>
      <c r="J138" s="37" t="str">
        <f>E23</f>
        <v>Jan Hošek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5.15" customHeight="1">
      <c r="A139" s="39"/>
      <c r="B139" s="40"/>
      <c r="C139" s="33" t="s">
        <v>28</v>
      </c>
      <c r="D139" s="41"/>
      <c r="E139" s="41"/>
      <c r="F139" s="28" t="str">
        <f>IF(E20="","",E20)</f>
        <v>Vyplň údaj</v>
      </c>
      <c r="G139" s="41"/>
      <c r="H139" s="41"/>
      <c r="I139" s="33" t="s">
        <v>33</v>
      </c>
      <c r="J139" s="37" t="str">
        <f>E26</f>
        <v>Bc. Čermák</v>
      </c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0.32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11" customFormat="1" ht="29.28" customHeight="1">
      <c r="A141" s="200"/>
      <c r="B141" s="201"/>
      <c r="C141" s="202" t="s">
        <v>191</v>
      </c>
      <c r="D141" s="203" t="s">
        <v>61</v>
      </c>
      <c r="E141" s="203" t="s">
        <v>57</v>
      </c>
      <c r="F141" s="203" t="s">
        <v>58</v>
      </c>
      <c r="G141" s="203" t="s">
        <v>192</v>
      </c>
      <c r="H141" s="203" t="s">
        <v>193</v>
      </c>
      <c r="I141" s="203" t="s">
        <v>194</v>
      </c>
      <c r="J141" s="203" t="s">
        <v>135</v>
      </c>
      <c r="K141" s="204" t="s">
        <v>195</v>
      </c>
      <c r="L141" s="205"/>
      <c r="M141" s="101" t="s">
        <v>1</v>
      </c>
      <c r="N141" s="102" t="s">
        <v>40</v>
      </c>
      <c r="O141" s="102" t="s">
        <v>196</v>
      </c>
      <c r="P141" s="102" t="s">
        <v>197</v>
      </c>
      <c r="Q141" s="102" t="s">
        <v>198</v>
      </c>
      <c r="R141" s="102" t="s">
        <v>199</v>
      </c>
      <c r="S141" s="102" t="s">
        <v>200</v>
      </c>
      <c r="T141" s="103" t="s">
        <v>201</v>
      </c>
      <c r="U141" s="200"/>
      <c r="V141" s="200"/>
      <c r="W141" s="200"/>
      <c r="X141" s="200"/>
      <c r="Y141" s="200"/>
      <c r="Z141" s="200"/>
      <c r="AA141" s="200"/>
      <c r="AB141" s="200"/>
      <c r="AC141" s="200"/>
      <c r="AD141" s="200"/>
      <c r="AE141" s="200"/>
    </row>
    <row r="142" s="2" customFormat="1" ht="22.8" customHeight="1">
      <c r="A142" s="39"/>
      <c r="B142" s="40"/>
      <c r="C142" s="108" t="s">
        <v>202</v>
      </c>
      <c r="D142" s="41"/>
      <c r="E142" s="41"/>
      <c r="F142" s="41"/>
      <c r="G142" s="41"/>
      <c r="H142" s="41"/>
      <c r="I142" s="41"/>
      <c r="J142" s="206">
        <f>BK142</f>
        <v>0</v>
      </c>
      <c r="K142" s="41"/>
      <c r="L142" s="45"/>
      <c r="M142" s="104"/>
      <c r="N142" s="207"/>
      <c r="O142" s="105"/>
      <c r="P142" s="208">
        <f>P143+P626</f>
        <v>0</v>
      </c>
      <c r="Q142" s="105"/>
      <c r="R142" s="208">
        <f>R143+R626</f>
        <v>321.55867762999992</v>
      </c>
      <c r="S142" s="105"/>
      <c r="T142" s="209">
        <f>T143+T626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75</v>
      </c>
      <c r="AU142" s="18" t="s">
        <v>137</v>
      </c>
      <c r="BK142" s="210">
        <f>BK143+BK626</f>
        <v>0</v>
      </c>
    </row>
    <row r="143" s="12" customFormat="1" ht="25.92" customHeight="1">
      <c r="A143" s="12"/>
      <c r="B143" s="211"/>
      <c r="C143" s="212"/>
      <c r="D143" s="213" t="s">
        <v>75</v>
      </c>
      <c r="E143" s="214" t="s">
        <v>203</v>
      </c>
      <c r="F143" s="214" t="s">
        <v>204</v>
      </c>
      <c r="G143" s="212"/>
      <c r="H143" s="212"/>
      <c r="I143" s="215"/>
      <c r="J143" s="216">
        <f>BK143</f>
        <v>0</v>
      </c>
      <c r="K143" s="212"/>
      <c r="L143" s="217"/>
      <c r="M143" s="218"/>
      <c r="N143" s="219"/>
      <c r="O143" s="219"/>
      <c r="P143" s="220">
        <f>P144+P246+P335+P366+P390+P435+P624</f>
        <v>0</v>
      </c>
      <c r="Q143" s="219"/>
      <c r="R143" s="220">
        <f>R144+R246+R335+R366+R390+R435+R624</f>
        <v>319.23995548999994</v>
      </c>
      <c r="S143" s="219"/>
      <c r="T143" s="221">
        <f>T144+T246+T335+T366+T390+T435+T624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2" t="s">
        <v>83</v>
      </c>
      <c r="AT143" s="223" t="s">
        <v>75</v>
      </c>
      <c r="AU143" s="223" t="s">
        <v>76</v>
      </c>
      <c r="AY143" s="222" t="s">
        <v>205</v>
      </c>
      <c r="BK143" s="224">
        <f>BK144+BK246+BK335+BK366+BK390+BK435+BK624</f>
        <v>0</v>
      </c>
    </row>
    <row r="144" s="12" customFormat="1" ht="22.8" customHeight="1">
      <c r="A144" s="12"/>
      <c r="B144" s="211"/>
      <c r="C144" s="212"/>
      <c r="D144" s="213" t="s">
        <v>75</v>
      </c>
      <c r="E144" s="225" t="s">
        <v>83</v>
      </c>
      <c r="F144" s="225" t="s">
        <v>206</v>
      </c>
      <c r="G144" s="212"/>
      <c r="H144" s="212"/>
      <c r="I144" s="215"/>
      <c r="J144" s="226">
        <f>BK144</f>
        <v>0</v>
      </c>
      <c r="K144" s="212"/>
      <c r="L144" s="217"/>
      <c r="M144" s="218"/>
      <c r="N144" s="219"/>
      <c r="O144" s="219"/>
      <c r="P144" s="220">
        <f>P145+P166+P211+P233</f>
        <v>0</v>
      </c>
      <c r="Q144" s="219"/>
      <c r="R144" s="220">
        <f>R145+R166+R211+R233</f>
        <v>0</v>
      </c>
      <c r="S144" s="219"/>
      <c r="T144" s="221">
        <f>T145+T166+T211+T233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2" t="s">
        <v>83</v>
      </c>
      <c r="AT144" s="223" t="s">
        <v>75</v>
      </c>
      <c r="AU144" s="223" t="s">
        <v>83</v>
      </c>
      <c r="AY144" s="222" t="s">
        <v>205</v>
      </c>
      <c r="BK144" s="224">
        <f>BK145+BK166+BK211+BK233</f>
        <v>0</v>
      </c>
    </row>
    <row r="145" s="12" customFormat="1" ht="20.88" customHeight="1">
      <c r="A145" s="12"/>
      <c r="B145" s="211"/>
      <c r="C145" s="212"/>
      <c r="D145" s="213" t="s">
        <v>75</v>
      </c>
      <c r="E145" s="225" t="s">
        <v>250</v>
      </c>
      <c r="F145" s="225" t="s">
        <v>4850</v>
      </c>
      <c r="G145" s="212"/>
      <c r="H145" s="212"/>
      <c r="I145" s="215"/>
      <c r="J145" s="226">
        <f>BK145</f>
        <v>0</v>
      </c>
      <c r="K145" s="212"/>
      <c r="L145" s="217"/>
      <c r="M145" s="218"/>
      <c r="N145" s="219"/>
      <c r="O145" s="219"/>
      <c r="P145" s="220">
        <f>SUM(P146:P165)</f>
        <v>0</v>
      </c>
      <c r="Q145" s="219"/>
      <c r="R145" s="220">
        <f>SUM(R146:R165)</f>
        <v>0</v>
      </c>
      <c r="S145" s="219"/>
      <c r="T145" s="221">
        <f>SUM(T146:T165)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2" t="s">
        <v>83</v>
      </c>
      <c r="AT145" s="223" t="s">
        <v>75</v>
      </c>
      <c r="AU145" s="223" t="s">
        <v>85</v>
      </c>
      <c r="AY145" s="222" t="s">
        <v>205</v>
      </c>
      <c r="BK145" s="224">
        <f>SUM(BK146:BK165)</f>
        <v>0</v>
      </c>
    </row>
    <row r="146" s="2" customFormat="1" ht="33" customHeight="1">
      <c r="A146" s="39"/>
      <c r="B146" s="40"/>
      <c r="C146" s="227" t="s">
        <v>83</v>
      </c>
      <c r="D146" s="227" t="s">
        <v>208</v>
      </c>
      <c r="E146" s="228" t="s">
        <v>2945</v>
      </c>
      <c r="F146" s="229" t="s">
        <v>2946</v>
      </c>
      <c r="G146" s="230" t="s">
        <v>211</v>
      </c>
      <c r="H146" s="231">
        <v>0.96099999999999997</v>
      </c>
      <c r="I146" s="232"/>
      <c r="J146" s="233">
        <f>ROUND(I146*H146,2)</f>
        <v>0</v>
      </c>
      <c r="K146" s="229" t="s">
        <v>212</v>
      </c>
      <c r="L146" s="45"/>
      <c r="M146" s="234" t="s">
        <v>1</v>
      </c>
      <c r="N146" s="235" t="s">
        <v>41</v>
      </c>
      <c r="O146" s="92"/>
      <c r="P146" s="236">
        <f>O146*H146</f>
        <v>0</v>
      </c>
      <c r="Q146" s="236">
        <v>0</v>
      </c>
      <c r="R146" s="236">
        <f>Q146*H146</f>
        <v>0</v>
      </c>
      <c r="S146" s="236">
        <v>0</v>
      </c>
      <c r="T146" s="237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8" t="s">
        <v>213</v>
      </c>
      <c r="AT146" s="238" t="s">
        <v>208</v>
      </c>
      <c r="AU146" s="238" t="s">
        <v>214</v>
      </c>
      <c r="AY146" s="18" t="s">
        <v>205</v>
      </c>
      <c r="BE146" s="239">
        <f>IF(N146="základní",J146,0)</f>
        <v>0</v>
      </c>
      <c r="BF146" s="239">
        <f>IF(N146="snížená",J146,0)</f>
        <v>0</v>
      </c>
      <c r="BG146" s="239">
        <f>IF(N146="zákl. přenesená",J146,0)</f>
        <v>0</v>
      </c>
      <c r="BH146" s="239">
        <f>IF(N146="sníž. přenesená",J146,0)</f>
        <v>0</v>
      </c>
      <c r="BI146" s="239">
        <f>IF(N146="nulová",J146,0)</f>
        <v>0</v>
      </c>
      <c r="BJ146" s="18" t="s">
        <v>83</v>
      </c>
      <c r="BK146" s="239">
        <f>ROUND(I146*H146,2)</f>
        <v>0</v>
      </c>
      <c r="BL146" s="18" t="s">
        <v>213</v>
      </c>
      <c r="BM146" s="238" t="s">
        <v>4851</v>
      </c>
    </row>
    <row r="147" s="2" customFormat="1">
      <c r="A147" s="39"/>
      <c r="B147" s="40"/>
      <c r="C147" s="41"/>
      <c r="D147" s="240" t="s">
        <v>216</v>
      </c>
      <c r="E147" s="41"/>
      <c r="F147" s="241" t="s">
        <v>2948</v>
      </c>
      <c r="G147" s="41"/>
      <c r="H147" s="41"/>
      <c r="I147" s="242"/>
      <c r="J147" s="41"/>
      <c r="K147" s="41"/>
      <c r="L147" s="45"/>
      <c r="M147" s="243"/>
      <c r="N147" s="244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216</v>
      </c>
      <c r="AU147" s="18" t="s">
        <v>214</v>
      </c>
    </row>
    <row r="148" s="13" customFormat="1">
      <c r="A148" s="13"/>
      <c r="B148" s="245"/>
      <c r="C148" s="246"/>
      <c r="D148" s="247" t="s">
        <v>218</v>
      </c>
      <c r="E148" s="248" t="s">
        <v>1</v>
      </c>
      <c r="F148" s="249" t="s">
        <v>219</v>
      </c>
      <c r="G148" s="246"/>
      <c r="H148" s="248" t="s">
        <v>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5" t="s">
        <v>218</v>
      </c>
      <c r="AU148" s="255" t="s">
        <v>214</v>
      </c>
      <c r="AV148" s="13" t="s">
        <v>83</v>
      </c>
      <c r="AW148" s="13" t="s">
        <v>32</v>
      </c>
      <c r="AX148" s="13" t="s">
        <v>76</v>
      </c>
      <c r="AY148" s="255" t="s">
        <v>205</v>
      </c>
    </row>
    <row r="149" s="13" customFormat="1">
      <c r="A149" s="13"/>
      <c r="B149" s="245"/>
      <c r="C149" s="246"/>
      <c r="D149" s="247" t="s">
        <v>218</v>
      </c>
      <c r="E149" s="248" t="s">
        <v>1</v>
      </c>
      <c r="F149" s="249" t="s">
        <v>220</v>
      </c>
      <c r="G149" s="246"/>
      <c r="H149" s="248" t="s">
        <v>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5" t="s">
        <v>218</v>
      </c>
      <c r="AU149" s="255" t="s">
        <v>214</v>
      </c>
      <c r="AV149" s="13" t="s">
        <v>83</v>
      </c>
      <c r="AW149" s="13" t="s">
        <v>32</v>
      </c>
      <c r="AX149" s="13" t="s">
        <v>76</v>
      </c>
      <c r="AY149" s="255" t="s">
        <v>205</v>
      </c>
    </row>
    <row r="150" s="13" customFormat="1">
      <c r="A150" s="13"/>
      <c r="B150" s="245"/>
      <c r="C150" s="246"/>
      <c r="D150" s="247" t="s">
        <v>218</v>
      </c>
      <c r="E150" s="248" t="s">
        <v>1</v>
      </c>
      <c r="F150" s="249" t="s">
        <v>417</v>
      </c>
      <c r="G150" s="246"/>
      <c r="H150" s="248" t="s">
        <v>1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5" t="s">
        <v>218</v>
      </c>
      <c r="AU150" s="255" t="s">
        <v>214</v>
      </c>
      <c r="AV150" s="13" t="s">
        <v>83</v>
      </c>
      <c r="AW150" s="13" t="s">
        <v>32</v>
      </c>
      <c r="AX150" s="13" t="s">
        <v>76</v>
      </c>
      <c r="AY150" s="255" t="s">
        <v>205</v>
      </c>
    </row>
    <row r="151" s="13" customFormat="1">
      <c r="A151" s="13"/>
      <c r="B151" s="245"/>
      <c r="C151" s="246"/>
      <c r="D151" s="247" t="s">
        <v>218</v>
      </c>
      <c r="E151" s="248" t="s">
        <v>1</v>
      </c>
      <c r="F151" s="249" t="s">
        <v>4852</v>
      </c>
      <c r="G151" s="246"/>
      <c r="H151" s="248" t="s">
        <v>1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5" t="s">
        <v>218</v>
      </c>
      <c r="AU151" s="255" t="s">
        <v>214</v>
      </c>
      <c r="AV151" s="13" t="s">
        <v>83</v>
      </c>
      <c r="AW151" s="13" t="s">
        <v>32</v>
      </c>
      <c r="AX151" s="13" t="s">
        <v>76</v>
      </c>
      <c r="AY151" s="255" t="s">
        <v>205</v>
      </c>
    </row>
    <row r="152" s="13" customFormat="1">
      <c r="A152" s="13"/>
      <c r="B152" s="245"/>
      <c r="C152" s="246"/>
      <c r="D152" s="247" t="s">
        <v>218</v>
      </c>
      <c r="E152" s="248" t="s">
        <v>1</v>
      </c>
      <c r="F152" s="249" t="s">
        <v>222</v>
      </c>
      <c r="G152" s="246"/>
      <c r="H152" s="248" t="s">
        <v>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5" t="s">
        <v>218</v>
      </c>
      <c r="AU152" s="255" t="s">
        <v>214</v>
      </c>
      <c r="AV152" s="13" t="s">
        <v>83</v>
      </c>
      <c r="AW152" s="13" t="s">
        <v>32</v>
      </c>
      <c r="AX152" s="13" t="s">
        <v>76</v>
      </c>
      <c r="AY152" s="255" t="s">
        <v>205</v>
      </c>
    </row>
    <row r="153" s="14" customFormat="1">
      <c r="A153" s="14"/>
      <c r="B153" s="256"/>
      <c r="C153" s="257"/>
      <c r="D153" s="247" t="s">
        <v>218</v>
      </c>
      <c r="E153" s="258" t="s">
        <v>1</v>
      </c>
      <c r="F153" s="259" t="s">
        <v>4853</v>
      </c>
      <c r="G153" s="257"/>
      <c r="H153" s="260">
        <v>4.8049999999999997</v>
      </c>
      <c r="I153" s="261"/>
      <c r="J153" s="257"/>
      <c r="K153" s="257"/>
      <c r="L153" s="262"/>
      <c r="M153" s="263"/>
      <c r="N153" s="264"/>
      <c r="O153" s="264"/>
      <c r="P153" s="264"/>
      <c r="Q153" s="264"/>
      <c r="R153" s="264"/>
      <c r="S153" s="264"/>
      <c r="T153" s="26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6" t="s">
        <v>218</v>
      </c>
      <c r="AU153" s="266" t="s">
        <v>214</v>
      </c>
      <c r="AV153" s="14" t="s">
        <v>85</v>
      </c>
      <c r="AW153" s="14" t="s">
        <v>32</v>
      </c>
      <c r="AX153" s="14" t="s">
        <v>76</v>
      </c>
      <c r="AY153" s="266" t="s">
        <v>205</v>
      </c>
    </row>
    <row r="154" s="15" customFormat="1">
      <c r="A154" s="15"/>
      <c r="B154" s="267"/>
      <c r="C154" s="268"/>
      <c r="D154" s="247" t="s">
        <v>218</v>
      </c>
      <c r="E154" s="269" t="s">
        <v>1</v>
      </c>
      <c r="F154" s="270" t="s">
        <v>229</v>
      </c>
      <c r="G154" s="268"/>
      <c r="H154" s="271">
        <v>4.8049999999999997</v>
      </c>
      <c r="I154" s="272"/>
      <c r="J154" s="268"/>
      <c r="K154" s="268"/>
      <c r="L154" s="273"/>
      <c r="M154" s="274"/>
      <c r="N154" s="275"/>
      <c r="O154" s="275"/>
      <c r="P154" s="275"/>
      <c r="Q154" s="275"/>
      <c r="R154" s="275"/>
      <c r="S154" s="275"/>
      <c r="T154" s="27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7" t="s">
        <v>218</v>
      </c>
      <c r="AU154" s="277" t="s">
        <v>214</v>
      </c>
      <c r="AV154" s="15" t="s">
        <v>213</v>
      </c>
      <c r="AW154" s="15" t="s">
        <v>32</v>
      </c>
      <c r="AX154" s="15" t="s">
        <v>83</v>
      </c>
      <c r="AY154" s="277" t="s">
        <v>205</v>
      </c>
    </row>
    <row r="155" s="14" customFormat="1">
      <c r="A155" s="14"/>
      <c r="B155" s="256"/>
      <c r="C155" s="257"/>
      <c r="D155" s="247" t="s">
        <v>218</v>
      </c>
      <c r="E155" s="257"/>
      <c r="F155" s="259" t="s">
        <v>4854</v>
      </c>
      <c r="G155" s="257"/>
      <c r="H155" s="260">
        <v>0.96099999999999997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6" t="s">
        <v>218</v>
      </c>
      <c r="AU155" s="266" t="s">
        <v>214</v>
      </c>
      <c r="AV155" s="14" t="s">
        <v>85</v>
      </c>
      <c r="AW155" s="14" t="s">
        <v>4</v>
      </c>
      <c r="AX155" s="14" t="s">
        <v>83</v>
      </c>
      <c r="AY155" s="266" t="s">
        <v>205</v>
      </c>
    </row>
    <row r="156" s="2" customFormat="1" ht="24.15" customHeight="1">
      <c r="A156" s="39"/>
      <c r="B156" s="40"/>
      <c r="C156" s="227" t="s">
        <v>85</v>
      </c>
      <c r="D156" s="227" t="s">
        <v>208</v>
      </c>
      <c r="E156" s="228" t="s">
        <v>2952</v>
      </c>
      <c r="F156" s="229" t="s">
        <v>2953</v>
      </c>
      <c r="G156" s="230" t="s">
        <v>211</v>
      </c>
      <c r="H156" s="231">
        <v>3.8439999999999999</v>
      </c>
      <c r="I156" s="232"/>
      <c r="J156" s="233">
        <f>ROUND(I156*H156,2)</f>
        <v>0</v>
      </c>
      <c r="K156" s="229" t="s">
        <v>212</v>
      </c>
      <c r="L156" s="45"/>
      <c r="M156" s="234" t="s">
        <v>1</v>
      </c>
      <c r="N156" s="235" t="s">
        <v>41</v>
      </c>
      <c r="O156" s="92"/>
      <c r="P156" s="236">
        <f>O156*H156</f>
        <v>0</v>
      </c>
      <c r="Q156" s="236">
        <v>0</v>
      </c>
      <c r="R156" s="236">
        <f>Q156*H156</f>
        <v>0</v>
      </c>
      <c r="S156" s="236">
        <v>0</v>
      </c>
      <c r="T156" s="237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8" t="s">
        <v>213</v>
      </c>
      <c r="AT156" s="238" t="s">
        <v>208</v>
      </c>
      <c r="AU156" s="238" t="s">
        <v>214</v>
      </c>
      <c r="AY156" s="18" t="s">
        <v>205</v>
      </c>
      <c r="BE156" s="239">
        <f>IF(N156="základní",J156,0)</f>
        <v>0</v>
      </c>
      <c r="BF156" s="239">
        <f>IF(N156="snížená",J156,0)</f>
        <v>0</v>
      </c>
      <c r="BG156" s="239">
        <f>IF(N156="zákl. přenesená",J156,0)</f>
        <v>0</v>
      </c>
      <c r="BH156" s="239">
        <f>IF(N156="sníž. přenesená",J156,0)</f>
        <v>0</v>
      </c>
      <c r="BI156" s="239">
        <f>IF(N156="nulová",J156,0)</f>
        <v>0</v>
      </c>
      <c r="BJ156" s="18" t="s">
        <v>83</v>
      </c>
      <c r="BK156" s="239">
        <f>ROUND(I156*H156,2)</f>
        <v>0</v>
      </c>
      <c r="BL156" s="18" t="s">
        <v>213</v>
      </c>
      <c r="BM156" s="238" t="s">
        <v>4855</v>
      </c>
    </row>
    <row r="157" s="2" customFormat="1">
      <c r="A157" s="39"/>
      <c r="B157" s="40"/>
      <c r="C157" s="41"/>
      <c r="D157" s="240" t="s">
        <v>216</v>
      </c>
      <c r="E157" s="41"/>
      <c r="F157" s="241" t="s">
        <v>2955</v>
      </c>
      <c r="G157" s="41"/>
      <c r="H157" s="41"/>
      <c r="I157" s="242"/>
      <c r="J157" s="41"/>
      <c r="K157" s="41"/>
      <c r="L157" s="45"/>
      <c r="M157" s="243"/>
      <c r="N157" s="244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216</v>
      </c>
      <c r="AU157" s="18" t="s">
        <v>214</v>
      </c>
    </row>
    <row r="158" s="13" customFormat="1">
      <c r="A158" s="13"/>
      <c r="B158" s="245"/>
      <c r="C158" s="246"/>
      <c r="D158" s="247" t="s">
        <v>218</v>
      </c>
      <c r="E158" s="248" t="s">
        <v>1</v>
      </c>
      <c r="F158" s="249" t="s">
        <v>219</v>
      </c>
      <c r="G158" s="246"/>
      <c r="H158" s="248" t="s">
        <v>1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5" t="s">
        <v>218</v>
      </c>
      <c r="AU158" s="255" t="s">
        <v>214</v>
      </c>
      <c r="AV158" s="13" t="s">
        <v>83</v>
      </c>
      <c r="AW158" s="13" t="s">
        <v>32</v>
      </c>
      <c r="AX158" s="13" t="s">
        <v>76</v>
      </c>
      <c r="AY158" s="255" t="s">
        <v>205</v>
      </c>
    </row>
    <row r="159" s="13" customFormat="1">
      <c r="A159" s="13"/>
      <c r="B159" s="245"/>
      <c r="C159" s="246"/>
      <c r="D159" s="247" t="s">
        <v>218</v>
      </c>
      <c r="E159" s="248" t="s">
        <v>1</v>
      </c>
      <c r="F159" s="249" t="s">
        <v>220</v>
      </c>
      <c r="G159" s="246"/>
      <c r="H159" s="248" t="s">
        <v>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5" t="s">
        <v>218</v>
      </c>
      <c r="AU159" s="255" t="s">
        <v>214</v>
      </c>
      <c r="AV159" s="13" t="s">
        <v>83</v>
      </c>
      <c r="AW159" s="13" t="s">
        <v>32</v>
      </c>
      <c r="AX159" s="13" t="s">
        <v>76</v>
      </c>
      <c r="AY159" s="255" t="s">
        <v>205</v>
      </c>
    </row>
    <row r="160" s="13" customFormat="1">
      <c r="A160" s="13"/>
      <c r="B160" s="245"/>
      <c r="C160" s="246"/>
      <c r="D160" s="247" t="s">
        <v>218</v>
      </c>
      <c r="E160" s="248" t="s">
        <v>1</v>
      </c>
      <c r="F160" s="249" t="s">
        <v>417</v>
      </c>
      <c r="G160" s="246"/>
      <c r="H160" s="248" t="s">
        <v>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5" t="s">
        <v>218</v>
      </c>
      <c r="AU160" s="255" t="s">
        <v>214</v>
      </c>
      <c r="AV160" s="13" t="s">
        <v>83</v>
      </c>
      <c r="AW160" s="13" t="s">
        <v>32</v>
      </c>
      <c r="AX160" s="13" t="s">
        <v>76</v>
      </c>
      <c r="AY160" s="255" t="s">
        <v>205</v>
      </c>
    </row>
    <row r="161" s="13" customFormat="1">
      <c r="A161" s="13"/>
      <c r="B161" s="245"/>
      <c r="C161" s="246"/>
      <c r="D161" s="247" t="s">
        <v>218</v>
      </c>
      <c r="E161" s="248" t="s">
        <v>1</v>
      </c>
      <c r="F161" s="249" t="s">
        <v>4852</v>
      </c>
      <c r="G161" s="246"/>
      <c r="H161" s="248" t="s">
        <v>1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5" t="s">
        <v>218</v>
      </c>
      <c r="AU161" s="255" t="s">
        <v>214</v>
      </c>
      <c r="AV161" s="13" t="s">
        <v>83</v>
      </c>
      <c r="AW161" s="13" t="s">
        <v>32</v>
      </c>
      <c r="AX161" s="13" t="s">
        <v>76</v>
      </c>
      <c r="AY161" s="255" t="s">
        <v>205</v>
      </c>
    </row>
    <row r="162" s="13" customFormat="1">
      <c r="A162" s="13"/>
      <c r="B162" s="245"/>
      <c r="C162" s="246"/>
      <c r="D162" s="247" t="s">
        <v>218</v>
      </c>
      <c r="E162" s="248" t="s">
        <v>1</v>
      </c>
      <c r="F162" s="249" t="s">
        <v>222</v>
      </c>
      <c r="G162" s="246"/>
      <c r="H162" s="248" t="s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5" t="s">
        <v>218</v>
      </c>
      <c r="AU162" s="255" t="s">
        <v>214</v>
      </c>
      <c r="AV162" s="13" t="s">
        <v>83</v>
      </c>
      <c r="AW162" s="13" t="s">
        <v>32</v>
      </c>
      <c r="AX162" s="13" t="s">
        <v>76</v>
      </c>
      <c r="AY162" s="255" t="s">
        <v>205</v>
      </c>
    </row>
    <row r="163" s="14" customFormat="1">
      <c r="A163" s="14"/>
      <c r="B163" s="256"/>
      <c r="C163" s="257"/>
      <c r="D163" s="247" t="s">
        <v>218</v>
      </c>
      <c r="E163" s="258" t="s">
        <v>1</v>
      </c>
      <c r="F163" s="259" t="s">
        <v>4853</v>
      </c>
      <c r="G163" s="257"/>
      <c r="H163" s="260">
        <v>4.8049999999999997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6" t="s">
        <v>218</v>
      </c>
      <c r="AU163" s="266" t="s">
        <v>214</v>
      </c>
      <c r="AV163" s="14" t="s">
        <v>85</v>
      </c>
      <c r="AW163" s="14" t="s">
        <v>32</v>
      </c>
      <c r="AX163" s="14" t="s">
        <v>76</v>
      </c>
      <c r="AY163" s="266" t="s">
        <v>205</v>
      </c>
    </row>
    <row r="164" s="15" customFormat="1">
      <c r="A164" s="15"/>
      <c r="B164" s="267"/>
      <c r="C164" s="268"/>
      <c r="D164" s="247" t="s">
        <v>218</v>
      </c>
      <c r="E164" s="269" t="s">
        <v>1</v>
      </c>
      <c r="F164" s="270" t="s">
        <v>229</v>
      </c>
      <c r="G164" s="268"/>
      <c r="H164" s="271">
        <v>4.8049999999999997</v>
      </c>
      <c r="I164" s="272"/>
      <c r="J164" s="268"/>
      <c r="K164" s="268"/>
      <c r="L164" s="273"/>
      <c r="M164" s="274"/>
      <c r="N164" s="275"/>
      <c r="O164" s="275"/>
      <c r="P164" s="275"/>
      <c r="Q164" s="275"/>
      <c r="R164" s="275"/>
      <c r="S164" s="275"/>
      <c r="T164" s="27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7" t="s">
        <v>218</v>
      </c>
      <c r="AU164" s="277" t="s">
        <v>214</v>
      </c>
      <c r="AV164" s="15" t="s">
        <v>213</v>
      </c>
      <c r="AW164" s="15" t="s">
        <v>32</v>
      </c>
      <c r="AX164" s="15" t="s">
        <v>83</v>
      </c>
      <c r="AY164" s="277" t="s">
        <v>205</v>
      </c>
    </row>
    <row r="165" s="14" customFormat="1">
      <c r="A165" s="14"/>
      <c r="B165" s="256"/>
      <c r="C165" s="257"/>
      <c r="D165" s="247" t="s">
        <v>218</v>
      </c>
      <c r="E165" s="257"/>
      <c r="F165" s="259" t="s">
        <v>4856</v>
      </c>
      <c r="G165" s="257"/>
      <c r="H165" s="260">
        <v>3.8439999999999999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6" t="s">
        <v>218</v>
      </c>
      <c r="AU165" s="266" t="s">
        <v>214</v>
      </c>
      <c r="AV165" s="14" t="s">
        <v>85</v>
      </c>
      <c r="AW165" s="14" t="s">
        <v>4</v>
      </c>
      <c r="AX165" s="14" t="s">
        <v>83</v>
      </c>
      <c r="AY165" s="266" t="s">
        <v>205</v>
      </c>
    </row>
    <row r="166" s="12" customFormat="1" ht="20.88" customHeight="1">
      <c r="A166" s="12"/>
      <c r="B166" s="211"/>
      <c r="C166" s="212"/>
      <c r="D166" s="213" t="s">
        <v>75</v>
      </c>
      <c r="E166" s="225" t="s">
        <v>303</v>
      </c>
      <c r="F166" s="225" t="s">
        <v>4857</v>
      </c>
      <c r="G166" s="212"/>
      <c r="H166" s="212"/>
      <c r="I166" s="215"/>
      <c r="J166" s="226">
        <f>BK166</f>
        <v>0</v>
      </c>
      <c r="K166" s="212"/>
      <c r="L166" s="217"/>
      <c r="M166" s="218"/>
      <c r="N166" s="219"/>
      <c r="O166" s="219"/>
      <c r="P166" s="220">
        <f>SUM(P167:P210)</f>
        <v>0</v>
      </c>
      <c r="Q166" s="219"/>
      <c r="R166" s="220">
        <f>SUM(R167:R210)</f>
        <v>0</v>
      </c>
      <c r="S166" s="219"/>
      <c r="T166" s="221">
        <f>SUM(T167:T210)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2" t="s">
        <v>83</v>
      </c>
      <c r="AT166" s="223" t="s">
        <v>75</v>
      </c>
      <c r="AU166" s="223" t="s">
        <v>85</v>
      </c>
      <c r="AY166" s="222" t="s">
        <v>205</v>
      </c>
      <c r="BK166" s="224">
        <f>SUM(BK167:BK210)</f>
        <v>0</v>
      </c>
    </row>
    <row r="167" s="2" customFormat="1" ht="37.8" customHeight="1">
      <c r="A167" s="39"/>
      <c r="B167" s="40"/>
      <c r="C167" s="227" t="s">
        <v>214</v>
      </c>
      <c r="D167" s="227" t="s">
        <v>208</v>
      </c>
      <c r="E167" s="228" t="s">
        <v>316</v>
      </c>
      <c r="F167" s="229" t="s">
        <v>317</v>
      </c>
      <c r="G167" s="230" t="s">
        <v>211</v>
      </c>
      <c r="H167" s="231">
        <v>16.669</v>
      </c>
      <c r="I167" s="232"/>
      <c r="J167" s="233">
        <f>ROUND(I167*H167,2)</f>
        <v>0</v>
      </c>
      <c r="K167" s="229" t="s">
        <v>212</v>
      </c>
      <c r="L167" s="45"/>
      <c r="M167" s="234" t="s">
        <v>1</v>
      </c>
      <c r="N167" s="235" t="s">
        <v>41</v>
      </c>
      <c r="O167" s="92"/>
      <c r="P167" s="236">
        <f>O167*H167</f>
        <v>0</v>
      </c>
      <c r="Q167" s="236">
        <v>0</v>
      </c>
      <c r="R167" s="236">
        <f>Q167*H167</f>
        <v>0</v>
      </c>
      <c r="S167" s="236">
        <v>0</v>
      </c>
      <c r="T167" s="237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8" t="s">
        <v>213</v>
      </c>
      <c r="AT167" s="238" t="s">
        <v>208</v>
      </c>
      <c r="AU167" s="238" t="s">
        <v>214</v>
      </c>
      <c r="AY167" s="18" t="s">
        <v>205</v>
      </c>
      <c r="BE167" s="239">
        <f>IF(N167="základní",J167,0)</f>
        <v>0</v>
      </c>
      <c r="BF167" s="239">
        <f>IF(N167="snížená",J167,0)</f>
        <v>0</v>
      </c>
      <c r="BG167" s="239">
        <f>IF(N167="zákl. přenesená",J167,0)</f>
        <v>0</v>
      </c>
      <c r="BH167" s="239">
        <f>IF(N167="sníž. přenesená",J167,0)</f>
        <v>0</v>
      </c>
      <c r="BI167" s="239">
        <f>IF(N167="nulová",J167,0)</f>
        <v>0</v>
      </c>
      <c r="BJ167" s="18" t="s">
        <v>83</v>
      </c>
      <c r="BK167" s="239">
        <f>ROUND(I167*H167,2)</f>
        <v>0</v>
      </c>
      <c r="BL167" s="18" t="s">
        <v>213</v>
      </c>
      <c r="BM167" s="238" t="s">
        <v>4858</v>
      </c>
    </row>
    <row r="168" s="2" customFormat="1">
      <c r="A168" s="39"/>
      <c r="B168" s="40"/>
      <c r="C168" s="41"/>
      <c r="D168" s="240" t="s">
        <v>216</v>
      </c>
      <c r="E168" s="41"/>
      <c r="F168" s="241" t="s">
        <v>319</v>
      </c>
      <c r="G168" s="41"/>
      <c r="H168" s="41"/>
      <c r="I168" s="242"/>
      <c r="J168" s="41"/>
      <c r="K168" s="41"/>
      <c r="L168" s="45"/>
      <c r="M168" s="243"/>
      <c r="N168" s="244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216</v>
      </c>
      <c r="AU168" s="18" t="s">
        <v>214</v>
      </c>
    </row>
    <row r="169" s="13" customFormat="1">
      <c r="A169" s="13"/>
      <c r="B169" s="245"/>
      <c r="C169" s="246"/>
      <c r="D169" s="247" t="s">
        <v>218</v>
      </c>
      <c r="E169" s="248" t="s">
        <v>1</v>
      </c>
      <c r="F169" s="249" t="s">
        <v>219</v>
      </c>
      <c r="G169" s="246"/>
      <c r="H169" s="248" t="s">
        <v>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5" t="s">
        <v>218</v>
      </c>
      <c r="AU169" s="255" t="s">
        <v>214</v>
      </c>
      <c r="AV169" s="13" t="s">
        <v>83</v>
      </c>
      <c r="AW169" s="13" t="s">
        <v>32</v>
      </c>
      <c r="AX169" s="13" t="s">
        <v>76</v>
      </c>
      <c r="AY169" s="255" t="s">
        <v>205</v>
      </c>
    </row>
    <row r="170" s="13" customFormat="1">
      <c r="A170" s="13"/>
      <c r="B170" s="245"/>
      <c r="C170" s="246"/>
      <c r="D170" s="247" t="s">
        <v>218</v>
      </c>
      <c r="E170" s="248" t="s">
        <v>1</v>
      </c>
      <c r="F170" s="249" t="s">
        <v>220</v>
      </c>
      <c r="G170" s="246"/>
      <c r="H170" s="248" t="s">
        <v>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5" t="s">
        <v>218</v>
      </c>
      <c r="AU170" s="255" t="s">
        <v>214</v>
      </c>
      <c r="AV170" s="13" t="s">
        <v>83</v>
      </c>
      <c r="AW170" s="13" t="s">
        <v>32</v>
      </c>
      <c r="AX170" s="13" t="s">
        <v>76</v>
      </c>
      <c r="AY170" s="255" t="s">
        <v>205</v>
      </c>
    </row>
    <row r="171" s="13" customFormat="1">
      <c r="A171" s="13"/>
      <c r="B171" s="245"/>
      <c r="C171" s="246"/>
      <c r="D171" s="247" t="s">
        <v>218</v>
      </c>
      <c r="E171" s="248" t="s">
        <v>1</v>
      </c>
      <c r="F171" s="249" t="s">
        <v>222</v>
      </c>
      <c r="G171" s="246"/>
      <c r="H171" s="248" t="s">
        <v>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5" t="s">
        <v>218</v>
      </c>
      <c r="AU171" s="255" t="s">
        <v>214</v>
      </c>
      <c r="AV171" s="13" t="s">
        <v>83</v>
      </c>
      <c r="AW171" s="13" t="s">
        <v>32</v>
      </c>
      <c r="AX171" s="13" t="s">
        <v>76</v>
      </c>
      <c r="AY171" s="255" t="s">
        <v>205</v>
      </c>
    </row>
    <row r="172" s="13" customFormat="1">
      <c r="A172" s="13"/>
      <c r="B172" s="245"/>
      <c r="C172" s="246"/>
      <c r="D172" s="247" t="s">
        <v>218</v>
      </c>
      <c r="E172" s="248" t="s">
        <v>1</v>
      </c>
      <c r="F172" s="249" t="s">
        <v>4859</v>
      </c>
      <c r="G172" s="246"/>
      <c r="H172" s="248" t="s">
        <v>1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5" t="s">
        <v>218</v>
      </c>
      <c r="AU172" s="255" t="s">
        <v>214</v>
      </c>
      <c r="AV172" s="13" t="s">
        <v>83</v>
      </c>
      <c r="AW172" s="13" t="s">
        <v>32</v>
      </c>
      <c r="AX172" s="13" t="s">
        <v>76</v>
      </c>
      <c r="AY172" s="255" t="s">
        <v>205</v>
      </c>
    </row>
    <row r="173" s="13" customFormat="1">
      <c r="A173" s="13"/>
      <c r="B173" s="245"/>
      <c r="C173" s="246"/>
      <c r="D173" s="247" t="s">
        <v>218</v>
      </c>
      <c r="E173" s="248" t="s">
        <v>1</v>
      </c>
      <c r="F173" s="249" t="s">
        <v>4860</v>
      </c>
      <c r="G173" s="246"/>
      <c r="H173" s="248" t="s">
        <v>1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5" t="s">
        <v>218</v>
      </c>
      <c r="AU173" s="255" t="s">
        <v>214</v>
      </c>
      <c r="AV173" s="13" t="s">
        <v>83</v>
      </c>
      <c r="AW173" s="13" t="s">
        <v>32</v>
      </c>
      <c r="AX173" s="13" t="s">
        <v>76</v>
      </c>
      <c r="AY173" s="255" t="s">
        <v>205</v>
      </c>
    </row>
    <row r="174" s="13" customFormat="1">
      <c r="A174" s="13"/>
      <c r="B174" s="245"/>
      <c r="C174" s="246"/>
      <c r="D174" s="247" t="s">
        <v>218</v>
      </c>
      <c r="E174" s="248" t="s">
        <v>1</v>
      </c>
      <c r="F174" s="249" t="s">
        <v>222</v>
      </c>
      <c r="G174" s="246"/>
      <c r="H174" s="248" t="s">
        <v>1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5" t="s">
        <v>218</v>
      </c>
      <c r="AU174" s="255" t="s">
        <v>214</v>
      </c>
      <c r="AV174" s="13" t="s">
        <v>83</v>
      </c>
      <c r="AW174" s="13" t="s">
        <v>32</v>
      </c>
      <c r="AX174" s="13" t="s">
        <v>76</v>
      </c>
      <c r="AY174" s="255" t="s">
        <v>205</v>
      </c>
    </row>
    <row r="175" s="14" customFormat="1">
      <c r="A175" s="14"/>
      <c r="B175" s="256"/>
      <c r="C175" s="257"/>
      <c r="D175" s="247" t="s">
        <v>218</v>
      </c>
      <c r="E175" s="258" t="s">
        <v>1</v>
      </c>
      <c r="F175" s="259" t="s">
        <v>4861</v>
      </c>
      <c r="G175" s="257"/>
      <c r="H175" s="260">
        <v>0.96099999999999997</v>
      </c>
      <c r="I175" s="261"/>
      <c r="J175" s="257"/>
      <c r="K175" s="257"/>
      <c r="L175" s="262"/>
      <c r="M175" s="263"/>
      <c r="N175" s="264"/>
      <c r="O175" s="264"/>
      <c r="P175" s="264"/>
      <c r="Q175" s="264"/>
      <c r="R175" s="264"/>
      <c r="S175" s="264"/>
      <c r="T175" s="26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6" t="s">
        <v>218</v>
      </c>
      <c r="AU175" s="266" t="s">
        <v>214</v>
      </c>
      <c r="AV175" s="14" t="s">
        <v>85</v>
      </c>
      <c r="AW175" s="14" t="s">
        <v>32</v>
      </c>
      <c r="AX175" s="14" t="s">
        <v>76</v>
      </c>
      <c r="AY175" s="266" t="s">
        <v>205</v>
      </c>
    </row>
    <row r="176" s="14" customFormat="1">
      <c r="A176" s="14"/>
      <c r="B176" s="256"/>
      <c r="C176" s="257"/>
      <c r="D176" s="247" t="s">
        <v>218</v>
      </c>
      <c r="E176" s="258" t="s">
        <v>1</v>
      </c>
      <c r="F176" s="259" t="s">
        <v>4862</v>
      </c>
      <c r="G176" s="257"/>
      <c r="H176" s="260">
        <v>15.708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6" t="s">
        <v>218</v>
      </c>
      <c r="AU176" s="266" t="s">
        <v>214</v>
      </c>
      <c r="AV176" s="14" t="s">
        <v>85</v>
      </c>
      <c r="AW176" s="14" t="s">
        <v>32</v>
      </c>
      <c r="AX176" s="14" t="s">
        <v>76</v>
      </c>
      <c r="AY176" s="266" t="s">
        <v>205</v>
      </c>
    </row>
    <row r="177" s="15" customFormat="1">
      <c r="A177" s="15"/>
      <c r="B177" s="267"/>
      <c r="C177" s="268"/>
      <c r="D177" s="247" t="s">
        <v>218</v>
      </c>
      <c r="E177" s="269" t="s">
        <v>1</v>
      </c>
      <c r="F177" s="270" t="s">
        <v>229</v>
      </c>
      <c r="G177" s="268"/>
      <c r="H177" s="271">
        <v>16.669</v>
      </c>
      <c r="I177" s="272"/>
      <c r="J177" s="268"/>
      <c r="K177" s="268"/>
      <c r="L177" s="273"/>
      <c r="M177" s="274"/>
      <c r="N177" s="275"/>
      <c r="O177" s="275"/>
      <c r="P177" s="275"/>
      <c r="Q177" s="275"/>
      <c r="R177" s="275"/>
      <c r="S177" s="275"/>
      <c r="T177" s="27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77" t="s">
        <v>218</v>
      </c>
      <c r="AU177" s="277" t="s">
        <v>214</v>
      </c>
      <c r="AV177" s="15" t="s">
        <v>213</v>
      </c>
      <c r="AW177" s="15" t="s">
        <v>32</v>
      </c>
      <c r="AX177" s="15" t="s">
        <v>83</v>
      </c>
      <c r="AY177" s="277" t="s">
        <v>205</v>
      </c>
    </row>
    <row r="178" s="2" customFormat="1" ht="37.8" customHeight="1">
      <c r="A178" s="39"/>
      <c r="B178" s="40"/>
      <c r="C178" s="227" t="s">
        <v>213</v>
      </c>
      <c r="D178" s="227" t="s">
        <v>208</v>
      </c>
      <c r="E178" s="228" t="s">
        <v>328</v>
      </c>
      <c r="F178" s="229" t="s">
        <v>329</v>
      </c>
      <c r="G178" s="230" t="s">
        <v>211</v>
      </c>
      <c r="H178" s="231">
        <v>166.69</v>
      </c>
      <c r="I178" s="232"/>
      <c r="J178" s="233">
        <f>ROUND(I178*H178,2)</f>
        <v>0</v>
      </c>
      <c r="K178" s="229" t="s">
        <v>212</v>
      </c>
      <c r="L178" s="45"/>
      <c r="M178" s="234" t="s">
        <v>1</v>
      </c>
      <c r="N178" s="235" t="s">
        <v>41</v>
      </c>
      <c r="O178" s="92"/>
      <c r="P178" s="236">
        <f>O178*H178</f>
        <v>0</v>
      </c>
      <c r="Q178" s="236">
        <v>0</v>
      </c>
      <c r="R178" s="236">
        <f>Q178*H178</f>
        <v>0</v>
      </c>
      <c r="S178" s="236">
        <v>0</v>
      </c>
      <c r="T178" s="237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8" t="s">
        <v>213</v>
      </c>
      <c r="AT178" s="238" t="s">
        <v>208</v>
      </c>
      <c r="AU178" s="238" t="s">
        <v>214</v>
      </c>
      <c r="AY178" s="18" t="s">
        <v>205</v>
      </c>
      <c r="BE178" s="239">
        <f>IF(N178="základní",J178,0)</f>
        <v>0</v>
      </c>
      <c r="BF178" s="239">
        <f>IF(N178="snížená",J178,0)</f>
        <v>0</v>
      </c>
      <c r="BG178" s="239">
        <f>IF(N178="zákl. přenesená",J178,0)</f>
        <v>0</v>
      </c>
      <c r="BH178" s="239">
        <f>IF(N178="sníž. přenesená",J178,0)</f>
        <v>0</v>
      </c>
      <c r="BI178" s="239">
        <f>IF(N178="nulová",J178,0)</f>
        <v>0</v>
      </c>
      <c r="BJ178" s="18" t="s">
        <v>83</v>
      </c>
      <c r="BK178" s="239">
        <f>ROUND(I178*H178,2)</f>
        <v>0</v>
      </c>
      <c r="BL178" s="18" t="s">
        <v>213</v>
      </c>
      <c r="BM178" s="238" t="s">
        <v>4863</v>
      </c>
    </row>
    <row r="179" s="2" customFormat="1">
      <c r="A179" s="39"/>
      <c r="B179" s="40"/>
      <c r="C179" s="41"/>
      <c r="D179" s="240" t="s">
        <v>216</v>
      </c>
      <c r="E179" s="41"/>
      <c r="F179" s="241" t="s">
        <v>331</v>
      </c>
      <c r="G179" s="41"/>
      <c r="H179" s="41"/>
      <c r="I179" s="242"/>
      <c r="J179" s="41"/>
      <c r="K179" s="41"/>
      <c r="L179" s="45"/>
      <c r="M179" s="243"/>
      <c r="N179" s="244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216</v>
      </c>
      <c r="AU179" s="18" t="s">
        <v>214</v>
      </c>
    </row>
    <row r="180" s="14" customFormat="1">
      <c r="A180" s="14"/>
      <c r="B180" s="256"/>
      <c r="C180" s="257"/>
      <c r="D180" s="247" t="s">
        <v>218</v>
      </c>
      <c r="E180" s="257"/>
      <c r="F180" s="259" t="s">
        <v>4864</v>
      </c>
      <c r="G180" s="257"/>
      <c r="H180" s="260">
        <v>166.69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6" t="s">
        <v>218</v>
      </c>
      <c r="AU180" s="266" t="s">
        <v>214</v>
      </c>
      <c r="AV180" s="14" t="s">
        <v>85</v>
      </c>
      <c r="AW180" s="14" t="s">
        <v>4</v>
      </c>
      <c r="AX180" s="14" t="s">
        <v>83</v>
      </c>
      <c r="AY180" s="266" t="s">
        <v>205</v>
      </c>
    </row>
    <row r="181" s="2" customFormat="1" ht="37.8" customHeight="1">
      <c r="A181" s="39"/>
      <c r="B181" s="40"/>
      <c r="C181" s="227" t="s">
        <v>252</v>
      </c>
      <c r="D181" s="227" t="s">
        <v>208</v>
      </c>
      <c r="E181" s="228" t="s">
        <v>334</v>
      </c>
      <c r="F181" s="229" t="s">
        <v>335</v>
      </c>
      <c r="G181" s="230" t="s">
        <v>211</v>
      </c>
      <c r="H181" s="231">
        <v>19.552</v>
      </c>
      <c r="I181" s="232"/>
      <c r="J181" s="233">
        <f>ROUND(I181*H181,2)</f>
        <v>0</v>
      </c>
      <c r="K181" s="229" t="s">
        <v>212</v>
      </c>
      <c r="L181" s="45"/>
      <c r="M181" s="234" t="s">
        <v>1</v>
      </c>
      <c r="N181" s="235" t="s">
        <v>41</v>
      </c>
      <c r="O181" s="92"/>
      <c r="P181" s="236">
        <f>O181*H181</f>
        <v>0</v>
      </c>
      <c r="Q181" s="236">
        <v>0</v>
      </c>
      <c r="R181" s="236">
        <f>Q181*H181</f>
        <v>0</v>
      </c>
      <c r="S181" s="236">
        <v>0</v>
      </c>
      <c r="T181" s="237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8" t="s">
        <v>213</v>
      </c>
      <c r="AT181" s="238" t="s">
        <v>208</v>
      </c>
      <c r="AU181" s="238" t="s">
        <v>214</v>
      </c>
      <c r="AY181" s="18" t="s">
        <v>205</v>
      </c>
      <c r="BE181" s="239">
        <f>IF(N181="základní",J181,0)</f>
        <v>0</v>
      </c>
      <c r="BF181" s="239">
        <f>IF(N181="snížená",J181,0)</f>
        <v>0</v>
      </c>
      <c r="BG181" s="239">
        <f>IF(N181="zákl. přenesená",J181,0)</f>
        <v>0</v>
      </c>
      <c r="BH181" s="239">
        <f>IF(N181="sníž. přenesená",J181,0)</f>
        <v>0</v>
      </c>
      <c r="BI181" s="239">
        <f>IF(N181="nulová",J181,0)</f>
        <v>0</v>
      </c>
      <c r="BJ181" s="18" t="s">
        <v>83</v>
      </c>
      <c r="BK181" s="239">
        <f>ROUND(I181*H181,2)</f>
        <v>0</v>
      </c>
      <c r="BL181" s="18" t="s">
        <v>213</v>
      </c>
      <c r="BM181" s="238" t="s">
        <v>4865</v>
      </c>
    </row>
    <row r="182" s="2" customFormat="1">
      <c r="A182" s="39"/>
      <c r="B182" s="40"/>
      <c r="C182" s="41"/>
      <c r="D182" s="240" t="s">
        <v>216</v>
      </c>
      <c r="E182" s="41"/>
      <c r="F182" s="241" t="s">
        <v>337</v>
      </c>
      <c r="G182" s="41"/>
      <c r="H182" s="41"/>
      <c r="I182" s="242"/>
      <c r="J182" s="41"/>
      <c r="K182" s="41"/>
      <c r="L182" s="45"/>
      <c r="M182" s="243"/>
      <c r="N182" s="244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216</v>
      </c>
      <c r="AU182" s="18" t="s">
        <v>214</v>
      </c>
    </row>
    <row r="183" s="13" customFormat="1">
      <c r="A183" s="13"/>
      <c r="B183" s="245"/>
      <c r="C183" s="246"/>
      <c r="D183" s="247" t="s">
        <v>218</v>
      </c>
      <c r="E183" s="248" t="s">
        <v>1</v>
      </c>
      <c r="F183" s="249" t="s">
        <v>219</v>
      </c>
      <c r="G183" s="246"/>
      <c r="H183" s="248" t="s">
        <v>1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5" t="s">
        <v>218</v>
      </c>
      <c r="AU183" s="255" t="s">
        <v>214</v>
      </c>
      <c r="AV183" s="13" t="s">
        <v>83</v>
      </c>
      <c r="AW183" s="13" t="s">
        <v>32</v>
      </c>
      <c r="AX183" s="13" t="s">
        <v>76</v>
      </c>
      <c r="AY183" s="255" t="s">
        <v>205</v>
      </c>
    </row>
    <row r="184" s="13" customFormat="1">
      <c r="A184" s="13"/>
      <c r="B184" s="245"/>
      <c r="C184" s="246"/>
      <c r="D184" s="247" t="s">
        <v>218</v>
      </c>
      <c r="E184" s="248" t="s">
        <v>1</v>
      </c>
      <c r="F184" s="249" t="s">
        <v>220</v>
      </c>
      <c r="G184" s="246"/>
      <c r="H184" s="248" t="s">
        <v>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5" t="s">
        <v>218</v>
      </c>
      <c r="AU184" s="255" t="s">
        <v>214</v>
      </c>
      <c r="AV184" s="13" t="s">
        <v>83</v>
      </c>
      <c r="AW184" s="13" t="s">
        <v>32</v>
      </c>
      <c r="AX184" s="13" t="s">
        <v>76</v>
      </c>
      <c r="AY184" s="255" t="s">
        <v>205</v>
      </c>
    </row>
    <row r="185" s="13" customFormat="1">
      <c r="A185" s="13"/>
      <c r="B185" s="245"/>
      <c r="C185" s="246"/>
      <c r="D185" s="247" t="s">
        <v>218</v>
      </c>
      <c r="E185" s="248" t="s">
        <v>1</v>
      </c>
      <c r="F185" s="249" t="s">
        <v>222</v>
      </c>
      <c r="G185" s="246"/>
      <c r="H185" s="248" t="s">
        <v>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5" t="s">
        <v>218</v>
      </c>
      <c r="AU185" s="255" t="s">
        <v>214</v>
      </c>
      <c r="AV185" s="13" t="s">
        <v>83</v>
      </c>
      <c r="AW185" s="13" t="s">
        <v>32</v>
      </c>
      <c r="AX185" s="13" t="s">
        <v>76</v>
      </c>
      <c r="AY185" s="255" t="s">
        <v>205</v>
      </c>
    </row>
    <row r="186" s="13" customFormat="1">
      <c r="A186" s="13"/>
      <c r="B186" s="245"/>
      <c r="C186" s="246"/>
      <c r="D186" s="247" t="s">
        <v>218</v>
      </c>
      <c r="E186" s="248" t="s">
        <v>1</v>
      </c>
      <c r="F186" s="249" t="s">
        <v>4859</v>
      </c>
      <c r="G186" s="246"/>
      <c r="H186" s="248" t="s">
        <v>1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5" t="s">
        <v>218</v>
      </c>
      <c r="AU186" s="255" t="s">
        <v>214</v>
      </c>
      <c r="AV186" s="13" t="s">
        <v>83</v>
      </c>
      <c r="AW186" s="13" t="s">
        <v>32</v>
      </c>
      <c r="AX186" s="13" t="s">
        <v>76</v>
      </c>
      <c r="AY186" s="255" t="s">
        <v>205</v>
      </c>
    </row>
    <row r="187" s="13" customFormat="1">
      <c r="A187" s="13"/>
      <c r="B187" s="245"/>
      <c r="C187" s="246"/>
      <c r="D187" s="247" t="s">
        <v>218</v>
      </c>
      <c r="E187" s="248" t="s">
        <v>1</v>
      </c>
      <c r="F187" s="249" t="s">
        <v>4860</v>
      </c>
      <c r="G187" s="246"/>
      <c r="H187" s="248" t="s">
        <v>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5" t="s">
        <v>218</v>
      </c>
      <c r="AU187" s="255" t="s">
        <v>214</v>
      </c>
      <c r="AV187" s="13" t="s">
        <v>83</v>
      </c>
      <c r="AW187" s="13" t="s">
        <v>32</v>
      </c>
      <c r="AX187" s="13" t="s">
        <v>76</v>
      </c>
      <c r="AY187" s="255" t="s">
        <v>205</v>
      </c>
    </row>
    <row r="188" s="13" customFormat="1">
      <c r="A188" s="13"/>
      <c r="B188" s="245"/>
      <c r="C188" s="246"/>
      <c r="D188" s="247" t="s">
        <v>218</v>
      </c>
      <c r="E188" s="248" t="s">
        <v>1</v>
      </c>
      <c r="F188" s="249" t="s">
        <v>222</v>
      </c>
      <c r="G188" s="246"/>
      <c r="H188" s="248" t="s">
        <v>1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5" t="s">
        <v>218</v>
      </c>
      <c r="AU188" s="255" t="s">
        <v>214</v>
      </c>
      <c r="AV188" s="13" t="s">
        <v>83</v>
      </c>
      <c r="AW188" s="13" t="s">
        <v>32</v>
      </c>
      <c r="AX188" s="13" t="s">
        <v>76</v>
      </c>
      <c r="AY188" s="255" t="s">
        <v>205</v>
      </c>
    </row>
    <row r="189" s="14" customFormat="1">
      <c r="A189" s="14"/>
      <c r="B189" s="256"/>
      <c r="C189" s="257"/>
      <c r="D189" s="247" t="s">
        <v>218</v>
      </c>
      <c r="E189" s="258" t="s">
        <v>1</v>
      </c>
      <c r="F189" s="259" t="s">
        <v>4866</v>
      </c>
      <c r="G189" s="257"/>
      <c r="H189" s="260">
        <v>3.8439999999999999</v>
      </c>
      <c r="I189" s="261"/>
      <c r="J189" s="257"/>
      <c r="K189" s="257"/>
      <c r="L189" s="262"/>
      <c r="M189" s="263"/>
      <c r="N189" s="264"/>
      <c r="O189" s="264"/>
      <c r="P189" s="264"/>
      <c r="Q189" s="264"/>
      <c r="R189" s="264"/>
      <c r="S189" s="264"/>
      <c r="T189" s="26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6" t="s">
        <v>218</v>
      </c>
      <c r="AU189" s="266" t="s">
        <v>214</v>
      </c>
      <c r="AV189" s="14" t="s">
        <v>85</v>
      </c>
      <c r="AW189" s="14" t="s">
        <v>32</v>
      </c>
      <c r="AX189" s="14" t="s">
        <v>76</v>
      </c>
      <c r="AY189" s="266" t="s">
        <v>205</v>
      </c>
    </row>
    <row r="190" s="14" customFormat="1">
      <c r="A190" s="14"/>
      <c r="B190" s="256"/>
      <c r="C190" s="257"/>
      <c r="D190" s="247" t="s">
        <v>218</v>
      </c>
      <c r="E190" s="258" t="s">
        <v>1</v>
      </c>
      <c r="F190" s="259" t="s">
        <v>4862</v>
      </c>
      <c r="G190" s="257"/>
      <c r="H190" s="260">
        <v>15.708</v>
      </c>
      <c r="I190" s="261"/>
      <c r="J190" s="257"/>
      <c r="K190" s="257"/>
      <c r="L190" s="262"/>
      <c r="M190" s="263"/>
      <c r="N190" s="264"/>
      <c r="O190" s="264"/>
      <c r="P190" s="264"/>
      <c r="Q190" s="264"/>
      <c r="R190" s="264"/>
      <c r="S190" s="264"/>
      <c r="T190" s="26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6" t="s">
        <v>218</v>
      </c>
      <c r="AU190" s="266" t="s">
        <v>214</v>
      </c>
      <c r="AV190" s="14" t="s">
        <v>85</v>
      </c>
      <c r="AW190" s="14" t="s">
        <v>32</v>
      </c>
      <c r="AX190" s="14" t="s">
        <v>76</v>
      </c>
      <c r="AY190" s="266" t="s">
        <v>205</v>
      </c>
    </row>
    <row r="191" s="15" customFormat="1">
      <c r="A191" s="15"/>
      <c r="B191" s="267"/>
      <c r="C191" s="268"/>
      <c r="D191" s="247" t="s">
        <v>218</v>
      </c>
      <c r="E191" s="269" t="s">
        <v>1</v>
      </c>
      <c r="F191" s="270" t="s">
        <v>229</v>
      </c>
      <c r="G191" s="268"/>
      <c r="H191" s="271">
        <v>19.552</v>
      </c>
      <c r="I191" s="272"/>
      <c r="J191" s="268"/>
      <c r="K191" s="268"/>
      <c r="L191" s="273"/>
      <c r="M191" s="274"/>
      <c r="N191" s="275"/>
      <c r="O191" s="275"/>
      <c r="P191" s="275"/>
      <c r="Q191" s="275"/>
      <c r="R191" s="275"/>
      <c r="S191" s="275"/>
      <c r="T191" s="27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7" t="s">
        <v>218</v>
      </c>
      <c r="AU191" s="277" t="s">
        <v>214</v>
      </c>
      <c r="AV191" s="15" t="s">
        <v>213</v>
      </c>
      <c r="AW191" s="15" t="s">
        <v>32</v>
      </c>
      <c r="AX191" s="15" t="s">
        <v>83</v>
      </c>
      <c r="AY191" s="277" t="s">
        <v>205</v>
      </c>
    </row>
    <row r="192" s="2" customFormat="1" ht="37.8" customHeight="1">
      <c r="A192" s="39"/>
      <c r="B192" s="40"/>
      <c r="C192" s="227" t="s">
        <v>260</v>
      </c>
      <c r="D192" s="227" t="s">
        <v>208</v>
      </c>
      <c r="E192" s="228" t="s">
        <v>342</v>
      </c>
      <c r="F192" s="229" t="s">
        <v>343</v>
      </c>
      <c r="G192" s="230" t="s">
        <v>211</v>
      </c>
      <c r="H192" s="231">
        <v>195.52000000000001</v>
      </c>
      <c r="I192" s="232"/>
      <c r="J192" s="233">
        <f>ROUND(I192*H192,2)</f>
        <v>0</v>
      </c>
      <c r="K192" s="229" t="s">
        <v>212</v>
      </c>
      <c r="L192" s="45"/>
      <c r="M192" s="234" t="s">
        <v>1</v>
      </c>
      <c r="N192" s="235" t="s">
        <v>41</v>
      </c>
      <c r="O192" s="92"/>
      <c r="P192" s="236">
        <f>O192*H192</f>
        <v>0</v>
      </c>
      <c r="Q192" s="236">
        <v>0</v>
      </c>
      <c r="R192" s="236">
        <f>Q192*H192</f>
        <v>0</v>
      </c>
      <c r="S192" s="236">
        <v>0</v>
      </c>
      <c r="T192" s="237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8" t="s">
        <v>213</v>
      </c>
      <c r="AT192" s="238" t="s">
        <v>208</v>
      </c>
      <c r="AU192" s="238" t="s">
        <v>214</v>
      </c>
      <c r="AY192" s="18" t="s">
        <v>205</v>
      </c>
      <c r="BE192" s="239">
        <f>IF(N192="základní",J192,0)</f>
        <v>0</v>
      </c>
      <c r="BF192" s="239">
        <f>IF(N192="snížená",J192,0)</f>
        <v>0</v>
      </c>
      <c r="BG192" s="239">
        <f>IF(N192="zákl. přenesená",J192,0)</f>
        <v>0</v>
      </c>
      <c r="BH192" s="239">
        <f>IF(N192="sníž. přenesená",J192,0)</f>
        <v>0</v>
      </c>
      <c r="BI192" s="239">
        <f>IF(N192="nulová",J192,0)</f>
        <v>0</v>
      </c>
      <c r="BJ192" s="18" t="s">
        <v>83</v>
      </c>
      <c r="BK192" s="239">
        <f>ROUND(I192*H192,2)</f>
        <v>0</v>
      </c>
      <c r="BL192" s="18" t="s">
        <v>213</v>
      </c>
      <c r="BM192" s="238" t="s">
        <v>4867</v>
      </c>
    </row>
    <row r="193" s="2" customFormat="1">
      <c r="A193" s="39"/>
      <c r="B193" s="40"/>
      <c r="C193" s="41"/>
      <c r="D193" s="240" t="s">
        <v>216</v>
      </c>
      <c r="E193" s="41"/>
      <c r="F193" s="241" t="s">
        <v>345</v>
      </c>
      <c r="G193" s="41"/>
      <c r="H193" s="41"/>
      <c r="I193" s="242"/>
      <c r="J193" s="41"/>
      <c r="K193" s="41"/>
      <c r="L193" s="45"/>
      <c r="M193" s="243"/>
      <c r="N193" s="244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216</v>
      </c>
      <c r="AU193" s="18" t="s">
        <v>214</v>
      </c>
    </row>
    <row r="194" s="14" customFormat="1">
      <c r="A194" s="14"/>
      <c r="B194" s="256"/>
      <c r="C194" s="257"/>
      <c r="D194" s="247" t="s">
        <v>218</v>
      </c>
      <c r="E194" s="257"/>
      <c r="F194" s="259" t="s">
        <v>4868</v>
      </c>
      <c r="G194" s="257"/>
      <c r="H194" s="260">
        <v>195.52000000000001</v>
      </c>
      <c r="I194" s="261"/>
      <c r="J194" s="257"/>
      <c r="K194" s="257"/>
      <c r="L194" s="262"/>
      <c r="M194" s="263"/>
      <c r="N194" s="264"/>
      <c r="O194" s="264"/>
      <c r="P194" s="264"/>
      <c r="Q194" s="264"/>
      <c r="R194" s="264"/>
      <c r="S194" s="264"/>
      <c r="T194" s="26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6" t="s">
        <v>218</v>
      </c>
      <c r="AU194" s="266" t="s">
        <v>214</v>
      </c>
      <c r="AV194" s="14" t="s">
        <v>85</v>
      </c>
      <c r="AW194" s="14" t="s">
        <v>4</v>
      </c>
      <c r="AX194" s="14" t="s">
        <v>83</v>
      </c>
      <c r="AY194" s="266" t="s">
        <v>205</v>
      </c>
    </row>
    <row r="195" s="2" customFormat="1" ht="24.15" customHeight="1">
      <c r="A195" s="39"/>
      <c r="B195" s="40"/>
      <c r="C195" s="227" t="s">
        <v>270</v>
      </c>
      <c r="D195" s="227" t="s">
        <v>208</v>
      </c>
      <c r="E195" s="228" t="s">
        <v>4869</v>
      </c>
      <c r="F195" s="229" t="s">
        <v>4870</v>
      </c>
      <c r="G195" s="230" t="s">
        <v>211</v>
      </c>
      <c r="H195" s="231">
        <v>15.708</v>
      </c>
      <c r="I195" s="232"/>
      <c r="J195" s="233">
        <f>ROUND(I195*H195,2)</f>
        <v>0</v>
      </c>
      <c r="K195" s="229" t="s">
        <v>212</v>
      </c>
      <c r="L195" s="45"/>
      <c r="M195" s="234" t="s">
        <v>1</v>
      </c>
      <c r="N195" s="235" t="s">
        <v>41</v>
      </c>
      <c r="O195" s="92"/>
      <c r="P195" s="236">
        <f>O195*H195</f>
        <v>0</v>
      </c>
      <c r="Q195" s="236">
        <v>0</v>
      </c>
      <c r="R195" s="236">
        <f>Q195*H195</f>
        <v>0</v>
      </c>
      <c r="S195" s="236">
        <v>0</v>
      </c>
      <c r="T195" s="237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8" t="s">
        <v>213</v>
      </c>
      <c r="AT195" s="238" t="s">
        <v>208</v>
      </c>
      <c r="AU195" s="238" t="s">
        <v>214</v>
      </c>
      <c r="AY195" s="18" t="s">
        <v>205</v>
      </c>
      <c r="BE195" s="239">
        <f>IF(N195="základní",J195,0)</f>
        <v>0</v>
      </c>
      <c r="BF195" s="239">
        <f>IF(N195="snížená",J195,0)</f>
        <v>0</v>
      </c>
      <c r="BG195" s="239">
        <f>IF(N195="zákl. přenesená",J195,0)</f>
        <v>0</v>
      </c>
      <c r="BH195" s="239">
        <f>IF(N195="sníž. přenesená",J195,0)</f>
        <v>0</v>
      </c>
      <c r="BI195" s="239">
        <f>IF(N195="nulová",J195,0)</f>
        <v>0</v>
      </c>
      <c r="BJ195" s="18" t="s">
        <v>83</v>
      </c>
      <c r="BK195" s="239">
        <f>ROUND(I195*H195,2)</f>
        <v>0</v>
      </c>
      <c r="BL195" s="18" t="s">
        <v>213</v>
      </c>
      <c r="BM195" s="238" t="s">
        <v>4871</v>
      </c>
    </row>
    <row r="196" s="2" customFormat="1">
      <c r="A196" s="39"/>
      <c r="B196" s="40"/>
      <c r="C196" s="41"/>
      <c r="D196" s="240" t="s">
        <v>216</v>
      </c>
      <c r="E196" s="41"/>
      <c r="F196" s="241" t="s">
        <v>4872</v>
      </c>
      <c r="G196" s="41"/>
      <c r="H196" s="41"/>
      <c r="I196" s="242"/>
      <c r="J196" s="41"/>
      <c r="K196" s="41"/>
      <c r="L196" s="45"/>
      <c r="M196" s="243"/>
      <c r="N196" s="244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216</v>
      </c>
      <c r="AU196" s="18" t="s">
        <v>214</v>
      </c>
    </row>
    <row r="197" s="13" customFormat="1">
      <c r="A197" s="13"/>
      <c r="B197" s="245"/>
      <c r="C197" s="246"/>
      <c r="D197" s="247" t="s">
        <v>218</v>
      </c>
      <c r="E197" s="248" t="s">
        <v>1</v>
      </c>
      <c r="F197" s="249" t="s">
        <v>219</v>
      </c>
      <c r="G197" s="246"/>
      <c r="H197" s="248" t="s">
        <v>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5" t="s">
        <v>218</v>
      </c>
      <c r="AU197" s="255" t="s">
        <v>214</v>
      </c>
      <c r="AV197" s="13" t="s">
        <v>83</v>
      </c>
      <c r="AW197" s="13" t="s">
        <v>32</v>
      </c>
      <c r="AX197" s="13" t="s">
        <v>76</v>
      </c>
      <c r="AY197" s="255" t="s">
        <v>205</v>
      </c>
    </row>
    <row r="198" s="13" customFormat="1">
      <c r="A198" s="13"/>
      <c r="B198" s="245"/>
      <c r="C198" s="246"/>
      <c r="D198" s="247" t="s">
        <v>218</v>
      </c>
      <c r="E198" s="248" t="s">
        <v>1</v>
      </c>
      <c r="F198" s="249" t="s">
        <v>220</v>
      </c>
      <c r="G198" s="246"/>
      <c r="H198" s="248" t="s">
        <v>1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5" t="s">
        <v>218</v>
      </c>
      <c r="AU198" s="255" t="s">
        <v>214</v>
      </c>
      <c r="AV198" s="13" t="s">
        <v>83</v>
      </c>
      <c r="AW198" s="13" t="s">
        <v>32</v>
      </c>
      <c r="AX198" s="13" t="s">
        <v>76</v>
      </c>
      <c r="AY198" s="255" t="s">
        <v>205</v>
      </c>
    </row>
    <row r="199" s="13" customFormat="1">
      <c r="A199" s="13"/>
      <c r="B199" s="245"/>
      <c r="C199" s="246"/>
      <c r="D199" s="247" t="s">
        <v>218</v>
      </c>
      <c r="E199" s="248" t="s">
        <v>1</v>
      </c>
      <c r="F199" s="249" t="s">
        <v>222</v>
      </c>
      <c r="G199" s="246"/>
      <c r="H199" s="248" t="s">
        <v>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5" t="s">
        <v>218</v>
      </c>
      <c r="AU199" s="255" t="s">
        <v>214</v>
      </c>
      <c r="AV199" s="13" t="s">
        <v>83</v>
      </c>
      <c r="AW199" s="13" t="s">
        <v>32</v>
      </c>
      <c r="AX199" s="13" t="s">
        <v>76</v>
      </c>
      <c r="AY199" s="255" t="s">
        <v>205</v>
      </c>
    </row>
    <row r="200" s="14" customFormat="1">
      <c r="A200" s="14"/>
      <c r="B200" s="256"/>
      <c r="C200" s="257"/>
      <c r="D200" s="247" t="s">
        <v>218</v>
      </c>
      <c r="E200" s="258" t="s">
        <v>1</v>
      </c>
      <c r="F200" s="259" t="s">
        <v>4873</v>
      </c>
      <c r="G200" s="257"/>
      <c r="H200" s="260">
        <v>31.416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6" t="s">
        <v>218</v>
      </c>
      <c r="AU200" s="266" t="s">
        <v>214</v>
      </c>
      <c r="AV200" s="14" t="s">
        <v>85</v>
      </c>
      <c r="AW200" s="14" t="s">
        <v>32</v>
      </c>
      <c r="AX200" s="14" t="s">
        <v>76</v>
      </c>
      <c r="AY200" s="266" t="s">
        <v>205</v>
      </c>
    </row>
    <row r="201" s="15" customFormat="1">
      <c r="A201" s="15"/>
      <c r="B201" s="267"/>
      <c r="C201" s="268"/>
      <c r="D201" s="247" t="s">
        <v>218</v>
      </c>
      <c r="E201" s="269" t="s">
        <v>1</v>
      </c>
      <c r="F201" s="270" t="s">
        <v>229</v>
      </c>
      <c r="G201" s="268"/>
      <c r="H201" s="271">
        <v>31.416</v>
      </c>
      <c r="I201" s="272"/>
      <c r="J201" s="268"/>
      <c r="K201" s="268"/>
      <c r="L201" s="273"/>
      <c r="M201" s="274"/>
      <c r="N201" s="275"/>
      <c r="O201" s="275"/>
      <c r="P201" s="275"/>
      <c r="Q201" s="275"/>
      <c r="R201" s="275"/>
      <c r="S201" s="275"/>
      <c r="T201" s="27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7" t="s">
        <v>218</v>
      </c>
      <c r="AU201" s="277" t="s">
        <v>214</v>
      </c>
      <c r="AV201" s="15" t="s">
        <v>213</v>
      </c>
      <c r="AW201" s="15" t="s">
        <v>32</v>
      </c>
      <c r="AX201" s="15" t="s">
        <v>83</v>
      </c>
      <c r="AY201" s="277" t="s">
        <v>205</v>
      </c>
    </row>
    <row r="202" s="14" customFormat="1">
      <c r="A202" s="14"/>
      <c r="B202" s="256"/>
      <c r="C202" s="257"/>
      <c r="D202" s="247" t="s">
        <v>218</v>
      </c>
      <c r="E202" s="257"/>
      <c r="F202" s="259" t="s">
        <v>4874</v>
      </c>
      <c r="G202" s="257"/>
      <c r="H202" s="260">
        <v>15.708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6" t="s">
        <v>218</v>
      </c>
      <c r="AU202" s="266" t="s">
        <v>214</v>
      </c>
      <c r="AV202" s="14" t="s">
        <v>85</v>
      </c>
      <c r="AW202" s="14" t="s">
        <v>4</v>
      </c>
      <c r="AX202" s="14" t="s">
        <v>83</v>
      </c>
      <c r="AY202" s="266" t="s">
        <v>205</v>
      </c>
    </row>
    <row r="203" s="2" customFormat="1" ht="24.15" customHeight="1">
      <c r="A203" s="39"/>
      <c r="B203" s="40"/>
      <c r="C203" s="227" t="s">
        <v>276</v>
      </c>
      <c r="D203" s="227" t="s">
        <v>208</v>
      </c>
      <c r="E203" s="228" t="s">
        <v>4875</v>
      </c>
      <c r="F203" s="229" t="s">
        <v>4876</v>
      </c>
      <c r="G203" s="230" t="s">
        <v>211</v>
      </c>
      <c r="H203" s="231">
        <v>15.708</v>
      </c>
      <c r="I203" s="232"/>
      <c r="J203" s="233">
        <f>ROUND(I203*H203,2)</f>
        <v>0</v>
      </c>
      <c r="K203" s="229" t="s">
        <v>212</v>
      </c>
      <c r="L203" s="45"/>
      <c r="M203" s="234" t="s">
        <v>1</v>
      </c>
      <c r="N203" s="235" t="s">
        <v>41</v>
      </c>
      <c r="O203" s="92"/>
      <c r="P203" s="236">
        <f>O203*H203</f>
        <v>0</v>
      </c>
      <c r="Q203" s="236">
        <v>0</v>
      </c>
      <c r="R203" s="236">
        <f>Q203*H203</f>
        <v>0</v>
      </c>
      <c r="S203" s="236">
        <v>0</v>
      </c>
      <c r="T203" s="237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8" t="s">
        <v>213</v>
      </c>
      <c r="AT203" s="238" t="s">
        <v>208</v>
      </c>
      <c r="AU203" s="238" t="s">
        <v>214</v>
      </c>
      <c r="AY203" s="18" t="s">
        <v>205</v>
      </c>
      <c r="BE203" s="239">
        <f>IF(N203="základní",J203,0)</f>
        <v>0</v>
      </c>
      <c r="BF203" s="239">
        <f>IF(N203="snížená",J203,0)</f>
        <v>0</v>
      </c>
      <c r="BG203" s="239">
        <f>IF(N203="zákl. přenesená",J203,0)</f>
        <v>0</v>
      </c>
      <c r="BH203" s="239">
        <f>IF(N203="sníž. přenesená",J203,0)</f>
        <v>0</v>
      </c>
      <c r="BI203" s="239">
        <f>IF(N203="nulová",J203,0)</f>
        <v>0</v>
      </c>
      <c r="BJ203" s="18" t="s">
        <v>83</v>
      </c>
      <c r="BK203" s="239">
        <f>ROUND(I203*H203,2)</f>
        <v>0</v>
      </c>
      <c r="BL203" s="18" t="s">
        <v>213</v>
      </c>
      <c r="BM203" s="238" t="s">
        <v>4877</v>
      </c>
    </row>
    <row r="204" s="2" customFormat="1">
      <c r="A204" s="39"/>
      <c r="B204" s="40"/>
      <c r="C204" s="41"/>
      <c r="D204" s="240" t="s">
        <v>216</v>
      </c>
      <c r="E204" s="41"/>
      <c r="F204" s="241" t="s">
        <v>4878</v>
      </c>
      <c r="G204" s="41"/>
      <c r="H204" s="41"/>
      <c r="I204" s="242"/>
      <c r="J204" s="41"/>
      <c r="K204" s="41"/>
      <c r="L204" s="45"/>
      <c r="M204" s="243"/>
      <c r="N204" s="244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216</v>
      </c>
      <c r="AU204" s="18" t="s">
        <v>214</v>
      </c>
    </row>
    <row r="205" s="13" customFormat="1">
      <c r="A205" s="13"/>
      <c r="B205" s="245"/>
      <c r="C205" s="246"/>
      <c r="D205" s="247" t="s">
        <v>218</v>
      </c>
      <c r="E205" s="248" t="s">
        <v>1</v>
      </c>
      <c r="F205" s="249" t="s">
        <v>219</v>
      </c>
      <c r="G205" s="246"/>
      <c r="H205" s="248" t="s">
        <v>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5" t="s">
        <v>218</v>
      </c>
      <c r="AU205" s="255" t="s">
        <v>214</v>
      </c>
      <c r="AV205" s="13" t="s">
        <v>83</v>
      </c>
      <c r="AW205" s="13" t="s">
        <v>32</v>
      </c>
      <c r="AX205" s="13" t="s">
        <v>76</v>
      </c>
      <c r="AY205" s="255" t="s">
        <v>205</v>
      </c>
    </row>
    <row r="206" s="13" customFormat="1">
      <c r="A206" s="13"/>
      <c r="B206" s="245"/>
      <c r="C206" s="246"/>
      <c r="D206" s="247" t="s">
        <v>218</v>
      </c>
      <c r="E206" s="248" t="s">
        <v>1</v>
      </c>
      <c r="F206" s="249" t="s">
        <v>220</v>
      </c>
      <c r="G206" s="246"/>
      <c r="H206" s="248" t="s">
        <v>1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5" t="s">
        <v>218</v>
      </c>
      <c r="AU206" s="255" t="s">
        <v>214</v>
      </c>
      <c r="AV206" s="13" t="s">
        <v>83</v>
      </c>
      <c r="AW206" s="13" t="s">
        <v>32</v>
      </c>
      <c r="AX206" s="13" t="s">
        <v>76</v>
      </c>
      <c r="AY206" s="255" t="s">
        <v>205</v>
      </c>
    </row>
    <row r="207" s="13" customFormat="1">
      <c r="A207" s="13"/>
      <c r="B207" s="245"/>
      <c r="C207" s="246"/>
      <c r="D207" s="247" t="s">
        <v>218</v>
      </c>
      <c r="E207" s="248" t="s">
        <v>1</v>
      </c>
      <c r="F207" s="249" t="s">
        <v>222</v>
      </c>
      <c r="G207" s="246"/>
      <c r="H207" s="248" t="s">
        <v>1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5" t="s">
        <v>218</v>
      </c>
      <c r="AU207" s="255" t="s">
        <v>214</v>
      </c>
      <c r="AV207" s="13" t="s">
        <v>83</v>
      </c>
      <c r="AW207" s="13" t="s">
        <v>32</v>
      </c>
      <c r="AX207" s="13" t="s">
        <v>76</v>
      </c>
      <c r="AY207" s="255" t="s">
        <v>205</v>
      </c>
    </row>
    <row r="208" s="14" customFormat="1">
      <c r="A208" s="14"/>
      <c r="B208" s="256"/>
      <c r="C208" s="257"/>
      <c r="D208" s="247" t="s">
        <v>218</v>
      </c>
      <c r="E208" s="258" t="s">
        <v>1</v>
      </c>
      <c r="F208" s="259" t="s">
        <v>4873</v>
      </c>
      <c r="G208" s="257"/>
      <c r="H208" s="260">
        <v>31.416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6" t="s">
        <v>218</v>
      </c>
      <c r="AU208" s="266" t="s">
        <v>214</v>
      </c>
      <c r="AV208" s="14" t="s">
        <v>85</v>
      </c>
      <c r="AW208" s="14" t="s">
        <v>32</v>
      </c>
      <c r="AX208" s="14" t="s">
        <v>76</v>
      </c>
      <c r="AY208" s="266" t="s">
        <v>205</v>
      </c>
    </row>
    <row r="209" s="15" customFormat="1">
      <c r="A209" s="15"/>
      <c r="B209" s="267"/>
      <c r="C209" s="268"/>
      <c r="D209" s="247" t="s">
        <v>218</v>
      </c>
      <c r="E209" s="269" t="s">
        <v>1</v>
      </c>
      <c r="F209" s="270" t="s">
        <v>229</v>
      </c>
      <c r="G209" s="268"/>
      <c r="H209" s="271">
        <v>31.416</v>
      </c>
      <c r="I209" s="272"/>
      <c r="J209" s="268"/>
      <c r="K209" s="268"/>
      <c r="L209" s="273"/>
      <c r="M209" s="274"/>
      <c r="N209" s="275"/>
      <c r="O209" s="275"/>
      <c r="P209" s="275"/>
      <c r="Q209" s="275"/>
      <c r="R209" s="275"/>
      <c r="S209" s="275"/>
      <c r="T209" s="276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77" t="s">
        <v>218</v>
      </c>
      <c r="AU209" s="277" t="s">
        <v>214</v>
      </c>
      <c r="AV209" s="15" t="s">
        <v>213</v>
      </c>
      <c r="AW209" s="15" t="s">
        <v>32</v>
      </c>
      <c r="AX209" s="15" t="s">
        <v>83</v>
      </c>
      <c r="AY209" s="277" t="s">
        <v>205</v>
      </c>
    </row>
    <row r="210" s="14" customFormat="1">
      <c r="A210" s="14"/>
      <c r="B210" s="256"/>
      <c r="C210" s="257"/>
      <c r="D210" s="247" t="s">
        <v>218</v>
      </c>
      <c r="E210" s="257"/>
      <c r="F210" s="259" t="s">
        <v>4874</v>
      </c>
      <c r="G210" s="257"/>
      <c r="H210" s="260">
        <v>15.708</v>
      </c>
      <c r="I210" s="261"/>
      <c r="J210" s="257"/>
      <c r="K210" s="257"/>
      <c r="L210" s="262"/>
      <c r="M210" s="263"/>
      <c r="N210" s="264"/>
      <c r="O210" s="264"/>
      <c r="P210" s="264"/>
      <c r="Q210" s="264"/>
      <c r="R210" s="264"/>
      <c r="S210" s="264"/>
      <c r="T210" s="26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6" t="s">
        <v>218</v>
      </c>
      <c r="AU210" s="266" t="s">
        <v>214</v>
      </c>
      <c r="AV210" s="14" t="s">
        <v>85</v>
      </c>
      <c r="AW210" s="14" t="s">
        <v>4</v>
      </c>
      <c r="AX210" s="14" t="s">
        <v>83</v>
      </c>
      <c r="AY210" s="266" t="s">
        <v>205</v>
      </c>
    </row>
    <row r="211" s="12" customFormat="1" ht="20.88" customHeight="1">
      <c r="A211" s="12"/>
      <c r="B211" s="211"/>
      <c r="C211" s="212"/>
      <c r="D211" s="213" t="s">
        <v>75</v>
      </c>
      <c r="E211" s="225" t="s">
        <v>353</v>
      </c>
      <c r="F211" s="225" t="s">
        <v>4879</v>
      </c>
      <c r="G211" s="212"/>
      <c r="H211" s="212"/>
      <c r="I211" s="215"/>
      <c r="J211" s="226">
        <f>BK211</f>
        <v>0</v>
      </c>
      <c r="K211" s="212"/>
      <c r="L211" s="217"/>
      <c r="M211" s="218"/>
      <c r="N211" s="219"/>
      <c r="O211" s="219"/>
      <c r="P211" s="220">
        <f>SUM(P212:P232)</f>
        <v>0</v>
      </c>
      <c r="Q211" s="219"/>
      <c r="R211" s="220">
        <f>SUM(R212:R232)</f>
        <v>0</v>
      </c>
      <c r="S211" s="219"/>
      <c r="T211" s="221">
        <f>SUM(T212:T232)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2" t="s">
        <v>83</v>
      </c>
      <c r="AT211" s="223" t="s">
        <v>75</v>
      </c>
      <c r="AU211" s="223" t="s">
        <v>85</v>
      </c>
      <c r="AY211" s="222" t="s">
        <v>205</v>
      </c>
      <c r="BK211" s="224">
        <f>SUM(BK212:BK232)</f>
        <v>0</v>
      </c>
    </row>
    <row r="212" s="2" customFormat="1" ht="33" customHeight="1">
      <c r="A212" s="39"/>
      <c r="B212" s="40"/>
      <c r="C212" s="227" t="s">
        <v>282</v>
      </c>
      <c r="D212" s="227" t="s">
        <v>208</v>
      </c>
      <c r="E212" s="228" t="s">
        <v>355</v>
      </c>
      <c r="F212" s="229" t="s">
        <v>356</v>
      </c>
      <c r="G212" s="230" t="s">
        <v>357</v>
      </c>
      <c r="H212" s="231">
        <v>65.191000000000002</v>
      </c>
      <c r="I212" s="232"/>
      <c r="J212" s="233">
        <f>ROUND(I212*H212,2)</f>
        <v>0</v>
      </c>
      <c r="K212" s="229" t="s">
        <v>212</v>
      </c>
      <c r="L212" s="45"/>
      <c r="M212" s="234" t="s">
        <v>1</v>
      </c>
      <c r="N212" s="235" t="s">
        <v>41</v>
      </c>
      <c r="O212" s="92"/>
      <c r="P212" s="236">
        <f>O212*H212</f>
        <v>0</v>
      </c>
      <c r="Q212" s="236">
        <v>0</v>
      </c>
      <c r="R212" s="236">
        <f>Q212*H212</f>
        <v>0</v>
      </c>
      <c r="S212" s="236">
        <v>0</v>
      </c>
      <c r="T212" s="237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8" t="s">
        <v>213</v>
      </c>
      <c r="AT212" s="238" t="s">
        <v>208</v>
      </c>
      <c r="AU212" s="238" t="s">
        <v>214</v>
      </c>
      <c r="AY212" s="18" t="s">
        <v>205</v>
      </c>
      <c r="BE212" s="239">
        <f>IF(N212="základní",J212,0)</f>
        <v>0</v>
      </c>
      <c r="BF212" s="239">
        <f>IF(N212="snížená",J212,0)</f>
        <v>0</v>
      </c>
      <c r="BG212" s="239">
        <f>IF(N212="zákl. přenesená",J212,0)</f>
        <v>0</v>
      </c>
      <c r="BH212" s="239">
        <f>IF(N212="sníž. přenesená",J212,0)</f>
        <v>0</v>
      </c>
      <c r="BI212" s="239">
        <f>IF(N212="nulová",J212,0)</f>
        <v>0</v>
      </c>
      <c r="BJ212" s="18" t="s">
        <v>83</v>
      </c>
      <c r="BK212" s="239">
        <f>ROUND(I212*H212,2)</f>
        <v>0</v>
      </c>
      <c r="BL212" s="18" t="s">
        <v>213</v>
      </c>
      <c r="BM212" s="238" t="s">
        <v>4880</v>
      </c>
    </row>
    <row r="213" s="2" customFormat="1">
      <c r="A213" s="39"/>
      <c r="B213" s="40"/>
      <c r="C213" s="41"/>
      <c r="D213" s="240" t="s">
        <v>216</v>
      </c>
      <c r="E213" s="41"/>
      <c r="F213" s="241" t="s">
        <v>359</v>
      </c>
      <c r="G213" s="41"/>
      <c r="H213" s="41"/>
      <c r="I213" s="242"/>
      <c r="J213" s="41"/>
      <c r="K213" s="41"/>
      <c r="L213" s="45"/>
      <c r="M213" s="243"/>
      <c r="N213" s="244"/>
      <c r="O213" s="92"/>
      <c r="P213" s="92"/>
      <c r="Q213" s="92"/>
      <c r="R213" s="92"/>
      <c r="S213" s="92"/>
      <c r="T213" s="93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216</v>
      </c>
      <c r="AU213" s="18" t="s">
        <v>214</v>
      </c>
    </row>
    <row r="214" s="13" customFormat="1">
      <c r="A214" s="13"/>
      <c r="B214" s="245"/>
      <c r="C214" s="246"/>
      <c r="D214" s="247" t="s">
        <v>218</v>
      </c>
      <c r="E214" s="248" t="s">
        <v>1</v>
      </c>
      <c r="F214" s="249" t="s">
        <v>219</v>
      </c>
      <c r="G214" s="246"/>
      <c r="H214" s="248" t="s">
        <v>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5" t="s">
        <v>218</v>
      </c>
      <c r="AU214" s="255" t="s">
        <v>214</v>
      </c>
      <c r="AV214" s="13" t="s">
        <v>83</v>
      </c>
      <c r="AW214" s="13" t="s">
        <v>32</v>
      </c>
      <c r="AX214" s="13" t="s">
        <v>76</v>
      </c>
      <c r="AY214" s="255" t="s">
        <v>205</v>
      </c>
    </row>
    <row r="215" s="13" customFormat="1">
      <c r="A215" s="13"/>
      <c r="B215" s="245"/>
      <c r="C215" s="246"/>
      <c r="D215" s="247" t="s">
        <v>218</v>
      </c>
      <c r="E215" s="248" t="s">
        <v>1</v>
      </c>
      <c r="F215" s="249" t="s">
        <v>220</v>
      </c>
      <c r="G215" s="246"/>
      <c r="H215" s="248" t="s">
        <v>1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5" t="s">
        <v>218</v>
      </c>
      <c r="AU215" s="255" t="s">
        <v>214</v>
      </c>
      <c r="AV215" s="13" t="s">
        <v>83</v>
      </c>
      <c r="AW215" s="13" t="s">
        <v>32</v>
      </c>
      <c r="AX215" s="13" t="s">
        <v>76</v>
      </c>
      <c r="AY215" s="255" t="s">
        <v>205</v>
      </c>
    </row>
    <row r="216" s="13" customFormat="1">
      <c r="A216" s="13"/>
      <c r="B216" s="245"/>
      <c r="C216" s="246"/>
      <c r="D216" s="247" t="s">
        <v>218</v>
      </c>
      <c r="E216" s="248" t="s">
        <v>1</v>
      </c>
      <c r="F216" s="249" t="s">
        <v>222</v>
      </c>
      <c r="G216" s="246"/>
      <c r="H216" s="248" t="s">
        <v>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5" t="s">
        <v>218</v>
      </c>
      <c r="AU216" s="255" t="s">
        <v>214</v>
      </c>
      <c r="AV216" s="13" t="s">
        <v>83</v>
      </c>
      <c r="AW216" s="13" t="s">
        <v>32</v>
      </c>
      <c r="AX216" s="13" t="s">
        <v>76</v>
      </c>
      <c r="AY216" s="255" t="s">
        <v>205</v>
      </c>
    </row>
    <row r="217" s="13" customFormat="1">
      <c r="A217" s="13"/>
      <c r="B217" s="245"/>
      <c r="C217" s="246"/>
      <c r="D217" s="247" t="s">
        <v>218</v>
      </c>
      <c r="E217" s="248" t="s">
        <v>1</v>
      </c>
      <c r="F217" s="249" t="s">
        <v>4859</v>
      </c>
      <c r="G217" s="246"/>
      <c r="H217" s="248" t="s">
        <v>1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5" t="s">
        <v>218</v>
      </c>
      <c r="AU217" s="255" t="s">
        <v>214</v>
      </c>
      <c r="AV217" s="13" t="s">
        <v>83</v>
      </c>
      <c r="AW217" s="13" t="s">
        <v>32</v>
      </c>
      <c r="AX217" s="13" t="s">
        <v>76</v>
      </c>
      <c r="AY217" s="255" t="s">
        <v>205</v>
      </c>
    </row>
    <row r="218" s="13" customFormat="1">
      <c r="A218" s="13"/>
      <c r="B218" s="245"/>
      <c r="C218" s="246"/>
      <c r="D218" s="247" t="s">
        <v>218</v>
      </c>
      <c r="E218" s="248" t="s">
        <v>1</v>
      </c>
      <c r="F218" s="249" t="s">
        <v>222</v>
      </c>
      <c r="G218" s="246"/>
      <c r="H218" s="248" t="s">
        <v>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5" t="s">
        <v>218</v>
      </c>
      <c r="AU218" s="255" t="s">
        <v>214</v>
      </c>
      <c r="AV218" s="13" t="s">
        <v>83</v>
      </c>
      <c r="AW218" s="13" t="s">
        <v>32</v>
      </c>
      <c r="AX218" s="13" t="s">
        <v>76</v>
      </c>
      <c r="AY218" s="255" t="s">
        <v>205</v>
      </c>
    </row>
    <row r="219" s="14" customFormat="1">
      <c r="A219" s="14"/>
      <c r="B219" s="256"/>
      <c r="C219" s="257"/>
      <c r="D219" s="247" t="s">
        <v>218</v>
      </c>
      <c r="E219" s="258" t="s">
        <v>1</v>
      </c>
      <c r="F219" s="259" t="s">
        <v>4881</v>
      </c>
      <c r="G219" s="257"/>
      <c r="H219" s="260">
        <v>4.8010000000000002</v>
      </c>
      <c r="I219" s="261"/>
      <c r="J219" s="257"/>
      <c r="K219" s="257"/>
      <c r="L219" s="262"/>
      <c r="M219" s="263"/>
      <c r="N219" s="264"/>
      <c r="O219" s="264"/>
      <c r="P219" s="264"/>
      <c r="Q219" s="264"/>
      <c r="R219" s="264"/>
      <c r="S219" s="264"/>
      <c r="T219" s="26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6" t="s">
        <v>218</v>
      </c>
      <c r="AU219" s="266" t="s">
        <v>214</v>
      </c>
      <c r="AV219" s="14" t="s">
        <v>85</v>
      </c>
      <c r="AW219" s="14" t="s">
        <v>32</v>
      </c>
      <c r="AX219" s="14" t="s">
        <v>76</v>
      </c>
      <c r="AY219" s="266" t="s">
        <v>205</v>
      </c>
    </row>
    <row r="220" s="14" customFormat="1">
      <c r="A220" s="14"/>
      <c r="B220" s="256"/>
      <c r="C220" s="257"/>
      <c r="D220" s="247" t="s">
        <v>218</v>
      </c>
      <c r="E220" s="258" t="s">
        <v>1</v>
      </c>
      <c r="F220" s="259" t="s">
        <v>4882</v>
      </c>
      <c r="G220" s="257"/>
      <c r="H220" s="260">
        <v>31.416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6" t="s">
        <v>218</v>
      </c>
      <c r="AU220" s="266" t="s">
        <v>214</v>
      </c>
      <c r="AV220" s="14" t="s">
        <v>85</v>
      </c>
      <c r="AW220" s="14" t="s">
        <v>32</v>
      </c>
      <c r="AX220" s="14" t="s">
        <v>76</v>
      </c>
      <c r="AY220" s="266" t="s">
        <v>205</v>
      </c>
    </row>
    <row r="221" s="15" customFormat="1">
      <c r="A221" s="15"/>
      <c r="B221" s="267"/>
      <c r="C221" s="268"/>
      <c r="D221" s="247" t="s">
        <v>218</v>
      </c>
      <c r="E221" s="269" t="s">
        <v>1</v>
      </c>
      <c r="F221" s="270" t="s">
        <v>229</v>
      </c>
      <c r="G221" s="268"/>
      <c r="H221" s="271">
        <v>36.216999999999999</v>
      </c>
      <c r="I221" s="272"/>
      <c r="J221" s="268"/>
      <c r="K221" s="268"/>
      <c r="L221" s="273"/>
      <c r="M221" s="274"/>
      <c r="N221" s="275"/>
      <c r="O221" s="275"/>
      <c r="P221" s="275"/>
      <c r="Q221" s="275"/>
      <c r="R221" s="275"/>
      <c r="S221" s="275"/>
      <c r="T221" s="27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77" t="s">
        <v>218</v>
      </c>
      <c r="AU221" s="277" t="s">
        <v>214</v>
      </c>
      <c r="AV221" s="15" t="s">
        <v>213</v>
      </c>
      <c r="AW221" s="15" t="s">
        <v>32</v>
      </c>
      <c r="AX221" s="15" t="s">
        <v>83</v>
      </c>
      <c r="AY221" s="277" t="s">
        <v>205</v>
      </c>
    </row>
    <row r="222" s="14" customFormat="1">
      <c r="A222" s="14"/>
      <c r="B222" s="256"/>
      <c r="C222" s="257"/>
      <c r="D222" s="247" t="s">
        <v>218</v>
      </c>
      <c r="E222" s="257"/>
      <c r="F222" s="259" t="s">
        <v>4883</v>
      </c>
      <c r="G222" s="257"/>
      <c r="H222" s="260">
        <v>65.191000000000002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6" t="s">
        <v>218</v>
      </c>
      <c r="AU222" s="266" t="s">
        <v>214</v>
      </c>
      <c r="AV222" s="14" t="s">
        <v>85</v>
      </c>
      <c r="AW222" s="14" t="s">
        <v>4</v>
      </c>
      <c r="AX222" s="14" t="s">
        <v>83</v>
      </c>
      <c r="AY222" s="266" t="s">
        <v>205</v>
      </c>
    </row>
    <row r="223" s="2" customFormat="1" ht="16.5" customHeight="1">
      <c r="A223" s="39"/>
      <c r="B223" s="40"/>
      <c r="C223" s="227" t="s">
        <v>297</v>
      </c>
      <c r="D223" s="227" t="s">
        <v>208</v>
      </c>
      <c r="E223" s="228" t="s">
        <v>373</v>
      </c>
      <c r="F223" s="229" t="s">
        <v>374</v>
      </c>
      <c r="G223" s="230" t="s">
        <v>211</v>
      </c>
      <c r="H223" s="231">
        <v>36.216999999999999</v>
      </c>
      <c r="I223" s="232"/>
      <c r="J223" s="233">
        <f>ROUND(I223*H223,2)</f>
        <v>0</v>
      </c>
      <c r="K223" s="229" t="s">
        <v>212</v>
      </c>
      <c r="L223" s="45"/>
      <c r="M223" s="234" t="s">
        <v>1</v>
      </c>
      <c r="N223" s="235" t="s">
        <v>41</v>
      </c>
      <c r="O223" s="92"/>
      <c r="P223" s="236">
        <f>O223*H223</f>
        <v>0</v>
      </c>
      <c r="Q223" s="236">
        <v>0</v>
      </c>
      <c r="R223" s="236">
        <f>Q223*H223</f>
        <v>0</v>
      </c>
      <c r="S223" s="236">
        <v>0</v>
      </c>
      <c r="T223" s="237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8" t="s">
        <v>213</v>
      </c>
      <c r="AT223" s="238" t="s">
        <v>208</v>
      </c>
      <c r="AU223" s="238" t="s">
        <v>214</v>
      </c>
      <c r="AY223" s="18" t="s">
        <v>205</v>
      </c>
      <c r="BE223" s="239">
        <f>IF(N223="základní",J223,0)</f>
        <v>0</v>
      </c>
      <c r="BF223" s="239">
        <f>IF(N223="snížená",J223,0)</f>
        <v>0</v>
      </c>
      <c r="BG223" s="239">
        <f>IF(N223="zákl. přenesená",J223,0)</f>
        <v>0</v>
      </c>
      <c r="BH223" s="239">
        <f>IF(N223="sníž. přenesená",J223,0)</f>
        <v>0</v>
      </c>
      <c r="BI223" s="239">
        <f>IF(N223="nulová",J223,0)</f>
        <v>0</v>
      </c>
      <c r="BJ223" s="18" t="s">
        <v>83</v>
      </c>
      <c r="BK223" s="239">
        <f>ROUND(I223*H223,2)</f>
        <v>0</v>
      </c>
      <c r="BL223" s="18" t="s">
        <v>213</v>
      </c>
      <c r="BM223" s="238" t="s">
        <v>4884</v>
      </c>
    </row>
    <row r="224" s="2" customFormat="1">
      <c r="A224" s="39"/>
      <c r="B224" s="40"/>
      <c r="C224" s="41"/>
      <c r="D224" s="240" t="s">
        <v>216</v>
      </c>
      <c r="E224" s="41"/>
      <c r="F224" s="241" t="s">
        <v>376</v>
      </c>
      <c r="G224" s="41"/>
      <c r="H224" s="41"/>
      <c r="I224" s="242"/>
      <c r="J224" s="41"/>
      <c r="K224" s="41"/>
      <c r="L224" s="45"/>
      <c r="M224" s="243"/>
      <c r="N224" s="244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216</v>
      </c>
      <c r="AU224" s="18" t="s">
        <v>214</v>
      </c>
    </row>
    <row r="225" s="13" customFormat="1">
      <c r="A225" s="13"/>
      <c r="B225" s="245"/>
      <c r="C225" s="246"/>
      <c r="D225" s="247" t="s">
        <v>218</v>
      </c>
      <c r="E225" s="248" t="s">
        <v>1</v>
      </c>
      <c r="F225" s="249" t="s">
        <v>219</v>
      </c>
      <c r="G225" s="246"/>
      <c r="H225" s="248" t="s">
        <v>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5" t="s">
        <v>218</v>
      </c>
      <c r="AU225" s="255" t="s">
        <v>214</v>
      </c>
      <c r="AV225" s="13" t="s">
        <v>83</v>
      </c>
      <c r="AW225" s="13" t="s">
        <v>32</v>
      </c>
      <c r="AX225" s="13" t="s">
        <v>76</v>
      </c>
      <c r="AY225" s="255" t="s">
        <v>205</v>
      </c>
    </row>
    <row r="226" s="13" customFormat="1">
      <c r="A226" s="13"/>
      <c r="B226" s="245"/>
      <c r="C226" s="246"/>
      <c r="D226" s="247" t="s">
        <v>218</v>
      </c>
      <c r="E226" s="248" t="s">
        <v>1</v>
      </c>
      <c r="F226" s="249" t="s">
        <v>220</v>
      </c>
      <c r="G226" s="246"/>
      <c r="H226" s="248" t="s">
        <v>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5" t="s">
        <v>218</v>
      </c>
      <c r="AU226" s="255" t="s">
        <v>214</v>
      </c>
      <c r="AV226" s="13" t="s">
        <v>83</v>
      </c>
      <c r="AW226" s="13" t="s">
        <v>32</v>
      </c>
      <c r="AX226" s="13" t="s">
        <v>76</v>
      </c>
      <c r="AY226" s="255" t="s">
        <v>205</v>
      </c>
    </row>
    <row r="227" s="13" customFormat="1">
      <c r="A227" s="13"/>
      <c r="B227" s="245"/>
      <c r="C227" s="246"/>
      <c r="D227" s="247" t="s">
        <v>218</v>
      </c>
      <c r="E227" s="248" t="s">
        <v>1</v>
      </c>
      <c r="F227" s="249" t="s">
        <v>222</v>
      </c>
      <c r="G227" s="246"/>
      <c r="H227" s="248" t="s">
        <v>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5" t="s">
        <v>218</v>
      </c>
      <c r="AU227" s="255" t="s">
        <v>214</v>
      </c>
      <c r="AV227" s="13" t="s">
        <v>83</v>
      </c>
      <c r="AW227" s="13" t="s">
        <v>32</v>
      </c>
      <c r="AX227" s="13" t="s">
        <v>76</v>
      </c>
      <c r="AY227" s="255" t="s">
        <v>205</v>
      </c>
    </row>
    <row r="228" s="13" customFormat="1">
      <c r="A228" s="13"/>
      <c r="B228" s="245"/>
      <c r="C228" s="246"/>
      <c r="D228" s="247" t="s">
        <v>218</v>
      </c>
      <c r="E228" s="248" t="s">
        <v>1</v>
      </c>
      <c r="F228" s="249" t="s">
        <v>4859</v>
      </c>
      <c r="G228" s="246"/>
      <c r="H228" s="248" t="s">
        <v>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5" t="s">
        <v>218</v>
      </c>
      <c r="AU228" s="255" t="s">
        <v>214</v>
      </c>
      <c r="AV228" s="13" t="s">
        <v>83</v>
      </c>
      <c r="AW228" s="13" t="s">
        <v>32</v>
      </c>
      <c r="AX228" s="13" t="s">
        <v>76</v>
      </c>
      <c r="AY228" s="255" t="s">
        <v>205</v>
      </c>
    </row>
    <row r="229" s="13" customFormat="1">
      <c r="A229" s="13"/>
      <c r="B229" s="245"/>
      <c r="C229" s="246"/>
      <c r="D229" s="247" t="s">
        <v>218</v>
      </c>
      <c r="E229" s="248" t="s">
        <v>1</v>
      </c>
      <c r="F229" s="249" t="s">
        <v>222</v>
      </c>
      <c r="G229" s="246"/>
      <c r="H229" s="248" t="s">
        <v>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5" t="s">
        <v>218</v>
      </c>
      <c r="AU229" s="255" t="s">
        <v>214</v>
      </c>
      <c r="AV229" s="13" t="s">
        <v>83</v>
      </c>
      <c r="AW229" s="13" t="s">
        <v>32</v>
      </c>
      <c r="AX229" s="13" t="s">
        <v>76</v>
      </c>
      <c r="AY229" s="255" t="s">
        <v>205</v>
      </c>
    </row>
    <row r="230" s="14" customFormat="1">
      <c r="A230" s="14"/>
      <c r="B230" s="256"/>
      <c r="C230" s="257"/>
      <c r="D230" s="247" t="s">
        <v>218</v>
      </c>
      <c r="E230" s="258" t="s">
        <v>1</v>
      </c>
      <c r="F230" s="259" t="s">
        <v>4881</v>
      </c>
      <c r="G230" s="257"/>
      <c r="H230" s="260">
        <v>4.8010000000000002</v>
      </c>
      <c r="I230" s="261"/>
      <c r="J230" s="257"/>
      <c r="K230" s="257"/>
      <c r="L230" s="262"/>
      <c r="M230" s="263"/>
      <c r="N230" s="264"/>
      <c r="O230" s="264"/>
      <c r="P230" s="264"/>
      <c r="Q230" s="264"/>
      <c r="R230" s="264"/>
      <c r="S230" s="264"/>
      <c r="T230" s="26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6" t="s">
        <v>218</v>
      </c>
      <c r="AU230" s="266" t="s">
        <v>214</v>
      </c>
      <c r="AV230" s="14" t="s">
        <v>85</v>
      </c>
      <c r="AW230" s="14" t="s">
        <v>32</v>
      </c>
      <c r="AX230" s="14" t="s">
        <v>76</v>
      </c>
      <c r="AY230" s="266" t="s">
        <v>205</v>
      </c>
    </row>
    <row r="231" s="14" customFormat="1">
      <c r="A231" s="14"/>
      <c r="B231" s="256"/>
      <c r="C231" s="257"/>
      <c r="D231" s="247" t="s">
        <v>218</v>
      </c>
      <c r="E231" s="258" t="s">
        <v>1</v>
      </c>
      <c r="F231" s="259" t="s">
        <v>4882</v>
      </c>
      <c r="G231" s="257"/>
      <c r="H231" s="260">
        <v>31.416</v>
      </c>
      <c r="I231" s="261"/>
      <c r="J231" s="257"/>
      <c r="K231" s="257"/>
      <c r="L231" s="262"/>
      <c r="M231" s="263"/>
      <c r="N231" s="264"/>
      <c r="O231" s="264"/>
      <c r="P231" s="264"/>
      <c r="Q231" s="264"/>
      <c r="R231" s="264"/>
      <c r="S231" s="264"/>
      <c r="T231" s="26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6" t="s">
        <v>218</v>
      </c>
      <c r="AU231" s="266" t="s">
        <v>214</v>
      </c>
      <c r="AV231" s="14" t="s">
        <v>85</v>
      </c>
      <c r="AW231" s="14" t="s">
        <v>32</v>
      </c>
      <c r="AX231" s="14" t="s">
        <v>76</v>
      </c>
      <c r="AY231" s="266" t="s">
        <v>205</v>
      </c>
    </row>
    <row r="232" s="15" customFormat="1">
      <c r="A232" s="15"/>
      <c r="B232" s="267"/>
      <c r="C232" s="268"/>
      <c r="D232" s="247" t="s">
        <v>218</v>
      </c>
      <c r="E232" s="269" t="s">
        <v>1</v>
      </c>
      <c r="F232" s="270" t="s">
        <v>229</v>
      </c>
      <c r="G232" s="268"/>
      <c r="H232" s="271">
        <v>36.216999999999999</v>
      </c>
      <c r="I232" s="272"/>
      <c r="J232" s="268"/>
      <c r="K232" s="268"/>
      <c r="L232" s="273"/>
      <c r="M232" s="274"/>
      <c r="N232" s="275"/>
      <c r="O232" s="275"/>
      <c r="P232" s="275"/>
      <c r="Q232" s="275"/>
      <c r="R232" s="275"/>
      <c r="S232" s="275"/>
      <c r="T232" s="276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77" t="s">
        <v>218</v>
      </c>
      <c r="AU232" s="277" t="s">
        <v>214</v>
      </c>
      <c r="AV232" s="15" t="s">
        <v>213</v>
      </c>
      <c r="AW232" s="15" t="s">
        <v>32</v>
      </c>
      <c r="AX232" s="15" t="s">
        <v>83</v>
      </c>
      <c r="AY232" s="277" t="s">
        <v>205</v>
      </c>
    </row>
    <row r="233" s="12" customFormat="1" ht="20.88" customHeight="1">
      <c r="A233" s="12"/>
      <c r="B233" s="211"/>
      <c r="C233" s="212"/>
      <c r="D233" s="213" t="s">
        <v>75</v>
      </c>
      <c r="E233" s="225" t="s">
        <v>365</v>
      </c>
      <c r="F233" s="225" t="s">
        <v>394</v>
      </c>
      <c r="G233" s="212"/>
      <c r="H233" s="212"/>
      <c r="I233" s="215"/>
      <c r="J233" s="226">
        <f>BK233</f>
        <v>0</v>
      </c>
      <c r="K233" s="212"/>
      <c r="L233" s="217"/>
      <c r="M233" s="218"/>
      <c r="N233" s="219"/>
      <c r="O233" s="219"/>
      <c r="P233" s="220">
        <f>SUM(P234:P245)</f>
        <v>0</v>
      </c>
      <c r="Q233" s="219"/>
      <c r="R233" s="220">
        <f>SUM(R234:R245)</f>
        <v>0</v>
      </c>
      <c r="S233" s="219"/>
      <c r="T233" s="221">
        <f>SUM(T234:T245)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22" t="s">
        <v>83</v>
      </c>
      <c r="AT233" s="223" t="s">
        <v>75</v>
      </c>
      <c r="AU233" s="223" t="s">
        <v>85</v>
      </c>
      <c r="AY233" s="222" t="s">
        <v>205</v>
      </c>
      <c r="BK233" s="224">
        <f>SUM(BK234:BK245)</f>
        <v>0</v>
      </c>
    </row>
    <row r="234" s="2" customFormat="1" ht="24.15" customHeight="1">
      <c r="A234" s="39"/>
      <c r="B234" s="40"/>
      <c r="C234" s="227" t="s">
        <v>305</v>
      </c>
      <c r="D234" s="227" t="s">
        <v>208</v>
      </c>
      <c r="E234" s="228" t="s">
        <v>396</v>
      </c>
      <c r="F234" s="229" t="s">
        <v>397</v>
      </c>
      <c r="G234" s="230" t="s">
        <v>398</v>
      </c>
      <c r="H234" s="231">
        <v>26.420000000000002</v>
      </c>
      <c r="I234" s="232"/>
      <c r="J234" s="233">
        <f>ROUND(I234*H234,2)</f>
        <v>0</v>
      </c>
      <c r="K234" s="229" t="s">
        <v>212</v>
      </c>
      <c r="L234" s="45"/>
      <c r="M234" s="234" t="s">
        <v>1</v>
      </c>
      <c r="N234" s="235" t="s">
        <v>41</v>
      </c>
      <c r="O234" s="92"/>
      <c r="P234" s="236">
        <f>O234*H234</f>
        <v>0</v>
      </c>
      <c r="Q234" s="236">
        <v>0</v>
      </c>
      <c r="R234" s="236">
        <f>Q234*H234</f>
        <v>0</v>
      </c>
      <c r="S234" s="236">
        <v>0</v>
      </c>
      <c r="T234" s="237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8" t="s">
        <v>213</v>
      </c>
      <c r="AT234" s="238" t="s">
        <v>208</v>
      </c>
      <c r="AU234" s="238" t="s">
        <v>214</v>
      </c>
      <c r="AY234" s="18" t="s">
        <v>205</v>
      </c>
      <c r="BE234" s="239">
        <f>IF(N234="základní",J234,0)</f>
        <v>0</v>
      </c>
      <c r="BF234" s="239">
        <f>IF(N234="snížená",J234,0)</f>
        <v>0</v>
      </c>
      <c r="BG234" s="239">
        <f>IF(N234="zákl. přenesená",J234,0)</f>
        <v>0</v>
      </c>
      <c r="BH234" s="239">
        <f>IF(N234="sníž. přenesená",J234,0)</f>
        <v>0</v>
      </c>
      <c r="BI234" s="239">
        <f>IF(N234="nulová",J234,0)</f>
        <v>0</v>
      </c>
      <c r="BJ234" s="18" t="s">
        <v>83</v>
      </c>
      <c r="BK234" s="239">
        <f>ROUND(I234*H234,2)</f>
        <v>0</v>
      </c>
      <c r="BL234" s="18" t="s">
        <v>213</v>
      </c>
      <c r="BM234" s="238" t="s">
        <v>4885</v>
      </c>
    </row>
    <row r="235" s="2" customFormat="1">
      <c r="A235" s="39"/>
      <c r="B235" s="40"/>
      <c r="C235" s="41"/>
      <c r="D235" s="240" t="s">
        <v>216</v>
      </c>
      <c r="E235" s="41"/>
      <c r="F235" s="241" t="s">
        <v>400</v>
      </c>
      <c r="G235" s="41"/>
      <c r="H235" s="41"/>
      <c r="I235" s="242"/>
      <c r="J235" s="41"/>
      <c r="K235" s="41"/>
      <c r="L235" s="45"/>
      <c r="M235" s="243"/>
      <c r="N235" s="244"/>
      <c r="O235" s="92"/>
      <c r="P235" s="92"/>
      <c r="Q235" s="92"/>
      <c r="R235" s="92"/>
      <c r="S235" s="92"/>
      <c r="T235" s="93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216</v>
      </c>
      <c r="AU235" s="18" t="s">
        <v>214</v>
      </c>
    </row>
    <row r="236" s="13" customFormat="1">
      <c r="A236" s="13"/>
      <c r="B236" s="245"/>
      <c r="C236" s="246"/>
      <c r="D236" s="247" t="s">
        <v>218</v>
      </c>
      <c r="E236" s="248" t="s">
        <v>1</v>
      </c>
      <c r="F236" s="249" t="s">
        <v>219</v>
      </c>
      <c r="G236" s="246"/>
      <c r="H236" s="248" t="s">
        <v>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5" t="s">
        <v>218</v>
      </c>
      <c r="AU236" s="255" t="s">
        <v>214</v>
      </c>
      <c r="AV236" s="13" t="s">
        <v>83</v>
      </c>
      <c r="AW236" s="13" t="s">
        <v>32</v>
      </c>
      <c r="AX236" s="13" t="s">
        <v>76</v>
      </c>
      <c r="AY236" s="255" t="s">
        <v>205</v>
      </c>
    </row>
    <row r="237" s="13" customFormat="1">
      <c r="A237" s="13"/>
      <c r="B237" s="245"/>
      <c r="C237" s="246"/>
      <c r="D237" s="247" t="s">
        <v>218</v>
      </c>
      <c r="E237" s="248" t="s">
        <v>1</v>
      </c>
      <c r="F237" s="249" t="s">
        <v>220</v>
      </c>
      <c r="G237" s="246"/>
      <c r="H237" s="248" t="s">
        <v>1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5" t="s">
        <v>218</v>
      </c>
      <c r="AU237" s="255" t="s">
        <v>214</v>
      </c>
      <c r="AV237" s="13" t="s">
        <v>83</v>
      </c>
      <c r="AW237" s="13" t="s">
        <v>32</v>
      </c>
      <c r="AX237" s="13" t="s">
        <v>76</v>
      </c>
      <c r="AY237" s="255" t="s">
        <v>205</v>
      </c>
    </row>
    <row r="238" s="13" customFormat="1">
      <c r="A238" s="13"/>
      <c r="B238" s="245"/>
      <c r="C238" s="246"/>
      <c r="D238" s="247" t="s">
        <v>218</v>
      </c>
      <c r="E238" s="248" t="s">
        <v>1</v>
      </c>
      <c r="F238" s="249" t="s">
        <v>222</v>
      </c>
      <c r="G238" s="246"/>
      <c r="H238" s="248" t="s">
        <v>1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5" t="s">
        <v>218</v>
      </c>
      <c r="AU238" s="255" t="s">
        <v>214</v>
      </c>
      <c r="AV238" s="13" t="s">
        <v>83</v>
      </c>
      <c r="AW238" s="13" t="s">
        <v>32</v>
      </c>
      <c r="AX238" s="13" t="s">
        <v>76</v>
      </c>
      <c r="AY238" s="255" t="s">
        <v>205</v>
      </c>
    </row>
    <row r="239" s="14" customFormat="1">
      <c r="A239" s="14"/>
      <c r="B239" s="256"/>
      <c r="C239" s="257"/>
      <c r="D239" s="247" t="s">
        <v>218</v>
      </c>
      <c r="E239" s="258" t="s">
        <v>1</v>
      </c>
      <c r="F239" s="259" t="s">
        <v>4886</v>
      </c>
      <c r="G239" s="257"/>
      <c r="H239" s="260">
        <v>9.6099999999999994</v>
      </c>
      <c r="I239" s="261"/>
      <c r="J239" s="257"/>
      <c r="K239" s="257"/>
      <c r="L239" s="262"/>
      <c r="M239" s="263"/>
      <c r="N239" s="264"/>
      <c r="O239" s="264"/>
      <c r="P239" s="264"/>
      <c r="Q239" s="264"/>
      <c r="R239" s="264"/>
      <c r="S239" s="264"/>
      <c r="T239" s="26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6" t="s">
        <v>218</v>
      </c>
      <c r="AU239" s="266" t="s">
        <v>214</v>
      </c>
      <c r="AV239" s="14" t="s">
        <v>85</v>
      </c>
      <c r="AW239" s="14" t="s">
        <v>32</v>
      </c>
      <c r="AX239" s="14" t="s">
        <v>76</v>
      </c>
      <c r="AY239" s="266" t="s">
        <v>205</v>
      </c>
    </row>
    <row r="240" s="16" customFormat="1">
      <c r="A240" s="16"/>
      <c r="B240" s="278"/>
      <c r="C240" s="279"/>
      <c r="D240" s="247" t="s">
        <v>218</v>
      </c>
      <c r="E240" s="280" t="s">
        <v>1</v>
      </c>
      <c r="F240" s="281" t="s">
        <v>241</v>
      </c>
      <c r="G240" s="279"/>
      <c r="H240" s="282">
        <v>9.6099999999999994</v>
      </c>
      <c r="I240" s="283"/>
      <c r="J240" s="279"/>
      <c r="K240" s="279"/>
      <c r="L240" s="284"/>
      <c r="M240" s="285"/>
      <c r="N240" s="286"/>
      <c r="O240" s="286"/>
      <c r="P240" s="286"/>
      <c r="Q240" s="286"/>
      <c r="R240" s="286"/>
      <c r="S240" s="286"/>
      <c r="T240" s="287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288" t="s">
        <v>218</v>
      </c>
      <c r="AU240" s="288" t="s">
        <v>214</v>
      </c>
      <c r="AV240" s="16" t="s">
        <v>214</v>
      </c>
      <c r="AW240" s="16" t="s">
        <v>32</v>
      </c>
      <c r="AX240" s="16" t="s">
        <v>76</v>
      </c>
      <c r="AY240" s="288" t="s">
        <v>205</v>
      </c>
    </row>
    <row r="241" s="13" customFormat="1">
      <c r="A241" s="13"/>
      <c r="B241" s="245"/>
      <c r="C241" s="246"/>
      <c r="D241" s="247" t="s">
        <v>218</v>
      </c>
      <c r="E241" s="248" t="s">
        <v>1</v>
      </c>
      <c r="F241" s="249" t="s">
        <v>222</v>
      </c>
      <c r="G241" s="246"/>
      <c r="H241" s="248" t="s">
        <v>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5" t="s">
        <v>218</v>
      </c>
      <c r="AU241" s="255" t="s">
        <v>214</v>
      </c>
      <c r="AV241" s="13" t="s">
        <v>83</v>
      </c>
      <c r="AW241" s="13" t="s">
        <v>32</v>
      </c>
      <c r="AX241" s="13" t="s">
        <v>76</v>
      </c>
      <c r="AY241" s="255" t="s">
        <v>205</v>
      </c>
    </row>
    <row r="242" s="13" customFormat="1">
      <c r="A242" s="13"/>
      <c r="B242" s="245"/>
      <c r="C242" s="246"/>
      <c r="D242" s="247" t="s">
        <v>218</v>
      </c>
      <c r="E242" s="248" t="s">
        <v>1</v>
      </c>
      <c r="F242" s="249" t="s">
        <v>4887</v>
      </c>
      <c r="G242" s="246"/>
      <c r="H242" s="248" t="s">
        <v>1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5" t="s">
        <v>218</v>
      </c>
      <c r="AU242" s="255" t="s">
        <v>214</v>
      </c>
      <c r="AV242" s="13" t="s">
        <v>83</v>
      </c>
      <c r="AW242" s="13" t="s">
        <v>32</v>
      </c>
      <c r="AX242" s="13" t="s">
        <v>76</v>
      </c>
      <c r="AY242" s="255" t="s">
        <v>205</v>
      </c>
    </row>
    <row r="243" s="14" customFormat="1">
      <c r="A243" s="14"/>
      <c r="B243" s="256"/>
      <c r="C243" s="257"/>
      <c r="D243" s="247" t="s">
        <v>218</v>
      </c>
      <c r="E243" s="258" t="s">
        <v>1</v>
      </c>
      <c r="F243" s="259" t="s">
        <v>4888</v>
      </c>
      <c r="G243" s="257"/>
      <c r="H243" s="260">
        <v>16.809999999999999</v>
      </c>
      <c r="I243" s="261"/>
      <c r="J243" s="257"/>
      <c r="K243" s="257"/>
      <c r="L243" s="262"/>
      <c r="M243" s="263"/>
      <c r="N243" s="264"/>
      <c r="O243" s="264"/>
      <c r="P243" s="264"/>
      <c r="Q243" s="264"/>
      <c r="R243" s="264"/>
      <c r="S243" s="264"/>
      <c r="T243" s="26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6" t="s">
        <v>218</v>
      </c>
      <c r="AU243" s="266" t="s">
        <v>214</v>
      </c>
      <c r="AV243" s="14" t="s">
        <v>85</v>
      </c>
      <c r="AW243" s="14" t="s">
        <v>32</v>
      </c>
      <c r="AX243" s="14" t="s">
        <v>76</v>
      </c>
      <c r="AY243" s="266" t="s">
        <v>205</v>
      </c>
    </row>
    <row r="244" s="16" customFormat="1">
      <c r="A244" s="16"/>
      <c r="B244" s="278"/>
      <c r="C244" s="279"/>
      <c r="D244" s="247" t="s">
        <v>218</v>
      </c>
      <c r="E244" s="280" t="s">
        <v>1</v>
      </c>
      <c r="F244" s="281" t="s">
        <v>241</v>
      </c>
      <c r="G244" s="279"/>
      <c r="H244" s="282">
        <v>16.809999999999999</v>
      </c>
      <c r="I244" s="283"/>
      <c r="J244" s="279"/>
      <c r="K244" s="279"/>
      <c r="L244" s="284"/>
      <c r="M244" s="285"/>
      <c r="N244" s="286"/>
      <c r="O244" s="286"/>
      <c r="P244" s="286"/>
      <c r="Q244" s="286"/>
      <c r="R244" s="286"/>
      <c r="S244" s="286"/>
      <c r="T244" s="287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T244" s="288" t="s">
        <v>218</v>
      </c>
      <c r="AU244" s="288" t="s">
        <v>214</v>
      </c>
      <c r="AV244" s="16" t="s">
        <v>214</v>
      </c>
      <c r="AW244" s="16" t="s">
        <v>32</v>
      </c>
      <c r="AX244" s="16" t="s">
        <v>76</v>
      </c>
      <c r="AY244" s="288" t="s">
        <v>205</v>
      </c>
    </row>
    <row r="245" s="15" customFormat="1">
      <c r="A245" s="15"/>
      <c r="B245" s="267"/>
      <c r="C245" s="268"/>
      <c r="D245" s="247" t="s">
        <v>218</v>
      </c>
      <c r="E245" s="269" t="s">
        <v>1</v>
      </c>
      <c r="F245" s="270" t="s">
        <v>229</v>
      </c>
      <c r="G245" s="268"/>
      <c r="H245" s="271">
        <v>26.420000000000002</v>
      </c>
      <c r="I245" s="272"/>
      <c r="J245" s="268"/>
      <c r="K245" s="268"/>
      <c r="L245" s="273"/>
      <c r="M245" s="274"/>
      <c r="N245" s="275"/>
      <c r="O245" s="275"/>
      <c r="P245" s="275"/>
      <c r="Q245" s="275"/>
      <c r="R245" s="275"/>
      <c r="S245" s="275"/>
      <c r="T245" s="27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7" t="s">
        <v>218</v>
      </c>
      <c r="AU245" s="277" t="s">
        <v>214</v>
      </c>
      <c r="AV245" s="15" t="s">
        <v>213</v>
      </c>
      <c r="AW245" s="15" t="s">
        <v>32</v>
      </c>
      <c r="AX245" s="15" t="s">
        <v>83</v>
      </c>
      <c r="AY245" s="277" t="s">
        <v>205</v>
      </c>
    </row>
    <row r="246" s="12" customFormat="1" ht="22.8" customHeight="1">
      <c r="A246" s="12"/>
      <c r="B246" s="211"/>
      <c r="C246" s="212"/>
      <c r="D246" s="213" t="s">
        <v>75</v>
      </c>
      <c r="E246" s="225" t="s">
        <v>85</v>
      </c>
      <c r="F246" s="225" t="s">
        <v>404</v>
      </c>
      <c r="G246" s="212"/>
      <c r="H246" s="212"/>
      <c r="I246" s="215"/>
      <c r="J246" s="226">
        <f>BK246</f>
        <v>0</v>
      </c>
      <c r="K246" s="212"/>
      <c r="L246" s="217"/>
      <c r="M246" s="218"/>
      <c r="N246" s="219"/>
      <c r="O246" s="219"/>
      <c r="P246" s="220">
        <f>P247+P288+P311</f>
        <v>0</v>
      </c>
      <c r="Q246" s="219"/>
      <c r="R246" s="220">
        <f>R247+R288+R311</f>
        <v>104.60105740999998</v>
      </c>
      <c r="S246" s="219"/>
      <c r="T246" s="221">
        <f>T247+T288+T311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22" t="s">
        <v>83</v>
      </c>
      <c r="AT246" s="223" t="s">
        <v>75</v>
      </c>
      <c r="AU246" s="223" t="s">
        <v>83</v>
      </c>
      <c r="AY246" s="222" t="s">
        <v>205</v>
      </c>
      <c r="BK246" s="224">
        <f>BK247+BK288+BK311</f>
        <v>0</v>
      </c>
    </row>
    <row r="247" s="12" customFormat="1" ht="20.88" customHeight="1">
      <c r="A247" s="12"/>
      <c r="B247" s="211"/>
      <c r="C247" s="212"/>
      <c r="D247" s="213" t="s">
        <v>75</v>
      </c>
      <c r="E247" s="225" t="s">
        <v>395</v>
      </c>
      <c r="F247" s="225" t="s">
        <v>411</v>
      </c>
      <c r="G247" s="212"/>
      <c r="H247" s="212"/>
      <c r="I247" s="215"/>
      <c r="J247" s="226">
        <f>BK247</f>
        <v>0</v>
      </c>
      <c r="K247" s="212"/>
      <c r="L247" s="217"/>
      <c r="M247" s="218"/>
      <c r="N247" s="219"/>
      <c r="O247" s="219"/>
      <c r="P247" s="220">
        <f>SUM(P248:P287)</f>
        <v>0</v>
      </c>
      <c r="Q247" s="219"/>
      <c r="R247" s="220">
        <f>SUM(R248:R287)</f>
        <v>0.0012880600000000002</v>
      </c>
      <c r="S247" s="219"/>
      <c r="T247" s="221">
        <f>SUM(T248:T287)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22" t="s">
        <v>83</v>
      </c>
      <c r="AT247" s="223" t="s">
        <v>75</v>
      </c>
      <c r="AU247" s="223" t="s">
        <v>85</v>
      </c>
      <c r="AY247" s="222" t="s">
        <v>205</v>
      </c>
      <c r="BK247" s="224">
        <f>SUM(BK248:BK287)</f>
        <v>0</v>
      </c>
    </row>
    <row r="248" s="2" customFormat="1" ht="24.15" customHeight="1">
      <c r="A248" s="39"/>
      <c r="B248" s="40"/>
      <c r="C248" s="227" t="s">
        <v>8</v>
      </c>
      <c r="D248" s="227" t="s">
        <v>208</v>
      </c>
      <c r="E248" s="228" t="s">
        <v>4889</v>
      </c>
      <c r="F248" s="229" t="s">
        <v>4890</v>
      </c>
      <c r="G248" s="230" t="s">
        <v>255</v>
      </c>
      <c r="H248" s="231">
        <v>3.1419999999999999</v>
      </c>
      <c r="I248" s="232"/>
      <c r="J248" s="233">
        <f>ROUND(I248*H248,2)</f>
        <v>0</v>
      </c>
      <c r="K248" s="229" t="s">
        <v>212</v>
      </c>
      <c r="L248" s="45"/>
      <c r="M248" s="234" t="s">
        <v>1</v>
      </c>
      <c r="N248" s="235" t="s">
        <v>41</v>
      </c>
      <c r="O248" s="92"/>
      <c r="P248" s="236">
        <f>O248*H248</f>
        <v>0</v>
      </c>
      <c r="Q248" s="236">
        <v>4.0000000000000003E-05</v>
      </c>
      <c r="R248" s="236">
        <f>Q248*H248</f>
        <v>0.00012568</v>
      </c>
      <c r="S248" s="236">
        <v>0</v>
      </c>
      <c r="T248" s="237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8" t="s">
        <v>213</v>
      </c>
      <c r="AT248" s="238" t="s">
        <v>208</v>
      </c>
      <c r="AU248" s="238" t="s">
        <v>214</v>
      </c>
      <c r="AY248" s="18" t="s">
        <v>205</v>
      </c>
      <c r="BE248" s="239">
        <f>IF(N248="základní",J248,0)</f>
        <v>0</v>
      </c>
      <c r="BF248" s="239">
        <f>IF(N248="snížená",J248,0)</f>
        <v>0</v>
      </c>
      <c r="BG248" s="239">
        <f>IF(N248="zákl. přenesená",J248,0)</f>
        <v>0</v>
      </c>
      <c r="BH248" s="239">
        <f>IF(N248="sníž. přenesená",J248,0)</f>
        <v>0</v>
      </c>
      <c r="BI248" s="239">
        <f>IF(N248="nulová",J248,0)</f>
        <v>0</v>
      </c>
      <c r="BJ248" s="18" t="s">
        <v>83</v>
      </c>
      <c r="BK248" s="239">
        <f>ROUND(I248*H248,2)</f>
        <v>0</v>
      </c>
      <c r="BL248" s="18" t="s">
        <v>213</v>
      </c>
      <c r="BM248" s="238" t="s">
        <v>4891</v>
      </c>
    </row>
    <row r="249" s="2" customFormat="1">
      <c r="A249" s="39"/>
      <c r="B249" s="40"/>
      <c r="C249" s="41"/>
      <c r="D249" s="240" t="s">
        <v>216</v>
      </c>
      <c r="E249" s="41"/>
      <c r="F249" s="241" t="s">
        <v>4892</v>
      </c>
      <c r="G249" s="41"/>
      <c r="H249" s="41"/>
      <c r="I249" s="242"/>
      <c r="J249" s="41"/>
      <c r="K249" s="41"/>
      <c r="L249" s="45"/>
      <c r="M249" s="243"/>
      <c r="N249" s="244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216</v>
      </c>
      <c r="AU249" s="18" t="s">
        <v>214</v>
      </c>
    </row>
    <row r="250" s="13" customFormat="1">
      <c r="A250" s="13"/>
      <c r="B250" s="245"/>
      <c r="C250" s="246"/>
      <c r="D250" s="247" t="s">
        <v>218</v>
      </c>
      <c r="E250" s="248" t="s">
        <v>1</v>
      </c>
      <c r="F250" s="249" t="s">
        <v>219</v>
      </c>
      <c r="G250" s="246"/>
      <c r="H250" s="248" t="s">
        <v>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5" t="s">
        <v>218</v>
      </c>
      <c r="AU250" s="255" t="s">
        <v>214</v>
      </c>
      <c r="AV250" s="13" t="s">
        <v>83</v>
      </c>
      <c r="AW250" s="13" t="s">
        <v>32</v>
      </c>
      <c r="AX250" s="13" t="s">
        <v>76</v>
      </c>
      <c r="AY250" s="255" t="s">
        <v>205</v>
      </c>
    </row>
    <row r="251" s="13" customFormat="1">
      <c r="A251" s="13"/>
      <c r="B251" s="245"/>
      <c r="C251" s="246"/>
      <c r="D251" s="247" t="s">
        <v>218</v>
      </c>
      <c r="E251" s="248" t="s">
        <v>1</v>
      </c>
      <c r="F251" s="249" t="s">
        <v>220</v>
      </c>
      <c r="G251" s="246"/>
      <c r="H251" s="248" t="s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5" t="s">
        <v>218</v>
      </c>
      <c r="AU251" s="255" t="s">
        <v>214</v>
      </c>
      <c r="AV251" s="13" t="s">
        <v>83</v>
      </c>
      <c r="AW251" s="13" t="s">
        <v>32</v>
      </c>
      <c r="AX251" s="13" t="s">
        <v>76</v>
      </c>
      <c r="AY251" s="255" t="s">
        <v>205</v>
      </c>
    </row>
    <row r="252" s="13" customFormat="1">
      <c r="A252" s="13"/>
      <c r="B252" s="245"/>
      <c r="C252" s="246"/>
      <c r="D252" s="247" t="s">
        <v>218</v>
      </c>
      <c r="E252" s="248" t="s">
        <v>1</v>
      </c>
      <c r="F252" s="249" t="s">
        <v>417</v>
      </c>
      <c r="G252" s="246"/>
      <c r="H252" s="248" t="s">
        <v>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5" t="s">
        <v>218</v>
      </c>
      <c r="AU252" s="255" t="s">
        <v>214</v>
      </c>
      <c r="AV252" s="13" t="s">
        <v>83</v>
      </c>
      <c r="AW252" s="13" t="s">
        <v>32</v>
      </c>
      <c r="AX252" s="13" t="s">
        <v>76</v>
      </c>
      <c r="AY252" s="255" t="s">
        <v>205</v>
      </c>
    </row>
    <row r="253" s="13" customFormat="1">
      <c r="A253" s="13"/>
      <c r="B253" s="245"/>
      <c r="C253" s="246"/>
      <c r="D253" s="247" t="s">
        <v>218</v>
      </c>
      <c r="E253" s="248" t="s">
        <v>1</v>
      </c>
      <c r="F253" s="249" t="s">
        <v>4893</v>
      </c>
      <c r="G253" s="246"/>
      <c r="H253" s="248" t="s">
        <v>1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5" t="s">
        <v>218</v>
      </c>
      <c r="AU253" s="255" t="s">
        <v>214</v>
      </c>
      <c r="AV253" s="13" t="s">
        <v>83</v>
      </c>
      <c r="AW253" s="13" t="s">
        <v>32</v>
      </c>
      <c r="AX253" s="13" t="s">
        <v>76</v>
      </c>
      <c r="AY253" s="255" t="s">
        <v>205</v>
      </c>
    </row>
    <row r="254" s="13" customFormat="1">
      <c r="A254" s="13"/>
      <c r="B254" s="245"/>
      <c r="C254" s="246"/>
      <c r="D254" s="247" t="s">
        <v>218</v>
      </c>
      <c r="E254" s="248" t="s">
        <v>1</v>
      </c>
      <c r="F254" s="249" t="s">
        <v>222</v>
      </c>
      <c r="G254" s="246"/>
      <c r="H254" s="248" t="s">
        <v>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5" t="s">
        <v>218</v>
      </c>
      <c r="AU254" s="255" t="s">
        <v>214</v>
      </c>
      <c r="AV254" s="13" t="s">
        <v>83</v>
      </c>
      <c r="AW254" s="13" t="s">
        <v>32</v>
      </c>
      <c r="AX254" s="13" t="s">
        <v>76</v>
      </c>
      <c r="AY254" s="255" t="s">
        <v>205</v>
      </c>
    </row>
    <row r="255" s="14" customFormat="1">
      <c r="A255" s="14"/>
      <c r="B255" s="256"/>
      <c r="C255" s="257"/>
      <c r="D255" s="247" t="s">
        <v>218</v>
      </c>
      <c r="E255" s="258" t="s">
        <v>1</v>
      </c>
      <c r="F255" s="259" t="s">
        <v>4873</v>
      </c>
      <c r="G255" s="257"/>
      <c r="H255" s="260">
        <v>31.416</v>
      </c>
      <c r="I255" s="261"/>
      <c r="J255" s="257"/>
      <c r="K255" s="257"/>
      <c r="L255" s="262"/>
      <c r="M255" s="263"/>
      <c r="N255" s="264"/>
      <c r="O255" s="264"/>
      <c r="P255" s="264"/>
      <c r="Q255" s="264"/>
      <c r="R255" s="264"/>
      <c r="S255" s="264"/>
      <c r="T255" s="26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6" t="s">
        <v>218</v>
      </c>
      <c r="AU255" s="266" t="s">
        <v>214</v>
      </c>
      <c r="AV255" s="14" t="s">
        <v>85</v>
      </c>
      <c r="AW255" s="14" t="s">
        <v>32</v>
      </c>
      <c r="AX255" s="14" t="s">
        <v>76</v>
      </c>
      <c r="AY255" s="266" t="s">
        <v>205</v>
      </c>
    </row>
    <row r="256" s="15" customFormat="1">
      <c r="A256" s="15"/>
      <c r="B256" s="267"/>
      <c r="C256" s="268"/>
      <c r="D256" s="247" t="s">
        <v>218</v>
      </c>
      <c r="E256" s="269" t="s">
        <v>1</v>
      </c>
      <c r="F256" s="270" t="s">
        <v>229</v>
      </c>
      <c r="G256" s="268"/>
      <c r="H256" s="271">
        <v>31.416</v>
      </c>
      <c r="I256" s="272"/>
      <c r="J256" s="268"/>
      <c r="K256" s="268"/>
      <c r="L256" s="273"/>
      <c r="M256" s="274"/>
      <c r="N256" s="275"/>
      <c r="O256" s="275"/>
      <c r="P256" s="275"/>
      <c r="Q256" s="275"/>
      <c r="R256" s="275"/>
      <c r="S256" s="275"/>
      <c r="T256" s="276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7" t="s">
        <v>218</v>
      </c>
      <c r="AU256" s="277" t="s">
        <v>214</v>
      </c>
      <c r="AV256" s="15" t="s">
        <v>213</v>
      </c>
      <c r="AW256" s="15" t="s">
        <v>32</v>
      </c>
      <c r="AX256" s="15" t="s">
        <v>83</v>
      </c>
      <c r="AY256" s="277" t="s">
        <v>205</v>
      </c>
    </row>
    <row r="257" s="14" customFormat="1">
      <c r="A257" s="14"/>
      <c r="B257" s="256"/>
      <c r="C257" s="257"/>
      <c r="D257" s="247" t="s">
        <v>218</v>
      </c>
      <c r="E257" s="257"/>
      <c r="F257" s="259" t="s">
        <v>4894</v>
      </c>
      <c r="G257" s="257"/>
      <c r="H257" s="260">
        <v>3.1419999999999999</v>
      </c>
      <c r="I257" s="261"/>
      <c r="J257" s="257"/>
      <c r="K257" s="257"/>
      <c r="L257" s="262"/>
      <c r="M257" s="263"/>
      <c r="N257" s="264"/>
      <c r="O257" s="264"/>
      <c r="P257" s="264"/>
      <c r="Q257" s="264"/>
      <c r="R257" s="264"/>
      <c r="S257" s="264"/>
      <c r="T257" s="26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6" t="s">
        <v>218</v>
      </c>
      <c r="AU257" s="266" t="s">
        <v>214</v>
      </c>
      <c r="AV257" s="14" t="s">
        <v>85</v>
      </c>
      <c r="AW257" s="14" t="s">
        <v>4</v>
      </c>
      <c r="AX257" s="14" t="s">
        <v>83</v>
      </c>
      <c r="AY257" s="266" t="s">
        <v>205</v>
      </c>
    </row>
    <row r="258" s="2" customFormat="1" ht="24.15" customHeight="1">
      <c r="A258" s="39"/>
      <c r="B258" s="40"/>
      <c r="C258" s="227" t="s">
        <v>250</v>
      </c>
      <c r="D258" s="227" t="s">
        <v>208</v>
      </c>
      <c r="E258" s="228" t="s">
        <v>413</v>
      </c>
      <c r="F258" s="229" t="s">
        <v>414</v>
      </c>
      <c r="G258" s="230" t="s">
        <v>255</v>
      </c>
      <c r="H258" s="231">
        <v>12.566000000000001</v>
      </c>
      <c r="I258" s="232"/>
      <c r="J258" s="233">
        <f>ROUND(I258*H258,2)</f>
        <v>0</v>
      </c>
      <c r="K258" s="229" t="s">
        <v>212</v>
      </c>
      <c r="L258" s="45"/>
      <c r="M258" s="234" t="s">
        <v>1</v>
      </c>
      <c r="N258" s="235" t="s">
        <v>41</v>
      </c>
      <c r="O258" s="92"/>
      <c r="P258" s="236">
        <f>O258*H258</f>
        <v>0</v>
      </c>
      <c r="Q258" s="236">
        <v>4.0000000000000003E-05</v>
      </c>
      <c r="R258" s="236">
        <f>Q258*H258</f>
        <v>0.00050264000000000005</v>
      </c>
      <c r="S258" s="236">
        <v>0</v>
      </c>
      <c r="T258" s="237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8" t="s">
        <v>213</v>
      </c>
      <c r="AT258" s="238" t="s">
        <v>208</v>
      </c>
      <c r="AU258" s="238" t="s">
        <v>214</v>
      </c>
      <c r="AY258" s="18" t="s">
        <v>205</v>
      </c>
      <c r="BE258" s="239">
        <f>IF(N258="základní",J258,0)</f>
        <v>0</v>
      </c>
      <c r="BF258" s="239">
        <f>IF(N258="snížená",J258,0)</f>
        <v>0</v>
      </c>
      <c r="BG258" s="239">
        <f>IF(N258="zákl. přenesená",J258,0)</f>
        <v>0</v>
      </c>
      <c r="BH258" s="239">
        <f>IF(N258="sníž. přenesená",J258,0)</f>
        <v>0</v>
      </c>
      <c r="BI258" s="239">
        <f>IF(N258="nulová",J258,0)</f>
        <v>0</v>
      </c>
      <c r="BJ258" s="18" t="s">
        <v>83</v>
      </c>
      <c r="BK258" s="239">
        <f>ROUND(I258*H258,2)</f>
        <v>0</v>
      </c>
      <c r="BL258" s="18" t="s">
        <v>213</v>
      </c>
      <c r="BM258" s="238" t="s">
        <v>4895</v>
      </c>
    </row>
    <row r="259" s="2" customFormat="1">
      <c r="A259" s="39"/>
      <c r="B259" s="40"/>
      <c r="C259" s="41"/>
      <c r="D259" s="240" t="s">
        <v>216</v>
      </c>
      <c r="E259" s="41"/>
      <c r="F259" s="241" t="s">
        <v>416</v>
      </c>
      <c r="G259" s="41"/>
      <c r="H259" s="41"/>
      <c r="I259" s="242"/>
      <c r="J259" s="41"/>
      <c r="K259" s="41"/>
      <c r="L259" s="45"/>
      <c r="M259" s="243"/>
      <c r="N259" s="244"/>
      <c r="O259" s="92"/>
      <c r="P259" s="92"/>
      <c r="Q259" s="92"/>
      <c r="R259" s="92"/>
      <c r="S259" s="92"/>
      <c r="T259" s="93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216</v>
      </c>
      <c r="AU259" s="18" t="s">
        <v>214</v>
      </c>
    </row>
    <row r="260" s="13" customFormat="1">
      <c r="A260" s="13"/>
      <c r="B260" s="245"/>
      <c r="C260" s="246"/>
      <c r="D260" s="247" t="s">
        <v>218</v>
      </c>
      <c r="E260" s="248" t="s">
        <v>1</v>
      </c>
      <c r="F260" s="249" t="s">
        <v>219</v>
      </c>
      <c r="G260" s="246"/>
      <c r="H260" s="248" t="s">
        <v>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5" t="s">
        <v>218</v>
      </c>
      <c r="AU260" s="255" t="s">
        <v>214</v>
      </c>
      <c r="AV260" s="13" t="s">
        <v>83</v>
      </c>
      <c r="AW260" s="13" t="s">
        <v>32</v>
      </c>
      <c r="AX260" s="13" t="s">
        <v>76</v>
      </c>
      <c r="AY260" s="255" t="s">
        <v>205</v>
      </c>
    </row>
    <row r="261" s="13" customFormat="1">
      <c r="A261" s="13"/>
      <c r="B261" s="245"/>
      <c r="C261" s="246"/>
      <c r="D261" s="247" t="s">
        <v>218</v>
      </c>
      <c r="E261" s="248" t="s">
        <v>1</v>
      </c>
      <c r="F261" s="249" t="s">
        <v>220</v>
      </c>
      <c r="G261" s="246"/>
      <c r="H261" s="248" t="s">
        <v>1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5" t="s">
        <v>218</v>
      </c>
      <c r="AU261" s="255" t="s">
        <v>214</v>
      </c>
      <c r="AV261" s="13" t="s">
        <v>83</v>
      </c>
      <c r="AW261" s="13" t="s">
        <v>32</v>
      </c>
      <c r="AX261" s="13" t="s">
        <v>76</v>
      </c>
      <c r="AY261" s="255" t="s">
        <v>205</v>
      </c>
    </row>
    <row r="262" s="13" customFormat="1">
      <c r="A262" s="13"/>
      <c r="B262" s="245"/>
      <c r="C262" s="246"/>
      <c r="D262" s="247" t="s">
        <v>218</v>
      </c>
      <c r="E262" s="248" t="s">
        <v>1</v>
      </c>
      <c r="F262" s="249" t="s">
        <v>417</v>
      </c>
      <c r="G262" s="246"/>
      <c r="H262" s="248" t="s">
        <v>1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5" t="s">
        <v>218</v>
      </c>
      <c r="AU262" s="255" t="s">
        <v>214</v>
      </c>
      <c r="AV262" s="13" t="s">
        <v>83</v>
      </c>
      <c r="AW262" s="13" t="s">
        <v>32</v>
      </c>
      <c r="AX262" s="13" t="s">
        <v>76</v>
      </c>
      <c r="AY262" s="255" t="s">
        <v>205</v>
      </c>
    </row>
    <row r="263" s="13" customFormat="1">
      <c r="A263" s="13"/>
      <c r="B263" s="245"/>
      <c r="C263" s="246"/>
      <c r="D263" s="247" t="s">
        <v>218</v>
      </c>
      <c r="E263" s="248" t="s">
        <v>1</v>
      </c>
      <c r="F263" s="249" t="s">
        <v>4893</v>
      </c>
      <c r="G263" s="246"/>
      <c r="H263" s="248" t="s">
        <v>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5" t="s">
        <v>218</v>
      </c>
      <c r="AU263" s="255" t="s">
        <v>214</v>
      </c>
      <c r="AV263" s="13" t="s">
        <v>83</v>
      </c>
      <c r="AW263" s="13" t="s">
        <v>32</v>
      </c>
      <c r="AX263" s="13" t="s">
        <v>76</v>
      </c>
      <c r="AY263" s="255" t="s">
        <v>205</v>
      </c>
    </row>
    <row r="264" s="13" customFormat="1">
      <c r="A264" s="13"/>
      <c r="B264" s="245"/>
      <c r="C264" s="246"/>
      <c r="D264" s="247" t="s">
        <v>218</v>
      </c>
      <c r="E264" s="248" t="s">
        <v>1</v>
      </c>
      <c r="F264" s="249" t="s">
        <v>222</v>
      </c>
      <c r="G264" s="246"/>
      <c r="H264" s="248" t="s">
        <v>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5" t="s">
        <v>218</v>
      </c>
      <c r="AU264" s="255" t="s">
        <v>214</v>
      </c>
      <c r="AV264" s="13" t="s">
        <v>83</v>
      </c>
      <c r="AW264" s="13" t="s">
        <v>32</v>
      </c>
      <c r="AX264" s="13" t="s">
        <v>76</v>
      </c>
      <c r="AY264" s="255" t="s">
        <v>205</v>
      </c>
    </row>
    <row r="265" s="14" customFormat="1">
      <c r="A265" s="14"/>
      <c r="B265" s="256"/>
      <c r="C265" s="257"/>
      <c r="D265" s="247" t="s">
        <v>218</v>
      </c>
      <c r="E265" s="258" t="s">
        <v>1</v>
      </c>
      <c r="F265" s="259" t="s">
        <v>4873</v>
      </c>
      <c r="G265" s="257"/>
      <c r="H265" s="260">
        <v>31.416</v>
      </c>
      <c r="I265" s="261"/>
      <c r="J265" s="257"/>
      <c r="K265" s="257"/>
      <c r="L265" s="262"/>
      <c r="M265" s="263"/>
      <c r="N265" s="264"/>
      <c r="O265" s="264"/>
      <c r="P265" s="264"/>
      <c r="Q265" s="264"/>
      <c r="R265" s="264"/>
      <c r="S265" s="264"/>
      <c r="T265" s="26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6" t="s">
        <v>218</v>
      </c>
      <c r="AU265" s="266" t="s">
        <v>214</v>
      </c>
      <c r="AV265" s="14" t="s">
        <v>85</v>
      </c>
      <c r="AW265" s="14" t="s">
        <v>32</v>
      </c>
      <c r="AX265" s="14" t="s">
        <v>76</v>
      </c>
      <c r="AY265" s="266" t="s">
        <v>205</v>
      </c>
    </row>
    <row r="266" s="15" customFormat="1">
      <c r="A266" s="15"/>
      <c r="B266" s="267"/>
      <c r="C266" s="268"/>
      <c r="D266" s="247" t="s">
        <v>218</v>
      </c>
      <c r="E266" s="269" t="s">
        <v>1</v>
      </c>
      <c r="F266" s="270" t="s">
        <v>229</v>
      </c>
      <c r="G266" s="268"/>
      <c r="H266" s="271">
        <v>31.416</v>
      </c>
      <c r="I266" s="272"/>
      <c r="J266" s="268"/>
      <c r="K266" s="268"/>
      <c r="L266" s="273"/>
      <c r="M266" s="274"/>
      <c r="N266" s="275"/>
      <c r="O266" s="275"/>
      <c r="P266" s="275"/>
      <c r="Q266" s="275"/>
      <c r="R266" s="275"/>
      <c r="S266" s="275"/>
      <c r="T266" s="27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7" t="s">
        <v>218</v>
      </c>
      <c r="AU266" s="277" t="s">
        <v>214</v>
      </c>
      <c r="AV266" s="15" t="s">
        <v>213</v>
      </c>
      <c r="AW266" s="15" t="s">
        <v>32</v>
      </c>
      <c r="AX266" s="15" t="s">
        <v>83</v>
      </c>
      <c r="AY266" s="277" t="s">
        <v>205</v>
      </c>
    </row>
    <row r="267" s="14" customFormat="1">
      <c r="A267" s="14"/>
      <c r="B267" s="256"/>
      <c r="C267" s="257"/>
      <c r="D267" s="247" t="s">
        <v>218</v>
      </c>
      <c r="E267" s="257"/>
      <c r="F267" s="259" t="s">
        <v>4896</v>
      </c>
      <c r="G267" s="257"/>
      <c r="H267" s="260">
        <v>12.566000000000001</v>
      </c>
      <c r="I267" s="261"/>
      <c r="J267" s="257"/>
      <c r="K267" s="257"/>
      <c r="L267" s="262"/>
      <c r="M267" s="263"/>
      <c r="N267" s="264"/>
      <c r="O267" s="264"/>
      <c r="P267" s="264"/>
      <c r="Q267" s="264"/>
      <c r="R267" s="264"/>
      <c r="S267" s="264"/>
      <c r="T267" s="26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6" t="s">
        <v>218</v>
      </c>
      <c r="AU267" s="266" t="s">
        <v>214</v>
      </c>
      <c r="AV267" s="14" t="s">
        <v>85</v>
      </c>
      <c r="AW267" s="14" t="s">
        <v>4</v>
      </c>
      <c r="AX267" s="14" t="s">
        <v>83</v>
      </c>
      <c r="AY267" s="266" t="s">
        <v>205</v>
      </c>
    </row>
    <row r="268" s="2" customFormat="1" ht="24.15" customHeight="1">
      <c r="A268" s="39"/>
      <c r="B268" s="40"/>
      <c r="C268" s="227" t="s">
        <v>333</v>
      </c>
      <c r="D268" s="227" t="s">
        <v>208</v>
      </c>
      <c r="E268" s="228" t="s">
        <v>426</v>
      </c>
      <c r="F268" s="229" t="s">
        <v>427</v>
      </c>
      <c r="G268" s="230" t="s">
        <v>255</v>
      </c>
      <c r="H268" s="231">
        <v>12.566000000000001</v>
      </c>
      <c r="I268" s="232"/>
      <c r="J268" s="233">
        <f>ROUND(I268*H268,2)</f>
        <v>0</v>
      </c>
      <c r="K268" s="229" t="s">
        <v>212</v>
      </c>
      <c r="L268" s="45"/>
      <c r="M268" s="234" t="s">
        <v>1</v>
      </c>
      <c r="N268" s="235" t="s">
        <v>41</v>
      </c>
      <c r="O268" s="92"/>
      <c r="P268" s="236">
        <f>O268*H268</f>
        <v>0</v>
      </c>
      <c r="Q268" s="236">
        <v>4.0000000000000003E-05</v>
      </c>
      <c r="R268" s="236">
        <f>Q268*H268</f>
        <v>0.00050264000000000005</v>
      </c>
      <c r="S268" s="236">
        <v>0</v>
      </c>
      <c r="T268" s="237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8" t="s">
        <v>213</v>
      </c>
      <c r="AT268" s="238" t="s">
        <v>208</v>
      </c>
      <c r="AU268" s="238" t="s">
        <v>214</v>
      </c>
      <c r="AY268" s="18" t="s">
        <v>205</v>
      </c>
      <c r="BE268" s="239">
        <f>IF(N268="základní",J268,0)</f>
        <v>0</v>
      </c>
      <c r="BF268" s="239">
        <f>IF(N268="snížená",J268,0)</f>
        <v>0</v>
      </c>
      <c r="BG268" s="239">
        <f>IF(N268="zákl. přenesená",J268,0)</f>
        <v>0</v>
      </c>
      <c r="BH268" s="239">
        <f>IF(N268="sníž. přenesená",J268,0)</f>
        <v>0</v>
      </c>
      <c r="BI268" s="239">
        <f>IF(N268="nulová",J268,0)</f>
        <v>0</v>
      </c>
      <c r="BJ268" s="18" t="s">
        <v>83</v>
      </c>
      <c r="BK268" s="239">
        <f>ROUND(I268*H268,2)</f>
        <v>0</v>
      </c>
      <c r="BL268" s="18" t="s">
        <v>213</v>
      </c>
      <c r="BM268" s="238" t="s">
        <v>4897</v>
      </c>
    </row>
    <row r="269" s="2" customFormat="1">
      <c r="A269" s="39"/>
      <c r="B269" s="40"/>
      <c r="C269" s="41"/>
      <c r="D269" s="240" t="s">
        <v>216</v>
      </c>
      <c r="E269" s="41"/>
      <c r="F269" s="241" t="s">
        <v>429</v>
      </c>
      <c r="G269" s="41"/>
      <c r="H269" s="41"/>
      <c r="I269" s="242"/>
      <c r="J269" s="41"/>
      <c r="K269" s="41"/>
      <c r="L269" s="45"/>
      <c r="M269" s="243"/>
      <c r="N269" s="244"/>
      <c r="O269" s="92"/>
      <c r="P269" s="92"/>
      <c r="Q269" s="92"/>
      <c r="R269" s="92"/>
      <c r="S269" s="92"/>
      <c r="T269" s="93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216</v>
      </c>
      <c r="AU269" s="18" t="s">
        <v>214</v>
      </c>
    </row>
    <row r="270" s="13" customFormat="1">
      <c r="A270" s="13"/>
      <c r="B270" s="245"/>
      <c r="C270" s="246"/>
      <c r="D270" s="247" t="s">
        <v>218</v>
      </c>
      <c r="E270" s="248" t="s">
        <v>1</v>
      </c>
      <c r="F270" s="249" t="s">
        <v>219</v>
      </c>
      <c r="G270" s="246"/>
      <c r="H270" s="248" t="s">
        <v>1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218</v>
      </c>
      <c r="AU270" s="255" t="s">
        <v>214</v>
      </c>
      <c r="AV270" s="13" t="s">
        <v>83</v>
      </c>
      <c r="AW270" s="13" t="s">
        <v>32</v>
      </c>
      <c r="AX270" s="13" t="s">
        <v>76</v>
      </c>
      <c r="AY270" s="255" t="s">
        <v>205</v>
      </c>
    </row>
    <row r="271" s="13" customFormat="1">
      <c r="A271" s="13"/>
      <c r="B271" s="245"/>
      <c r="C271" s="246"/>
      <c r="D271" s="247" t="s">
        <v>218</v>
      </c>
      <c r="E271" s="248" t="s">
        <v>1</v>
      </c>
      <c r="F271" s="249" t="s">
        <v>220</v>
      </c>
      <c r="G271" s="246"/>
      <c r="H271" s="248" t="s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218</v>
      </c>
      <c r="AU271" s="255" t="s">
        <v>214</v>
      </c>
      <c r="AV271" s="13" t="s">
        <v>83</v>
      </c>
      <c r="AW271" s="13" t="s">
        <v>32</v>
      </c>
      <c r="AX271" s="13" t="s">
        <v>76</v>
      </c>
      <c r="AY271" s="255" t="s">
        <v>205</v>
      </c>
    </row>
    <row r="272" s="13" customFormat="1">
      <c r="A272" s="13"/>
      <c r="B272" s="245"/>
      <c r="C272" s="246"/>
      <c r="D272" s="247" t="s">
        <v>218</v>
      </c>
      <c r="E272" s="248" t="s">
        <v>1</v>
      </c>
      <c r="F272" s="249" t="s">
        <v>417</v>
      </c>
      <c r="G272" s="246"/>
      <c r="H272" s="248" t="s">
        <v>1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5" t="s">
        <v>218</v>
      </c>
      <c r="AU272" s="255" t="s">
        <v>214</v>
      </c>
      <c r="AV272" s="13" t="s">
        <v>83</v>
      </c>
      <c r="AW272" s="13" t="s">
        <v>32</v>
      </c>
      <c r="AX272" s="13" t="s">
        <v>76</v>
      </c>
      <c r="AY272" s="255" t="s">
        <v>205</v>
      </c>
    </row>
    <row r="273" s="13" customFormat="1">
      <c r="A273" s="13"/>
      <c r="B273" s="245"/>
      <c r="C273" s="246"/>
      <c r="D273" s="247" t="s">
        <v>218</v>
      </c>
      <c r="E273" s="248" t="s">
        <v>1</v>
      </c>
      <c r="F273" s="249" t="s">
        <v>4893</v>
      </c>
      <c r="G273" s="246"/>
      <c r="H273" s="248" t="s">
        <v>1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5" t="s">
        <v>218</v>
      </c>
      <c r="AU273" s="255" t="s">
        <v>214</v>
      </c>
      <c r="AV273" s="13" t="s">
        <v>83</v>
      </c>
      <c r="AW273" s="13" t="s">
        <v>32</v>
      </c>
      <c r="AX273" s="13" t="s">
        <v>76</v>
      </c>
      <c r="AY273" s="255" t="s">
        <v>205</v>
      </c>
    </row>
    <row r="274" s="13" customFormat="1">
      <c r="A274" s="13"/>
      <c r="B274" s="245"/>
      <c r="C274" s="246"/>
      <c r="D274" s="247" t="s">
        <v>218</v>
      </c>
      <c r="E274" s="248" t="s">
        <v>1</v>
      </c>
      <c r="F274" s="249" t="s">
        <v>222</v>
      </c>
      <c r="G274" s="246"/>
      <c r="H274" s="248" t="s">
        <v>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5" t="s">
        <v>218</v>
      </c>
      <c r="AU274" s="255" t="s">
        <v>214</v>
      </c>
      <c r="AV274" s="13" t="s">
        <v>83</v>
      </c>
      <c r="AW274" s="13" t="s">
        <v>32</v>
      </c>
      <c r="AX274" s="13" t="s">
        <v>76</v>
      </c>
      <c r="AY274" s="255" t="s">
        <v>205</v>
      </c>
    </row>
    <row r="275" s="14" customFormat="1">
      <c r="A275" s="14"/>
      <c r="B275" s="256"/>
      <c r="C275" s="257"/>
      <c r="D275" s="247" t="s">
        <v>218</v>
      </c>
      <c r="E275" s="258" t="s">
        <v>1</v>
      </c>
      <c r="F275" s="259" t="s">
        <v>4873</v>
      </c>
      <c r="G275" s="257"/>
      <c r="H275" s="260">
        <v>31.416</v>
      </c>
      <c r="I275" s="261"/>
      <c r="J275" s="257"/>
      <c r="K275" s="257"/>
      <c r="L275" s="262"/>
      <c r="M275" s="263"/>
      <c r="N275" s="264"/>
      <c r="O275" s="264"/>
      <c r="P275" s="264"/>
      <c r="Q275" s="264"/>
      <c r="R275" s="264"/>
      <c r="S275" s="264"/>
      <c r="T275" s="265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6" t="s">
        <v>218</v>
      </c>
      <c r="AU275" s="266" t="s">
        <v>214</v>
      </c>
      <c r="AV275" s="14" t="s">
        <v>85</v>
      </c>
      <c r="AW275" s="14" t="s">
        <v>32</v>
      </c>
      <c r="AX275" s="14" t="s">
        <v>76</v>
      </c>
      <c r="AY275" s="266" t="s">
        <v>205</v>
      </c>
    </row>
    <row r="276" s="15" customFormat="1">
      <c r="A276" s="15"/>
      <c r="B276" s="267"/>
      <c r="C276" s="268"/>
      <c r="D276" s="247" t="s">
        <v>218</v>
      </c>
      <c r="E276" s="269" t="s">
        <v>1</v>
      </c>
      <c r="F276" s="270" t="s">
        <v>229</v>
      </c>
      <c r="G276" s="268"/>
      <c r="H276" s="271">
        <v>31.416</v>
      </c>
      <c r="I276" s="272"/>
      <c r="J276" s="268"/>
      <c r="K276" s="268"/>
      <c r="L276" s="273"/>
      <c r="M276" s="274"/>
      <c r="N276" s="275"/>
      <c r="O276" s="275"/>
      <c r="P276" s="275"/>
      <c r="Q276" s="275"/>
      <c r="R276" s="275"/>
      <c r="S276" s="275"/>
      <c r="T276" s="276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77" t="s">
        <v>218</v>
      </c>
      <c r="AU276" s="277" t="s">
        <v>214</v>
      </c>
      <c r="AV276" s="15" t="s">
        <v>213</v>
      </c>
      <c r="AW276" s="15" t="s">
        <v>32</v>
      </c>
      <c r="AX276" s="15" t="s">
        <v>83</v>
      </c>
      <c r="AY276" s="277" t="s">
        <v>205</v>
      </c>
    </row>
    <row r="277" s="14" customFormat="1">
      <c r="A277" s="14"/>
      <c r="B277" s="256"/>
      <c r="C277" s="257"/>
      <c r="D277" s="247" t="s">
        <v>218</v>
      </c>
      <c r="E277" s="257"/>
      <c r="F277" s="259" t="s">
        <v>4896</v>
      </c>
      <c r="G277" s="257"/>
      <c r="H277" s="260">
        <v>12.566000000000001</v>
      </c>
      <c r="I277" s="261"/>
      <c r="J277" s="257"/>
      <c r="K277" s="257"/>
      <c r="L277" s="262"/>
      <c r="M277" s="263"/>
      <c r="N277" s="264"/>
      <c r="O277" s="264"/>
      <c r="P277" s="264"/>
      <c r="Q277" s="264"/>
      <c r="R277" s="264"/>
      <c r="S277" s="264"/>
      <c r="T277" s="26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6" t="s">
        <v>218</v>
      </c>
      <c r="AU277" s="266" t="s">
        <v>214</v>
      </c>
      <c r="AV277" s="14" t="s">
        <v>85</v>
      </c>
      <c r="AW277" s="14" t="s">
        <v>4</v>
      </c>
      <c r="AX277" s="14" t="s">
        <v>83</v>
      </c>
      <c r="AY277" s="266" t="s">
        <v>205</v>
      </c>
    </row>
    <row r="278" s="2" customFormat="1" ht="24.15" customHeight="1">
      <c r="A278" s="39"/>
      <c r="B278" s="40"/>
      <c r="C278" s="227" t="s">
        <v>341</v>
      </c>
      <c r="D278" s="227" t="s">
        <v>208</v>
      </c>
      <c r="E278" s="228" t="s">
        <v>432</v>
      </c>
      <c r="F278" s="229" t="s">
        <v>433</v>
      </c>
      <c r="G278" s="230" t="s">
        <v>255</v>
      </c>
      <c r="H278" s="231">
        <v>3.1419999999999999</v>
      </c>
      <c r="I278" s="232"/>
      <c r="J278" s="233">
        <f>ROUND(I278*H278,2)</f>
        <v>0</v>
      </c>
      <c r="K278" s="229" t="s">
        <v>212</v>
      </c>
      <c r="L278" s="45"/>
      <c r="M278" s="234" t="s">
        <v>1</v>
      </c>
      <c r="N278" s="235" t="s">
        <v>41</v>
      </c>
      <c r="O278" s="92"/>
      <c r="P278" s="236">
        <f>O278*H278</f>
        <v>0</v>
      </c>
      <c r="Q278" s="236">
        <v>5.0000000000000002E-05</v>
      </c>
      <c r="R278" s="236">
        <f>Q278*H278</f>
        <v>0.0001571</v>
      </c>
      <c r="S278" s="236">
        <v>0</v>
      </c>
      <c r="T278" s="237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8" t="s">
        <v>213</v>
      </c>
      <c r="AT278" s="238" t="s">
        <v>208</v>
      </c>
      <c r="AU278" s="238" t="s">
        <v>214</v>
      </c>
      <c r="AY278" s="18" t="s">
        <v>205</v>
      </c>
      <c r="BE278" s="239">
        <f>IF(N278="základní",J278,0)</f>
        <v>0</v>
      </c>
      <c r="BF278" s="239">
        <f>IF(N278="snížená",J278,0)</f>
        <v>0</v>
      </c>
      <c r="BG278" s="239">
        <f>IF(N278="zákl. přenesená",J278,0)</f>
        <v>0</v>
      </c>
      <c r="BH278" s="239">
        <f>IF(N278="sníž. přenesená",J278,0)</f>
        <v>0</v>
      </c>
      <c r="BI278" s="239">
        <f>IF(N278="nulová",J278,0)</f>
        <v>0</v>
      </c>
      <c r="BJ278" s="18" t="s">
        <v>83</v>
      </c>
      <c r="BK278" s="239">
        <f>ROUND(I278*H278,2)</f>
        <v>0</v>
      </c>
      <c r="BL278" s="18" t="s">
        <v>213</v>
      </c>
      <c r="BM278" s="238" t="s">
        <v>4898</v>
      </c>
    </row>
    <row r="279" s="2" customFormat="1">
      <c r="A279" s="39"/>
      <c r="B279" s="40"/>
      <c r="C279" s="41"/>
      <c r="D279" s="240" t="s">
        <v>216</v>
      </c>
      <c r="E279" s="41"/>
      <c r="F279" s="241" t="s">
        <v>435</v>
      </c>
      <c r="G279" s="41"/>
      <c r="H279" s="41"/>
      <c r="I279" s="242"/>
      <c r="J279" s="41"/>
      <c r="K279" s="41"/>
      <c r="L279" s="45"/>
      <c r="M279" s="243"/>
      <c r="N279" s="244"/>
      <c r="O279" s="92"/>
      <c r="P279" s="92"/>
      <c r="Q279" s="92"/>
      <c r="R279" s="92"/>
      <c r="S279" s="92"/>
      <c r="T279" s="93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216</v>
      </c>
      <c r="AU279" s="18" t="s">
        <v>214</v>
      </c>
    </row>
    <row r="280" s="13" customFormat="1">
      <c r="A280" s="13"/>
      <c r="B280" s="245"/>
      <c r="C280" s="246"/>
      <c r="D280" s="247" t="s">
        <v>218</v>
      </c>
      <c r="E280" s="248" t="s">
        <v>1</v>
      </c>
      <c r="F280" s="249" t="s">
        <v>219</v>
      </c>
      <c r="G280" s="246"/>
      <c r="H280" s="248" t="s">
        <v>1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5" t="s">
        <v>218</v>
      </c>
      <c r="AU280" s="255" t="s">
        <v>214</v>
      </c>
      <c r="AV280" s="13" t="s">
        <v>83</v>
      </c>
      <c r="AW280" s="13" t="s">
        <v>32</v>
      </c>
      <c r="AX280" s="13" t="s">
        <v>76</v>
      </c>
      <c r="AY280" s="255" t="s">
        <v>205</v>
      </c>
    </row>
    <row r="281" s="13" customFormat="1">
      <c r="A281" s="13"/>
      <c r="B281" s="245"/>
      <c r="C281" s="246"/>
      <c r="D281" s="247" t="s">
        <v>218</v>
      </c>
      <c r="E281" s="248" t="s">
        <v>1</v>
      </c>
      <c r="F281" s="249" t="s">
        <v>220</v>
      </c>
      <c r="G281" s="246"/>
      <c r="H281" s="248" t="s">
        <v>1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5" t="s">
        <v>218</v>
      </c>
      <c r="AU281" s="255" t="s">
        <v>214</v>
      </c>
      <c r="AV281" s="13" t="s">
        <v>83</v>
      </c>
      <c r="AW281" s="13" t="s">
        <v>32</v>
      </c>
      <c r="AX281" s="13" t="s">
        <v>76</v>
      </c>
      <c r="AY281" s="255" t="s">
        <v>205</v>
      </c>
    </row>
    <row r="282" s="13" customFormat="1">
      <c r="A282" s="13"/>
      <c r="B282" s="245"/>
      <c r="C282" s="246"/>
      <c r="D282" s="247" t="s">
        <v>218</v>
      </c>
      <c r="E282" s="248" t="s">
        <v>1</v>
      </c>
      <c r="F282" s="249" t="s">
        <v>417</v>
      </c>
      <c r="G282" s="246"/>
      <c r="H282" s="248" t="s">
        <v>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5" t="s">
        <v>218</v>
      </c>
      <c r="AU282" s="255" t="s">
        <v>214</v>
      </c>
      <c r="AV282" s="13" t="s">
        <v>83</v>
      </c>
      <c r="AW282" s="13" t="s">
        <v>32</v>
      </c>
      <c r="AX282" s="13" t="s">
        <v>76</v>
      </c>
      <c r="AY282" s="255" t="s">
        <v>205</v>
      </c>
    </row>
    <row r="283" s="13" customFormat="1">
      <c r="A283" s="13"/>
      <c r="B283" s="245"/>
      <c r="C283" s="246"/>
      <c r="D283" s="247" t="s">
        <v>218</v>
      </c>
      <c r="E283" s="248" t="s">
        <v>1</v>
      </c>
      <c r="F283" s="249" t="s">
        <v>4893</v>
      </c>
      <c r="G283" s="246"/>
      <c r="H283" s="248" t="s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5" t="s">
        <v>218</v>
      </c>
      <c r="AU283" s="255" t="s">
        <v>214</v>
      </c>
      <c r="AV283" s="13" t="s">
        <v>83</v>
      </c>
      <c r="AW283" s="13" t="s">
        <v>32</v>
      </c>
      <c r="AX283" s="13" t="s">
        <v>76</v>
      </c>
      <c r="AY283" s="255" t="s">
        <v>205</v>
      </c>
    </row>
    <row r="284" s="13" customFormat="1">
      <c r="A284" s="13"/>
      <c r="B284" s="245"/>
      <c r="C284" s="246"/>
      <c r="D284" s="247" t="s">
        <v>218</v>
      </c>
      <c r="E284" s="248" t="s">
        <v>1</v>
      </c>
      <c r="F284" s="249" t="s">
        <v>222</v>
      </c>
      <c r="G284" s="246"/>
      <c r="H284" s="248" t="s">
        <v>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5" t="s">
        <v>218</v>
      </c>
      <c r="AU284" s="255" t="s">
        <v>214</v>
      </c>
      <c r="AV284" s="13" t="s">
        <v>83</v>
      </c>
      <c r="AW284" s="13" t="s">
        <v>32</v>
      </c>
      <c r="AX284" s="13" t="s">
        <v>76</v>
      </c>
      <c r="AY284" s="255" t="s">
        <v>205</v>
      </c>
    </row>
    <row r="285" s="14" customFormat="1">
      <c r="A285" s="14"/>
      <c r="B285" s="256"/>
      <c r="C285" s="257"/>
      <c r="D285" s="247" t="s">
        <v>218</v>
      </c>
      <c r="E285" s="258" t="s">
        <v>1</v>
      </c>
      <c r="F285" s="259" t="s">
        <v>4873</v>
      </c>
      <c r="G285" s="257"/>
      <c r="H285" s="260">
        <v>31.416</v>
      </c>
      <c r="I285" s="261"/>
      <c r="J285" s="257"/>
      <c r="K285" s="257"/>
      <c r="L285" s="262"/>
      <c r="M285" s="263"/>
      <c r="N285" s="264"/>
      <c r="O285" s="264"/>
      <c r="P285" s="264"/>
      <c r="Q285" s="264"/>
      <c r="R285" s="264"/>
      <c r="S285" s="264"/>
      <c r="T285" s="26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66" t="s">
        <v>218</v>
      </c>
      <c r="AU285" s="266" t="s">
        <v>214</v>
      </c>
      <c r="AV285" s="14" t="s">
        <v>85</v>
      </c>
      <c r="AW285" s="14" t="s">
        <v>32</v>
      </c>
      <c r="AX285" s="14" t="s">
        <v>76</v>
      </c>
      <c r="AY285" s="266" t="s">
        <v>205</v>
      </c>
    </row>
    <row r="286" s="15" customFormat="1">
      <c r="A286" s="15"/>
      <c r="B286" s="267"/>
      <c r="C286" s="268"/>
      <c r="D286" s="247" t="s">
        <v>218</v>
      </c>
      <c r="E286" s="269" t="s">
        <v>1</v>
      </c>
      <c r="F286" s="270" t="s">
        <v>229</v>
      </c>
      <c r="G286" s="268"/>
      <c r="H286" s="271">
        <v>31.416</v>
      </c>
      <c r="I286" s="272"/>
      <c r="J286" s="268"/>
      <c r="K286" s="268"/>
      <c r="L286" s="273"/>
      <c r="M286" s="274"/>
      <c r="N286" s="275"/>
      <c r="O286" s="275"/>
      <c r="P286" s="275"/>
      <c r="Q286" s="275"/>
      <c r="R286" s="275"/>
      <c r="S286" s="275"/>
      <c r="T286" s="276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7" t="s">
        <v>218</v>
      </c>
      <c r="AU286" s="277" t="s">
        <v>214</v>
      </c>
      <c r="AV286" s="15" t="s">
        <v>213</v>
      </c>
      <c r="AW286" s="15" t="s">
        <v>32</v>
      </c>
      <c r="AX286" s="15" t="s">
        <v>83</v>
      </c>
      <c r="AY286" s="277" t="s">
        <v>205</v>
      </c>
    </row>
    <row r="287" s="14" customFormat="1">
      <c r="A287" s="14"/>
      <c r="B287" s="256"/>
      <c r="C287" s="257"/>
      <c r="D287" s="247" t="s">
        <v>218</v>
      </c>
      <c r="E287" s="257"/>
      <c r="F287" s="259" t="s">
        <v>4894</v>
      </c>
      <c r="G287" s="257"/>
      <c r="H287" s="260">
        <v>3.1419999999999999</v>
      </c>
      <c r="I287" s="261"/>
      <c r="J287" s="257"/>
      <c r="K287" s="257"/>
      <c r="L287" s="262"/>
      <c r="M287" s="263"/>
      <c r="N287" s="264"/>
      <c r="O287" s="264"/>
      <c r="P287" s="264"/>
      <c r="Q287" s="264"/>
      <c r="R287" s="264"/>
      <c r="S287" s="264"/>
      <c r="T287" s="26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6" t="s">
        <v>218</v>
      </c>
      <c r="AU287" s="266" t="s">
        <v>214</v>
      </c>
      <c r="AV287" s="14" t="s">
        <v>85</v>
      </c>
      <c r="AW287" s="14" t="s">
        <v>4</v>
      </c>
      <c r="AX287" s="14" t="s">
        <v>83</v>
      </c>
      <c r="AY287" s="266" t="s">
        <v>205</v>
      </c>
    </row>
    <row r="288" s="12" customFormat="1" ht="20.88" customHeight="1">
      <c r="A288" s="12"/>
      <c r="B288" s="211"/>
      <c r="C288" s="212"/>
      <c r="D288" s="213" t="s">
        <v>75</v>
      </c>
      <c r="E288" s="225" t="s">
        <v>405</v>
      </c>
      <c r="F288" s="225" t="s">
        <v>437</v>
      </c>
      <c r="G288" s="212"/>
      <c r="H288" s="212"/>
      <c r="I288" s="215"/>
      <c r="J288" s="226">
        <f>BK288</f>
        <v>0</v>
      </c>
      <c r="K288" s="212"/>
      <c r="L288" s="217"/>
      <c r="M288" s="218"/>
      <c r="N288" s="219"/>
      <c r="O288" s="219"/>
      <c r="P288" s="220">
        <f>SUM(P289:P310)</f>
        <v>0</v>
      </c>
      <c r="Q288" s="219"/>
      <c r="R288" s="220">
        <f>SUM(R289:R310)</f>
        <v>87.126426079999987</v>
      </c>
      <c r="S288" s="219"/>
      <c r="T288" s="221">
        <f>SUM(T289:T310)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2" t="s">
        <v>83</v>
      </c>
      <c r="AT288" s="223" t="s">
        <v>75</v>
      </c>
      <c r="AU288" s="223" t="s">
        <v>85</v>
      </c>
      <c r="AY288" s="222" t="s">
        <v>205</v>
      </c>
      <c r="BK288" s="224">
        <f>SUM(BK289:BK310)</f>
        <v>0</v>
      </c>
    </row>
    <row r="289" s="2" customFormat="1" ht="37.8" customHeight="1">
      <c r="A289" s="39"/>
      <c r="B289" s="40"/>
      <c r="C289" s="227" t="s">
        <v>303</v>
      </c>
      <c r="D289" s="227" t="s">
        <v>208</v>
      </c>
      <c r="E289" s="228" t="s">
        <v>439</v>
      </c>
      <c r="F289" s="229" t="s">
        <v>440</v>
      </c>
      <c r="G289" s="230" t="s">
        <v>255</v>
      </c>
      <c r="H289" s="231">
        <v>40</v>
      </c>
      <c r="I289" s="232"/>
      <c r="J289" s="233">
        <f>ROUND(I289*H289,2)</f>
        <v>0</v>
      </c>
      <c r="K289" s="229" t="s">
        <v>212</v>
      </c>
      <c r="L289" s="45"/>
      <c r="M289" s="234" t="s">
        <v>1</v>
      </c>
      <c r="N289" s="235" t="s">
        <v>41</v>
      </c>
      <c r="O289" s="92"/>
      <c r="P289" s="236">
        <f>O289*H289</f>
        <v>0</v>
      </c>
      <c r="Q289" s="236">
        <v>0</v>
      </c>
      <c r="R289" s="236">
        <f>Q289*H289</f>
        <v>0</v>
      </c>
      <c r="S289" s="236">
        <v>0</v>
      </c>
      <c r="T289" s="237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8" t="s">
        <v>213</v>
      </c>
      <c r="AT289" s="238" t="s">
        <v>208</v>
      </c>
      <c r="AU289" s="238" t="s">
        <v>214</v>
      </c>
      <c r="AY289" s="18" t="s">
        <v>205</v>
      </c>
      <c r="BE289" s="239">
        <f>IF(N289="základní",J289,0)</f>
        <v>0</v>
      </c>
      <c r="BF289" s="239">
        <f>IF(N289="snížená",J289,0)</f>
        <v>0</v>
      </c>
      <c r="BG289" s="239">
        <f>IF(N289="zákl. přenesená",J289,0)</f>
        <v>0</v>
      </c>
      <c r="BH289" s="239">
        <f>IF(N289="sníž. přenesená",J289,0)</f>
        <v>0</v>
      </c>
      <c r="BI289" s="239">
        <f>IF(N289="nulová",J289,0)</f>
        <v>0</v>
      </c>
      <c r="BJ289" s="18" t="s">
        <v>83</v>
      </c>
      <c r="BK289" s="239">
        <f>ROUND(I289*H289,2)</f>
        <v>0</v>
      </c>
      <c r="BL289" s="18" t="s">
        <v>213</v>
      </c>
      <c r="BM289" s="238" t="s">
        <v>4899</v>
      </c>
    </row>
    <row r="290" s="2" customFormat="1">
      <c r="A290" s="39"/>
      <c r="B290" s="40"/>
      <c r="C290" s="41"/>
      <c r="D290" s="240" t="s">
        <v>216</v>
      </c>
      <c r="E290" s="41"/>
      <c r="F290" s="241" t="s">
        <v>442</v>
      </c>
      <c r="G290" s="41"/>
      <c r="H290" s="41"/>
      <c r="I290" s="242"/>
      <c r="J290" s="41"/>
      <c r="K290" s="41"/>
      <c r="L290" s="45"/>
      <c r="M290" s="243"/>
      <c r="N290" s="244"/>
      <c r="O290" s="92"/>
      <c r="P290" s="92"/>
      <c r="Q290" s="92"/>
      <c r="R290" s="92"/>
      <c r="S290" s="92"/>
      <c r="T290" s="93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216</v>
      </c>
      <c r="AU290" s="18" t="s">
        <v>214</v>
      </c>
    </row>
    <row r="291" s="13" customFormat="1">
      <c r="A291" s="13"/>
      <c r="B291" s="245"/>
      <c r="C291" s="246"/>
      <c r="D291" s="247" t="s">
        <v>218</v>
      </c>
      <c r="E291" s="248" t="s">
        <v>1</v>
      </c>
      <c r="F291" s="249" t="s">
        <v>219</v>
      </c>
      <c r="G291" s="246"/>
      <c r="H291" s="248" t="s">
        <v>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5" t="s">
        <v>218</v>
      </c>
      <c r="AU291" s="255" t="s">
        <v>214</v>
      </c>
      <c r="AV291" s="13" t="s">
        <v>83</v>
      </c>
      <c r="AW291" s="13" t="s">
        <v>32</v>
      </c>
      <c r="AX291" s="13" t="s">
        <v>76</v>
      </c>
      <c r="AY291" s="255" t="s">
        <v>205</v>
      </c>
    </row>
    <row r="292" s="13" customFormat="1">
      <c r="A292" s="13"/>
      <c r="B292" s="245"/>
      <c r="C292" s="246"/>
      <c r="D292" s="247" t="s">
        <v>218</v>
      </c>
      <c r="E292" s="248" t="s">
        <v>1</v>
      </c>
      <c r="F292" s="249" t="s">
        <v>220</v>
      </c>
      <c r="G292" s="246"/>
      <c r="H292" s="248" t="s">
        <v>1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5" t="s">
        <v>218</v>
      </c>
      <c r="AU292" s="255" t="s">
        <v>214</v>
      </c>
      <c r="AV292" s="13" t="s">
        <v>83</v>
      </c>
      <c r="AW292" s="13" t="s">
        <v>32</v>
      </c>
      <c r="AX292" s="13" t="s">
        <v>76</v>
      </c>
      <c r="AY292" s="255" t="s">
        <v>205</v>
      </c>
    </row>
    <row r="293" s="13" customFormat="1">
      <c r="A293" s="13"/>
      <c r="B293" s="245"/>
      <c r="C293" s="246"/>
      <c r="D293" s="247" t="s">
        <v>218</v>
      </c>
      <c r="E293" s="248" t="s">
        <v>1</v>
      </c>
      <c r="F293" s="249" t="s">
        <v>454</v>
      </c>
      <c r="G293" s="246"/>
      <c r="H293" s="248" t="s">
        <v>1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5" t="s">
        <v>218</v>
      </c>
      <c r="AU293" s="255" t="s">
        <v>214</v>
      </c>
      <c r="AV293" s="13" t="s">
        <v>83</v>
      </c>
      <c r="AW293" s="13" t="s">
        <v>32</v>
      </c>
      <c r="AX293" s="13" t="s">
        <v>76</v>
      </c>
      <c r="AY293" s="255" t="s">
        <v>205</v>
      </c>
    </row>
    <row r="294" s="13" customFormat="1">
      <c r="A294" s="13"/>
      <c r="B294" s="245"/>
      <c r="C294" s="246"/>
      <c r="D294" s="247" t="s">
        <v>218</v>
      </c>
      <c r="E294" s="248" t="s">
        <v>1</v>
      </c>
      <c r="F294" s="249" t="s">
        <v>222</v>
      </c>
      <c r="G294" s="246"/>
      <c r="H294" s="248" t="s">
        <v>1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5" t="s">
        <v>218</v>
      </c>
      <c r="AU294" s="255" t="s">
        <v>214</v>
      </c>
      <c r="AV294" s="13" t="s">
        <v>83</v>
      </c>
      <c r="AW294" s="13" t="s">
        <v>32</v>
      </c>
      <c r="AX294" s="13" t="s">
        <v>76</v>
      </c>
      <c r="AY294" s="255" t="s">
        <v>205</v>
      </c>
    </row>
    <row r="295" s="14" customFormat="1">
      <c r="A295" s="14"/>
      <c r="B295" s="256"/>
      <c r="C295" s="257"/>
      <c r="D295" s="247" t="s">
        <v>218</v>
      </c>
      <c r="E295" s="258" t="s">
        <v>1</v>
      </c>
      <c r="F295" s="259" t="s">
        <v>4900</v>
      </c>
      <c r="G295" s="257"/>
      <c r="H295" s="260">
        <v>40</v>
      </c>
      <c r="I295" s="261"/>
      <c r="J295" s="257"/>
      <c r="K295" s="257"/>
      <c r="L295" s="262"/>
      <c r="M295" s="263"/>
      <c r="N295" s="264"/>
      <c r="O295" s="264"/>
      <c r="P295" s="264"/>
      <c r="Q295" s="264"/>
      <c r="R295" s="264"/>
      <c r="S295" s="264"/>
      <c r="T295" s="26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6" t="s">
        <v>218</v>
      </c>
      <c r="AU295" s="266" t="s">
        <v>214</v>
      </c>
      <c r="AV295" s="14" t="s">
        <v>85</v>
      </c>
      <c r="AW295" s="14" t="s">
        <v>32</v>
      </c>
      <c r="AX295" s="14" t="s">
        <v>76</v>
      </c>
      <c r="AY295" s="266" t="s">
        <v>205</v>
      </c>
    </row>
    <row r="296" s="15" customFormat="1">
      <c r="A296" s="15"/>
      <c r="B296" s="267"/>
      <c r="C296" s="268"/>
      <c r="D296" s="247" t="s">
        <v>218</v>
      </c>
      <c r="E296" s="269" t="s">
        <v>1</v>
      </c>
      <c r="F296" s="270" t="s">
        <v>229</v>
      </c>
      <c r="G296" s="268"/>
      <c r="H296" s="271">
        <v>40</v>
      </c>
      <c r="I296" s="272"/>
      <c r="J296" s="268"/>
      <c r="K296" s="268"/>
      <c r="L296" s="273"/>
      <c r="M296" s="274"/>
      <c r="N296" s="275"/>
      <c r="O296" s="275"/>
      <c r="P296" s="275"/>
      <c r="Q296" s="275"/>
      <c r="R296" s="275"/>
      <c r="S296" s="275"/>
      <c r="T296" s="276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77" t="s">
        <v>218</v>
      </c>
      <c r="AU296" s="277" t="s">
        <v>214</v>
      </c>
      <c r="AV296" s="15" t="s">
        <v>213</v>
      </c>
      <c r="AW296" s="15" t="s">
        <v>32</v>
      </c>
      <c r="AX296" s="15" t="s">
        <v>83</v>
      </c>
      <c r="AY296" s="277" t="s">
        <v>205</v>
      </c>
    </row>
    <row r="297" s="2" customFormat="1" ht="16.5" customHeight="1">
      <c r="A297" s="39"/>
      <c r="B297" s="40"/>
      <c r="C297" s="289" t="s">
        <v>353</v>
      </c>
      <c r="D297" s="289" t="s">
        <v>386</v>
      </c>
      <c r="E297" s="290" t="s">
        <v>445</v>
      </c>
      <c r="F297" s="291" t="s">
        <v>446</v>
      </c>
      <c r="G297" s="292" t="s">
        <v>211</v>
      </c>
      <c r="H297" s="293">
        <v>34.600000000000001</v>
      </c>
      <c r="I297" s="294"/>
      <c r="J297" s="295">
        <f>ROUND(I297*H297,2)</f>
        <v>0</v>
      </c>
      <c r="K297" s="291" t="s">
        <v>212</v>
      </c>
      <c r="L297" s="296"/>
      <c r="M297" s="297" t="s">
        <v>1</v>
      </c>
      <c r="N297" s="298" t="s">
        <v>41</v>
      </c>
      <c r="O297" s="92"/>
      <c r="P297" s="236">
        <f>O297*H297</f>
        <v>0</v>
      </c>
      <c r="Q297" s="236">
        <v>2.4289999999999998</v>
      </c>
      <c r="R297" s="236">
        <f>Q297*H297</f>
        <v>84.043399999999991</v>
      </c>
      <c r="S297" s="236">
        <v>0</v>
      </c>
      <c r="T297" s="237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38" t="s">
        <v>276</v>
      </c>
      <c r="AT297" s="238" t="s">
        <v>386</v>
      </c>
      <c r="AU297" s="238" t="s">
        <v>214</v>
      </c>
      <c r="AY297" s="18" t="s">
        <v>205</v>
      </c>
      <c r="BE297" s="239">
        <f>IF(N297="základní",J297,0)</f>
        <v>0</v>
      </c>
      <c r="BF297" s="239">
        <f>IF(N297="snížená",J297,0)</f>
        <v>0</v>
      </c>
      <c r="BG297" s="239">
        <f>IF(N297="zákl. přenesená",J297,0)</f>
        <v>0</v>
      </c>
      <c r="BH297" s="239">
        <f>IF(N297="sníž. přenesená",J297,0)</f>
        <v>0</v>
      </c>
      <c r="BI297" s="239">
        <f>IF(N297="nulová",J297,0)</f>
        <v>0</v>
      </c>
      <c r="BJ297" s="18" t="s">
        <v>83</v>
      </c>
      <c r="BK297" s="239">
        <f>ROUND(I297*H297,2)</f>
        <v>0</v>
      </c>
      <c r="BL297" s="18" t="s">
        <v>213</v>
      </c>
      <c r="BM297" s="238" t="s">
        <v>4901</v>
      </c>
    </row>
    <row r="298" s="14" customFormat="1">
      <c r="A298" s="14"/>
      <c r="B298" s="256"/>
      <c r="C298" s="257"/>
      <c r="D298" s="247" t="s">
        <v>218</v>
      </c>
      <c r="E298" s="257"/>
      <c r="F298" s="259" t="s">
        <v>4902</v>
      </c>
      <c r="G298" s="257"/>
      <c r="H298" s="260">
        <v>34.600000000000001</v>
      </c>
      <c r="I298" s="261"/>
      <c r="J298" s="257"/>
      <c r="K298" s="257"/>
      <c r="L298" s="262"/>
      <c r="M298" s="263"/>
      <c r="N298" s="264"/>
      <c r="O298" s="264"/>
      <c r="P298" s="264"/>
      <c r="Q298" s="264"/>
      <c r="R298" s="264"/>
      <c r="S298" s="264"/>
      <c r="T298" s="26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6" t="s">
        <v>218</v>
      </c>
      <c r="AU298" s="266" t="s">
        <v>214</v>
      </c>
      <c r="AV298" s="14" t="s">
        <v>85</v>
      </c>
      <c r="AW298" s="14" t="s">
        <v>4</v>
      </c>
      <c r="AX298" s="14" t="s">
        <v>83</v>
      </c>
      <c r="AY298" s="266" t="s">
        <v>205</v>
      </c>
    </row>
    <row r="299" s="2" customFormat="1" ht="24.15" customHeight="1">
      <c r="A299" s="39"/>
      <c r="B299" s="40"/>
      <c r="C299" s="227" t="s">
        <v>365</v>
      </c>
      <c r="D299" s="227" t="s">
        <v>208</v>
      </c>
      <c r="E299" s="228" t="s">
        <v>450</v>
      </c>
      <c r="F299" s="229" t="s">
        <v>451</v>
      </c>
      <c r="G299" s="230" t="s">
        <v>357</v>
      </c>
      <c r="H299" s="231">
        <v>2.7679999999999998</v>
      </c>
      <c r="I299" s="232"/>
      <c r="J299" s="233">
        <f>ROUND(I299*H299,2)</f>
        <v>0</v>
      </c>
      <c r="K299" s="229" t="s">
        <v>212</v>
      </c>
      <c r="L299" s="45"/>
      <c r="M299" s="234" t="s">
        <v>1</v>
      </c>
      <c r="N299" s="235" t="s">
        <v>41</v>
      </c>
      <c r="O299" s="92"/>
      <c r="P299" s="236">
        <f>O299*H299</f>
        <v>0</v>
      </c>
      <c r="Q299" s="236">
        <v>1.11381</v>
      </c>
      <c r="R299" s="236">
        <f>Q299*H299</f>
        <v>3.0830260799999998</v>
      </c>
      <c r="S299" s="236">
        <v>0</v>
      </c>
      <c r="T299" s="237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8" t="s">
        <v>213</v>
      </c>
      <c r="AT299" s="238" t="s">
        <v>208</v>
      </c>
      <c r="AU299" s="238" t="s">
        <v>214</v>
      </c>
      <c r="AY299" s="18" t="s">
        <v>205</v>
      </c>
      <c r="BE299" s="239">
        <f>IF(N299="základní",J299,0)</f>
        <v>0</v>
      </c>
      <c r="BF299" s="239">
        <f>IF(N299="snížená",J299,0)</f>
        <v>0</v>
      </c>
      <c r="BG299" s="239">
        <f>IF(N299="zákl. přenesená",J299,0)</f>
        <v>0</v>
      </c>
      <c r="BH299" s="239">
        <f>IF(N299="sníž. přenesená",J299,0)</f>
        <v>0</v>
      </c>
      <c r="BI299" s="239">
        <f>IF(N299="nulová",J299,0)</f>
        <v>0</v>
      </c>
      <c r="BJ299" s="18" t="s">
        <v>83</v>
      </c>
      <c r="BK299" s="239">
        <f>ROUND(I299*H299,2)</f>
        <v>0</v>
      </c>
      <c r="BL299" s="18" t="s">
        <v>213</v>
      </c>
      <c r="BM299" s="238" t="s">
        <v>4903</v>
      </c>
    </row>
    <row r="300" s="2" customFormat="1">
      <c r="A300" s="39"/>
      <c r="B300" s="40"/>
      <c r="C300" s="41"/>
      <c r="D300" s="240" t="s">
        <v>216</v>
      </c>
      <c r="E300" s="41"/>
      <c r="F300" s="241" t="s">
        <v>453</v>
      </c>
      <c r="G300" s="41"/>
      <c r="H300" s="41"/>
      <c r="I300" s="242"/>
      <c r="J300" s="41"/>
      <c r="K300" s="41"/>
      <c r="L300" s="45"/>
      <c r="M300" s="243"/>
      <c r="N300" s="244"/>
      <c r="O300" s="92"/>
      <c r="P300" s="92"/>
      <c r="Q300" s="92"/>
      <c r="R300" s="92"/>
      <c r="S300" s="92"/>
      <c r="T300" s="93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T300" s="18" t="s">
        <v>216</v>
      </c>
      <c r="AU300" s="18" t="s">
        <v>214</v>
      </c>
    </row>
    <row r="301" s="13" customFormat="1">
      <c r="A301" s="13"/>
      <c r="B301" s="245"/>
      <c r="C301" s="246"/>
      <c r="D301" s="247" t="s">
        <v>218</v>
      </c>
      <c r="E301" s="248" t="s">
        <v>1</v>
      </c>
      <c r="F301" s="249" t="s">
        <v>219</v>
      </c>
      <c r="G301" s="246"/>
      <c r="H301" s="248" t="s">
        <v>1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5" t="s">
        <v>218</v>
      </c>
      <c r="AU301" s="255" t="s">
        <v>214</v>
      </c>
      <c r="AV301" s="13" t="s">
        <v>83</v>
      </c>
      <c r="AW301" s="13" t="s">
        <v>32</v>
      </c>
      <c r="AX301" s="13" t="s">
        <v>76</v>
      </c>
      <c r="AY301" s="255" t="s">
        <v>205</v>
      </c>
    </row>
    <row r="302" s="13" customFormat="1">
      <c r="A302" s="13"/>
      <c r="B302" s="245"/>
      <c r="C302" s="246"/>
      <c r="D302" s="247" t="s">
        <v>218</v>
      </c>
      <c r="E302" s="248" t="s">
        <v>1</v>
      </c>
      <c r="F302" s="249" t="s">
        <v>220</v>
      </c>
      <c r="G302" s="246"/>
      <c r="H302" s="248" t="s">
        <v>1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5" t="s">
        <v>218</v>
      </c>
      <c r="AU302" s="255" t="s">
        <v>214</v>
      </c>
      <c r="AV302" s="13" t="s">
        <v>83</v>
      </c>
      <c r="AW302" s="13" t="s">
        <v>32</v>
      </c>
      <c r="AX302" s="13" t="s">
        <v>76</v>
      </c>
      <c r="AY302" s="255" t="s">
        <v>205</v>
      </c>
    </row>
    <row r="303" s="13" customFormat="1">
      <c r="A303" s="13"/>
      <c r="B303" s="245"/>
      <c r="C303" s="246"/>
      <c r="D303" s="247" t="s">
        <v>218</v>
      </c>
      <c r="E303" s="248" t="s">
        <v>1</v>
      </c>
      <c r="F303" s="249" t="s">
        <v>222</v>
      </c>
      <c r="G303" s="246"/>
      <c r="H303" s="248" t="s">
        <v>1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5" t="s">
        <v>218</v>
      </c>
      <c r="AU303" s="255" t="s">
        <v>214</v>
      </c>
      <c r="AV303" s="13" t="s">
        <v>83</v>
      </c>
      <c r="AW303" s="13" t="s">
        <v>32</v>
      </c>
      <c r="AX303" s="13" t="s">
        <v>76</v>
      </c>
      <c r="AY303" s="255" t="s">
        <v>205</v>
      </c>
    </row>
    <row r="304" s="13" customFormat="1">
      <c r="A304" s="13"/>
      <c r="B304" s="245"/>
      <c r="C304" s="246"/>
      <c r="D304" s="247" t="s">
        <v>218</v>
      </c>
      <c r="E304" s="248" t="s">
        <v>1</v>
      </c>
      <c r="F304" s="249" t="s">
        <v>454</v>
      </c>
      <c r="G304" s="246"/>
      <c r="H304" s="248" t="s">
        <v>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5" t="s">
        <v>218</v>
      </c>
      <c r="AU304" s="255" t="s">
        <v>214</v>
      </c>
      <c r="AV304" s="13" t="s">
        <v>83</v>
      </c>
      <c r="AW304" s="13" t="s">
        <v>32</v>
      </c>
      <c r="AX304" s="13" t="s">
        <v>76</v>
      </c>
      <c r="AY304" s="255" t="s">
        <v>205</v>
      </c>
    </row>
    <row r="305" s="13" customFormat="1">
      <c r="A305" s="13"/>
      <c r="B305" s="245"/>
      <c r="C305" s="246"/>
      <c r="D305" s="247" t="s">
        <v>218</v>
      </c>
      <c r="E305" s="248" t="s">
        <v>1</v>
      </c>
      <c r="F305" s="249" t="s">
        <v>455</v>
      </c>
      <c r="G305" s="246"/>
      <c r="H305" s="248" t="s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5" t="s">
        <v>218</v>
      </c>
      <c r="AU305" s="255" t="s">
        <v>214</v>
      </c>
      <c r="AV305" s="13" t="s">
        <v>83</v>
      </c>
      <c r="AW305" s="13" t="s">
        <v>32</v>
      </c>
      <c r="AX305" s="13" t="s">
        <v>76</v>
      </c>
      <c r="AY305" s="255" t="s">
        <v>205</v>
      </c>
    </row>
    <row r="306" s="13" customFormat="1">
      <c r="A306" s="13"/>
      <c r="B306" s="245"/>
      <c r="C306" s="246"/>
      <c r="D306" s="247" t="s">
        <v>218</v>
      </c>
      <c r="E306" s="248" t="s">
        <v>1</v>
      </c>
      <c r="F306" s="249" t="s">
        <v>4904</v>
      </c>
      <c r="G306" s="246"/>
      <c r="H306" s="248" t="s">
        <v>1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5" t="s">
        <v>218</v>
      </c>
      <c r="AU306" s="255" t="s">
        <v>214</v>
      </c>
      <c r="AV306" s="13" t="s">
        <v>83</v>
      </c>
      <c r="AW306" s="13" t="s">
        <v>32</v>
      </c>
      <c r="AX306" s="13" t="s">
        <v>76</v>
      </c>
      <c r="AY306" s="255" t="s">
        <v>205</v>
      </c>
    </row>
    <row r="307" s="13" customFormat="1">
      <c r="A307" s="13"/>
      <c r="B307" s="245"/>
      <c r="C307" s="246"/>
      <c r="D307" s="247" t="s">
        <v>218</v>
      </c>
      <c r="E307" s="248" t="s">
        <v>1</v>
      </c>
      <c r="F307" s="249" t="s">
        <v>4905</v>
      </c>
      <c r="G307" s="246"/>
      <c r="H307" s="248" t="s">
        <v>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5" t="s">
        <v>218</v>
      </c>
      <c r="AU307" s="255" t="s">
        <v>214</v>
      </c>
      <c r="AV307" s="13" t="s">
        <v>83</v>
      </c>
      <c r="AW307" s="13" t="s">
        <v>32</v>
      </c>
      <c r="AX307" s="13" t="s">
        <v>76</v>
      </c>
      <c r="AY307" s="255" t="s">
        <v>205</v>
      </c>
    </row>
    <row r="308" s="13" customFormat="1">
      <c r="A308" s="13"/>
      <c r="B308" s="245"/>
      <c r="C308" s="246"/>
      <c r="D308" s="247" t="s">
        <v>218</v>
      </c>
      <c r="E308" s="248" t="s">
        <v>1</v>
      </c>
      <c r="F308" s="249" t="s">
        <v>222</v>
      </c>
      <c r="G308" s="246"/>
      <c r="H308" s="248" t="s">
        <v>1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5" t="s">
        <v>218</v>
      </c>
      <c r="AU308" s="255" t="s">
        <v>214</v>
      </c>
      <c r="AV308" s="13" t="s">
        <v>83</v>
      </c>
      <c r="AW308" s="13" t="s">
        <v>32</v>
      </c>
      <c r="AX308" s="13" t="s">
        <v>76</v>
      </c>
      <c r="AY308" s="255" t="s">
        <v>205</v>
      </c>
    </row>
    <row r="309" s="14" customFormat="1">
      <c r="A309" s="14"/>
      <c r="B309" s="256"/>
      <c r="C309" s="257"/>
      <c r="D309" s="247" t="s">
        <v>218</v>
      </c>
      <c r="E309" s="258" t="s">
        <v>1</v>
      </c>
      <c r="F309" s="259" t="s">
        <v>4906</v>
      </c>
      <c r="G309" s="257"/>
      <c r="H309" s="260">
        <v>2.7679999999999998</v>
      </c>
      <c r="I309" s="261"/>
      <c r="J309" s="257"/>
      <c r="K309" s="257"/>
      <c r="L309" s="262"/>
      <c r="M309" s="263"/>
      <c r="N309" s="264"/>
      <c r="O309" s="264"/>
      <c r="P309" s="264"/>
      <c r="Q309" s="264"/>
      <c r="R309" s="264"/>
      <c r="S309" s="264"/>
      <c r="T309" s="26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6" t="s">
        <v>218</v>
      </c>
      <c r="AU309" s="266" t="s">
        <v>214</v>
      </c>
      <c r="AV309" s="14" t="s">
        <v>85</v>
      </c>
      <c r="AW309" s="14" t="s">
        <v>32</v>
      </c>
      <c r="AX309" s="14" t="s">
        <v>76</v>
      </c>
      <c r="AY309" s="266" t="s">
        <v>205</v>
      </c>
    </row>
    <row r="310" s="15" customFormat="1">
      <c r="A310" s="15"/>
      <c r="B310" s="267"/>
      <c r="C310" s="268"/>
      <c r="D310" s="247" t="s">
        <v>218</v>
      </c>
      <c r="E310" s="269" t="s">
        <v>1</v>
      </c>
      <c r="F310" s="270" t="s">
        <v>229</v>
      </c>
      <c r="G310" s="268"/>
      <c r="H310" s="271">
        <v>2.7679999999999998</v>
      </c>
      <c r="I310" s="272"/>
      <c r="J310" s="268"/>
      <c r="K310" s="268"/>
      <c r="L310" s="273"/>
      <c r="M310" s="274"/>
      <c r="N310" s="275"/>
      <c r="O310" s="275"/>
      <c r="P310" s="275"/>
      <c r="Q310" s="275"/>
      <c r="R310" s="275"/>
      <c r="S310" s="275"/>
      <c r="T310" s="276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7" t="s">
        <v>218</v>
      </c>
      <c r="AU310" s="277" t="s">
        <v>214</v>
      </c>
      <c r="AV310" s="15" t="s">
        <v>213</v>
      </c>
      <c r="AW310" s="15" t="s">
        <v>32</v>
      </c>
      <c r="AX310" s="15" t="s">
        <v>83</v>
      </c>
      <c r="AY310" s="277" t="s">
        <v>205</v>
      </c>
    </row>
    <row r="311" s="12" customFormat="1" ht="20.88" customHeight="1">
      <c r="A311" s="12"/>
      <c r="B311" s="211"/>
      <c r="C311" s="212"/>
      <c r="D311" s="213" t="s">
        <v>75</v>
      </c>
      <c r="E311" s="225" t="s">
        <v>438</v>
      </c>
      <c r="F311" s="225" t="s">
        <v>459</v>
      </c>
      <c r="G311" s="212"/>
      <c r="H311" s="212"/>
      <c r="I311" s="215"/>
      <c r="J311" s="226">
        <f>BK311</f>
        <v>0</v>
      </c>
      <c r="K311" s="212"/>
      <c r="L311" s="217"/>
      <c r="M311" s="218"/>
      <c r="N311" s="219"/>
      <c r="O311" s="219"/>
      <c r="P311" s="220">
        <f>SUM(P312:P334)</f>
        <v>0</v>
      </c>
      <c r="Q311" s="219"/>
      <c r="R311" s="220">
        <f>SUM(R312:R334)</f>
        <v>17.473343270000001</v>
      </c>
      <c r="S311" s="219"/>
      <c r="T311" s="221">
        <f>SUM(T312:T334)</f>
        <v>0</v>
      </c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R311" s="222" t="s">
        <v>83</v>
      </c>
      <c r="AT311" s="223" t="s">
        <v>75</v>
      </c>
      <c r="AU311" s="223" t="s">
        <v>85</v>
      </c>
      <c r="AY311" s="222" t="s">
        <v>205</v>
      </c>
      <c r="BK311" s="224">
        <f>SUM(BK312:BK334)</f>
        <v>0</v>
      </c>
    </row>
    <row r="312" s="2" customFormat="1" ht="24.15" customHeight="1">
      <c r="A312" s="39"/>
      <c r="B312" s="40"/>
      <c r="C312" s="227" t="s">
        <v>372</v>
      </c>
      <c r="D312" s="227" t="s">
        <v>208</v>
      </c>
      <c r="E312" s="228" t="s">
        <v>468</v>
      </c>
      <c r="F312" s="229" t="s">
        <v>469</v>
      </c>
      <c r="G312" s="230" t="s">
        <v>211</v>
      </c>
      <c r="H312" s="231">
        <v>6.7270000000000003</v>
      </c>
      <c r="I312" s="232"/>
      <c r="J312" s="233">
        <f>ROUND(I312*H312,2)</f>
        <v>0</v>
      </c>
      <c r="K312" s="229" t="s">
        <v>212</v>
      </c>
      <c r="L312" s="45"/>
      <c r="M312" s="234" t="s">
        <v>1</v>
      </c>
      <c r="N312" s="235" t="s">
        <v>41</v>
      </c>
      <c r="O312" s="92"/>
      <c r="P312" s="236">
        <f>O312*H312</f>
        <v>0</v>
      </c>
      <c r="Q312" s="236">
        <v>2.5018699999999998</v>
      </c>
      <c r="R312" s="236">
        <f>Q312*H312</f>
        <v>16.830079489999999</v>
      </c>
      <c r="S312" s="236">
        <v>0</v>
      </c>
      <c r="T312" s="237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8" t="s">
        <v>213</v>
      </c>
      <c r="AT312" s="238" t="s">
        <v>208</v>
      </c>
      <c r="AU312" s="238" t="s">
        <v>214</v>
      </c>
      <c r="AY312" s="18" t="s">
        <v>205</v>
      </c>
      <c r="BE312" s="239">
        <f>IF(N312="základní",J312,0)</f>
        <v>0</v>
      </c>
      <c r="BF312" s="239">
        <f>IF(N312="snížená",J312,0)</f>
        <v>0</v>
      </c>
      <c r="BG312" s="239">
        <f>IF(N312="zákl. přenesená",J312,0)</f>
        <v>0</v>
      </c>
      <c r="BH312" s="239">
        <f>IF(N312="sníž. přenesená",J312,0)</f>
        <v>0</v>
      </c>
      <c r="BI312" s="239">
        <f>IF(N312="nulová",J312,0)</f>
        <v>0</v>
      </c>
      <c r="BJ312" s="18" t="s">
        <v>83</v>
      </c>
      <c r="BK312" s="239">
        <f>ROUND(I312*H312,2)</f>
        <v>0</v>
      </c>
      <c r="BL312" s="18" t="s">
        <v>213</v>
      </c>
      <c r="BM312" s="238" t="s">
        <v>4907</v>
      </c>
    </row>
    <row r="313" s="2" customFormat="1">
      <c r="A313" s="39"/>
      <c r="B313" s="40"/>
      <c r="C313" s="41"/>
      <c r="D313" s="240" t="s">
        <v>216</v>
      </c>
      <c r="E313" s="41"/>
      <c r="F313" s="241" t="s">
        <v>471</v>
      </c>
      <c r="G313" s="41"/>
      <c r="H313" s="41"/>
      <c r="I313" s="242"/>
      <c r="J313" s="41"/>
      <c r="K313" s="41"/>
      <c r="L313" s="45"/>
      <c r="M313" s="243"/>
      <c r="N313" s="244"/>
      <c r="O313" s="92"/>
      <c r="P313" s="92"/>
      <c r="Q313" s="92"/>
      <c r="R313" s="92"/>
      <c r="S313" s="92"/>
      <c r="T313" s="93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216</v>
      </c>
      <c r="AU313" s="18" t="s">
        <v>214</v>
      </c>
    </row>
    <row r="314" s="13" customFormat="1">
      <c r="A314" s="13"/>
      <c r="B314" s="245"/>
      <c r="C314" s="246"/>
      <c r="D314" s="247" t="s">
        <v>218</v>
      </c>
      <c r="E314" s="248" t="s">
        <v>1</v>
      </c>
      <c r="F314" s="249" t="s">
        <v>219</v>
      </c>
      <c r="G314" s="246"/>
      <c r="H314" s="248" t="s">
        <v>1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5" t="s">
        <v>218</v>
      </c>
      <c r="AU314" s="255" t="s">
        <v>214</v>
      </c>
      <c r="AV314" s="13" t="s">
        <v>83</v>
      </c>
      <c r="AW314" s="13" t="s">
        <v>32</v>
      </c>
      <c r="AX314" s="13" t="s">
        <v>76</v>
      </c>
      <c r="AY314" s="255" t="s">
        <v>205</v>
      </c>
    </row>
    <row r="315" s="13" customFormat="1">
      <c r="A315" s="13"/>
      <c r="B315" s="245"/>
      <c r="C315" s="246"/>
      <c r="D315" s="247" t="s">
        <v>218</v>
      </c>
      <c r="E315" s="248" t="s">
        <v>1</v>
      </c>
      <c r="F315" s="249" t="s">
        <v>220</v>
      </c>
      <c r="G315" s="246"/>
      <c r="H315" s="248" t="s">
        <v>1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5" t="s">
        <v>218</v>
      </c>
      <c r="AU315" s="255" t="s">
        <v>214</v>
      </c>
      <c r="AV315" s="13" t="s">
        <v>83</v>
      </c>
      <c r="AW315" s="13" t="s">
        <v>32</v>
      </c>
      <c r="AX315" s="13" t="s">
        <v>76</v>
      </c>
      <c r="AY315" s="255" t="s">
        <v>205</v>
      </c>
    </row>
    <row r="316" s="13" customFormat="1">
      <c r="A316" s="13"/>
      <c r="B316" s="245"/>
      <c r="C316" s="246"/>
      <c r="D316" s="247" t="s">
        <v>218</v>
      </c>
      <c r="E316" s="248" t="s">
        <v>1</v>
      </c>
      <c r="F316" s="249" t="s">
        <v>222</v>
      </c>
      <c r="G316" s="246"/>
      <c r="H316" s="248" t="s">
        <v>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5" t="s">
        <v>218</v>
      </c>
      <c r="AU316" s="255" t="s">
        <v>214</v>
      </c>
      <c r="AV316" s="13" t="s">
        <v>83</v>
      </c>
      <c r="AW316" s="13" t="s">
        <v>32</v>
      </c>
      <c r="AX316" s="13" t="s">
        <v>76</v>
      </c>
      <c r="AY316" s="255" t="s">
        <v>205</v>
      </c>
    </row>
    <row r="317" s="14" customFormat="1">
      <c r="A317" s="14"/>
      <c r="B317" s="256"/>
      <c r="C317" s="257"/>
      <c r="D317" s="247" t="s">
        <v>218</v>
      </c>
      <c r="E317" s="258" t="s">
        <v>1</v>
      </c>
      <c r="F317" s="259" t="s">
        <v>4908</v>
      </c>
      <c r="G317" s="257"/>
      <c r="H317" s="260">
        <v>6.7270000000000003</v>
      </c>
      <c r="I317" s="261"/>
      <c r="J317" s="257"/>
      <c r="K317" s="257"/>
      <c r="L317" s="262"/>
      <c r="M317" s="263"/>
      <c r="N317" s="264"/>
      <c r="O317" s="264"/>
      <c r="P317" s="264"/>
      <c r="Q317" s="264"/>
      <c r="R317" s="264"/>
      <c r="S317" s="264"/>
      <c r="T317" s="26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6" t="s">
        <v>218</v>
      </c>
      <c r="AU317" s="266" t="s">
        <v>214</v>
      </c>
      <c r="AV317" s="14" t="s">
        <v>85</v>
      </c>
      <c r="AW317" s="14" t="s">
        <v>32</v>
      </c>
      <c r="AX317" s="14" t="s">
        <v>76</v>
      </c>
      <c r="AY317" s="266" t="s">
        <v>205</v>
      </c>
    </row>
    <row r="318" s="15" customFormat="1">
      <c r="A318" s="15"/>
      <c r="B318" s="267"/>
      <c r="C318" s="268"/>
      <c r="D318" s="247" t="s">
        <v>218</v>
      </c>
      <c r="E318" s="269" t="s">
        <v>1</v>
      </c>
      <c r="F318" s="270" t="s">
        <v>229</v>
      </c>
      <c r="G318" s="268"/>
      <c r="H318" s="271">
        <v>6.7270000000000003</v>
      </c>
      <c r="I318" s="272"/>
      <c r="J318" s="268"/>
      <c r="K318" s="268"/>
      <c r="L318" s="273"/>
      <c r="M318" s="274"/>
      <c r="N318" s="275"/>
      <c r="O318" s="275"/>
      <c r="P318" s="275"/>
      <c r="Q318" s="275"/>
      <c r="R318" s="275"/>
      <c r="S318" s="275"/>
      <c r="T318" s="276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77" t="s">
        <v>218</v>
      </c>
      <c r="AU318" s="277" t="s">
        <v>214</v>
      </c>
      <c r="AV318" s="15" t="s">
        <v>213</v>
      </c>
      <c r="AW318" s="15" t="s">
        <v>32</v>
      </c>
      <c r="AX318" s="15" t="s">
        <v>83</v>
      </c>
      <c r="AY318" s="277" t="s">
        <v>205</v>
      </c>
    </row>
    <row r="319" s="2" customFormat="1" ht="16.5" customHeight="1">
      <c r="A319" s="39"/>
      <c r="B319" s="40"/>
      <c r="C319" s="227" t="s">
        <v>377</v>
      </c>
      <c r="D319" s="227" t="s">
        <v>208</v>
      </c>
      <c r="E319" s="228" t="s">
        <v>482</v>
      </c>
      <c r="F319" s="229" t="s">
        <v>483</v>
      </c>
      <c r="G319" s="230" t="s">
        <v>398</v>
      </c>
      <c r="H319" s="231">
        <v>9.9199999999999999</v>
      </c>
      <c r="I319" s="232"/>
      <c r="J319" s="233">
        <f>ROUND(I319*H319,2)</f>
        <v>0</v>
      </c>
      <c r="K319" s="229" t="s">
        <v>212</v>
      </c>
      <c r="L319" s="45"/>
      <c r="M319" s="234" t="s">
        <v>1</v>
      </c>
      <c r="N319" s="235" t="s">
        <v>41</v>
      </c>
      <c r="O319" s="92"/>
      <c r="P319" s="236">
        <f>O319*H319</f>
        <v>0</v>
      </c>
      <c r="Q319" s="236">
        <v>0.0029399999999999999</v>
      </c>
      <c r="R319" s="236">
        <f>Q319*H319</f>
        <v>0.029164799999999998</v>
      </c>
      <c r="S319" s="236">
        <v>0</v>
      </c>
      <c r="T319" s="237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38" t="s">
        <v>213</v>
      </c>
      <c r="AT319" s="238" t="s">
        <v>208</v>
      </c>
      <c r="AU319" s="238" t="s">
        <v>214</v>
      </c>
      <c r="AY319" s="18" t="s">
        <v>205</v>
      </c>
      <c r="BE319" s="239">
        <f>IF(N319="základní",J319,0)</f>
        <v>0</v>
      </c>
      <c r="BF319" s="239">
        <f>IF(N319="snížená",J319,0)</f>
        <v>0</v>
      </c>
      <c r="BG319" s="239">
        <f>IF(N319="zákl. přenesená",J319,0)</f>
        <v>0</v>
      </c>
      <c r="BH319" s="239">
        <f>IF(N319="sníž. přenesená",J319,0)</f>
        <v>0</v>
      </c>
      <c r="BI319" s="239">
        <f>IF(N319="nulová",J319,0)</f>
        <v>0</v>
      </c>
      <c r="BJ319" s="18" t="s">
        <v>83</v>
      </c>
      <c r="BK319" s="239">
        <f>ROUND(I319*H319,2)</f>
        <v>0</v>
      </c>
      <c r="BL319" s="18" t="s">
        <v>213</v>
      </c>
      <c r="BM319" s="238" t="s">
        <v>4909</v>
      </c>
    </row>
    <row r="320" s="2" customFormat="1">
      <c r="A320" s="39"/>
      <c r="B320" s="40"/>
      <c r="C320" s="41"/>
      <c r="D320" s="240" t="s">
        <v>216</v>
      </c>
      <c r="E320" s="41"/>
      <c r="F320" s="241" t="s">
        <v>485</v>
      </c>
      <c r="G320" s="41"/>
      <c r="H320" s="41"/>
      <c r="I320" s="242"/>
      <c r="J320" s="41"/>
      <c r="K320" s="41"/>
      <c r="L320" s="45"/>
      <c r="M320" s="243"/>
      <c r="N320" s="244"/>
      <c r="O320" s="92"/>
      <c r="P320" s="92"/>
      <c r="Q320" s="92"/>
      <c r="R320" s="92"/>
      <c r="S320" s="92"/>
      <c r="T320" s="93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T320" s="18" t="s">
        <v>216</v>
      </c>
      <c r="AU320" s="18" t="s">
        <v>214</v>
      </c>
    </row>
    <row r="321" s="13" customFormat="1">
      <c r="A321" s="13"/>
      <c r="B321" s="245"/>
      <c r="C321" s="246"/>
      <c r="D321" s="247" t="s">
        <v>218</v>
      </c>
      <c r="E321" s="248" t="s">
        <v>1</v>
      </c>
      <c r="F321" s="249" t="s">
        <v>219</v>
      </c>
      <c r="G321" s="246"/>
      <c r="H321" s="248" t="s">
        <v>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5" t="s">
        <v>218</v>
      </c>
      <c r="AU321" s="255" t="s">
        <v>214</v>
      </c>
      <c r="AV321" s="13" t="s">
        <v>83</v>
      </c>
      <c r="AW321" s="13" t="s">
        <v>32</v>
      </c>
      <c r="AX321" s="13" t="s">
        <v>76</v>
      </c>
      <c r="AY321" s="255" t="s">
        <v>205</v>
      </c>
    </row>
    <row r="322" s="13" customFormat="1">
      <c r="A322" s="13"/>
      <c r="B322" s="245"/>
      <c r="C322" s="246"/>
      <c r="D322" s="247" t="s">
        <v>218</v>
      </c>
      <c r="E322" s="248" t="s">
        <v>1</v>
      </c>
      <c r="F322" s="249" t="s">
        <v>220</v>
      </c>
      <c r="G322" s="246"/>
      <c r="H322" s="248" t="s">
        <v>1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5" t="s">
        <v>218</v>
      </c>
      <c r="AU322" s="255" t="s">
        <v>214</v>
      </c>
      <c r="AV322" s="13" t="s">
        <v>83</v>
      </c>
      <c r="AW322" s="13" t="s">
        <v>32</v>
      </c>
      <c r="AX322" s="13" t="s">
        <v>76</v>
      </c>
      <c r="AY322" s="255" t="s">
        <v>205</v>
      </c>
    </row>
    <row r="323" s="13" customFormat="1">
      <c r="A323" s="13"/>
      <c r="B323" s="245"/>
      <c r="C323" s="246"/>
      <c r="D323" s="247" t="s">
        <v>218</v>
      </c>
      <c r="E323" s="248" t="s">
        <v>1</v>
      </c>
      <c r="F323" s="249" t="s">
        <v>222</v>
      </c>
      <c r="G323" s="246"/>
      <c r="H323" s="248" t="s">
        <v>1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5" t="s">
        <v>218</v>
      </c>
      <c r="AU323" s="255" t="s">
        <v>214</v>
      </c>
      <c r="AV323" s="13" t="s">
        <v>83</v>
      </c>
      <c r="AW323" s="13" t="s">
        <v>32</v>
      </c>
      <c r="AX323" s="13" t="s">
        <v>76</v>
      </c>
      <c r="AY323" s="255" t="s">
        <v>205</v>
      </c>
    </row>
    <row r="324" s="14" customFormat="1">
      <c r="A324" s="14"/>
      <c r="B324" s="256"/>
      <c r="C324" s="257"/>
      <c r="D324" s="247" t="s">
        <v>218</v>
      </c>
      <c r="E324" s="258" t="s">
        <v>1</v>
      </c>
      <c r="F324" s="259" t="s">
        <v>4910</v>
      </c>
      <c r="G324" s="257"/>
      <c r="H324" s="260">
        <v>9.9199999999999999</v>
      </c>
      <c r="I324" s="261"/>
      <c r="J324" s="257"/>
      <c r="K324" s="257"/>
      <c r="L324" s="262"/>
      <c r="M324" s="263"/>
      <c r="N324" s="264"/>
      <c r="O324" s="264"/>
      <c r="P324" s="264"/>
      <c r="Q324" s="264"/>
      <c r="R324" s="264"/>
      <c r="S324" s="264"/>
      <c r="T324" s="26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6" t="s">
        <v>218</v>
      </c>
      <c r="AU324" s="266" t="s">
        <v>214</v>
      </c>
      <c r="AV324" s="14" t="s">
        <v>85</v>
      </c>
      <c r="AW324" s="14" t="s">
        <v>32</v>
      </c>
      <c r="AX324" s="14" t="s">
        <v>76</v>
      </c>
      <c r="AY324" s="266" t="s">
        <v>205</v>
      </c>
    </row>
    <row r="325" s="15" customFormat="1">
      <c r="A325" s="15"/>
      <c r="B325" s="267"/>
      <c r="C325" s="268"/>
      <c r="D325" s="247" t="s">
        <v>218</v>
      </c>
      <c r="E325" s="269" t="s">
        <v>1</v>
      </c>
      <c r="F325" s="270" t="s">
        <v>229</v>
      </c>
      <c r="G325" s="268"/>
      <c r="H325" s="271">
        <v>9.9199999999999999</v>
      </c>
      <c r="I325" s="272"/>
      <c r="J325" s="268"/>
      <c r="K325" s="268"/>
      <c r="L325" s="273"/>
      <c r="M325" s="274"/>
      <c r="N325" s="275"/>
      <c r="O325" s="275"/>
      <c r="P325" s="275"/>
      <c r="Q325" s="275"/>
      <c r="R325" s="275"/>
      <c r="S325" s="275"/>
      <c r="T325" s="276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77" t="s">
        <v>218</v>
      </c>
      <c r="AU325" s="277" t="s">
        <v>214</v>
      </c>
      <c r="AV325" s="15" t="s">
        <v>213</v>
      </c>
      <c r="AW325" s="15" t="s">
        <v>32</v>
      </c>
      <c r="AX325" s="15" t="s">
        <v>83</v>
      </c>
      <c r="AY325" s="277" t="s">
        <v>205</v>
      </c>
    </row>
    <row r="326" s="2" customFormat="1" ht="16.5" customHeight="1">
      <c r="A326" s="39"/>
      <c r="B326" s="40"/>
      <c r="C326" s="227" t="s">
        <v>7</v>
      </c>
      <c r="D326" s="227" t="s">
        <v>208</v>
      </c>
      <c r="E326" s="228" t="s">
        <v>490</v>
      </c>
      <c r="F326" s="229" t="s">
        <v>491</v>
      </c>
      <c r="G326" s="230" t="s">
        <v>398</v>
      </c>
      <c r="H326" s="231">
        <v>9.9199999999999999</v>
      </c>
      <c r="I326" s="232"/>
      <c r="J326" s="233">
        <f>ROUND(I326*H326,2)</f>
        <v>0</v>
      </c>
      <c r="K326" s="229" t="s">
        <v>212</v>
      </c>
      <c r="L326" s="45"/>
      <c r="M326" s="234" t="s">
        <v>1</v>
      </c>
      <c r="N326" s="235" t="s">
        <v>41</v>
      </c>
      <c r="O326" s="92"/>
      <c r="P326" s="236">
        <f>O326*H326</f>
        <v>0</v>
      </c>
      <c r="Q326" s="236">
        <v>0</v>
      </c>
      <c r="R326" s="236">
        <f>Q326*H326</f>
        <v>0</v>
      </c>
      <c r="S326" s="236">
        <v>0</v>
      </c>
      <c r="T326" s="237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8" t="s">
        <v>213</v>
      </c>
      <c r="AT326" s="238" t="s">
        <v>208</v>
      </c>
      <c r="AU326" s="238" t="s">
        <v>214</v>
      </c>
      <c r="AY326" s="18" t="s">
        <v>205</v>
      </c>
      <c r="BE326" s="239">
        <f>IF(N326="základní",J326,0)</f>
        <v>0</v>
      </c>
      <c r="BF326" s="239">
        <f>IF(N326="snížená",J326,0)</f>
        <v>0</v>
      </c>
      <c r="BG326" s="239">
        <f>IF(N326="zákl. přenesená",J326,0)</f>
        <v>0</v>
      </c>
      <c r="BH326" s="239">
        <f>IF(N326="sníž. přenesená",J326,0)</f>
        <v>0</v>
      </c>
      <c r="BI326" s="239">
        <f>IF(N326="nulová",J326,0)</f>
        <v>0</v>
      </c>
      <c r="BJ326" s="18" t="s">
        <v>83</v>
      </c>
      <c r="BK326" s="239">
        <f>ROUND(I326*H326,2)</f>
        <v>0</v>
      </c>
      <c r="BL326" s="18" t="s">
        <v>213</v>
      </c>
      <c r="BM326" s="238" t="s">
        <v>4911</v>
      </c>
    </row>
    <row r="327" s="2" customFormat="1">
      <c r="A327" s="39"/>
      <c r="B327" s="40"/>
      <c r="C327" s="41"/>
      <c r="D327" s="240" t="s">
        <v>216</v>
      </c>
      <c r="E327" s="41"/>
      <c r="F327" s="241" t="s">
        <v>493</v>
      </c>
      <c r="G327" s="41"/>
      <c r="H327" s="41"/>
      <c r="I327" s="242"/>
      <c r="J327" s="41"/>
      <c r="K327" s="41"/>
      <c r="L327" s="45"/>
      <c r="M327" s="243"/>
      <c r="N327" s="244"/>
      <c r="O327" s="92"/>
      <c r="P327" s="92"/>
      <c r="Q327" s="92"/>
      <c r="R327" s="92"/>
      <c r="S327" s="92"/>
      <c r="T327" s="93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216</v>
      </c>
      <c r="AU327" s="18" t="s">
        <v>214</v>
      </c>
    </row>
    <row r="328" s="2" customFormat="1" ht="21.75" customHeight="1">
      <c r="A328" s="39"/>
      <c r="B328" s="40"/>
      <c r="C328" s="227" t="s">
        <v>395</v>
      </c>
      <c r="D328" s="227" t="s">
        <v>208</v>
      </c>
      <c r="E328" s="228" t="s">
        <v>495</v>
      </c>
      <c r="F328" s="229" t="s">
        <v>496</v>
      </c>
      <c r="G328" s="230" t="s">
        <v>357</v>
      </c>
      <c r="H328" s="231">
        <v>0.57899999999999996</v>
      </c>
      <c r="I328" s="232"/>
      <c r="J328" s="233">
        <f>ROUND(I328*H328,2)</f>
        <v>0</v>
      </c>
      <c r="K328" s="229" t="s">
        <v>212</v>
      </c>
      <c r="L328" s="45"/>
      <c r="M328" s="234" t="s">
        <v>1</v>
      </c>
      <c r="N328" s="235" t="s">
        <v>41</v>
      </c>
      <c r="O328" s="92"/>
      <c r="P328" s="236">
        <f>O328*H328</f>
        <v>0</v>
      </c>
      <c r="Q328" s="236">
        <v>1.0606199999999999</v>
      </c>
      <c r="R328" s="236">
        <f>Q328*H328</f>
        <v>0.61409897999999985</v>
      </c>
      <c r="S328" s="236">
        <v>0</v>
      </c>
      <c r="T328" s="237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38" t="s">
        <v>213</v>
      </c>
      <c r="AT328" s="238" t="s">
        <v>208</v>
      </c>
      <c r="AU328" s="238" t="s">
        <v>214</v>
      </c>
      <c r="AY328" s="18" t="s">
        <v>205</v>
      </c>
      <c r="BE328" s="239">
        <f>IF(N328="základní",J328,0)</f>
        <v>0</v>
      </c>
      <c r="BF328" s="239">
        <f>IF(N328="snížená",J328,0)</f>
        <v>0</v>
      </c>
      <c r="BG328" s="239">
        <f>IF(N328="zákl. přenesená",J328,0)</f>
        <v>0</v>
      </c>
      <c r="BH328" s="239">
        <f>IF(N328="sníž. přenesená",J328,0)</f>
        <v>0</v>
      </c>
      <c r="BI328" s="239">
        <f>IF(N328="nulová",J328,0)</f>
        <v>0</v>
      </c>
      <c r="BJ328" s="18" t="s">
        <v>83</v>
      </c>
      <c r="BK328" s="239">
        <f>ROUND(I328*H328,2)</f>
        <v>0</v>
      </c>
      <c r="BL328" s="18" t="s">
        <v>213</v>
      </c>
      <c r="BM328" s="238" t="s">
        <v>4912</v>
      </c>
    </row>
    <row r="329" s="2" customFormat="1">
      <c r="A329" s="39"/>
      <c r="B329" s="40"/>
      <c r="C329" s="41"/>
      <c r="D329" s="240" t="s">
        <v>216</v>
      </c>
      <c r="E329" s="41"/>
      <c r="F329" s="241" t="s">
        <v>498</v>
      </c>
      <c r="G329" s="41"/>
      <c r="H329" s="41"/>
      <c r="I329" s="242"/>
      <c r="J329" s="41"/>
      <c r="K329" s="41"/>
      <c r="L329" s="45"/>
      <c r="M329" s="243"/>
      <c r="N329" s="244"/>
      <c r="O329" s="92"/>
      <c r="P329" s="92"/>
      <c r="Q329" s="92"/>
      <c r="R329" s="92"/>
      <c r="S329" s="92"/>
      <c r="T329" s="93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T329" s="18" t="s">
        <v>216</v>
      </c>
      <c r="AU329" s="18" t="s">
        <v>214</v>
      </c>
    </row>
    <row r="330" s="13" customFormat="1">
      <c r="A330" s="13"/>
      <c r="B330" s="245"/>
      <c r="C330" s="246"/>
      <c r="D330" s="247" t="s">
        <v>218</v>
      </c>
      <c r="E330" s="248" t="s">
        <v>1</v>
      </c>
      <c r="F330" s="249" t="s">
        <v>219</v>
      </c>
      <c r="G330" s="246"/>
      <c r="H330" s="248" t="s">
        <v>1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5" t="s">
        <v>218</v>
      </c>
      <c r="AU330" s="255" t="s">
        <v>214</v>
      </c>
      <c r="AV330" s="13" t="s">
        <v>83</v>
      </c>
      <c r="AW330" s="13" t="s">
        <v>32</v>
      </c>
      <c r="AX330" s="13" t="s">
        <v>76</v>
      </c>
      <c r="AY330" s="255" t="s">
        <v>205</v>
      </c>
    </row>
    <row r="331" s="13" customFormat="1">
      <c r="A331" s="13"/>
      <c r="B331" s="245"/>
      <c r="C331" s="246"/>
      <c r="D331" s="247" t="s">
        <v>218</v>
      </c>
      <c r="E331" s="248" t="s">
        <v>1</v>
      </c>
      <c r="F331" s="249" t="s">
        <v>220</v>
      </c>
      <c r="G331" s="246"/>
      <c r="H331" s="248" t="s">
        <v>1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5" t="s">
        <v>218</v>
      </c>
      <c r="AU331" s="255" t="s">
        <v>214</v>
      </c>
      <c r="AV331" s="13" t="s">
        <v>83</v>
      </c>
      <c r="AW331" s="13" t="s">
        <v>32</v>
      </c>
      <c r="AX331" s="13" t="s">
        <v>76</v>
      </c>
      <c r="AY331" s="255" t="s">
        <v>205</v>
      </c>
    </row>
    <row r="332" s="13" customFormat="1">
      <c r="A332" s="13"/>
      <c r="B332" s="245"/>
      <c r="C332" s="246"/>
      <c r="D332" s="247" t="s">
        <v>218</v>
      </c>
      <c r="E332" s="248" t="s">
        <v>1</v>
      </c>
      <c r="F332" s="249" t="s">
        <v>222</v>
      </c>
      <c r="G332" s="246"/>
      <c r="H332" s="248" t="s">
        <v>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5" t="s">
        <v>218</v>
      </c>
      <c r="AU332" s="255" t="s">
        <v>214</v>
      </c>
      <c r="AV332" s="13" t="s">
        <v>83</v>
      </c>
      <c r="AW332" s="13" t="s">
        <v>32</v>
      </c>
      <c r="AX332" s="13" t="s">
        <v>76</v>
      </c>
      <c r="AY332" s="255" t="s">
        <v>205</v>
      </c>
    </row>
    <row r="333" s="14" customFormat="1">
      <c r="A333" s="14"/>
      <c r="B333" s="256"/>
      <c r="C333" s="257"/>
      <c r="D333" s="247" t="s">
        <v>218</v>
      </c>
      <c r="E333" s="258" t="s">
        <v>1</v>
      </c>
      <c r="F333" s="259" t="s">
        <v>4913</v>
      </c>
      <c r="G333" s="257"/>
      <c r="H333" s="260">
        <v>0.57899999999999996</v>
      </c>
      <c r="I333" s="261"/>
      <c r="J333" s="257"/>
      <c r="K333" s="257"/>
      <c r="L333" s="262"/>
      <c r="M333" s="263"/>
      <c r="N333" s="264"/>
      <c r="O333" s="264"/>
      <c r="P333" s="264"/>
      <c r="Q333" s="264"/>
      <c r="R333" s="264"/>
      <c r="S333" s="264"/>
      <c r="T333" s="26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6" t="s">
        <v>218</v>
      </c>
      <c r="AU333" s="266" t="s">
        <v>214</v>
      </c>
      <c r="AV333" s="14" t="s">
        <v>85</v>
      </c>
      <c r="AW333" s="14" t="s">
        <v>32</v>
      </c>
      <c r="AX333" s="14" t="s">
        <v>76</v>
      </c>
      <c r="AY333" s="266" t="s">
        <v>205</v>
      </c>
    </row>
    <row r="334" s="15" customFormat="1">
      <c r="A334" s="15"/>
      <c r="B334" s="267"/>
      <c r="C334" s="268"/>
      <c r="D334" s="247" t="s">
        <v>218</v>
      </c>
      <c r="E334" s="269" t="s">
        <v>1</v>
      </c>
      <c r="F334" s="270" t="s">
        <v>229</v>
      </c>
      <c r="G334" s="268"/>
      <c r="H334" s="271">
        <v>0.57899999999999996</v>
      </c>
      <c r="I334" s="272"/>
      <c r="J334" s="268"/>
      <c r="K334" s="268"/>
      <c r="L334" s="273"/>
      <c r="M334" s="274"/>
      <c r="N334" s="275"/>
      <c r="O334" s="275"/>
      <c r="P334" s="275"/>
      <c r="Q334" s="275"/>
      <c r="R334" s="275"/>
      <c r="S334" s="275"/>
      <c r="T334" s="276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7" t="s">
        <v>218</v>
      </c>
      <c r="AU334" s="277" t="s">
        <v>214</v>
      </c>
      <c r="AV334" s="15" t="s">
        <v>213</v>
      </c>
      <c r="AW334" s="15" t="s">
        <v>32</v>
      </c>
      <c r="AX334" s="15" t="s">
        <v>83</v>
      </c>
      <c r="AY334" s="277" t="s">
        <v>205</v>
      </c>
    </row>
    <row r="335" s="12" customFormat="1" ht="22.8" customHeight="1">
      <c r="A335" s="12"/>
      <c r="B335" s="211"/>
      <c r="C335" s="212"/>
      <c r="D335" s="213" t="s">
        <v>75</v>
      </c>
      <c r="E335" s="225" t="s">
        <v>214</v>
      </c>
      <c r="F335" s="225" t="s">
        <v>598</v>
      </c>
      <c r="G335" s="212"/>
      <c r="H335" s="212"/>
      <c r="I335" s="215"/>
      <c r="J335" s="226">
        <f>BK335</f>
        <v>0</v>
      </c>
      <c r="K335" s="212"/>
      <c r="L335" s="217"/>
      <c r="M335" s="218"/>
      <c r="N335" s="219"/>
      <c r="O335" s="219"/>
      <c r="P335" s="220">
        <f>SUM(P336:P365)</f>
        <v>0</v>
      </c>
      <c r="Q335" s="219"/>
      <c r="R335" s="220">
        <f>SUM(R336:R365)</f>
        <v>198.01499999999999</v>
      </c>
      <c r="S335" s="219"/>
      <c r="T335" s="221">
        <f>SUM(T336:T365)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22" t="s">
        <v>83</v>
      </c>
      <c r="AT335" s="223" t="s">
        <v>75</v>
      </c>
      <c r="AU335" s="223" t="s">
        <v>83</v>
      </c>
      <c r="AY335" s="222" t="s">
        <v>205</v>
      </c>
      <c r="BK335" s="224">
        <f>SUM(BK336:BK365)</f>
        <v>0</v>
      </c>
    </row>
    <row r="336" s="2" customFormat="1" ht="33" customHeight="1">
      <c r="A336" s="39"/>
      <c r="B336" s="40"/>
      <c r="C336" s="227" t="s">
        <v>405</v>
      </c>
      <c r="D336" s="227" t="s">
        <v>208</v>
      </c>
      <c r="E336" s="228" t="s">
        <v>4914</v>
      </c>
      <c r="F336" s="229" t="s">
        <v>4915</v>
      </c>
      <c r="G336" s="230" t="s">
        <v>398</v>
      </c>
      <c r="H336" s="231">
        <v>132.00999999999999</v>
      </c>
      <c r="I336" s="232"/>
      <c r="J336" s="233">
        <f>ROUND(I336*H336,2)</f>
        <v>0</v>
      </c>
      <c r="K336" s="229" t="s">
        <v>1</v>
      </c>
      <c r="L336" s="45"/>
      <c r="M336" s="234" t="s">
        <v>1</v>
      </c>
      <c r="N336" s="235" t="s">
        <v>41</v>
      </c>
      <c r="O336" s="92"/>
      <c r="P336" s="236">
        <f>O336*H336</f>
        <v>0</v>
      </c>
      <c r="Q336" s="236">
        <v>0</v>
      </c>
      <c r="R336" s="236">
        <f>Q336*H336</f>
        <v>0</v>
      </c>
      <c r="S336" s="236">
        <v>0</v>
      </c>
      <c r="T336" s="237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8" t="s">
        <v>213</v>
      </c>
      <c r="AT336" s="238" t="s">
        <v>208</v>
      </c>
      <c r="AU336" s="238" t="s">
        <v>85</v>
      </c>
      <c r="AY336" s="18" t="s">
        <v>205</v>
      </c>
      <c r="BE336" s="239">
        <f>IF(N336="základní",J336,0)</f>
        <v>0</v>
      </c>
      <c r="BF336" s="239">
        <f>IF(N336="snížená",J336,0)</f>
        <v>0</v>
      </c>
      <c r="BG336" s="239">
        <f>IF(N336="zákl. přenesená",J336,0)</f>
        <v>0</v>
      </c>
      <c r="BH336" s="239">
        <f>IF(N336="sníž. přenesená",J336,0)</f>
        <v>0</v>
      </c>
      <c r="BI336" s="239">
        <f>IF(N336="nulová",J336,0)</f>
        <v>0</v>
      </c>
      <c r="BJ336" s="18" t="s">
        <v>83</v>
      </c>
      <c r="BK336" s="239">
        <f>ROUND(I336*H336,2)</f>
        <v>0</v>
      </c>
      <c r="BL336" s="18" t="s">
        <v>213</v>
      </c>
      <c r="BM336" s="238" t="s">
        <v>4916</v>
      </c>
    </row>
    <row r="337" s="13" customFormat="1">
      <c r="A337" s="13"/>
      <c r="B337" s="245"/>
      <c r="C337" s="246"/>
      <c r="D337" s="247" t="s">
        <v>218</v>
      </c>
      <c r="E337" s="248" t="s">
        <v>1</v>
      </c>
      <c r="F337" s="249" t="s">
        <v>219</v>
      </c>
      <c r="G337" s="246"/>
      <c r="H337" s="248" t="s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5" t="s">
        <v>218</v>
      </c>
      <c r="AU337" s="255" t="s">
        <v>85</v>
      </c>
      <c r="AV337" s="13" t="s">
        <v>83</v>
      </c>
      <c r="AW337" s="13" t="s">
        <v>32</v>
      </c>
      <c r="AX337" s="13" t="s">
        <v>76</v>
      </c>
      <c r="AY337" s="255" t="s">
        <v>205</v>
      </c>
    </row>
    <row r="338" s="13" customFormat="1">
      <c r="A338" s="13"/>
      <c r="B338" s="245"/>
      <c r="C338" s="246"/>
      <c r="D338" s="247" t="s">
        <v>218</v>
      </c>
      <c r="E338" s="248" t="s">
        <v>1</v>
      </c>
      <c r="F338" s="249" t="s">
        <v>220</v>
      </c>
      <c r="G338" s="246"/>
      <c r="H338" s="248" t="s">
        <v>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5" t="s">
        <v>218</v>
      </c>
      <c r="AU338" s="255" t="s">
        <v>85</v>
      </c>
      <c r="AV338" s="13" t="s">
        <v>83</v>
      </c>
      <c r="AW338" s="13" t="s">
        <v>32</v>
      </c>
      <c r="AX338" s="13" t="s">
        <v>76</v>
      </c>
      <c r="AY338" s="255" t="s">
        <v>205</v>
      </c>
    </row>
    <row r="339" s="13" customFormat="1">
      <c r="A339" s="13"/>
      <c r="B339" s="245"/>
      <c r="C339" s="246"/>
      <c r="D339" s="247" t="s">
        <v>218</v>
      </c>
      <c r="E339" s="248" t="s">
        <v>1</v>
      </c>
      <c r="F339" s="249" t="s">
        <v>4917</v>
      </c>
      <c r="G339" s="246"/>
      <c r="H339" s="248" t="s">
        <v>1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5" t="s">
        <v>218</v>
      </c>
      <c r="AU339" s="255" t="s">
        <v>85</v>
      </c>
      <c r="AV339" s="13" t="s">
        <v>83</v>
      </c>
      <c r="AW339" s="13" t="s">
        <v>32</v>
      </c>
      <c r="AX339" s="13" t="s">
        <v>76</v>
      </c>
      <c r="AY339" s="255" t="s">
        <v>205</v>
      </c>
    </row>
    <row r="340" s="13" customFormat="1">
      <c r="A340" s="13"/>
      <c r="B340" s="245"/>
      <c r="C340" s="246"/>
      <c r="D340" s="247" t="s">
        <v>218</v>
      </c>
      <c r="E340" s="248" t="s">
        <v>1</v>
      </c>
      <c r="F340" s="249" t="s">
        <v>222</v>
      </c>
      <c r="G340" s="246"/>
      <c r="H340" s="248" t="s">
        <v>1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5" t="s">
        <v>218</v>
      </c>
      <c r="AU340" s="255" t="s">
        <v>85</v>
      </c>
      <c r="AV340" s="13" t="s">
        <v>83</v>
      </c>
      <c r="AW340" s="13" t="s">
        <v>32</v>
      </c>
      <c r="AX340" s="13" t="s">
        <v>76</v>
      </c>
      <c r="AY340" s="255" t="s">
        <v>205</v>
      </c>
    </row>
    <row r="341" s="13" customFormat="1">
      <c r="A341" s="13"/>
      <c r="B341" s="245"/>
      <c r="C341" s="246"/>
      <c r="D341" s="247" t="s">
        <v>218</v>
      </c>
      <c r="E341" s="248" t="s">
        <v>1</v>
      </c>
      <c r="F341" s="249" t="s">
        <v>4918</v>
      </c>
      <c r="G341" s="246"/>
      <c r="H341" s="248" t="s">
        <v>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5" t="s">
        <v>218</v>
      </c>
      <c r="AU341" s="255" t="s">
        <v>85</v>
      </c>
      <c r="AV341" s="13" t="s">
        <v>83</v>
      </c>
      <c r="AW341" s="13" t="s">
        <v>32</v>
      </c>
      <c r="AX341" s="13" t="s">
        <v>76</v>
      </c>
      <c r="AY341" s="255" t="s">
        <v>205</v>
      </c>
    </row>
    <row r="342" s="13" customFormat="1">
      <c r="A342" s="13"/>
      <c r="B342" s="245"/>
      <c r="C342" s="246"/>
      <c r="D342" s="247" t="s">
        <v>218</v>
      </c>
      <c r="E342" s="248" t="s">
        <v>1</v>
      </c>
      <c r="F342" s="249" t="s">
        <v>4919</v>
      </c>
      <c r="G342" s="246"/>
      <c r="H342" s="248" t="s">
        <v>1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5" t="s">
        <v>218</v>
      </c>
      <c r="AU342" s="255" t="s">
        <v>85</v>
      </c>
      <c r="AV342" s="13" t="s">
        <v>83</v>
      </c>
      <c r="AW342" s="13" t="s">
        <v>32</v>
      </c>
      <c r="AX342" s="13" t="s">
        <v>76</v>
      </c>
      <c r="AY342" s="255" t="s">
        <v>205</v>
      </c>
    </row>
    <row r="343" s="13" customFormat="1">
      <c r="A343" s="13"/>
      <c r="B343" s="245"/>
      <c r="C343" s="246"/>
      <c r="D343" s="247" t="s">
        <v>218</v>
      </c>
      <c r="E343" s="248" t="s">
        <v>1</v>
      </c>
      <c r="F343" s="249" t="s">
        <v>4920</v>
      </c>
      <c r="G343" s="246"/>
      <c r="H343" s="248" t="s">
        <v>1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5" t="s">
        <v>218</v>
      </c>
      <c r="AU343" s="255" t="s">
        <v>85</v>
      </c>
      <c r="AV343" s="13" t="s">
        <v>83</v>
      </c>
      <c r="AW343" s="13" t="s">
        <v>32</v>
      </c>
      <c r="AX343" s="13" t="s">
        <v>76</v>
      </c>
      <c r="AY343" s="255" t="s">
        <v>205</v>
      </c>
    </row>
    <row r="344" s="13" customFormat="1">
      <c r="A344" s="13"/>
      <c r="B344" s="245"/>
      <c r="C344" s="246"/>
      <c r="D344" s="247" t="s">
        <v>218</v>
      </c>
      <c r="E344" s="248" t="s">
        <v>1</v>
      </c>
      <c r="F344" s="249" t="s">
        <v>222</v>
      </c>
      <c r="G344" s="246"/>
      <c r="H344" s="248" t="s">
        <v>1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5" t="s">
        <v>218</v>
      </c>
      <c r="AU344" s="255" t="s">
        <v>85</v>
      </c>
      <c r="AV344" s="13" t="s">
        <v>83</v>
      </c>
      <c r="AW344" s="13" t="s">
        <v>32</v>
      </c>
      <c r="AX344" s="13" t="s">
        <v>76</v>
      </c>
      <c r="AY344" s="255" t="s">
        <v>205</v>
      </c>
    </row>
    <row r="345" s="14" customFormat="1">
      <c r="A345" s="14"/>
      <c r="B345" s="256"/>
      <c r="C345" s="257"/>
      <c r="D345" s="247" t="s">
        <v>218</v>
      </c>
      <c r="E345" s="258" t="s">
        <v>1</v>
      </c>
      <c r="F345" s="259" t="s">
        <v>4921</v>
      </c>
      <c r="G345" s="257"/>
      <c r="H345" s="260">
        <v>122.40000000000001</v>
      </c>
      <c r="I345" s="261"/>
      <c r="J345" s="257"/>
      <c r="K345" s="257"/>
      <c r="L345" s="262"/>
      <c r="M345" s="263"/>
      <c r="N345" s="264"/>
      <c r="O345" s="264"/>
      <c r="P345" s="264"/>
      <c r="Q345" s="264"/>
      <c r="R345" s="264"/>
      <c r="S345" s="264"/>
      <c r="T345" s="26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6" t="s">
        <v>218</v>
      </c>
      <c r="AU345" s="266" t="s">
        <v>85</v>
      </c>
      <c r="AV345" s="14" t="s">
        <v>85</v>
      </c>
      <c r="AW345" s="14" t="s">
        <v>32</v>
      </c>
      <c r="AX345" s="14" t="s">
        <v>76</v>
      </c>
      <c r="AY345" s="266" t="s">
        <v>205</v>
      </c>
    </row>
    <row r="346" s="14" customFormat="1">
      <c r="A346" s="14"/>
      <c r="B346" s="256"/>
      <c r="C346" s="257"/>
      <c r="D346" s="247" t="s">
        <v>218</v>
      </c>
      <c r="E346" s="258" t="s">
        <v>1</v>
      </c>
      <c r="F346" s="259" t="s">
        <v>4922</v>
      </c>
      <c r="G346" s="257"/>
      <c r="H346" s="260">
        <v>9.6099999999999994</v>
      </c>
      <c r="I346" s="261"/>
      <c r="J346" s="257"/>
      <c r="K346" s="257"/>
      <c r="L346" s="262"/>
      <c r="M346" s="263"/>
      <c r="N346" s="264"/>
      <c r="O346" s="264"/>
      <c r="P346" s="264"/>
      <c r="Q346" s="264"/>
      <c r="R346" s="264"/>
      <c r="S346" s="264"/>
      <c r="T346" s="26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66" t="s">
        <v>218</v>
      </c>
      <c r="AU346" s="266" t="s">
        <v>85</v>
      </c>
      <c r="AV346" s="14" t="s">
        <v>85</v>
      </c>
      <c r="AW346" s="14" t="s">
        <v>32</v>
      </c>
      <c r="AX346" s="14" t="s">
        <v>76</v>
      </c>
      <c r="AY346" s="266" t="s">
        <v>205</v>
      </c>
    </row>
    <row r="347" s="15" customFormat="1">
      <c r="A347" s="15"/>
      <c r="B347" s="267"/>
      <c r="C347" s="268"/>
      <c r="D347" s="247" t="s">
        <v>218</v>
      </c>
      <c r="E347" s="269" t="s">
        <v>1</v>
      </c>
      <c r="F347" s="270" t="s">
        <v>229</v>
      </c>
      <c r="G347" s="268"/>
      <c r="H347" s="271">
        <v>132.00999999999999</v>
      </c>
      <c r="I347" s="272"/>
      <c r="J347" s="268"/>
      <c r="K347" s="268"/>
      <c r="L347" s="273"/>
      <c r="M347" s="274"/>
      <c r="N347" s="275"/>
      <c r="O347" s="275"/>
      <c r="P347" s="275"/>
      <c r="Q347" s="275"/>
      <c r="R347" s="275"/>
      <c r="S347" s="275"/>
      <c r="T347" s="276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7" t="s">
        <v>218</v>
      </c>
      <c r="AU347" s="277" t="s">
        <v>85</v>
      </c>
      <c r="AV347" s="15" t="s">
        <v>213</v>
      </c>
      <c r="AW347" s="15" t="s">
        <v>32</v>
      </c>
      <c r="AX347" s="15" t="s">
        <v>83</v>
      </c>
      <c r="AY347" s="277" t="s">
        <v>205</v>
      </c>
    </row>
    <row r="348" s="2" customFormat="1" ht="24.15" customHeight="1">
      <c r="A348" s="39"/>
      <c r="B348" s="40"/>
      <c r="C348" s="289" t="s">
        <v>412</v>
      </c>
      <c r="D348" s="289" t="s">
        <v>386</v>
      </c>
      <c r="E348" s="290" t="s">
        <v>4923</v>
      </c>
      <c r="F348" s="291" t="s">
        <v>4924</v>
      </c>
      <c r="G348" s="292" t="s">
        <v>398</v>
      </c>
      <c r="H348" s="293">
        <v>132.00999999999999</v>
      </c>
      <c r="I348" s="294"/>
      <c r="J348" s="295">
        <f>ROUND(I348*H348,2)</f>
        <v>0</v>
      </c>
      <c r="K348" s="291" t="s">
        <v>1</v>
      </c>
      <c r="L348" s="296"/>
      <c r="M348" s="297" t="s">
        <v>1</v>
      </c>
      <c r="N348" s="298" t="s">
        <v>41</v>
      </c>
      <c r="O348" s="92"/>
      <c r="P348" s="236">
        <f>O348*H348</f>
        <v>0</v>
      </c>
      <c r="Q348" s="236">
        <v>1</v>
      </c>
      <c r="R348" s="236">
        <f>Q348*H348</f>
        <v>132.00999999999999</v>
      </c>
      <c r="S348" s="236">
        <v>0</v>
      </c>
      <c r="T348" s="237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38" t="s">
        <v>276</v>
      </c>
      <c r="AT348" s="238" t="s">
        <v>386</v>
      </c>
      <c r="AU348" s="238" t="s">
        <v>85</v>
      </c>
      <c r="AY348" s="18" t="s">
        <v>205</v>
      </c>
      <c r="BE348" s="239">
        <f>IF(N348="základní",J348,0)</f>
        <v>0</v>
      </c>
      <c r="BF348" s="239">
        <f>IF(N348="snížená",J348,0)</f>
        <v>0</v>
      </c>
      <c r="BG348" s="239">
        <f>IF(N348="zákl. přenesená",J348,0)</f>
        <v>0</v>
      </c>
      <c r="BH348" s="239">
        <f>IF(N348="sníž. přenesená",J348,0)</f>
        <v>0</v>
      </c>
      <c r="BI348" s="239">
        <f>IF(N348="nulová",J348,0)</f>
        <v>0</v>
      </c>
      <c r="BJ348" s="18" t="s">
        <v>83</v>
      </c>
      <c r="BK348" s="239">
        <f>ROUND(I348*H348,2)</f>
        <v>0</v>
      </c>
      <c r="BL348" s="18" t="s">
        <v>213</v>
      </c>
      <c r="BM348" s="238" t="s">
        <v>4925</v>
      </c>
    </row>
    <row r="349" s="13" customFormat="1">
      <c r="A349" s="13"/>
      <c r="B349" s="245"/>
      <c r="C349" s="246"/>
      <c r="D349" s="247" t="s">
        <v>218</v>
      </c>
      <c r="E349" s="248" t="s">
        <v>1</v>
      </c>
      <c r="F349" s="249" t="s">
        <v>219</v>
      </c>
      <c r="G349" s="246"/>
      <c r="H349" s="248" t="s">
        <v>1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5" t="s">
        <v>218</v>
      </c>
      <c r="AU349" s="255" t="s">
        <v>85</v>
      </c>
      <c r="AV349" s="13" t="s">
        <v>83</v>
      </c>
      <c r="AW349" s="13" t="s">
        <v>32</v>
      </c>
      <c r="AX349" s="13" t="s">
        <v>76</v>
      </c>
      <c r="AY349" s="255" t="s">
        <v>205</v>
      </c>
    </row>
    <row r="350" s="13" customFormat="1">
      <c r="A350" s="13"/>
      <c r="B350" s="245"/>
      <c r="C350" s="246"/>
      <c r="D350" s="247" t="s">
        <v>218</v>
      </c>
      <c r="E350" s="248" t="s">
        <v>1</v>
      </c>
      <c r="F350" s="249" t="s">
        <v>220</v>
      </c>
      <c r="G350" s="246"/>
      <c r="H350" s="248" t="s">
        <v>1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5" t="s">
        <v>218</v>
      </c>
      <c r="AU350" s="255" t="s">
        <v>85</v>
      </c>
      <c r="AV350" s="13" t="s">
        <v>83</v>
      </c>
      <c r="AW350" s="13" t="s">
        <v>32</v>
      </c>
      <c r="AX350" s="13" t="s">
        <v>76</v>
      </c>
      <c r="AY350" s="255" t="s">
        <v>205</v>
      </c>
    </row>
    <row r="351" s="13" customFormat="1">
      <c r="A351" s="13"/>
      <c r="B351" s="245"/>
      <c r="C351" s="246"/>
      <c r="D351" s="247" t="s">
        <v>218</v>
      </c>
      <c r="E351" s="248" t="s">
        <v>1</v>
      </c>
      <c r="F351" s="249" t="s">
        <v>4917</v>
      </c>
      <c r="G351" s="246"/>
      <c r="H351" s="248" t="s">
        <v>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5" t="s">
        <v>218</v>
      </c>
      <c r="AU351" s="255" t="s">
        <v>85</v>
      </c>
      <c r="AV351" s="13" t="s">
        <v>83</v>
      </c>
      <c r="AW351" s="13" t="s">
        <v>32</v>
      </c>
      <c r="AX351" s="13" t="s">
        <v>76</v>
      </c>
      <c r="AY351" s="255" t="s">
        <v>205</v>
      </c>
    </row>
    <row r="352" s="13" customFormat="1">
      <c r="A352" s="13"/>
      <c r="B352" s="245"/>
      <c r="C352" s="246"/>
      <c r="D352" s="247" t="s">
        <v>218</v>
      </c>
      <c r="E352" s="248" t="s">
        <v>1</v>
      </c>
      <c r="F352" s="249" t="s">
        <v>222</v>
      </c>
      <c r="G352" s="246"/>
      <c r="H352" s="248" t="s">
        <v>1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5" t="s">
        <v>218</v>
      </c>
      <c r="AU352" s="255" t="s">
        <v>85</v>
      </c>
      <c r="AV352" s="13" t="s">
        <v>83</v>
      </c>
      <c r="AW352" s="13" t="s">
        <v>32</v>
      </c>
      <c r="AX352" s="13" t="s">
        <v>76</v>
      </c>
      <c r="AY352" s="255" t="s">
        <v>205</v>
      </c>
    </row>
    <row r="353" s="14" customFormat="1">
      <c r="A353" s="14"/>
      <c r="B353" s="256"/>
      <c r="C353" s="257"/>
      <c r="D353" s="247" t="s">
        <v>218</v>
      </c>
      <c r="E353" s="258" t="s">
        <v>1</v>
      </c>
      <c r="F353" s="259" t="s">
        <v>4921</v>
      </c>
      <c r="G353" s="257"/>
      <c r="H353" s="260">
        <v>122.40000000000001</v>
      </c>
      <c r="I353" s="261"/>
      <c r="J353" s="257"/>
      <c r="K353" s="257"/>
      <c r="L353" s="262"/>
      <c r="M353" s="263"/>
      <c r="N353" s="264"/>
      <c r="O353" s="264"/>
      <c r="P353" s="264"/>
      <c r="Q353" s="264"/>
      <c r="R353" s="264"/>
      <c r="S353" s="264"/>
      <c r="T353" s="26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6" t="s">
        <v>218</v>
      </c>
      <c r="AU353" s="266" t="s">
        <v>85</v>
      </c>
      <c r="AV353" s="14" t="s">
        <v>85</v>
      </c>
      <c r="AW353" s="14" t="s">
        <v>32</v>
      </c>
      <c r="AX353" s="14" t="s">
        <v>76</v>
      </c>
      <c r="AY353" s="266" t="s">
        <v>205</v>
      </c>
    </row>
    <row r="354" s="14" customFormat="1">
      <c r="A354" s="14"/>
      <c r="B354" s="256"/>
      <c r="C354" s="257"/>
      <c r="D354" s="247" t="s">
        <v>218</v>
      </c>
      <c r="E354" s="258" t="s">
        <v>1</v>
      </c>
      <c r="F354" s="259" t="s">
        <v>4922</v>
      </c>
      <c r="G354" s="257"/>
      <c r="H354" s="260">
        <v>9.6099999999999994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6" t="s">
        <v>218</v>
      </c>
      <c r="AU354" s="266" t="s">
        <v>85</v>
      </c>
      <c r="AV354" s="14" t="s">
        <v>85</v>
      </c>
      <c r="AW354" s="14" t="s">
        <v>32</v>
      </c>
      <c r="AX354" s="14" t="s">
        <v>76</v>
      </c>
      <c r="AY354" s="266" t="s">
        <v>205</v>
      </c>
    </row>
    <row r="355" s="15" customFormat="1">
      <c r="A355" s="15"/>
      <c r="B355" s="267"/>
      <c r="C355" s="268"/>
      <c r="D355" s="247" t="s">
        <v>218</v>
      </c>
      <c r="E355" s="269" t="s">
        <v>1</v>
      </c>
      <c r="F355" s="270" t="s">
        <v>229</v>
      </c>
      <c r="G355" s="268"/>
      <c r="H355" s="271">
        <v>132.00999999999999</v>
      </c>
      <c r="I355" s="272"/>
      <c r="J355" s="268"/>
      <c r="K355" s="268"/>
      <c r="L355" s="273"/>
      <c r="M355" s="274"/>
      <c r="N355" s="275"/>
      <c r="O355" s="275"/>
      <c r="P355" s="275"/>
      <c r="Q355" s="275"/>
      <c r="R355" s="275"/>
      <c r="S355" s="275"/>
      <c r="T355" s="27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77" t="s">
        <v>218</v>
      </c>
      <c r="AU355" s="277" t="s">
        <v>85</v>
      </c>
      <c r="AV355" s="15" t="s">
        <v>213</v>
      </c>
      <c r="AW355" s="15" t="s">
        <v>32</v>
      </c>
      <c r="AX355" s="15" t="s">
        <v>83</v>
      </c>
      <c r="AY355" s="277" t="s">
        <v>205</v>
      </c>
    </row>
    <row r="356" s="2" customFormat="1" ht="24.15" customHeight="1">
      <c r="A356" s="39"/>
      <c r="B356" s="40"/>
      <c r="C356" s="227" t="s">
        <v>425</v>
      </c>
      <c r="D356" s="227" t="s">
        <v>208</v>
      </c>
      <c r="E356" s="228" t="s">
        <v>4926</v>
      </c>
      <c r="F356" s="229" t="s">
        <v>4927</v>
      </c>
      <c r="G356" s="230" t="s">
        <v>1634</v>
      </c>
      <c r="H356" s="231">
        <v>66.004999999999995</v>
      </c>
      <c r="I356" s="232"/>
      <c r="J356" s="233">
        <f>ROUND(I356*H356,2)</f>
        <v>0</v>
      </c>
      <c r="K356" s="229" t="s">
        <v>212</v>
      </c>
      <c r="L356" s="45"/>
      <c r="M356" s="234" t="s">
        <v>1</v>
      </c>
      <c r="N356" s="235" t="s">
        <v>41</v>
      </c>
      <c r="O356" s="92"/>
      <c r="P356" s="236">
        <f>O356*H356</f>
        <v>0</v>
      </c>
      <c r="Q356" s="236">
        <v>0</v>
      </c>
      <c r="R356" s="236">
        <f>Q356*H356</f>
        <v>0</v>
      </c>
      <c r="S356" s="236">
        <v>0</v>
      </c>
      <c r="T356" s="237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38" t="s">
        <v>213</v>
      </c>
      <c r="AT356" s="238" t="s">
        <v>208</v>
      </c>
      <c r="AU356" s="238" t="s">
        <v>85</v>
      </c>
      <c r="AY356" s="18" t="s">
        <v>205</v>
      </c>
      <c r="BE356" s="239">
        <f>IF(N356="základní",J356,0)</f>
        <v>0</v>
      </c>
      <c r="BF356" s="239">
        <f>IF(N356="snížená",J356,0)</f>
        <v>0</v>
      </c>
      <c r="BG356" s="239">
        <f>IF(N356="zákl. přenesená",J356,0)</f>
        <v>0</v>
      </c>
      <c r="BH356" s="239">
        <f>IF(N356="sníž. přenesená",J356,0)</f>
        <v>0</v>
      </c>
      <c r="BI356" s="239">
        <f>IF(N356="nulová",J356,0)</f>
        <v>0</v>
      </c>
      <c r="BJ356" s="18" t="s">
        <v>83</v>
      </c>
      <c r="BK356" s="239">
        <f>ROUND(I356*H356,2)</f>
        <v>0</v>
      </c>
      <c r="BL356" s="18" t="s">
        <v>213</v>
      </c>
      <c r="BM356" s="238" t="s">
        <v>4928</v>
      </c>
    </row>
    <row r="357" s="2" customFormat="1">
      <c r="A357" s="39"/>
      <c r="B357" s="40"/>
      <c r="C357" s="41"/>
      <c r="D357" s="240" t="s">
        <v>216</v>
      </c>
      <c r="E357" s="41"/>
      <c r="F357" s="241" t="s">
        <v>4929</v>
      </c>
      <c r="G357" s="41"/>
      <c r="H357" s="41"/>
      <c r="I357" s="242"/>
      <c r="J357" s="41"/>
      <c r="K357" s="41"/>
      <c r="L357" s="45"/>
      <c r="M357" s="243"/>
      <c r="N357" s="244"/>
      <c r="O357" s="92"/>
      <c r="P357" s="92"/>
      <c r="Q357" s="92"/>
      <c r="R357" s="92"/>
      <c r="S357" s="92"/>
      <c r="T357" s="93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216</v>
      </c>
      <c r="AU357" s="18" t="s">
        <v>85</v>
      </c>
    </row>
    <row r="358" s="2" customFormat="1" ht="24.15" customHeight="1">
      <c r="A358" s="39"/>
      <c r="B358" s="40"/>
      <c r="C358" s="289" t="s">
        <v>431</v>
      </c>
      <c r="D358" s="289" t="s">
        <v>386</v>
      </c>
      <c r="E358" s="290" t="s">
        <v>4930</v>
      </c>
      <c r="F358" s="291" t="s">
        <v>4931</v>
      </c>
      <c r="G358" s="292" t="s">
        <v>1634</v>
      </c>
      <c r="H358" s="293">
        <v>66.004999999999995</v>
      </c>
      <c r="I358" s="294"/>
      <c r="J358" s="295">
        <f>ROUND(I358*H358,2)</f>
        <v>0</v>
      </c>
      <c r="K358" s="291" t="s">
        <v>1</v>
      </c>
      <c r="L358" s="296"/>
      <c r="M358" s="297" t="s">
        <v>1</v>
      </c>
      <c r="N358" s="298" t="s">
        <v>41</v>
      </c>
      <c r="O358" s="92"/>
      <c r="P358" s="236">
        <f>O358*H358</f>
        <v>0</v>
      </c>
      <c r="Q358" s="236">
        <v>1</v>
      </c>
      <c r="R358" s="236">
        <f>Q358*H358</f>
        <v>66.004999999999995</v>
      </c>
      <c r="S358" s="236">
        <v>0</v>
      </c>
      <c r="T358" s="237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38" t="s">
        <v>276</v>
      </c>
      <c r="AT358" s="238" t="s">
        <v>386</v>
      </c>
      <c r="AU358" s="238" t="s">
        <v>85</v>
      </c>
      <c r="AY358" s="18" t="s">
        <v>205</v>
      </c>
      <c r="BE358" s="239">
        <f>IF(N358="základní",J358,0)</f>
        <v>0</v>
      </c>
      <c r="BF358" s="239">
        <f>IF(N358="snížená",J358,0)</f>
        <v>0</v>
      </c>
      <c r="BG358" s="239">
        <f>IF(N358="zákl. přenesená",J358,0)</f>
        <v>0</v>
      </c>
      <c r="BH358" s="239">
        <f>IF(N358="sníž. přenesená",J358,0)</f>
        <v>0</v>
      </c>
      <c r="BI358" s="239">
        <f>IF(N358="nulová",J358,0)</f>
        <v>0</v>
      </c>
      <c r="BJ358" s="18" t="s">
        <v>83</v>
      </c>
      <c r="BK358" s="239">
        <f>ROUND(I358*H358,2)</f>
        <v>0</v>
      </c>
      <c r="BL358" s="18" t="s">
        <v>213</v>
      </c>
      <c r="BM358" s="238" t="s">
        <v>4932</v>
      </c>
    </row>
    <row r="359" s="13" customFormat="1">
      <c r="A359" s="13"/>
      <c r="B359" s="245"/>
      <c r="C359" s="246"/>
      <c r="D359" s="247" t="s">
        <v>218</v>
      </c>
      <c r="E359" s="248" t="s">
        <v>1</v>
      </c>
      <c r="F359" s="249" t="s">
        <v>219</v>
      </c>
      <c r="G359" s="246"/>
      <c r="H359" s="248" t="s">
        <v>1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5" t="s">
        <v>218</v>
      </c>
      <c r="AU359" s="255" t="s">
        <v>85</v>
      </c>
      <c r="AV359" s="13" t="s">
        <v>83</v>
      </c>
      <c r="AW359" s="13" t="s">
        <v>32</v>
      </c>
      <c r="AX359" s="13" t="s">
        <v>76</v>
      </c>
      <c r="AY359" s="255" t="s">
        <v>205</v>
      </c>
    </row>
    <row r="360" s="13" customFormat="1">
      <c r="A360" s="13"/>
      <c r="B360" s="245"/>
      <c r="C360" s="246"/>
      <c r="D360" s="247" t="s">
        <v>218</v>
      </c>
      <c r="E360" s="248" t="s">
        <v>1</v>
      </c>
      <c r="F360" s="249" t="s">
        <v>220</v>
      </c>
      <c r="G360" s="246"/>
      <c r="H360" s="248" t="s">
        <v>1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5" t="s">
        <v>218</v>
      </c>
      <c r="AU360" s="255" t="s">
        <v>85</v>
      </c>
      <c r="AV360" s="13" t="s">
        <v>83</v>
      </c>
      <c r="AW360" s="13" t="s">
        <v>32</v>
      </c>
      <c r="AX360" s="13" t="s">
        <v>76</v>
      </c>
      <c r="AY360" s="255" t="s">
        <v>205</v>
      </c>
    </row>
    <row r="361" s="13" customFormat="1">
      <c r="A361" s="13"/>
      <c r="B361" s="245"/>
      <c r="C361" s="246"/>
      <c r="D361" s="247" t="s">
        <v>218</v>
      </c>
      <c r="E361" s="248" t="s">
        <v>1</v>
      </c>
      <c r="F361" s="249" t="s">
        <v>4917</v>
      </c>
      <c r="G361" s="246"/>
      <c r="H361" s="248" t="s">
        <v>1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5" t="s">
        <v>218</v>
      </c>
      <c r="AU361" s="255" t="s">
        <v>85</v>
      </c>
      <c r="AV361" s="13" t="s">
        <v>83</v>
      </c>
      <c r="AW361" s="13" t="s">
        <v>32</v>
      </c>
      <c r="AX361" s="13" t="s">
        <v>76</v>
      </c>
      <c r="AY361" s="255" t="s">
        <v>205</v>
      </c>
    </row>
    <row r="362" s="13" customFormat="1">
      <c r="A362" s="13"/>
      <c r="B362" s="245"/>
      <c r="C362" s="246"/>
      <c r="D362" s="247" t="s">
        <v>218</v>
      </c>
      <c r="E362" s="248" t="s">
        <v>1</v>
      </c>
      <c r="F362" s="249" t="s">
        <v>222</v>
      </c>
      <c r="G362" s="246"/>
      <c r="H362" s="248" t="s">
        <v>1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5" t="s">
        <v>218</v>
      </c>
      <c r="AU362" s="255" t="s">
        <v>85</v>
      </c>
      <c r="AV362" s="13" t="s">
        <v>83</v>
      </c>
      <c r="AW362" s="13" t="s">
        <v>32</v>
      </c>
      <c r="AX362" s="13" t="s">
        <v>76</v>
      </c>
      <c r="AY362" s="255" t="s">
        <v>205</v>
      </c>
    </row>
    <row r="363" s="14" customFormat="1">
      <c r="A363" s="14"/>
      <c r="B363" s="256"/>
      <c r="C363" s="257"/>
      <c r="D363" s="247" t="s">
        <v>218</v>
      </c>
      <c r="E363" s="258" t="s">
        <v>1</v>
      </c>
      <c r="F363" s="259" t="s">
        <v>4933</v>
      </c>
      <c r="G363" s="257"/>
      <c r="H363" s="260">
        <v>61.200000000000003</v>
      </c>
      <c r="I363" s="261"/>
      <c r="J363" s="257"/>
      <c r="K363" s="257"/>
      <c r="L363" s="262"/>
      <c r="M363" s="263"/>
      <c r="N363" s="264"/>
      <c r="O363" s="264"/>
      <c r="P363" s="264"/>
      <c r="Q363" s="264"/>
      <c r="R363" s="264"/>
      <c r="S363" s="264"/>
      <c r="T363" s="26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6" t="s">
        <v>218</v>
      </c>
      <c r="AU363" s="266" t="s">
        <v>85</v>
      </c>
      <c r="AV363" s="14" t="s">
        <v>85</v>
      </c>
      <c r="AW363" s="14" t="s">
        <v>32</v>
      </c>
      <c r="AX363" s="14" t="s">
        <v>76</v>
      </c>
      <c r="AY363" s="266" t="s">
        <v>205</v>
      </c>
    </row>
    <row r="364" s="14" customFormat="1">
      <c r="A364" s="14"/>
      <c r="B364" s="256"/>
      <c r="C364" s="257"/>
      <c r="D364" s="247" t="s">
        <v>218</v>
      </c>
      <c r="E364" s="258" t="s">
        <v>1</v>
      </c>
      <c r="F364" s="259" t="s">
        <v>4934</v>
      </c>
      <c r="G364" s="257"/>
      <c r="H364" s="260">
        <v>4.8049999999999997</v>
      </c>
      <c r="I364" s="261"/>
      <c r="J364" s="257"/>
      <c r="K364" s="257"/>
      <c r="L364" s="262"/>
      <c r="M364" s="263"/>
      <c r="N364" s="264"/>
      <c r="O364" s="264"/>
      <c r="P364" s="264"/>
      <c r="Q364" s="264"/>
      <c r="R364" s="264"/>
      <c r="S364" s="264"/>
      <c r="T364" s="26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6" t="s">
        <v>218</v>
      </c>
      <c r="AU364" s="266" t="s">
        <v>85</v>
      </c>
      <c r="AV364" s="14" t="s">
        <v>85</v>
      </c>
      <c r="AW364" s="14" t="s">
        <v>32</v>
      </c>
      <c r="AX364" s="14" t="s">
        <v>76</v>
      </c>
      <c r="AY364" s="266" t="s">
        <v>205</v>
      </c>
    </row>
    <row r="365" s="15" customFormat="1">
      <c r="A365" s="15"/>
      <c r="B365" s="267"/>
      <c r="C365" s="268"/>
      <c r="D365" s="247" t="s">
        <v>218</v>
      </c>
      <c r="E365" s="269" t="s">
        <v>1</v>
      </c>
      <c r="F365" s="270" t="s">
        <v>229</v>
      </c>
      <c r="G365" s="268"/>
      <c r="H365" s="271">
        <v>66.004999999999995</v>
      </c>
      <c r="I365" s="272"/>
      <c r="J365" s="268"/>
      <c r="K365" s="268"/>
      <c r="L365" s="273"/>
      <c r="M365" s="274"/>
      <c r="N365" s="275"/>
      <c r="O365" s="275"/>
      <c r="P365" s="275"/>
      <c r="Q365" s="275"/>
      <c r="R365" s="275"/>
      <c r="S365" s="275"/>
      <c r="T365" s="276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77" t="s">
        <v>218</v>
      </c>
      <c r="AU365" s="277" t="s">
        <v>85</v>
      </c>
      <c r="AV365" s="15" t="s">
        <v>213</v>
      </c>
      <c r="AW365" s="15" t="s">
        <v>32</v>
      </c>
      <c r="AX365" s="15" t="s">
        <v>83</v>
      </c>
      <c r="AY365" s="277" t="s">
        <v>205</v>
      </c>
    </row>
    <row r="366" s="12" customFormat="1" ht="22.8" customHeight="1">
      <c r="A366" s="12"/>
      <c r="B366" s="211"/>
      <c r="C366" s="212"/>
      <c r="D366" s="213" t="s">
        <v>75</v>
      </c>
      <c r="E366" s="225" t="s">
        <v>252</v>
      </c>
      <c r="F366" s="225" t="s">
        <v>938</v>
      </c>
      <c r="G366" s="212"/>
      <c r="H366" s="212"/>
      <c r="I366" s="215"/>
      <c r="J366" s="226">
        <f>BK366</f>
        <v>0</v>
      </c>
      <c r="K366" s="212"/>
      <c r="L366" s="217"/>
      <c r="M366" s="218"/>
      <c r="N366" s="219"/>
      <c r="O366" s="219"/>
      <c r="P366" s="220">
        <f>SUM(P367:P389)</f>
        <v>0</v>
      </c>
      <c r="Q366" s="219"/>
      <c r="R366" s="220">
        <f>SUM(R367:R389)</f>
        <v>4.5080601999999992</v>
      </c>
      <c r="S366" s="219"/>
      <c r="T366" s="221">
        <f>SUM(T367:T389)</f>
        <v>0</v>
      </c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R366" s="222" t="s">
        <v>83</v>
      </c>
      <c r="AT366" s="223" t="s">
        <v>75</v>
      </c>
      <c r="AU366" s="223" t="s">
        <v>83</v>
      </c>
      <c r="AY366" s="222" t="s">
        <v>205</v>
      </c>
      <c r="BK366" s="224">
        <f>SUM(BK367:BK389)</f>
        <v>0</v>
      </c>
    </row>
    <row r="367" s="2" customFormat="1" ht="16.5" customHeight="1">
      <c r="A367" s="39"/>
      <c r="B367" s="40"/>
      <c r="C367" s="227" t="s">
        <v>438</v>
      </c>
      <c r="D367" s="227" t="s">
        <v>208</v>
      </c>
      <c r="E367" s="228" t="s">
        <v>4935</v>
      </c>
      <c r="F367" s="229" t="s">
        <v>4936</v>
      </c>
      <c r="G367" s="230" t="s">
        <v>398</v>
      </c>
      <c r="H367" s="231">
        <v>16.809999999999999</v>
      </c>
      <c r="I367" s="232"/>
      <c r="J367" s="233">
        <f>ROUND(I367*H367,2)</f>
        <v>0</v>
      </c>
      <c r="K367" s="229" t="s">
        <v>1</v>
      </c>
      <c r="L367" s="45"/>
      <c r="M367" s="234" t="s">
        <v>1</v>
      </c>
      <c r="N367" s="235" t="s">
        <v>41</v>
      </c>
      <c r="O367" s="92"/>
      <c r="P367" s="236">
        <f>O367*H367</f>
        <v>0</v>
      </c>
      <c r="Q367" s="236">
        <v>0</v>
      </c>
      <c r="R367" s="236">
        <f>Q367*H367</f>
        <v>0</v>
      </c>
      <c r="S367" s="236">
        <v>0</v>
      </c>
      <c r="T367" s="237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8" t="s">
        <v>213</v>
      </c>
      <c r="AT367" s="238" t="s">
        <v>208</v>
      </c>
      <c r="AU367" s="238" t="s">
        <v>85</v>
      </c>
      <c r="AY367" s="18" t="s">
        <v>205</v>
      </c>
      <c r="BE367" s="239">
        <f>IF(N367="základní",J367,0)</f>
        <v>0</v>
      </c>
      <c r="BF367" s="239">
        <f>IF(N367="snížená",J367,0)</f>
        <v>0</v>
      </c>
      <c r="BG367" s="239">
        <f>IF(N367="zákl. přenesená",J367,0)</f>
        <v>0</v>
      </c>
      <c r="BH367" s="239">
        <f>IF(N367="sníž. přenesená",J367,0)</f>
        <v>0</v>
      </c>
      <c r="BI367" s="239">
        <f>IF(N367="nulová",J367,0)</f>
        <v>0</v>
      </c>
      <c r="BJ367" s="18" t="s">
        <v>83</v>
      </c>
      <c r="BK367" s="239">
        <f>ROUND(I367*H367,2)</f>
        <v>0</v>
      </c>
      <c r="BL367" s="18" t="s">
        <v>213</v>
      </c>
      <c r="BM367" s="238" t="s">
        <v>4937</v>
      </c>
    </row>
    <row r="368" s="13" customFormat="1">
      <c r="A368" s="13"/>
      <c r="B368" s="245"/>
      <c r="C368" s="246"/>
      <c r="D368" s="247" t="s">
        <v>218</v>
      </c>
      <c r="E368" s="248" t="s">
        <v>1</v>
      </c>
      <c r="F368" s="249" t="s">
        <v>219</v>
      </c>
      <c r="G368" s="246"/>
      <c r="H368" s="248" t="s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5" t="s">
        <v>218</v>
      </c>
      <c r="AU368" s="255" t="s">
        <v>85</v>
      </c>
      <c r="AV368" s="13" t="s">
        <v>83</v>
      </c>
      <c r="AW368" s="13" t="s">
        <v>32</v>
      </c>
      <c r="AX368" s="13" t="s">
        <v>76</v>
      </c>
      <c r="AY368" s="255" t="s">
        <v>205</v>
      </c>
    </row>
    <row r="369" s="13" customFormat="1">
      <c r="A369" s="13"/>
      <c r="B369" s="245"/>
      <c r="C369" s="246"/>
      <c r="D369" s="247" t="s">
        <v>218</v>
      </c>
      <c r="E369" s="248" t="s">
        <v>1</v>
      </c>
      <c r="F369" s="249" t="s">
        <v>220</v>
      </c>
      <c r="G369" s="246"/>
      <c r="H369" s="248" t="s">
        <v>1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5" t="s">
        <v>218</v>
      </c>
      <c r="AU369" s="255" t="s">
        <v>85</v>
      </c>
      <c r="AV369" s="13" t="s">
        <v>83</v>
      </c>
      <c r="AW369" s="13" t="s">
        <v>32</v>
      </c>
      <c r="AX369" s="13" t="s">
        <v>76</v>
      </c>
      <c r="AY369" s="255" t="s">
        <v>205</v>
      </c>
    </row>
    <row r="370" s="13" customFormat="1">
      <c r="A370" s="13"/>
      <c r="B370" s="245"/>
      <c r="C370" s="246"/>
      <c r="D370" s="247" t="s">
        <v>218</v>
      </c>
      <c r="E370" s="248" t="s">
        <v>1</v>
      </c>
      <c r="F370" s="249" t="s">
        <v>222</v>
      </c>
      <c r="G370" s="246"/>
      <c r="H370" s="248" t="s">
        <v>1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5" t="s">
        <v>218</v>
      </c>
      <c r="AU370" s="255" t="s">
        <v>85</v>
      </c>
      <c r="AV370" s="13" t="s">
        <v>83</v>
      </c>
      <c r="AW370" s="13" t="s">
        <v>32</v>
      </c>
      <c r="AX370" s="13" t="s">
        <v>76</v>
      </c>
      <c r="AY370" s="255" t="s">
        <v>205</v>
      </c>
    </row>
    <row r="371" s="14" customFormat="1">
      <c r="A371" s="14"/>
      <c r="B371" s="256"/>
      <c r="C371" s="257"/>
      <c r="D371" s="247" t="s">
        <v>218</v>
      </c>
      <c r="E371" s="258" t="s">
        <v>1</v>
      </c>
      <c r="F371" s="259" t="s">
        <v>4888</v>
      </c>
      <c r="G371" s="257"/>
      <c r="H371" s="260">
        <v>16.809999999999999</v>
      </c>
      <c r="I371" s="261"/>
      <c r="J371" s="257"/>
      <c r="K371" s="257"/>
      <c r="L371" s="262"/>
      <c r="M371" s="263"/>
      <c r="N371" s="264"/>
      <c r="O371" s="264"/>
      <c r="P371" s="264"/>
      <c r="Q371" s="264"/>
      <c r="R371" s="264"/>
      <c r="S371" s="264"/>
      <c r="T371" s="26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6" t="s">
        <v>218</v>
      </c>
      <c r="AU371" s="266" t="s">
        <v>85</v>
      </c>
      <c r="AV371" s="14" t="s">
        <v>85</v>
      </c>
      <c r="AW371" s="14" t="s">
        <v>32</v>
      </c>
      <c r="AX371" s="14" t="s">
        <v>76</v>
      </c>
      <c r="AY371" s="266" t="s">
        <v>205</v>
      </c>
    </row>
    <row r="372" s="15" customFormat="1">
      <c r="A372" s="15"/>
      <c r="B372" s="267"/>
      <c r="C372" s="268"/>
      <c r="D372" s="247" t="s">
        <v>218</v>
      </c>
      <c r="E372" s="269" t="s">
        <v>1</v>
      </c>
      <c r="F372" s="270" t="s">
        <v>229</v>
      </c>
      <c r="G372" s="268"/>
      <c r="H372" s="271">
        <v>16.809999999999999</v>
      </c>
      <c r="I372" s="272"/>
      <c r="J372" s="268"/>
      <c r="K372" s="268"/>
      <c r="L372" s="273"/>
      <c r="M372" s="274"/>
      <c r="N372" s="275"/>
      <c r="O372" s="275"/>
      <c r="P372" s="275"/>
      <c r="Q372" s="275"/>
      <c r="R372" s="275"/>
      <c r="S372" s="275"/>
      <c r="T372" s="27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7" t="s">
        <v>218</v>
      </c>
      <c r="AU372" s="277" t="s">
        <v>85</v>
      </c>
      <c r="AV372" s="15" t="s">
        <v>213</v>
      </c>
      <c r="AW372" s="15" t="s">
        <v>32</v>
      </c>
      <c r="AX372" s="15" t="s">
        <v>83</v>
      </c>
      <c r="AY372" s="277" t="s">
        <v>205</v>
      </c>
    </row>
    <row r="373" s="2" customFormat="1" ht="24.15" customHeight="1">
      <c r="A373" s="39"/>
      <c r="B373" s="40"/>
      <c r="C373" s="227" t="s">
        <v>444</v>
      </c>
      <c r="D373" s="227" t="s">
        <v>208</v>
      </c>
      <c r="E373" s="228" t="s">
        <v>4938</v>
      </c>
      <c r="F373" s="229" t="s">
        <v>4939</v>
      </c>
      <c r="G373" s="230" t="s">
        <v>398</v>
      </c>
      <c r="H373" s="231">
        <v>33.619999999999997</v>
      </c>
      <c r="I373" s="232"/>
      <c r="J373" s="233">
        <f>ROUND(I373*H373,2)</f>
        <v>0</v>
      </c>
      <c r="K373" s="229" t="s">
        <v>212</v>
      </c>
      <c r="L373" s="45"/>
      <c r="M373" s="234" t="s">
        <v>1</v>
      </c>
      <c r="N373" s="235" t="s">
        <v>41</v>
      </c>
      <c r="O373" s="92"/>
      <c r="P373" s="236">
        <f>O373*H373</f>
        <v>0</v>
      </c>
      <c r="Q373" s="236">
        <v>0</v>
      </c>
      <c r="R373" s="236">
        <f>Q373*H373</f>
        <v>0</v>
      </c>
      <c r="S373" s="236">
        <v>0</v>
      </c>
      <c r="T373" s="237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38" t="s">
        <v>213</v>
      </c>
      <c r="AT373" s="238" t="s">
        <v>208</v>
      </c>
      <c r="AU373" s="238" t="s">
        <v>85</v>
      </c>
      <c r="AY373" s="18" t="s">
        <v>205</v>
      </c>
      <c r="BE373" s="239">
        <f>IF(N373="základní",J373,0)</f>
        <v>0</v>
      </c>
      <c r="BF373" s="239">
        <f>IF(N373="snížená",J373,0)</f>
        <v>0</v>
      </c>
      <c r="BG373" s="239">
        <f>IF(N373="zákl. přenesená",J373,0)</f>
        <v>0</v>
      </c>
      <c r="BH373" s="239">
        <f>IF(N373="sníž. přenesená",J373,0)</f>
        <v>0</v>
      </c>
      <c r="BI373" s="239">
        <f>IF(N373="nulová",J373,0)</f>
        <v>0</v>
      </c>
      <c r="BJ373" s="18" t="s">
        <v>83</v>
      </c>
      <c r="BK373" s="239">
        <f>ROUND(I373*H373,2)</f>
        <v>0</v>
      </c>
      <c r="BL373" s="18" t="s">
        <v>213</v>
      </c>
      <c r="BM373" s="238" t="s">
        <v>4940</v>
      </c>
    </row>
    <row r="374" s="2" customFormat="1">
      <c r="A374" s="39"/>
      <c r="B374" s="40"/>
      <c r="C374" s="41"/>
      <c r="D374" s="240" t="s">
        <v>216</v>
      </c>
      <c r="E374" s="41"/>
      <c r="F374" s="241" t="s">
        <v>4941</v>
      </c>
      <c r="G374" s="41"/>
      <c r="H374" s="41"/>
      <c r="I374" s="242"/>
      <c r="J374" s="41"/>
      <c r="K374" s="41"/>
      <c r="L374" s="45"/>
      <c r="M374" s="243"/>
      <c r="N374" s="244"/>
      <c r="O374" s="92"/>
      <c r="P374" s="92"/>
      <c r="Q374" s="92"/>
      <c r="R374" s="92"/>
      <c r="S374" s="92"/>
      <c r="T374" s="93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T374" s="18" t="s">
        <v>216</v>
      </c>
      <c r="AU374" s="18" t="s">
        <v>85</v>
      </c>
    </row>
    <row r="375" s="13" customFormat="1">
      <c r="A375" s="13"/>
      <c r="B375" s="245"/>
      <c r="C375" s="246"/>
      <c r="D375" s="247" t="s">
        <v>218</v>
      </c>
      <c r="E375" s="248" t="s">
        <v>1</v>
      </c>
      <c r="F375" s="249" t="s">
        <v>219</v>
      </c>
      <c r="G375" s="246"/>
      <c r="H375" s="248" t="s">
        <v>1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5" t="s">
        <v>218</v>
      </c>
      <c r="AU375" s="255" t="s">
        <v>85</v>
      </c>
      <c r="AV375" s="13" t="s">
        <v>83</v>
      </c>
      <c r="AW375" s="13" t="s">
        <v>32</v>
      </c>
      <c r="AX375" s="13" t="s">
        <v>76</v>
      </c>
      <c r="AY375" s="255" t="s">
        <v>205</v>
      </c>
    </row>
    <row r="376" s="13" customFormat="1">
      <c r="A376" s="13"/>
      <c r="B376" s="245"/>
      <c r="C376" s="246"/>
      <c r="D376" s="247" t="s">
        <v>218</v>
      </c>
      <c r="E376" s="248" t="s">
        <v>1</v>
      </c>
      <c r="F376" s="249" t="s">
        <v>220</v>
      </c>
      <c r="G376" s="246"/>
      <c r="H376" s="248" t="s">
        <v>1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5" t="s">
        <v>218</v>
      </c>
      <c r="AU376" s="255" t="s">
        <v>85</v>
      </c>
      <c r="AV376" s="13" t="s">
        <v>83</v>
      </c>
      <c r="AW376" s="13" t="s">
        <v>32</v>
      </c>
      <c r="AX376" s="13" t="s">
        <v>76</v>
      </c>
      <c r="AY376" s="255" t="s">
        <v>205</v>
      </c>
    </row>
    <row r="377" s="13" customFormat="1">
      <c r="A377" s="13"/>
      <c r="B377" s="245"/>
      <c r="C377" s="246"/>
      <c r="D377" s="247" t="s">
        <v>218</v>
      </c>
      <c r="E377" s="248" t="s">
        <v>1</v>
      </c>
      <c r="F377" s="249" t="s">
        <v>222</v>
      </c>
      <c r="G377" s="246"/>
      <c r="H377" s="248" t="s">
        <v>1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5" t="s">
        <v>218</v>
      </c>
      <c r="AU377" s="255" t="s">
        <v>85</v>
      </c>
      <c r="AV377" s="13" t="s">
        <v>83</v>
      </c>
      <c r="AW377" s="13" t="s">
        <v>32</v>
      </c>
      <c r="AX377" s="13" t="s">
        <v>76</v>
      </c>
      <c r="AY377" s="255" t="s">
        <v>205</v>
      </c>
    </row>
    <row r="378" s="14" customFormat="1">
      <c r="A378" s="14"/>
      <c r="B378" s="256"/>
      <c r="C378" s="257"/>
      <c r="D378" s="247" t="s">
        <v>218</v>
      </c>
      <c r="E378" s="258" t="s">
        <v>1</v>
      </c>
      <c r="F378" s="259" t="s">
        <v>4942</v>
      </c>
      <c r="G378" s="257"/>
      <c r="H378" s="260">
        <v>16.809999999999999</v>
      </c>
      <c r="I378" s="261"/>
      <c r="J378" s="257"/>
      <c r="K378" s="257"/>
      <c r="L378" s="262"/>
      <c r="M378" s="263"/>
      <c r="N378" s="264"/>
      <c r="O378" s="264"/>
      <c r="P378" s="264"/>
      <c r="Q378" s="264"/>
      <c r="R378" s="264"/>
      <c r="S378" s="264"/>
      <c r="T378" s="26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6" t="s">
        <v>218</v>
      </c>
      <c r="AU378" s="266" t="s">
        <v>85</v>
      </c>
      <c r="AV378" s="14" t="s">
        <v>85</v>
      </c>
      <c r="AW378" s="14" t="s">
        <v>32</v>
      </c>
      <c r="AX378" s="14" t="s">
        <v>76</v>
      </c>
      <c r="AY378" s="266" t="s">
        <v>205</v>
      </c>
    </row>
    <row r="379" s="14" customFormat="1">
      <c r="A379" s="14"/>
      <c r="B379" s="256"/>
      <c r="C379" s="257"/>
      <c r="D379" s="247" t="s">
        <v>218</v>
      </c>
      <c r="E379" s="258" t="s">
        <v>1</v>
      </c>
      <c r="F379" s="259" t="s">
        <v>4943</v>
      </c>
      <c r="G379" s="257"/>
      <c r="H379" s="260">
        <v>16.809999999999999</v>
      </c>
      <c r="I379" s="261"/>
      <c r="J379" s="257"/>
      <c r="K379" s="257"/>
      <c r="L379" s="262"/>
      <c r="M379" s="263"/>
      <c r="N379" s="264"/>
      <c r="O379" s="264"/>
      <c r="P379" s="264"/>
      <c r="Q379" s="264"/>
      <c r="R379" s="264"/>
      <c r="S379" s="264"/>
      <c r="T379" s="26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66" t="s">
        <v>218</v>
      </c>
      <c r="AU379" s="266" t="s">
        <v>85</v>
      </c>
      <c r="AV379" s="14" t="s">
        <v>85</v>
      </c>
      <c r="AW379" s="14" t="s">
        <v>32</v>
      </c>
      <c r="AX379" s="14" t="s">
        <v>76</v>
      </c>
      <c r="AY379" s="266" t="s">
        <v>205</v>
      </c>
    </row>
    <row r="380" s="15" customFormat="1">
      <c r="A380" s="15"/>
      <c r="B380" s="267"/>
      <c r="C380" s="268"/>
      <c r="D380" s="247" t="s">
        <v>218</v>
      </c>
      <c r="E380" s="269" t="s">
        <v>1</v>
      </c>
      <c r="F380" s="270" t="s">
        <v>229</v>
      </c>
      <c r="G380" s="268"/>
      <c r="H380" s="271">
        <v>33.619999999999997</v>
      </c>
      <c r="I380" s="272"/>
      <c r="J380" s="268"/>
      <c r="K380" s="268"/>
      <c r="L380" s="273"/>
      <c r="M380" s="274"/>
      <c r="N380" s="275"/>
      <c r="O380" s="275"/>
      <c r="P380" s="275"/>
      <c r="Q380" s="275"/>
      <c r="R380" s="275"/>
      <c r="S380" s="275"/>
      <c r="T380" s="276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77" t="s">
        <v>218</v>
      </c>
      <c r="AU380" s="277" t="s">
        <v>85</v>
      </c>
      <c r="AV380" s="15" t="s">
        <v>213</v>
      </c>
      <c r="AW380" s="15" t="s">
        <v>32</v>
      </c>
      <c r="AX380" s="15" t="s">
        <v>83</v>
      </c>
      <c r="AY380" s="277" t="s">
        <v>205</v>
      </c>
    </row>
    <row r="381" s="2" customFormat="1" ht="24.15" customHeight="1">
      <c r="A381" s="39"/>
      <c r="B381" s="40"/>
      <c r="C381" s="227" t="s">
        <v>449</v>
      </c>
      <c r="D381" s="227" t="s">
        <v>208</v>
      </c>
      <c r="E381" s="228" t="s">
        <v>4944</v>
      </c>
      <c r="F381" s="229" t="s">
        <v>4945</v>
      </c>
      <c r="G381" s="230" t="s">
        <v>398</v>
      </c>
      <c r="H381" s="231">
        <v>16.809999999999999</v>
      </c>
      <c r="I381" s="232"/>
      <c r="J381" s="233">
        <f>ROUND(I381*H381,2)</f>
        <v>0</v>
      </c>
      <c r="K381" s="229" t="s">
        <v>212</v>
      </c>
      <c r="L381" s="45"/>
      <c r="M381" s="234" t="s">
        <v>1</v>
      </c>
      <c r="N381" s="235" t="s">
        <v>41</v>
      </c>
      <c r="O381" s="92"/>
      <c r="P381" s="236">
        <f>O381*H381</f>
        <v>0</v>
      </c>
      <c r="Q381" s="236">
        <v>0.11162</v>
      </c>
      <c r="R381" s="236">
        <f>Q381*H381</f>
        <v>1.8763321999999998</v>
      </c>
      <c r="S381" s="236">
        <v>0</v>
      </c>
      <c r="T381" s="237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8" t="s">
        <v>213</v>
      </c>
      <c r="AT381" s="238" t="s">
        <v>208</v>
      </c>
      <c r="AU381" s="238" t="s">
        <v>85</v>
      </c>
      <c r="AY381" s="18" t="s">
        <v>205</v>
      </c>
      <c r="BE381" s="239">
        <f>IF(N381="základní",J381,0)</f>
        <v>0</v>
      </c>
      <c r="BF381" s="239">
        <f>IF(N381="snížená",J381,0)</f>
        <v>0</v>
      </c>
      <c r="BG381" s="239">
        <f>IF(N381="zákl. přenesená",J381,0)</f>
        <v>0</v>
      </c>
      <c r="BH381" s="239">
        <f>IF(N381="sníž. přenesená",J381,0)</f>
        <v>0</v>
      </c>
      <c r="BI381" s="239">
        <f>IF(N381="nulová",J381,0)</f>
        <v>0</v>
      </c>
      <c r="BJ381" s="18" t="s">
        <v>83</v>
      </c>
      <c r="BK381" s="239">
        <f>ROUND(I381*H381,2)</f>
        <v>0</v>
      </c>
      <c r="BL381" s="18" t="s">
        <v>213</v>
      </c>
      <c r="BM381" s="238" t="s">
        <v>4946</v>
      </c>
    </row>
    <row r="382" s="2" customFormat="1">
      <c r="A382" s="39"/>
      <c r="B382" s="40"/>
      <c r="C382" s="41"/>
      <c r="D382" s="240" t="s">
        <v>216</v>
      </c>
      <c r="E382" s="41"/>
      <c r="F382" s="241" t="s">
        <v>4947</v>
      </c>
      <c r="G382" s="41"/>
      <c r="H382" s="41"/>
      <c r="I382" s="242"/>
      <c r="J382" s="41"/>
      <c r="K382" s="41"/>
      <c r="L382" s="45"/>
      <c r="M382" s="243"/>
      <c r="N382" s="244"/>
      <c r="O382" s="92"/>
      <c r="P382" s="92"/>
      <c r="Q382" s="92"/>
      <c r="R382" s="92"/>
      <c r="S382" s="92"/>
      <c r="T382" s="93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216</v>
      </c>
      <c r="AU382" s="18" t="s">
        <v>85</v>
      </c>
    </row>
    <row r="383" s="2" customFormat="1" ht="24.15" customHeight="1">
      <c r="A383" s="39"/>
      <c r="B383" s="40"/>
      <c r="C383" s="289" t="s">
        <v>460</v>
      </c>
      <c r="D383" s="289" t="s">
        <v>386</v>
      </c>
      <c r="E383" s="290" t="s">
        <v>4948</v>
      </c>
      <c r="F383" s="291" t="s">
        <v>4949</v>
      </c>
      <c r="G383" s="292" t="s">
        <v>398</v>
      </c>
      <c r="H383" s="293">
        <v>17.314</v>
      </c>
      <c r="I383" s="294"/>
      <c r="J383" s="295">
        <f>ROUND(I383*H383,2)</f>
        <v>0</v>
      </c>
      <c r="K383" s="291" t="s">
        <v>212</v>
      </c>
      <c r="L383" s="296"/>
      <c r="M383" s="297" t="s">
        <v>1</v>
      </c>
      <c r="N383" s="298" t="s">
        <v>41</v>
      </c>
      <c r="O383" s="92"/>
      <c r="P383" s="236">
        <f>O383*H383</f>
        <v>0</v>
      </c>
      <c r="Q383" s="236">
        <v>0.152</v>
      </c>
      <c r="R383" s="236">
        <f>Q383*H383</f>
        <v>2.6317279999999998</v>
      </c>
      <c r="S383" s="236">
        <v>0</v>
      </c>
      <c r="T383" s="237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38" t="s">
        <v>276</v>
      </c>
      <c r="AT383" s="238" t="s">
        <v>386</v>
      </c>
      <c r="AU383" s="238" t="s">
        <v>85</v>
      </c>
      <c r="AY383" s="18" t="s">
        <v>205</v>
      </c>
      <c r="BE383" s="239">
        <f>IF(N383="základní",J383,0)</f>
        <v>0</v>
      </c>
      <c r="BF383" s="239">
        <f>IF(N383="snížená",J383,0)</f>
        <v>0</v>
      </c>
      <c r="BG383" s="239">
        <f>IF(N383="zákl. přenesená",J383,0)</f>
        <v>0</v>
      </c>
      <c r="BH383" s="239">
        <f>IF(N383="sníž. přenesená",J383,0)</f>
        <v>0</v>
      </c>
      <c r="BI383" s="239">
        <f>IF(N383="nulová",J383,0)</f>
        <v>0</v>
      </c>
      <c r="BJ383" s="18" t="s">
        <v>83</v>
      </c>
      <c r="BK383" s="239">
        <f>ROUND(I383*H383,2)</f>
        <v>0</v>
      </c>
      <c r="BL383" s="18" t="s">
        <v>213</v>
      </c>
      <c r="BM383" s="238" t="s">
        <v>4950</v>
      </c>
    </row>
    <row r="384" s="13" customFormat="1">
      <c r="A384" s="13"/>
      <c r="B384" s="245"/>
      <c r="C384" s="246"/>
      <c r="D384" s="247" t="s">
        <v>218</v>
      </c>
      <c r="E384" s="248" t="s">
        <v>1</v>
      </c>
      <c r="F384" s="249" t="s">
        <v>219</v>
      </c>
      <c r="G384" s="246"/>
      <c r="H384" s="248" t="s">
        <v>1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5" t="s">
        <v>218</v>
      </c>
      <c r="AU384" s="255" t="s">
        <v>85</v>
      </c>
      <c r="AV384" s="13" t="s">
        <v>83</v>
      </c>
      <c r="AW384" s="13" t="s">
        <v>32</v>
      </c>
      <c r="AX384" s="13" t="s">
        <v>76</v>
      </c>
      <c r="AY384" s="255" t="s">
        <v>205</v>
      </c>
    </row>
    <row r="385" s="13" customFormat="1">
      <c r="A385" s="13"/>
      <c r="B385" s="245"/>
      <c r="C385" s="246"/>
      <c r="D385" s="247" t="s">
        <v>218</v>
      </c>
      <c r="E385" s="248" t="s">
        <v>1</v>
      </c>
      <c r="F385" s="249" t="s">
        <v>220</v>
      </c>
      <c r="G385" s="246"/>
      <c r="H385" s="248" t="s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5" t="s">
        <v>218</v>
      </c>
      <c r="AU385" s="255" t="s">
        <v>85</v>
      </c>
      <c r="AV385" s="13" t="s">
        <v>83</v>
      </c>
      <c r="AW385" s="13" t="s">
        <v>32</v>
      </c>
      <c r="AX385" s="13" t="s">
        <v>76</v>
      </c>
      <c r="AY385" s="255" t="s">
        <v>205</v>
      </c>
    </row>
    <row r="386" s="13" customFormat="1">
      <c r="A386" s="13"/>
      <c r="B386" s="245"/>
      <c r="C386" s="246"/>
      <c r="D386" s="247" t="s">
        <v>218</v>
      </c>
      <c r="E386" s="248" t="s">
        <v>1</v>
      </c>
      <c r="F386" s="249" t="s">
        <v>222</v>
      </c>
      <c r="G386" s="246"/>
      <c r="H386" s="248" t="s">
        <v>1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5" t="s">
        <v>218</v>
      </c>
      <c r="AU386" s="255" t="s">
        <v>85</v>
      </c>
      <c r="AV386" s="13" t="s">
        <v>83</v>
      </c>
      <c r="AW386" s="13" t="s">
        <v>32</v>
      </c>
      <c r="AX386" s="13" t="s">
        <v>76</v>
      </c>
      <c r="AY386" s="255" t="s">
        <v>205</v>
      </c>
    </row>
    <row r="387" s="14" customFormat="1">
      <c r="A387" s="14"/>
      <c r="B387" s="256"/>
      <c r="C387" s="257"/>
      <c r="D387" s="247" t="s">
        <v>218</v>
      </c>
      <c r="E387" s="258" t="s">
        <v>1</v>
      </c>
      <c r="F387" s="259" t="s">
        <v>4888</v>
      </c>
      <c r="G387" s="257"/>
      <c r="H387" s="260">
        <v>16.809999999999999</v>
      </c>
      <c r="I387" s="261"/>
      <c r="J387" s="257"/>
      <c r="K387" s="257"/>
      <c r="L387" s="262"/>
      <c r="M387" s="263"/>
      <c r="N387" s="264"/>
      <c r="O387" s="264"/>
      <c r="P387" s="264"/>
      <c r="Q387" s="264"/>
      <c r="R387" s="264"/>
      <c r="S387" s="264"/>
      <c r="T387" s="26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6" t="s">
        <v>218</v>
      </c>
      <c r="AU387" s="266" t="s">
        <v>85</v>
      </c>
      <c r="AV387" s="14" t="s">
        <v>85</v>
      </c>
      <c r="AW387" s="14" t="s">
        <v>32</v>
      </c>
      <c r="AX387" s="14" t="s">
        <v>76</v>
      </c>
      <c r="AY387" s="266" t="s">
        <v>205</v>
      </c>
    </row>
    <row r="388" s="15" customFormat="1">
      <c r="A388" s="15"/>
      <c r="B388" s="267"/>
      <c r="C388" s="268"/>
      <c r="D388" s="247" t="s">
        <v>218</v>
      </c>
      <c r="E388" s="269" t="s">
        <v>1</v>
      </c>
      <c r="F388" s="270" t="s">
        <v>229</v>
      </c>
      <c r="G388" s="268"/>
      <c r="H388" s="271">
        <v>16.809999999999999</v>
      </c>
      <c r="I388" s="272"/>
      <c r="J388" s="268"/>
      <c r="K388" s="268"/>
      <c r="L388" s="273"/>
      <c r="M388" s="274"/>
      <c r="N388" s="275"/>
      <c r="O388" s="275"/>
      <c r="P388" s="275"/>
      <c r="Q388" s="275"/>
      <c r="R388" s="275"/>
      <c r="S388" s="275"/>
      <c r="T388" s="276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77" t="s">
        <v>218</v>
      </c>
      <c r="AU388" s="277" t="s">
        <v>85</v>
      </c>
      <c r="AV388" s="15" t="s">
        <v>213</v>
      </c>
      <c r="AW388" s="15" t="s">
        <v>32</v>
      </c>
      <c r="AX388" s="15" t="s">
        <v>83</v>
      </c>
      <c r="AY388" s="277" t="s">
        <v>205</v>
      </c>
    </row>
    <row r="389" s="14" customFormat="1">
      <c r="A389" s="14"/>
      <c r="B389" s="256"/>
      <c r="C389" s="257"/>
      <c r="D389" s="247" t="s">
        <v>218</v>
      </c>
      <c r="E389" s="257"/>
      <c r="F389" s="259" t="s">
        <v>4951</v>
      </c>
      <c r="G389" s="257"/>
      <c r="H389" s="260">
        <v>17.314</v>
      </c>
      <c r="I389" s="261"/>
      <c r="J389" s="257"/>
      <c r="K389" s="257"/>
      <c r="L389" s="262"/>
      <c r="M389" s="263"/>
      <c r="N389" s="264"/>
      <c r="O389" s="264"/>
      <c r="P389" s="264"/>
      <c r="Q389" s="264"/>
      <c r="R389" s="264"/>
      <c r="S389" s="264"/>
      <c r="T389" s="265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66" t="s">
        <v>218</v>
      </c>
      <c r="AU389" s="266" t="s">
        <v>85</v>
      </c>
      <c r="AV389" s="14" t="s">
        <v>85</v>
      </c>
      <c r="AW389" s="14" t="s">
        <v>4</v>
      </c>
      <c r="AX389" s="14" t="s">
        <v>83</v>
      </c>
      <c r="AY389" s="266" t="s">
        <v>205</v>
      </c>
    </row>
    <row r="390" s="12" customFormat="1" ht="22.8" customHeight="1">
      <c r="A390" s="12"/>
      <c r="B390" s="211"/>
      <c r="C390" s="212"/>
      <c r="D390" s="213" t="s">
        <v>75</v>
      </c>
      <c r="E390" s="225" t="s">
        <v>260</v>
      </c>
      <c r="F390" s="225" t="s">
        <v>958</v>
      </c>
      <c r="G390" s="212"/>
      <c r="H390" s="212"/>
      <c r="I390" s="215"/>
      <c r="J390" s="226">
        <f>BK390</f>
        <v>0</v>
      </c>
      <c r="K390" s="212"/>
      <c r="L390" s="217"/>
      <c r="M390" s="218"/>
      <c r="N390" s="219"/>
      <c r="O390" s="219"/>
      <c r="P390" s="220">
        <f>SUM(P391:P434)</f>
        <v>0</v>
      </c>
      <c r="Q390" s="219"/>
      <c r="R390" s="220">
        <f>SUM(R391:R434)</f>
        <v>2.34875788</v>
      </c>
      <c r="S390" s="219"/>
      <c r="T390" s="221">
        <f>SUM(T391:T434)</f>
        <v>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R390" s="222" t="s">
        <v>83</v>
      </c>
      <c r="AT390" s="223" t="s">
        <v>75</v>
      </c>
      <c r="AU390" s="223" t="s">
        <v>83</v>
      </c>
      <c r="AY390" s="222" t="s">
        <v>205</v>
      </c>
      <c r="BK390" s="224">
        <f>SUM(BK391:BK434)</f>
        <v>0</v>
      </c>
    </row>
    <row r="391" s="2" customFormat="1" ht="24.15" customHeight="1">
      <c r="A391" s="39"/>
      <c r="B391" s="40"/>
      <c r="C391" s="227" t="s">
        <v>467</v>
      </c>
      <c r="D391" s="227" t="s">
        <v>208</v>
      </c>
      <c r="E391" s="228" t="s">
        <v>4952</v>
      </c>
      <c r="F391" s="229" t="s">
        <v>4953</v>
      </c>
      <c r="G391" s="230" t="s">
        <v>398</v>
      </c>
      <c r="H391" s="231">
        <v>18.289999999999999</v>
      </c>
      <c r="I391" s="232"/>
      <c r="J391" s="233">
        <f>ROUND(I391*H391,2)</f>
        <v>0</v>
      </c>
      <c r="K391" s="229" t="s">
        <v>212</v>
      </c>
      <c r="L391" s="45"/>
      <c r="M391" s="234" t="s">
        <v>1</v>
      </c>
      <c r="N391" s="235" t="s">
        <v>41</v>
      </c>
      <c r="O391" s="92"/>
      <c r="P391" s="236">
        <f>O391*H391</f>
        <v>0</v>
      </c>
      <c r="Q391" s="236">
        <v>0.012080000000000001</v>
      </c>
      <c r="R391" s="236">
        <f>Q391*H391</f>
        <v>0.22094320000000001</v>
      </c>
      <c r="S391" s="236">
        <v>0</v>
      </c>
      <c r="T391" s="237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38" t="s">
        <v>213</v>
      </c>
      <c r="AT391" s="238" t="s">
        <v>208</v>
      </c>
      <c r="AU391" s="238" t="s">
        <v>85</v>
      </c>
      <c r="AY391" s="18" t="s">
        <v>205</v>
      </c>
      <c r="BE391" s="239">
        <f>IF(N391="základní",J391,0)</f>
        <v>0</v>
      </c>
      <c r="BF391" s="239">
        <f>IF(N391="snížená",J391,0)</f>
        <v>0</v>
      </c>
      <c r="BG391" s="239">
        <f>IF(N391="zákl. přenesená",J391,0)</f>
        <v>0</v>
      </c>
      <c r="BH391" s="239">
        <f>IF(N391="sníž. přenesená",J391,0)</f>
        <v>0</v>
      </c>
      <c r="BI391" s="239">
        <f>IF(N391="nulová",J391,0)</f>
        <v>0</v>
      </c>
      <c r="BJ391" s="18" t="s">
        <v>83</v>
      </c>
      <c r="BK391" s="239">
        <f>ROUND(I391*H391,2)</f>
        <v>0</v>
      </c>
      <c r="BL391" s="18" t="s">
        <v>213</v>
      </c>
      <c r="BM391" s="238" t="s">
        <v>4954</v>
      </c>
    </row>
    <row r="392" s="2" customFormat="1">
      <c r="A392" s="39"/>
      <c r="B392" s="40"/>
      <c r="C392" s="41"/>
      <c r="D392" s="240" t="s">
        <v>216</v>
      </c>
      <c r="E392" s="41"/>
      <c r="F392" s="241" t="s">
        <v>4955</v>
      </c>
      <c r="G392" s="41"/>
      <c r="H392" s="41"/>
      <c r="I392" s="242"/>
      <c r="J392" s="41"/>
      <c r="K392" s="41"/>
      <c r="L392" s="45"/>
      <c r="M392" s="243"/>
      <c r="N392" s="244"/>
      <c r="O392" s="92"/>
      <c r="P392" s="92"/>
      <c r="Q392" s="92"/>
      <c r="R392" s="92"/>
      <c r="S392" s="92"/>
      <c r="T392" s="93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216</v>
      </c>
      <c r="AU392" s="18" t="s">
        <v>85</v>
      </c>
    </row>
    <row r="393" s="13" customFormat="1">
      <c r="A393" s="13"/>
      <c r="B393" s="245"/>
      <c r="C393" s="246"/>
      <c r="D393" s="247" t="s">
        <v>218</v>
      </c>
      <c r="E393" s="248" t="s">
        <v>1</v>
      </c>
      <c r="F393" s="249" t="s">
        <v>219</v>
      </c>
      <c r="G393" s="246"/>
      <c r="H393" s="248" t="s">
        <v>1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5" t="s">
        <v>218</v>
      </c>
      <c r="AU393" s="255" t="s">
        <v>85</v>
      </c>
      <c r="AV393" s="13" t="s">
        <v>83</v>
      </c>
      <c r="AW393" s="13" t="s">
        <v>32</v>
      </c>
      <c r="AX393" s="13" t="s">
        <v>76</v>
      </c>
      <c r="AY393" s="255" t="s">
        <v>205</v>
      </c>
    </row>
    <row r="394" s="13" customFormat="1">
      <c r="A394" s="13"/>
      <c r="B394" s="245"/>
      <c r="C394" s="246"/>
      <c r="D394" s="247" t="s">
        <v>218</v>
      </c>
      <c r="E394" s="248" t="s">
        <v>1</v>
      </c>
      <c r="F394" s="249" t="s">
        <v>220</v>
      </c>
      <c r="G394" s="246"/>
      <c r="H394" s="248" t="s">
        <v>1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5" t="s">
        <v>218</v>
      </c>
      <c r="AU394" s="255" t="s">
        <v>85</v>
      </c>
      <c r="AV394" s="13" t="s">
        <v>83</v>
      </c>
      <c r="AW394" s="13" t="s">
        <v>32</v>
      </c>
      <c r="AX394" s="13" t="s">
        <v>76</v>
      </c>
      <c r="AY394" s="255" t="s">
        <v>205</v>
      </c>
    </row>
    <row r="395" s="13" customFormat="1">
      <c r="A395" s="13"/>
      <c r="B395" s="245"/>
      <c r="C395" s="246"/>
      <c r="D395" s="247" t="s">
        <v>218</v>
      </c>
      <c r="E395" s="248" t="s">
        <v>1</v>
      </c>
      <c r="F395" s="249" t="s">
        <v>222</v>
      </c>
      <c r="G395" s="246"/>
      <c r="H395" s="248" t="s">
        <v>1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5" t="s">
        <v>218</v>
      </c>
      <c r="AU395" s="255" t="s">
        <v>85</v>
      </c>
      <c r="AV395" s="13" t="s">
        <v>83</v>
      </c>
      <c r="AW395" s="13" t="s">
        <v>32</v>
      </c>
      <c r="AX395" s="13" t="s">
        <v>76</v>
      </c>
      <c r="AY395" s="255" t="s">
        <v>205</v>
      </c>
    </row>
    <row r="396" s="13" customFormat="1">
      <c r="A396" s="13"/>
      <c r="B396" s="245"/>
      <c r="C396" s="246"/>
      <c r="D396" s="247" t="s">
        <v>218</v>
      </c>
      <c r="E396" s="248" t="s">
        <v>1</v>
      </c>
      <c r="F396" s="249" t="s">
        <v>4956</v>
      </c>
      <c r="G396" s="246"/>
      <c r="H396" s="248" t="s">
        <v>1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5" t="s">
        <v>218</v>
      </c>
      <c r="AU396" s="255" t="s">
        <v>85</v>
      </c>
      <c r="AV396" s="13" t="s">
        <v>83</v>
      </c>
      <c r="AW396" s="13" t="s">
        <v>32</v>
      </c>
      <c r="AX396" s="13" t="s">
        <v>76</v>
      </c>
      <c r="AY396" s="255" t="s">
        <v>205</v>
      </c>
    </row>
    <row r="397" s="14" customFormat="1">
      <c r="A397" s="14"/>
      <c r="B397" s="256"/>
      <c r="C397" s="257"/>
      <c r="D397" s="247" t="s">
        <v>218</v>
      </c>
      <c r="E397" s="258" t="s">
        <v>1</v>
      </c>
      <c r="F397" s="259" t="s">
        <v>4957</v>
      </c>
      <c r="G397" s="257"/>
      <c r="H397" s="260">
        <v>18.289999999999999</v>
      </c>
      <c r="I397" s="261"/>
      <c r="J397" s="257"/>
      <c r="K397" s="257"/>
      <c r="L397" s="262"/>
      <c r="M397" s="263"/>
      <c r="N397" s="264"/>
      <c r="O397" s="264"/>
      <c r="P397" s="264"/>
      <c r="Q397" s="264"/>
      <c r="R397" s="264"/>
      <c r="S397" s="264"/>
      <c r="T397" s="26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66" t="s">
        <v>218</v>
      </c>
      <c r="AU397" s="266" t="s">
        <v>85</v>
      </c>
      <c r="AV397" s="14" t="s">
        <v>85</v>
      </c>
      <c r="AW397" s="14" t="s">
        <v>32</v>
      </c>
      <c r="AX397" s="14" t="s">
        <v>76</v>
      </c>
      <c r="AY397" s="266" t="s">
        <v>205</v>
      </c>
    </row>
    <row r="398" s="15" customFormat="1">
      <c r="A398" s="15"/>
      <c r="B398" s="267"/>
      <c r="C398" s="268"/>
      <c r="D398" s="247" t="s">
        <v>218</v>
      </c>
      <c r="E398" s="269" t="s">
        <v>1</v>
      </c>
      <c r="F398" s="270" t="s">
        <v>229</v>
      </c>
      <c r="G398" s="268"/>
      <c r="H398" s="271">
        <v>18.289999999999999</v>
      </c>
      <c r="I398" s="272"/>
      <c r="J398" s="268"/>
      <c r="K398" s="268"/>
      <c r="L398" s="273"/>
      <c r="M398" s="274"/>
      <c r="N398" s="275"/>
      <c r="O398" s="275"/>
      <c r="P398" s="275"/>
      <c r="Q398" s="275"/>
      <c r="R398" s="275"/>
      <c r="S398" s="275"/>
      <c r="T398" s="276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7" t="s">
        <v>218</v>
      </c>
      <c r="AU398" s="277" t="s">
        <v>85</v>
      </c>
      <c r="AV398" s="15" t="s">
        <v>213</v>
      </c>
      <c r="AW398" s="15" t="s">
        <v>32</v>
      </c>
      <c r="AX398" s="15" t="s">
        <v>83</v>
      </c>
      <c r="AY398" s="277" t="s">
        <v>205</v>
      </c>
    </row>
    <row r="399" s="2" customFormat="1" ht="33" customHeight="1">
      <c r="A399" s="39"/>
      <c r="B399" s="40"/>
      <c r="C399" s="227" t="s">
        <v>473</v>
      </c>
      <c r="D399" s="227" t="s">
        <v>208</v>
      </c>
      <c r="E399" s="228" t="s">
        <v>4958</v>
      </c>
      <c r="F399" s="229" t="s">
        <v>4959</v>
      </c>
      <c r="G399" s="230" t="s">
        <v>211</v>
      </c>
      <c r="H399" s="231">
        <v>0.64700000000000002</v>
      </c>
      <c r="I399" s="232"/>
      <c r="J399" s="233">
        <f>ROUND(I399*H399,2)</f>
        <v>0</v>
      </c>
      <c r="K399" s="229" t="s">
        <v>212</v>
      </c>
      <c r="L399" s="45"/>
      <c r="M399" s="234" t="s">
        <v>1</v>
      </c>
      <c r="N399" s="235" t="s">
        <v>41</v>
      </c>
      <c r="O399" s="92"/>
      <c r="P399" s="236">
        <f>O399*H399</f>
        <v>0</v>
      </c>
      <c r="Q399" s="236">
        <v>2.3010199999999998</v>
      </c>
      <c r="R399" s="236">
        <f>Q399*H399</f>
        <v>1.48875994</v>
      </c>
      <c r="S399" s="236">
        <v>0</v>
      </c>
      <c r="T399" s="237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38" t="s">
        <v>213</v>
      </c>
      <c r="AT399" s="238" t="s">
        <v>208</v>
      </c>
      <c r="AU399" s="238" t="s">
        <v>85</v>
      </c>
      <c r="AY399" s="18" t="s">
        <v>205</v>
      </c>
      <c r="BE399" s="239">
        <f>IF(N399="základní",J399,0)</f>
        <v>0</v>
      </c>
      <c r="BF399" s="239">
        <f>IF(N399="snížená",J399,0)</f>
        <v>0</v>
      </c>
      <c r="BG399" s="239">
        <f>IF(N399="zákl. přenesená",J399,0)</f>
        <v>0</v>
      </c>
      <c r="BH399" s="239">
        <f>IF(N399="sníž. přenesená",J399,0)</f>
        <v>0</v>
      </c>
      <c r="BI399" s="239">
        <f>IF(N399="nulová",J399,0)</f>
        <v>0</v>
      </c>
      <c r="BJ399" s="18" t="s">
        <v>83</v>
      </c>
      <c r="BK399" s="239">
        <f>ROUND(I399*H399,2)</f>
        <v>0</v>
      </c>
      <c r="BL399" s="18" t="s">
        <v>213</v>
      </c>
      <c r="BM399" s="238" t="s">
        <v>4960</v>
      </c>
    </row>
    <row r="400" s="2" customFormat="1">
      <c r="A400" s="39"/>
      <c r="B400" s="40"/>
      <c r="C400" s="41"/>
      <c r="D400" s="240" t="s">
        <v>216</v>
      </c>
      <c r="E400" s="41"/>
      <c r="F400" s="241" t="s">
        <v>4961</v>
      </c>
      <c r="G400" s="41"/>
      <c r="H400" s="41"/>
      <c r="I400" s="242"/>
      <c r="J400" s="41"/>
      <c r="K400" s="41"/>
      <c r="L400" s="45"/>
      <c r="M400" s="243"/>
      <c r="N400" s="244"/>
      <c r="O400" s="92"/>
      <c r="P400" s="92"/>
      <c r="Q400" s="92"/>
      <c r="R400" s="92"/>
      <c r="S400" s="92"/>
      <c r="T400" s="93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216</v>
      </c>
      <c r="AU400" s="18" t="s">
        <v>85</v>
      </c>
    </row>
    <row r="401" s="13" customFormat="1">
      <c r="A401" s="13"/>
      <c r="B401" s="245"/>
      <c r="C401" s="246"/>
      <c r="D401" s="247" t="s">
        <v>218</v>
      </c>
      <c r="E401" s="248" t="s">
        <v>1</v>
      </c>
      <c r="F401" s="249" t="s">
        <v>219</v>
      </c>
      <c r="G401" s="246"/>
      <c r="H401" s="248" t="s">
        <v>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5" t="s">
        <v>218</v>
      </c>
      <c r="AU401" s="255" t="s">
        <v>85</v>
      </c>
      <c r="AV401" s="13" t="s">
        <v>83</v>
      </c>
      <c r="AW401" s="13" t="s">
        <v>32</v>
      </c>
      <c r="AX401" s="13" t="s">
        <v>76</v>
      </c>
      <c r="AY401" s="255" t="s">
        <v>205</v>
      </c>
    </row>
    <row r="402" s="13" customFormat="1">
      <c r="A402" s="13"/>
      <c r="B402" s="245"/>
      <c r="C402" s="246"/>
      <c r="D402" s="247" t="s">
        <v>218</v>
      </c>
      <c r="E402" s="248" t="s">
        <v>1</v>
      </c>
      <c r="F402" s="249" t="s">
        <v>220</v>
      </c>
      <c r="G402" s="246"/>
      <c r="H402" s="248" t="s">
        <v>1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5" t="s">
        <v>218</v>
      </c>
      <c r="AU402" s="255" t="s">
        <v>85</v>
      </c>
      <c r="AV402" s="13" t="s">
        <v>83</v>
      </c>
      <c r="AW402" s="13" t="s">
        <v>32</v>
      </c>
      <c r="AX402" s="13" t="s">
        <v>76</v>
      </c>
      <c r="AY402" s="255" t="s">
        <v>205</v>
      </c>
    </row>
    <row r="403" s="13" customFormat="1">
      <c r="A403" s="13"/>
      <c r="B403" s="245"/>
      <c r="C403" s="246"/>
      <c r="D403" s="247" t="s">
        <v>218</v>
      </c>
      <c r="E403" s="248" t="s">
        <v>1</v>
      </c>
      <c r="F403" s="249" t="s">
        <v>222</v>
      </c>
      <c r="G403" s="246"/>
      <c r="H403" s="248" t="s">
        <v>1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5" t="s">
        <v>218</v>
      </c>
      <c r="AU403" s="255" t="s">
        <v>85</v>
      </c>
      <c r="AV403" s="13" t="s">
        <v>83</v>
      </c>
      <c r="AW403" s="13" t="s">
        <v>32</v>
      </c>
      <c r="AX403" s="13" t="s">
        <v>76</v>
      </c>
      <c r="AY403" s="255" t="s">
        <v>205</v>
      </c>
    </row>
    <row r="404" s="14" customFormat="1">
      <c r="A404" s="14"/>
      <c r="B404" s="256"/>
      <c r="C404" s="257"/>
      <c r="D404" s="247" t="s">
        <v>218</v>
      </c>
      <c r="E404" s="258" t="s">
        <v>1</v>
      </c>
      <c r="F404" s="259" t="s">
        <v>4962</v>
      </c>
      <c r="G404" s="257"/>
      <c r="H404" s="260">
        <v>0.64700000000000002</v>
      </c>
      <c r="I404" s="261"/>
      <c r="J404" s="257"/>
      <c r="K404" s="257"/>
      <c r="L404" s="262"/>
      <c r="M404" s="263"/>
      <c r="N404" s="264"/>
      <c r="O404" s="264"/>
      <c r="P404" s="264"/>
      <c r="Q404" s="264"/>
      <c r="R404" s="264"/>
      <c r="S404" s="264"/>
      <c r="T404" s="26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66" t="s">
        <v>218</v>
      </c>
      <c r="AU404" s="266" t="s">
        <v>85</v>
      </c>
      <c r="AV404" s="14" t="s">
        <v>85</v>
      </c>
      <c r="AW404" s="14" t="s">
        <v>32</v>
      </c>
      <c r="AX404" s="14" t="s">
        <v>76</v>
      </c>
      <c r="AY404" s="266" t="s">
        <v>205</v>
      </c>
    </row>
    <row r="405" s="15" customFormat="1">
      <c r="A405" s="15"/>
      <c r="B405" s="267"/>
      <c r="C405" s="268"/>
      <c r="D405" s="247" t="s">
        <v>218</v>
      </c>
      <c r="E405" s="269" t="s">
        <v>1</v>
      </c>
      <c r="F405" s="270" t="s">
        <v>229</v>
      </c>
      <c r="G405" s="268"/>
      <c r="H405" s="271">
        <v>0.64700000000000002</v>
      </c>
      <c r="I405" s="272"/>
      <c r="J405" s="268"/>
      <c r="K405" s="268"/>
      <c r="L405" s="273"/>
      <c r="M405" s="274"/>
      <c r="N405" s="275"/>
      <c r="O405" s="275"/>
      <c r="P405" s="275"/>
      <c r="Q405" s="275"/>
      <c r="R405" s="275"/>
      <c r="S405" s="275"/>
      <c r="T405" s="276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T405" s="277" t="s">
        <v>218</v>
      </c>
      <c r="AU405" s="277" t="s">
        <v>85</v>
      </c>
      <c r="AV405" s="15" t="s">
        <v>213</v>
      </c>
      <c r="AW405" s="15" t="s">
        <v>32</v>
      </c>
      <c r="AX405" s="15" t="s">
        <v>83</v>
      </c>
      <c r="AY405" s="277" t="s">
        <v>205</v>
      </c>
    </row>
    <row r="406" s="2" customFormat="1" ht="33" customHeight="1">
      <c r="A406" s="39"/>
      <c r="B406" s="40"/>
      <c r="C406" s="227" t="s">
        <v>481</v>
      </c>
      <c r="D406" s="227" t="s">
        <v>208</v>
      </c>
      <c r="E406" s="228" t="s">
        <v>4963</v>
      </c>
      <c r="F406" s="229" t="s">
        <v>4964</v>
      </c>
      <c r="G406" s="230" t="s">
        <v>211</v>
      </c>
      <c r="H406" s="231">
        <v>0.24199999999999999</v>
      </c>
      <c r="I406" s="232"/>
      <c r="J406" s="233">
        <f>ROUND(I406*H406,2)</f>
        <v>0</v>
      </c>
      <c r="K406" s="229" t="s">
        <v>212</v>
      </c>
      <c r="L406" s="45"/>
      <c r="M406" s="234" t="s">
        <v>1</v>
      </c>
      <c r="N406" s="235" t="s">
        <v>41</v>
      </c>
      <c r="O406" s="92"/>
      <c r="P406" s="236">
        <f>O406*H406</f>
        <v>0</v>
      </c>
      <c r="Q406" s="236">
        <v>2.5018699999999998</v>
      </c>
      <c r="R406" s="236">
        <f>Q406*H406</f>
        <v>0.60545253999999993</v>
      </c>
      <c r="S406" s="236">
        <v>0</v>
      </c>
      <c r="T406" s="237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38" t="s">
        <v>213</v>
      </c>
      <c r="AT406" s="238" t="s">
        <v>208</v>
      </c>
      <c r="AU406" s="238" t="s">
        <v>85</v>
      </c>
      <c r="AY406" s="18" t="s">
        <v>205</v>
      </c>
      <c r="BE406" s="239">
        <f>IF(N406="základní",J406,0)</f>
        <v>0</v>
      </c>
      <c r="BF406" s="239">
        <f>IF(N406="snížená",J406,0)</f>
        <v>0</v>
      </c>
      <c r="BG406" s="239">
        <f>IF(N406="zákl. přenesená",J406,0)</f>
        <v>0</v>
      </c>
      <c r="BH406" s="239">
        <f>IF(N406="sníž. přenesená",J406,0)</f>
        <v>0</v>
      </c>
      <c r="BI406" s="239">
        <f>IF(N406="nulová",J406,0)</f>
        <v>0</v>
      </c>
      <c r="BJ406" s="18" t="s">
        <v>83</v>
      </c>
      <c r="BK406" s="239">
        <f>ROUND(I406*H406,2)</f>
        <v>0</v>
      </c>
      <c r="BL406" s="18" t="s">
        <v>213</v>
      </c>
      <c r="BM406" s="238" t="s">
        <v>4965</v>
      </c>
    </row>
    <row r="407" s="2" customFormat="1">
      <c r="A407" s="39"/>
      <c r="B407" s="40"/>
      <c r="C407" s="41"/>
      <c r="D407" s="240" t="s">
        <v>216</v>
      </c>
      <c r="E407" s="41"/>
      <c r="F407" s="241" t="s">
        <v>4966</v>
      </c>
      <c r="G407" s="41"/>
      <c r="H407" s="41"/>
      <c r="I407" s="242"/>
      <c r="J407" s="41"/>
      <c r="K407" s="41"/>
      <c r="L407" s="45"/>
      <c r="M407" s="243"/>
      <c r="N407" s="244"/>
      <c r="O407" s="92"/>
      <c r="P407" s="92"/>
      <c r="Q407" s="92"/>
      <c r="R407" s="92"/>
      <c r="S407" s="92"/>
      <c r="T407" s="93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T407" s="18" t="s">
        <v>216</v>
      </c>
      <c r="AU407" s="18" t="s">
        <v>85</v>
      </c>
    </row>
    <row r="408" s="13" customFormat="1">
      <c r="A408" s="13"/>
      <c r="B408" s="245"/>
      <c r="C408" s="246"/>
      <c r="D408" s="247" t="s">
        <v>218</v>
      </c>
      <c r="E408" s="248" t="s">
        <v>1</v>
      </c>
      <c r="F408" s="249" t="s">
        <v>219</v>
      </c>
      <c r="G408" s="246"/>
      <c r="H408" s="248" t="s">
        <v>1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5" t="s">
        <v>218</v>
      </c>
      <c r="AU408" s="255" t="s">
        <v>85</v>
      </c>
      <c r="AV408" s="13" t="s">
        <v>83</v>
      </c>
      <c r="AW408" s="13" t="s">
        <v>32</v>
      </c>
      <c r="AX408" s="13" t="s">
        <v>76</v>
      </c>
      <c r="AY408" s="255" t="s">
        <v>205</v>
      </c>
    </row>
    <row r="409" s="13" customFormat="1">
      <c r="A409" s="13"/>
      <c r="B409" s="245"/>
      <c r="C409" s="246"/>
      <c r="D409" s="247" t="s">
        <v>218</v>
      </c>
      <c r="E409" s="248" t="s">
        <v>1</v>
      </c>
      <c r="F409" s="249" t="s">
        <v>220</v>
      </c>
      <c r="G409" s="246"/>
      <c r="H409" s="248" t="s">
        <v>1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5" t="s">
        <v>218</v>
      </c>
      <c r="AU409" s="255" t="s">
        <v>85</v>
      </c>
      <c r="AV409" s="13" t="s">
        <v>83</v>
      </c>
      <c r="AW409" s="13" t="s">
        <v>32</v>
      </c>
      <c r="AX409" s="13" t="s">
        <v>76</v>
      </c>
      <c r="AY409" s="255" t="s">
        <v>205</v>
      </c>
    </row>
    <row r="410" s="13" customFormat="1">
      <c r="A410" s="13"/>
      <c r="B410" s="245"/>
      <c r="C410" s="246"/>
      <c r="D410" s="247" t="s">
        <v>218</v>
      </c>
      <c r="E410" s="248" t="s">
        <v>1</v>
      </c>
      <c r="F410" s="249" t="s">
        <v>222</v>
      </c>
      <c r="G410" s="246"/>
      <c r="H410" s="248" t="s">
        <v>1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5" t="s">
        <v>218</v>
      </c>
      <c r="AU410" s="255" t="s">
        <v>85</v>
      </c>
      <c r="AV410" s="13" t="s">
        <v>83</v>
      </c>
      <c r="AW410" s="13" t="s">
        <v>32</v>
      </c>
      <c r="AX410" s="13" t="s">
        <v>76</v>
      </c>
      <c r="AY410" s="255" t="s">
        <v>205</v>
      </c>
    </row>
    <row r="411" s="14" customFormat="1">
      <c r="A411" s="14"/>
      <c r="B411" s="256"/>
      <c r="C411" s="257"/>
      <c r="D411" s="247" t="s">
        <v>218</v>
      </c>
      <c r="E411" s="258" t="s">
        <v>1</v>
      </c>
      <c r="F411" s="259" t="s">
        <v>4967</v>
      </c>
      <c r="G411" s="257"/>
      <c r="H411" s="260">
        <v>0.24199999999999999</v>
      </c>
      <c r="I411" s="261"/>
      <c r="J411" s="257"/>
      <c r="K411" s="257"/>
      <c r="L411" s="262"/>
      <c r="M411" s="263"/>
      <c r="N411" s="264"/>
      <c r="O411" s="264"/>
      <c r="P411" s="264"/>
      <c r="Q411" s="264"/>
      <c r="R411" s="264"/>
      <c r="S411" s="264"/>
      <c r="T411" s="26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66" t="s">
        <v>218</v>
      </c>
      <c r="AU411" s="266" t="s">
        <v>85</v>
      </c>
      <c r="AV411" s="14" t="s">
        <v>85</v>
      </c>
      <c r="AW411" s="14" t="s">
        <v>32</v>
      </c>
      <c r="AX411" s="14" t="s">
        <v>76</v>
      </c>
      <c r="AY411" s="266" t="s">
        <v>205</v>
      </c>
    </row>
    <row r="412" s="15" customFormat="1">
      <c r="A412" s="15"/>
      <c r="B412" s="267"/>
      <c r="C412" s="268"/>
      <c r="D412" s="247" t="s">
        <v>218</v>
      </c>
      <c r="E412" s="269" t="s">
        <v>1</v>
      </c>
      <c r="F412" s="270" t="s">
        <v>229</v>
      </c>
      <c r="G412" s="268"/>
      <c r="H412" s="271">
        <v>0.24199999999999999</v>
      </c>
      <c r="I412" s="272"/>
      <c r="J412" s="268"/>
      <c r="K412" s="268"/>
      <c r="L412" s="273"/>
      <c r="M412" s="274"/>
      <c r="N412" s="275"/>
      <c r="O412" s="275"/>
      <c r="P412" s="275"/>
      <c r="Q412" s="275"/>
      <c r="R412" s="275"/>
      <c r="S412" s="275"/>
      <c r="T412" s="276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77" t="s">
        <v>218</v>
      </c>
      <c r="AU412" s="277" t="s">
        <v>85</v>
      </c>
      <c r="AV412" s="15" t="s">
        <v>213</v>
      </c>
      <c r="AW412" s="15" t="s">
        <v>32</v>
      </c>
      <c r="AX412" s="15" t="s">
        <v>83</v>
      </c>
      <c r="AY412" s="277" t="s">
        <v>205</v>
      </c>
    </row>
    <row r="413" s="2" customFormat="1" ht="24.15" customHeight="1">
      <c r="A413" s="39"/>
      <c r="B413" s="40"/>
      <c r="C413" s="227" t="s">
        <v>489</v>
      </c>
      <c r="D413" s="227" t="s">
        <v>208</v>
      </c>
      <c r="E413" s="228" t="s">
        <v>4968</v>
      </c>
      <c r="F413" s="229" t="s">
        <v>4969</v>
      </c>
      <c r="G413" s="230" t="s">
        <v>211</v>
      </c>
      <c r="H413" s="231">
        <v>0.24199999999999999</v>
      </c>
      <c r="I413" s="232"/>
      <c r="J413" s="233">
        <f>ROUND(I413*H413,2)</f>
        <v>0</v>
      </c>
      <c r="K413" s="229" t="s">
        <v>212</v>
      </c>
      <c r="L413" s="45"/>
      <c r="M413" s="234" t="s">
        <v>1</v>
      </c>
      <c r="N413" s="235" t="s">
        <v>41</v>
      </c>
      <c r="O413" s="92"/>
      <c r="P413" s="236">
        <f>O413*H413</f>
        <v>0</v>
      </c>
      <c r="Q413" s="236">
        <v>0</v>
      </c>
      <c r="R413" s="236">
        <f>Q413*H413</f>
        <v>0</v>
      </c>
      <c r="S413" s="236">
        <v>0</v>
      </c>
      <c r="T413" s="237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38" t="s">
        <v>213</v>
      </c>
      <c r="AT413" s="238" t="s">
        <v>208</v>
      </c>
      <c r="AU413" s="238" t="s">
        <v>85</v>
      </c>
      <c r="AY413" s="18" t="s">
        <v>205</v>
      </c>
      <c r="BE413" s="239">
        <f>IF(N413="základní",J413,0)</f>
        <v>0</v>
      </c>
      <c r="BF413" s="239">
        <f>IF(N413="snížená",J413,0)</f>
        <v>0</v>
      </c>
      <c r="BG413" s="239">
        <f>IF(N413="zákl. přenesená",J413,0)</f>
        <v>0</v>
      </c>
      <c r="BH413" s="239">
        <f>IF(N413="sníž. přenesená",J413,0)</f>
        <v>0</v>
      </c>
      <c r="BI413" s="239">
        <f>IF(N413="nulová",J413,0)</f>
        <v>0</v>
      </c>
      <c r="BJ413" s="18" t="s">
        <v>83</v>
      </c>
      <c r="BK413" s="239">
        <f>ROUND(I413*H413,2)</f>
        <v>0</v>
      </c>
      <c r="BL413" s="18" t="s">
        <v>213</v>
      </c>
      <c r="BM413" s="238" t="s">
        <v>4970</v>
      </c>
    </row>
    <row r="414" s="2" customFormat="1">
      <c r="A414" s="39"/>
      <c r="B414" s="40"/>
      <c r="C414" s="41"/>
      <c r="D414" s="240" t="s">
        <v>216</v>
      </c>
      <c r="E414" s="41"/>
      <c r="F414" s="241" t="s">
        <v>4971</v>
      </c>
      <c r="G414" s="41"/>
      <c r="H414" s="41"/>
      <c r="I414" s="242"/>
      <c r="J414" s="41"/>
      <c r="K414" s="41"/>
      <c r="L414" s="45"/>
      <c r="M414" s="243"/>
      <c r="N414" s="244"/>
      <c r="O414" s="92"/>
      <c r="P414" s="92"/>
      <c r="Q414" s="92"/>
      <c r="R414" s="92"/>
      <c r="S414" s="92"/>
      <c r="T414" s="93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216</v>
      </c>
      <c r="AU414" s="18" t="s">
        <v>85</v>
      </c>
    </row>
    <row r="415" s="2" customFormat="1" ht="24.15" customHeight="1">
      <c r="A415" s="39"/>
      <c r="B415" s="40"/>
      <c r="C415" s="227" t="s">
        <v>494</v>
      </c>
      <c r="D415" s="227" t="s">
        <v>208</v>
      </c>
      <c r="E415" s="228" t="s">
        <v>4972</v>
      </c>
      <c r="F415" s="229" t="s">
        <v>4973</v>
      </c>
      <c r="G415" s="230" t="s">
        <v>211</v>
      </c>
      <c r="H415" s="231">
        <v>0.24199999999999999</v>
      </c>
      <c r="I415" s="232"/>
      <c r="J415" s="233">
        <f>ROUND(I415*H415,2)</f>
        <v>0</v>
      </c>
      <c r="K415" s="229" t="s">
        <v>212</v>
      </c>
      <c r="L415" s="45"/>
      <c r="M415" s="234" t="s">
        <v>1</v>
      </c>
      <c r="N415" s="235" t="s">
        <v>41</v>
      </c>
      <c r="O415" s="92"/>
      <c r="P415" s="236">
        <f>O415*H415</f>
        <v>0</v>
      </c>
      <c r="Q415" s="236">
        <v>0</v>
      </c>
      <c r="R415" s="236">
        <f>Q415*H415</f>
        <v>0</v>
      </c>
      <c r="S415" s="236">
        <v>0</v>
      </c>
      <c r="T415" s="237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38" t="s">
        <v>213</v>
      </c>
      <c r="AT415" s="238" t="s">
        <v>208</v>
      </c>
      <c r="AU415" s="238" t="s">
        <v>85</v>
      </c>
      <c r="AY415" s="18" t="s">
        <v>205</v>
      </c>
      <c r="BE415" s="239">
        <f>IF(N415="základní",J415,0)</f>
        <v>0</v>
      </c>
      <c r="BF415" s="239">
        <f>IF(N415="snížená",J415,0)</f>
        <v>0</v>
      </c>
      <c r="BG415" s="239">
        <f>IF(N415="zákl. přenesená",J415,0)</f>
        <v>0</v>
      </c>
      <c r="BH415" s="239">
        <f>IF(N415="sníž. přenesená",J415,0)</f>
        <v>0</v>
      </c>
      <c r="BI415" s="239">
        <f>IF(N415="nulová",J415,0)</f>
        <v>0</v>
      </c>
      <c r="BJ415" s="18" t="s">
        <v>83</v>
      </c>
      <c r="BK415" s="239">
        <f>ROUND(I415*H415,2)</f>
        <v>0</v>
      </c>
      <c r="BL415" s="18" t="s">
        <v>213</v>
      </c>
      <c r="BM415" s="238" t="s">
        <v>4974</v>
      </c>
    </row>
    <row r="416" s="2" customFormat="1">
      <c r="A416" s="39"/>
      <c r="B416" s="40"/>
      <c r="C416" s="41"/>
      <c r="D416" s="240" t="s">
        <v>216</v>
      </c>
      <c r="E416" s="41"/>
      <c r="F416" s="241" t="s">
        <v>4975</v>
      </c>
      <c r="G416" s="41"/>
      <c r="H416" s="41"/>
      <c r="I416" s="242"/>
      <c r="J416" s="41"/>
      <c r="K416" s="41"/>
      <c r="L416" s="45"/>
      <c r="M416" s="243"/>
      <c r="N416" s="244"/>
      <c r="O416" s="92"/>
      <c r="P416" s="92"/>
      <c r="Q416" s="92"/>
      <c r="R416" s="92"/>
      <c r="S416" s="92"/>
      <c r="T416" s="93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216</v>
      </c>
      <c r="AU416" s="18" t="s">
        <v>85</v>
      </c>
    </row>
    <row r="417" s="2" customFormat="1" ht="16.5" customHeight="1">
      <c r="A417" s="39"/>
      <c r="B417" s="40"/>
      <c r="C417" s="227" t="s">
        <v>502</v>
      </c>
      <c r="D417" s="227" t="s">
        <v>208</v>
      </c>
      <c r="E417" s="228" t="s">
        <v>1236</v>
      </c>
      <c r="F417" s="229" t="s">
        <v>1237</v>
      </c>
      <c r="G417" s="230" t="s">
        <v>398</v>
      </c>
      <c r="H417" s="231">
        <v>1.76</v>
      </c>
      <c r="I417" s="232"/>
      <c r="J417" s="233">
        <f>ROUND(I417*H417,2)</f>
        <v>0</v>
      </c>
      <c r="K417" s="229" t="s">
        <v>212</v>
      </c>
      <c r="L417" s="45"/>
      <c r="M417" s="234" t="s">
        <v>1</v>
      </c>
      <c r="N417" s="235" t="s">
        <v>41</v>
      </c>
      <c r="O417" s="92"/>
      <c r="P417" s="236">
        <f>O417*H417</f>
        <v>0</v>
      </c>
      <c r="Q417" s="236">
        <v>0.016070000000000001</v>
      </c>
      <c r="R417" s="236">
        <f>Q417*H417</f>
        <v>0.028283200000000001</v>
      </c>
      <c r="S417" s="236">
        <v>0</v>
      </c>
      <c r="T417" s="237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38" t="s">
        <v>213</v>
      </c>
      <c r="AT417" s="238" t="s">
        <v>208</v>
      </c>
      <c r="AU417" s="238" t="s">
        <v>85</v>
      </c>
      <c r="AY417" s="18" t="s">
        <v>205</v>
      </c>
      <c r="BE417" s="239">
        <f>IF(N417="základní",J417,0)</f>
        <v>0</v>
      </c>
      <c r="BF417" s="239">
        <f>IF(N417="snížená",J417,0)</f>
        <v>0</v>
      </c>
      <c r="BG417" s="239">
        <f>IF(N417="zákl. přenesená",J417,0)</f>
        <v>0</v>
      </c>
      <c r="BH417" s="239">
        <f>IF(N417="sníž. přenesená",J417,0)</f>
        <v>0</v>
      </c>
      <c r="BI417" s="239">
        <f>IF(N417="nulová",J417,0)</f>
        <v>0</v>
      </c>
      <c r="BJ417" s="18" t="s">
        <v>83</v>
      </c>
      <c r="BK417" s="239">
        <f>ROUND(I417*H417,2)</f>
        <v>0</v>
      </c>
      <c r="BL417" s="18" t="s">
        <v>213</v>
      </c>
      <c r="BM417" s="238" t="s">
        <v>4976</v>
      </c>
    </row>
    <row r="418" s="2" customFormat="1">
      <c r="A418" s="39"/>
      <c r="B418" s="40"/>
      <c r="C418" s="41"/>
      <c r="D418" s="240" t="s">
        <v>216</v>
      </c>
      <c r="E418" s="41"/>
      <c r="F418" s="241" t="s">
        <v>1239</v>
      </c>
      <c r="G418" s="41"/>
      <c r="H418" s="41"/>
      <c r="I418" s="242"/>
      <c r="J418" s="41"/>
      <c r="K418" s="41"/>
      <c r="L418" s="45"/>
      <c r="M418" s="243"/>
      <c r="N418" s="244"/>
      <c r="O418" s="92"/>
      <c r="P418" s="92"/>
      <c r="Q418" s="92"/>
      <c r="R418" s="92"/>
      <c r="S418" s="92"/>
      <c r="T418" s="93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216</v>
      </c>
      <c r="AU418" s="18" t="s">
        <v>85</v>
      </c>
    </row>
    <row r="419" s="13" customFormat="1">
      <c r="A419" s="13"/>
      <c r="B419" s="245"/>
      <c r="C419" s="246"/>
      <c r="D419" s="247" t="s">
        <v>218</v>
      </c>
      <c r="E419" s="248" t="s">
        <v>1</v>
      </c>
      <c r="F419" s="249" t="s">
        <v>219</v>
      </c>
      <c r="G419" s="246"/>
      <c r="H419" s="248" t="s">
        <v>1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5" t="s">
        <v>218</v>
      </c>
      <c r="AU419" s="255" t="s">
        <v>85</v>
      </c>
      <c r="AV419" s="13" t="s">
        <v>83</v>
      </c>
      <c r="AW419" s="13" t="s">
        <v>32</v>
      </c>
      <c r="AX419" s="13" t="s">
        <v>76</v>
      </c>
      <c r="AY419" s="255" t="s">
        <v>205</v>
      </c>
    </row>
    <row r="420" s="13" customFormat="1">
      <c r="A420" s="13"/>
      <c r="B420" s="245"/>
      <c r="C420" s="246"/>
      <c r="D420" s="247" t="s">
        <v>218</v>
      </c>
      <c r="E420" s="248" t="s">
        <v>1</v>
      </c>
      <c r="F420" s="249" t="s">
        <v>220</v>
      </c>
      <c r="G420" s="246"/>
      <c r="H420" s="248" t="s">
        <v>1</v>
      </c>
      <c r="I420" s="250"/>
      <c r="J420" s="246"/>
      <c r="K420" s="246"/>
      <c r="L420" s="251"/>
      <c r="M420" s="252"/>
      <c r="N420" s="253"/>
      <c r="O420" s="253"/>
      <c r="P420" s="253"/>
      <c r="Q420" s="253"/>
      <c r="R420" s="253"/>
      <c r="S420" s="253"/>
      <c r="T420" s="254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5" t="s">
        <v>218</v>
      </c>
      <c r="AU420" s="255" t="s">
        <v>85</v>
      </c>
      <c r="AV420" s="13" t="s">
        <v>83</v>
      </c>
      <c r="AW420" s="13" t="s">
        <v>32</v>
      </c>
      <c r="AX420" s="13" t="s">
        <v>76</v>
      </c>
      <c r="AY420" s="255" t="s">
        <v>205</v>
      </c>
    </row>
    <row r="421" s="13" customFormat="1">
      <c r="A421" s="13"/>
      <c r="B421" s="245"/>
      <c r="C421" s="246"/>
      <c r="D421" s="247" t="s">
        <v>218</v>
      </c>
      <c r="E421" s="248" t="s">
        <v>1</v>
      </c>
      <c r="F421" s="249" t="s">
        <v>222</v>
      </c>
      <c r="G421" s="246"/>
      <c r="H421" s="248" t="s">
        <v>1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5" t="s">
        <v>218</v>
      </c>
      <c r="AU421" s="255" t="s">
        <v>85</v>
      </c>
      <c r="AV421" s="13" t="s">
        <v>83</v>
      </c>
      <c r="AW421" s="13" t="s">
        <v>32</v>
      </c>
      <c r="AX421" s="13" t="s">
        <v>76</v>
      </c>
      <c r="AY421" s="255" t="s">
        <v>205</v>
      </c>
    </row>
    <row r="422" s="14" customFormat="1">
      <c r="A422" s="14"/>
      <c r="B422" s="256"/>
      <c r="C422" s="257"/>
      <c r="D422" s="247" t="s">
        <v>218</v>
      </c>
      <c r="E422" s="258" t="s">
        <v>1</v>
      </c>
      <c r="F422" s="259" t="s">
        <v>4977</v>
      </c>
      <c r="G422" s="257"/>
      <c r="H422" s="260">
        <v>1.76</v>
      </c>
      <c r="I422" s="261"/>
      <c r="J422" s="257"/>
      <c r="K422" s="257"/>
      <c r="L422" s="262"/>
      <c r="M422" s="263"/>
      <c r="N422" s="264"/>
      <c r="O422" s="264"/>
      <c r="P422" s="264"/>
      <c r="Q422" s="264"/>
      <c r="R422" s="264"/>
      <c r="S422" s="264"/>
      <c r="T422" s="265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66" t="s">
        <v>218</v>
      </c>
      <c r="AU422" s="266" t="s">
        <v>85</v>
      </c>
      <c r="AV422" s="14" t="s">
        <v>85</v>
      </c>
      <c r="AW422" s="14" t="s">
        <v>32</v>
      </c>
      <c r="AX422" s="14" t="s">
        <v>76</v>
      </c>
      <c r="AY422" s="266" t="s">
        <v>205</v>
      </c>
    </row>
    <row r="423" s="15" customFormat="1">
      <c r="A423" s="15"/>
      <c r="B423" s="267"/>
      <c r="C423" s="268"/>
      <c r="D423" s="247" t="s">
        <v>218</v>
      </c>
      <c r="E423" s="269" t="s">
        <v>1</v>
      </c>
      <c r="F423" s="270" t="s">
        <v>229</v>
      </c>
      <c r="G423" s="268"/>
      <c r="H423" s="271">
        <v>1.76</v>
      </c>
      <c r="I423" s="272"/>
      <c r="J423" s="268"/>
      <c r="K423" s="268"/>
      <c r="L423" s="273"/>
      <c r="M423" s="274"/>
      <c r="N423" s="275"/>
      <c r="O423" s="275"/>
      <c r="P423" s="275"/>
      <c r="Q423" s="275"/>
      <c r="R423" s="275"/>
      <c r="S423" s="275"/>
      <c r="T423" s="276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77" t="s">
        <v>218</v>
      </c>
      <c r="AU423" s="277" t="s">
        <v>85</v>
      </c>
      <c r="AV423" s="15" t="s">
        <v>213</v>
      </c>
      <c r="AW423" s="15" t="s">
        <v>32</v>
      </c>
      <c r="AX423" s="15" t="s">
        <v>83</v>
      </c>
      <c r="AY423" s="277" t="s">
        <v>205</v>
      </c>
    </row>
    <row r="424" s="2" customFormat="1" ht="16.5" customHeight="1">
      <c r="A424" s="39"/>
      <c r="B424" s="40"/>
      <c r="C424" s="227" t="s">
        <v>513</v>
      </c>
      <c r="D424" s="227" t="s">
        <v>208</v>
      </c>
      <c r="E424" s="228" t="s">
        <v>1243</v>
      </c>
      <c r="F424" s="229" t="s">
        <v>1244</v>
      </c>
      <c r="G424" s="230" t="s">
        <v>398</v>
      </c>
      <c r="H424" s="231">
        <v>1.76</v>
      </c>
      <c r="I424" s="232"/>
      <c r="J424" s="233">
        <f>ROUND(I424*H424,2)</f>
        <v>0</v>
      </c>
      <c r="K424" s="229" t="s">
        <v>212</v>
      </c>
      <c r="L424" s="45"/>
      <c r="M424" s="234" t="s">
        <v>1</v>
      </c>
      <c r="N424" s="235" t="s">
        <v>41</v>
      </c>
      <c r="O424" s="92"/>
      <c r="P424" s="236">
        <f>O424*H424</f>
        <v>0</v>
      </c>
      <c r="Q424" s="236">
        <v>0</v>
      </c>
      <c r="R424" s="236">
        <f>Q424*H424</f>
        <v>0</v>
      </c>
      <c r="S424" s="236">
        <v>0</v>
      </c>
      <c r="T424" s="237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38" t="s">
        <v>213</v>
      </c>
      <c r="AT424" s="238" t="s">
        <v>208</v>
      </c>
      <c r="AU424" s="238" t="s">
        <v>85</v>
      </c>
      <c r="AY424" s="18" t="s">
        <v>205</v>
      </c>
      <c r="BE424" s="239">
        <f>IF(N424="základní",J424,0)</f>
        <v>0</v>
      </c>
      <c r="BF424" s="239">
        <f>IF(N424="snížená",J424,0)</f>
        <v>0</v>
      </c>
      <c r="BG424" s="239">
        <f>IF(N424="zákl. přenesená",J424,0)</f>
        <v>0</v>
      </c>
      <c r="BH424" s="239">
        <f>IF(N424="sníž. přenesená",J424,0)</f>
        <v>0</v>
      </c>
      <c r="BI424" s="239">
        <f>IF(N424="nulová",J424,0)</f>
        <v>0</v>
      </c>
      <c r="BJ424" s="18" t="s">
        <v>83</v>
      </c>
      <c r="BK424" s="239">
        <f>ROUND(I424*H424,2)</f>
        <v>0</v>
      </c>
      <c r="BL424" s="18" t="s">
        <v>213</v>
      </c>
      <c r="BM424" s="238" t="s">
        <v>4978</v>
      </c>
    </row>
    <row r="425" s="2" customFormat="1">
      <c r="A425" s="39"/>
      <c r="B425" s="40"/>
      <c r="C425" s="41"/>
      <c r="D425" s="240" t="s">
        <v>216</v>
      </c>
      <c r="E425" s="41"/>
      <c r="F425" s="241" t="s">
        <v>1246</v>
      </c>
      <c r="G425" s="41"/>
      <c r="H425" s="41"/>
      <c r="I425" s="242"/>
      <c r="J425" s="41"/>
      <c r="K425" s="41"/>
      <c r="L425" s="45"/>
      <c r="M425" s="243"/>
      <c r="N425" s="244"/>
      <c r="O425" s="92"/>
      <c r="P425" s="92"/>
      <c r="Q425" s="92"/>
      <c r="R425" s="92"/>
      <c r="S425" s="92"/>
      <c r="T425" s="93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T425" s="18" t="s">
        <v>216</v>
      </c>
      <c r="AU425" s="18" t="s">
        <v>85</v>
      </c>
    </row>
    <row r="426" s="2" customFormat="1" ht="16.5" customHeight="1">
      <c r="A426" s="39"/>
      <c r="B426" s="40"/>
      <c r="C426" s="227" t="s">
        <v>525</v>
      </c>
      <c r="D426" s="227" t="s">
        <v>208</v>
      </c>
      <c r="E426" s="228" t="s">
        <v>4979</v>
      </c>
      <c r="F426" s="229" t="s">
        <v>4980</v>
      </c>
      <c r="G426" s="230" t="s">
        <v>398</v>
      </c>
      <c r="H426" s="231">
        <v>0.29999999999999999</v>
      </c>
      <c r="I426" s="232"/>
      <c r="J426" s="233">
        <f>ROUND(I426*H426,2)</f>
        <v>0</v>
      </c>
      <c r="K426" s="229" t="s">
        <v>212</v>
      </c>
      <c r="L426" s="45"/>
      <c r="M426" s="234" t="s">
        <v>1</v>
      </c>
      <c r="N426" s="235" t="s">
        <v>41</v>
      </c>
      <c r="O426" s="92"/>
      <c r="P426" s="236">
        <f>O426*H426</f>
        <v>0</v>
      </c>
      <c r="Q426" s="236">
        <v>0.017729999999999999</v>
      </c>
      <c r="R426" s="236">
        <f>Q426*H426</f>
        <v>0.0053189999999999999</v>
      </c>
      <c r="S426" s="236">
        <v>0</v>
      </c>
      <c r="T426" s="237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38" t="s">
        <v>213</v>
      </c>
      <c r="AT426" s="238" t="s">
        <v>208</v>
      </c>
      <c r="AU426" s="238" t="s">
        <v>85</v>
      </c>
      <c r="AY426" s="18" t="s">
        <v>205</v>
      </c>
      <c r="BE426" s="239">
        <f>IF(N426="základní",J426,0)</f>
        <v>0</v>
      </c>
      <c r="BF426" s="239">
        <f>IF(N426="snížená",J426,0)</f>
        <v>0</v>
      </c>
      <c r="BG426" s="239">
        <f>IF(N426="zákl. přenesená",J426,0)</f>
        <v>0</v>
      </c>
      <c r="BH426" s="239">
        <f>IF(N426="sníž. přenesená",J426,0)</f>
        <v>0</v>
      </c>
      <c r="BI426" s="239">
        <f>IF(N426="nulová",J426,0)</f>
        <v>0</v>
      </c>
      <c r="BJ426" s="18" t="s">
        <v>83</v>
      </c>
      <c r="BK426" s="239">
        <f>ROUND(I426*H426,2)</f>
        <v>0</v>
      </c>
      <c r="BL426" s="18" t="s">
        <v>213</v>
      </c>
      <c r="BM426" s="238" t="s">
        <v>4981</v>
      </c>
    </row>
    <row r="427" s="2" customFormat="1">
      <c r="A427" s="39"/>
      <c r="B427" s="40"/>
      <c r="C427" s="41"/>
      <c r="D427" s="240" t="s">
        <v>216</v>
      </c>
      <c r="E427" s="41"/>
      <c r="F427" s="241" t="s">
        <v>4982</v>
      </c>
      <c r="G427" s="41"/>
      <c r="H427" s="41"/>
      <c r="I427" s="242"/>
      <c r="J427" s="41"/>
      <c r="K427" s="41"/>
      <c r="L427" s="45"/>
      <c r="M427" s="243"/>
      <c r="N427" s="244"/>
      <c r="O427" s="92"/>
      <c r="P427" s="92"/>
      <c r="Q427" s="92"/>
      <c r="R427" s="92"/>
      <c r="S427" s="92"/>
      <c r="T427" s="93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T427" s="18" t="s">
        <v>216</v>
      </c>
      <c r="AU427" s="18" t="s">
        <v>85</v>
      </c>
    </row>
    <row r="428" s="13" customFormat="1">
      <c r="A428" s="13"/>
      <c r="B428" s="245"/>
      <c r="C428" s="246"/>
      <c r="D428" s="247" t="s">
        <v>218</v>
      </c>
      <c r="E428" s="248" t="s">
        <v>1</v>
      </c>
      <c r="F428" s="249" t="s">
        <v>219</v>
      </c>
      <c r="G428" s="246"/>
      <c r="H428" s="248" t="s">
        <v>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5" t="s">
        <v>218</v>
      </c>
      <c r="AU428" s="255" t="s">
        <v>85</v>
      </c>
      <c r="AV428" s="13" t="s">
        <v>83</v>
      </c>
      <c r="AW428" s="13" t="s">
        <v>32</v>
      </c>
      <c r="AX428" s="13" t="s">
        <v>76</v>
      </c>
      <c r="AY428" s="255" t="s">
        <v>205</v>
      </c>
    </row>
    <row r="429" s="13" customFormat="1">
      <c r="A429" s="13"/>
      <c r="B429" s="245"/>
      <c r="C429" s="246"/>
      <c r="D429" s="247" t="s">
        <v>218</v>
      </c>
      <c r="E429" s="248" t="s">
        <v>1</v>
      </c>
      <c r="F429" s="249" t="s">
        <v>220</v>
      </c>
      <c r="G429" s="246"/>
      <c r="H429" s="248" t="s">
        <v>1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5" t="s">
        <v>218</v>
      </c>
      <c r="AU429" s="255" t="s">
        <v>85</v>
      </c>
      <c r="AV429" s="13" t="s">
        <v>83</v>
      </c>
      <c r="AW429" s="13" t="s">
        <v>32</v>
      </c>
      <c r="AX429" s="13" t="s">
        <v>76</v>
      </c>
      <c r="AY429" s="255" t="s">
        <v>205</v>
      </c>
    </row>
    <row r="430" s="13" customFormat="1">
      <c r="A430" s="13"/>
      <c r="B430" s="245"/>
      <c r="C430" s="246"/>
      <c r="D430" s="247" t="s">
        <v>218</v>
      </c>
      <c r="E430" s="248" t="s">
        <v>1</v>
      </c>
      <c r="F430" s="249" t="s">
        <v>222</v>
      </c>
      <c r="G430" s="246"/>
      <c r="H430" s="248" t="s">
        <v>1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5" t="s">
        <v>218</v>
      </c>
      <c r="AU430" s="255" t="s">
        <v>85</v>
      </c>
      <c r="AV430" s="13" t="s">
        <v>83</v>
      </c>
      <c r="AW430" s="13" t="s">
        <v>32</v>
      </c>
      <c r="AX430" s="13" t="s">
        <v>76</v>
      </c>
      <c r="AY430" s="255" t="s">
        <v>205</v>
      </c>
    </row>
    <row r="431" s="14" customFormat="1">
      <c r="A431" s="14"/>
      <c r="B431" s="256"/>
      <c r="C431" s="257"/>
      <c r="D431" s="247" t="s">
        <v>218</v>
      </c>
      <c r="E431" s="258" t="s">
        <v>1</v>
      </c>
      <c r="F431" s="259" t="s">
        <v>4983</v>
      </c>
      <c r="G431" s="257"/>
      <c r="H431" s="260">
        <v>0.29999999999999999</v>
      </c>
      <c r="I431" s="261"/>
      <c r="J431" s="257"/>
      <c r="K431" s="257"/>
      <c r="L431" s="262"/>
      <c r="M431" s="263"/>
      <c r="N431" s="264"/>
      <c r="O431" s="264"/>
      <c r="P431" s="264"/>
      <c r="Q431" s="264"/>
      <c r="R431" s="264"/>
      <c r="S431" s="264"/>
      <c r="T431" s="26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6" t="s">
        <v>218</v>
      </c>
      <c r="AU431" s="266" t="s">
        <v>85</v>
      </c>
      <c r="AV431" s="14" t="s">
        <v>85</v>
      </c>
      <c r="AW431" s="14" t="s">
        <v>32</v>
      </c>
      <c r="AX431" s="14" t="s">
        <v>76</v>
      </c>
      <c r="AY431" s="266" t="s">
        <v>205</v>
      </c>
    </row>
    <row r="432" s="15" customFormat="1">
      <c r="A432" s="15"/>
      <c r="B432" s="267"/>
      <c r="C432" s="268"/>
      <c r="D432" s="247" t="s">
        <v>218</v>
      </c>
      <c r="E432" s="269" t="s">
        <v>1</v>
      </c>
      <c r="F432" s="270" t="s">
        <v>229</v>
      </c>
      <c r="G432" s="268"/>
      <c r="H432" s="271">
        <v>0.29999999999999999</v>
      </c>
      <c r="I432" s="272"/>
      <c r="J432" s="268"/>
      <c r="K432" s="268"/>
      <c r="L432" s="273"/>
      <c r="M432" s="274"/>
      <c r="N432" s="275"/>
      <c r="O432" s="275"/>
      <c r="P432" s="275"/>
      <c r="Q432" s="275"/>
      <c r="R432" s="275"/>
      <c r="S432" s="275"/>
      <c r="T432" s="276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7" t="s">
        <v>218</v>
      </c>
      <c r="AU432" s="277" t="s">
        <v>85</v>
      </c>
      <c r="AV432" s="15" t="s">
        <v>213</v>
      </c>
      <c r="AW432" s="15" t="s">
        <v>32</v>
      </c>
      <c r="AX432" s="15" t="s">
        <v>83</v>
      </c>
      <c r="AY432" s="277" t="s">
        <v>205</v>
      </c>
    </row>
    <row r="433" s="2" customFormat="1" ht="21.75" customHeight="1">
      <c r="A433" s="39"/>
      <c r="B433" s="40"/>
      <c r="C433" s="227" t="s">
        <v>530</v>
      </c>
      <c r="D433" s="227" t="s">
        <v>208</v>
      </c>
      <c r="E433" s="228" t="s">
        <v>4984</v>
      </c>
      <c r="F433" s="229" t="s">
        <v>4985</v>
      </c>
      <c r="G433" s="230" t="s">
        <v>398</v>
      </c>
      <c r="H433" s="231">
        <v>0.29999999999999999</v>
      </c>
      <c r="I433" s="232"/>
      <c r="J433" s="233">
        <f>ROUND(I433*H433,2)</f>
        <v>0</v>
      </c>
      <c r="K433" s="229" t="s">
        <v>212</v>
      </c>
      <c r="L433" s="45"/>
      <c r="M433" s="234" t="s">
        <v>1</v>
      </c>
      <c r="N433" s="235" t="s">
        <v>41</v>
      </c>
      <c r="O433" s="92"/>
      <c r="P433" s="236">
        <f>O433*H433</f>
        <v>0</v>
      </c>
      <c r="Q433" s="236">
        <v>0</v>
      </c>
      <c r="R433" s="236">
        <f>Q433*H433</f>
        <v>0</v>
      </c>
      <c r="S433" s="236">
        <v>0</v>
      </c>
      <c r="T433" s="237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38" t="s">
        <v>213</v>
      </c>
      <c r="AT433" s="238" t="s">
        <v>208</v>
      </c>
      <c r="AU433" s="238" t="s">
        <v>85</v>
      </c>
      <c r="AY433" s="18" t="s">
        <v>205</v>
      </c>
      <c r="BE433" s="239">
        <f>IF(N433="základní",J433,0)</f>
        <v>0</v>
      </c>
      <c r="BF433" s="239">
        <f>IF(N433="snížená",J433,0)</f>
        <v>0</v>
      </c>
      <c r="BG433" s="239">
        <f>IF(N433="zákl. přenesená",J433,0)</f>
        <v>0</v>
      </c>
      <c r="BH433" s="239">
        <f>IF(N433="sníž. přenesená",J433,0)</f>
        <v>0</v>
      </c>
      <c r="BI433" s="239">
        <f>IF(N433="nulová",J433,0)</f>
        <v>0</v>
      </c>
      <c r="BJ433" s="18" t="s">
        <v>83</v>
      </c>
      <c r="BK433" s="239">
        <f>ROUND(I433*H433,2)</f>
        <v>0</v>
      </c>
      <c r="BL433" s="18" t="s">
        <v>213</v>
      </c>
      <c r="BM433" s="238" t="s">
        <v>4986</v>
      </c>
    </row>
    <row r="434" s="2" customFormat="1">
      <c r="A434" s="39"/>
      <c r="B434" s="40"/>
      <c r="C434" s="41"/>
      <c r="D434" s="240" t="s">
        <v>216</v>
      </c>
      <c r="E434" s="41"/>
      <c r="F434" s="241" t="s">
        <v>4987</v>
      </c>
      <c r="G434" s="41"/>
      <c r="H434" s="41"/>
      <c r="I434" s="242"/>
      <c r="J434" s="41"/>
      <c r="K434" s="41"/>
      <c r="L434" s="45"/>
      <c r="M434" s="243"/>
      <c r="N434" s="244"/>
      <c r="O434" s="92"/>
      <c r="P434" s="92"/>
      <c r="Q434" s="92"/>
      <c r="R434" s="92"/>
      <c r="S434" s="92"/>
      <c r="T434" s="93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T434" s="18" t="s">
        <v>216</v>
      </c>
      <c r="AU434" s="18" t="s">
        <v>85</v>
      </c>
    </row>
    <row r="435" s="12" customFormat="1" ht="22.8" customHeight="1">
      <c r="A435" s="12"/>
      <c r="B435" s="211"/>
      <c r="C435" s="212"/>
      <c r="D435" s="213" t="s">
        <v>75</v>
      </c>
      <c r="E435" s="225" t="s">
        <v>282</v>
      </c>
      <c r="F435" s="225" t="s">
        <v>1293</v>
      </c>
      <c r="G435" s="212"/>
      <c r="H435" s="212"/>
      <c r="I435" s="215"/>
      <c r="J435" s="226">
        <f>BK435</f>
        <v>0</v>
      </c>
      <c r="K435" s="212"/>
      <c r="L435" s="217"/>
      <c r="M435" s="218"/>
      <c r="N435" s="219"/>
      <c r="O435" s="219"/>
      <c r="P435" s="220">
        <f>P436+SUM(P437:P614)</f>
        <v>0</v>
      </c>
      <c r="Q435" s="219"/>
      <c r="R435" s="220">
        <f>R436+SUM(R437:R614)</f>
        <v>9.76708</v>
      </c>
      <c r="S435" s="219"/>
      <c r="T435" s="221">
        <f>T436+SUM(T437:T614)</f>
        <v>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R435" s="222" t="s">
        <v>83</v>
      </c>
      <c r="AT435" s="223" t="s">
        <v>75</v>
      </c>
      <c r="AU435" s="223" t="s">
        <v>83</v>
      </c>
      <c r="AY435" s="222" t="s">
        <v>205</v>
      </c>
      <c r="BK435" s="224">
        <f>BK436+SUM(BK437:BK614)</f>
        <v>0</v>
      </c>
    </row>
    <row r="436" s="2" customFormat="1" ht="37.8" customHeight="1">
      <c r="A436" s="39"/>
      <c r="B436" s="40"/>
      <c r="C436" s="227" t="s">
        <v>537</v>
      </c>
      <c r="D436" s="227" t="s">
        <v>208</v>
      </c>
      <c r="E436" s="228" t="s">
        <v>4988</v>
      </c>
      <c r="F436" s="229" t="s">
        <v>4989</v>
      </c>
      <c r="G436" s="230" t="s">
        <v>398</v>
      </c>
      <c r="H436" s="231">
        <v>122.40000000000001</v>
      </c>
      <c r="I436" s="232"/>
      <c r="J436" s="233">
        <f>ROUND(I436*H436,2)</f>
        <v>0</v>
      </c>
      <c r="K436" s="229" t="s">
        <v>212</v>
      </c>
      <c r="L436" s="45"/>
      <c r="M436" s="234" t="s">
        <v>1</v>
      </c>
      <c r="N436" s="235" t="s">
        <v>41</v>
      </c>
      <c r="O436" s="92"/>
      <c r="P436" s="236">
        <f>O436*H436</f>
        <v>0</v>
      </c>
      <c r="Q436" s="236">
        <v>0</v>
      </c>
      <c r="R436" s="236">
        <f>Q436*H436</f>
        <v>0</v>
      </c>
      <c r="S436" s="236">
        <v>0</v>
      </c>
      <c r="T436" s="237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38" t="s">
        <v>213</v>
      </c>
      <c r="AT436" s="238" t="s">
        <v>208</v>
      </c>
      <c r="AU436" s="238" t="s">
        <v>85</v>
      </c>
      <c r="AY436" s="18" t="s">
        <v>205</v>
      </c>
      <c r="BE436" s="239">
        <f>IF(N436="základní",J436,0)</f>
        <v>0</v>
      </c>
      <c r="BF436" s="239">
        <f>IF(N436="snížená",J436,0)</f>
        <v>0</v>
      </c>
      <c r="BG436" s="239">
        <f>IF(N436="zákl. přenesená",J436,0)</f>
        <v>0</v>
      </c>
      <c r="BH436" s="239">
        <f>IF(N436="sníž. přenesená",J436,0)</f>
        <v>0</v>
      </c>
      <c r="BI436" s="239">
        <f>IF(N436="nulová",J436,0)</f>
        <v>0</v>
      </c>
      <c r="BJ436" s="18" t="s">
        <v>83</v>
      </c>
      <c r="BK436" s="239">
        <f>ROUND(I436*H436,2)</f>
        <v>0</v>
      </c>
      <c r="BL436" s="18" t="s">
        <v>213</v>
      </c>
      <c r="BM436" s="238" t="s">
        <v>4990</v>
      </c>
    </row>
    <row r="437" s="2" customFormat="1">
      <c r="A437" s="39"/>
      <c r="B437" s="40"/>
      <c r="C437" s="41"/>
      <c r="D437" s="240" t="s">
        <v>216</v>
      </c>
      <c r="E437" s="41"/>
      <c r="F437" s="241" t="s">
        <v>4991</v>
      </c>
      <c r="G437" s="41"/>
      <c r="H437" s="41"/>
      <c r="I437" s="242"/>
      <c r="J437" s="41"/>
      <c r="K437" s="41"/>
      <c r="L437" s="45"/>
      <c r="M437" s="243"/>
      <c r="N437" s="244"/>
      <c r="O437" s="92"/>
      <c r="P437" s="92"/>
      <c r="Q437" s="92"/>
      <c r="R437" s="92"/>
      <c r="S437" s="92"/>
      <c r="T437" s="93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216</v>
      </c>
      <c r="AU437" s="18" t="s">
        <v>85</v>
      </c>
    </row>
    <row r="438" s="14" customFormat="1">
      <c r="A438" s="14"/>
      <c r="B438" s="256"/>
      <c r="C438" s="257"/>
      <c r="D438" s="247" t="s">
        <v>218</v>
      </c>
      <c r="E438" s="258" t="s">
        <v>1</v>
      </c>
      <c r="F438" s="259" t="s">
        <v>4921</v>
      </c>
      <c r="G438" s="257"/>
      <c r="H438" s="260">
        <v>122.40000000000001</v>
      </c>
      <c r="I438" s="261"/>
      <c r="J438" s="257"/>
      <c r="K438" s="257"/>
      <c r="L438" s="262"/>
      <c r="M438" s="263"/>
      <c r="N438" s="264"/>
      <c r="O438" s="264"/>
      <c r="P438" s="264"/>
      <c r="Q438" s="264"/>
      <c r="R438" s="264"/>
      <c r="S438" s="264"/>
      <c r="T438" s="265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6" t="s">
        <v>218</v>
      </c>
      <c r="AU438" s="266" t="s">
        <v>85</v>
      </c>
      <c r="AV438" s="14" t="s">
        <v>85</v>
      </c>
      <c r="AW438" s="14" t="s">
        <v>32</v>
      </c>
      <c r="AX438" s="14" t="s">
        <v>76</v>
      </c>
      <c r="AY438" s="266" t="s">
        <v>205</v>
      </c>
    </row>
    <row r="439" s="15" customFormat="1">
      <c r="A439" s="15"/>
      <c r="B439" s="267"/>
      <c r="C439" s="268"/>
      <c r="D439" s="247" t="s">
        <v>218</v>
      </c>
      <c r="E439" s="269" t="s">
        <v>1</v>
      </c>
      <c r="F439" s="270" t="s">
        <v>229</v>
      </c>
      <c r="G439" s="268"/>
      <c r="H439" s="271">
        <v>122.40000000000001</v>
      </c>
      <c r="I439" s="272"/>
      <c r="J439" s="268"/>
      <c r="K439" s="268"/>
      <c r="L439" s="273"/>
      <c r="M439" s="274"/>
      <c r="N439" s="275"/>
      <c r="O439" s="275"/>
      <c r="P439" s="275"/>
      <c r="Q439" s="275"/>
      <c r="R439" s="275"/>
      <c r="S439" s="275"/>
      <c r="T439" s="276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77" t="s">
        <v>218</v>
      </c>
      <c r="AU439" s="277" t="s">
        <v>85</v>
      </c>
      <c r="AV439" s="15" t="s">
        <v>213</v>
      </c>
      <c r="AW439" s="15" t="s">
        <v>32</v>
      </c>
      <c r="AX439" s="15" t="s">
        <v>83</v>
      </c>
      <c r="AY439" s="277" t="s">
        <v>205</v>
      </c>
    </row>
    <row r="440" s="2" customFormat="1" ht="37.8" customHeight="1">
      <c r="A440" s="39"/>
      <c r="B440" s="40"/>
      <c r="C440" s="227" t="s">
        <v>544</v>
      </c>
      <c r="D440" s="227" t="s">
        <v>208</v>
      </c>
      <c r="E440" s="228" t="s">
        <v>4992</v>
      </c>
      <c r="F440" s="229" t="s">
        <v>4993</v>
      </c>
      <c r="G440" s="230" t="s">
        <v>398</v>
      </c>
      <c r="H440" s="231">
        <v>5508</v>
      </c>
      <c r="I440" s="232"/>
      <c r="J440" s="233">
        <f>ROUND(I440*H440,2)</f>
        <v>0</v>
      </c>
      <c r="K440" s="229" t="s">
        <v>212</v>
      </c>
      <c r="L440" s="45"/>
      <c r="M440" s="234" t="s">
        <v>1</v>
      </c>
      <c r="N440" s="235" t="s">
        <v>41</v>
      </c>
      <c r="O440" s="92"/>
      <c r="P440" s="236">
        <f>O440*H440</f>
        <v>0</v>
      </c>
      <c r="Q440" s="236">
        <v>0</v>
      </c>
      <c r="R440" s="236">
        <f>Q440*H440</f>
        <v>0</v>
      </c>
      <c r="S440" s="236">
        <v>0</v>
      </c>
      <c r="T440" s="237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38" t="s">
        <v>213</v>
      </c>
      <c r="AT440" s="238" t="s">
        <v>208</v>
      </c>
      <c r="AU440" s="238" t="s">
        <v>85</v>
      </c>
      <c r="AY440" s="18" t="s">
        <v>205</v>
      </c>
      <c r="BE440" s="239">
        <f>IF(N440="základní",J440,0)</f>
        <v>0</v>
      </c>
      <c r="BF440" s="239">
        <f>IF(N440="snížená",J440,0)</f>
        <v>0</v>
      </c>
      <c r="BG440" s="239">
        <f>IF(N440="zákl. přenesená",J440,0)</f>
        <v>0</v>
      </c>
      <c r="BH440" s="239">
        <f>IF(N440="sníž. přenesená",J440,0)</f>
        <v>0</v>
      </c>
      <c r="BI440" s="239">
        <f>IF(N440="nulová",J440,0)</f>
        <v>0</v>
      </c>
      <c r="BJ440" s="18" t="s">
        <v>83</v>
      </c>
      <c r="BK440" s="239">
        <f>ROUND(I440*H440,2)</f>
        <v>0</v>
      </c>
      <c r="BL440" s="18" t="s">
        <v>213</v>
      </c>
      <c r="BM440" s="238" t="s">
        <v>4994</v>
      </c>
    </row>
    <row r="441" s="2" customFormat="1">
      <c r="A441" s="39"/>
      <c r="B441" s="40"/>
      <c r="C441" s="41"/>
      <c r="D441" s="240" t="s">
        <v>216</v>
      </c>
      <c r="E441" s="41"/>
      <c r="F441" s="241" t="s">
        <v>4995</v>
      </c>
      <c r="G441" s="41"/>
      <c r="H441" s="41"/>
      <c r="I441" s="242"/>
      <c r="J441" s="41"/>
      <c r="K441" s="41"/>
      <c r="L441" s="45"/>
      <c r="M441" s="243"/>
      <c r="N441" s="244"/>
      <c r="O441" s="92"/>
      <c r="P441" s="92"/>
      <c r="Q441" s="92"/>
      <c r="R441" s="92"/>
      <c r="S441" s="92"/>
      <c r="T441" s="93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T441" s="18" t="s">
        <v>216</v>
      </c>
      <c r="AU441" s="18" t="s">
        <v>85</v>
      </c>
    </row>
    <row r="442" s="13" customFormat="1">
      <c r="A442" s="13"/>
      <c r="B442" s="245"/>
      <c r="C442" s="246"/>
      <c r="D442" s="247" t="s">
        <v>218</v>
      </c>
      <c r="E442" s="248" t="s">
        <v>1</v>
      </c>
      <c r="F442" s="249" t="s">
        <v>4996</v>
      </c>
      <c r="G442" s="246"/>
      <c r="H442" s="248" t="s">
        <v>1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5" t="s">
        <v>218</v>
      </c>
      <c r="AU442" s="255" t="s">
        <v>85</v>
      </c>
      <c r="AV442" s="13" t="s">
        <v>83</v>
      </c>
      <c r="AW442" s="13" t="s">
        <v>32</v>
      </c>
      <c r="AX442" s="13" t="s">
        <v>76</v>
      </c>
      <c r="AY442" s="255" t="s">
        <v>205</v>
      </c>
    </row>
    <row r="443" s="14" customFormat="1">
      <c r="A443" s="14"/>
      <c r="B443" s="256"/>
      <c r="C443" s="257"/>
      <c r="D443" s="247" t="s">
        <v>218</v>
      </c>
      <c r="E443" s="258" t="s">
        <v>1</v>
      </c>
      <c r="F443" s="259" t="s">
        <v>4997</v>
      </c>
      <c r="G443" s="257"/>
      <c r="H443" s="260">
        <v>122.40000000000001</v>
      </c>
      <c r="I443" s="261"/>
      <c r="J443" s="257"/>
      <c r="K443" s="257"/>
      <c r="L443" s="262"/>
      <c r="M443" s="263"/>
      <c r="N443" s="264"/>
      <c r="O443" s="264"/>
      <c r="P443" s="264"/>
      <c r="Q443" s="264"/>
      <c r="R443" s="264"/>
      <c r="S443" s="264"/>
      <c r="T443" s="26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66" t="s">
        <v>218</v>
      </c>
      <c r="AU443" s="266" t="s">
        <v>85</v>
      </c>
      <c r="AV443" s="14" t="s">
        <v>85</v>
      </c>
      <c r="AW443" s="14" t="s">
        <v>32</v>
      </c>
      <c r="AX443" s="14" t="s">
        <v>83</v>
      </c>
      <c r="AY443" s="266" t="s">
        <v>205</v>
      </c>
    </row>
    <row r="444" s="14" customFormat="1">
      <c r="A444" s="14"/>
      <c r="B444" s="256"/>
      <c r="C444" s="257"/>
      <c r="D444" s="247" t="s">
        <v>218</v>
      </c>
      <c r="E444" s="257"/>
      <c r="F444" s="259" t="s">
        <v>4998</v>
      </c>
      <c r="G444" s="257"/>
      <c r="H444" s="260">
        <v>5508</v>
      </c>
      <c r="I444" s="261"/>
      <c r="J444" s="257"/>
      <c r="K444" s="257"/>
      <c r="L444" s="262"/>
      <c r="M444" s="263"/>
      <c r="N444" s="264"/>
      <c r="O444" s="264"/>
      <c r="P444" s="264"/>
      <c r="Q444" s="264"/>
      <c r="R444" s="264"/>
      <c r="S444" s="264"/>
      <c r="T444" s="26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66" t="s">
        <v>218</v>
      </c>
      <c r="AU444" s="266" t="s">
        <v>85</v>
      </c>
      <c r="AV444" s="14" t="s">
        <v>85</v>
      </c>
      <c r="AW444" s="14" t="s">
        <v>4</v>
      </c>
      <c r="AX444" s="14" t="s">
        <v>83</v>
      </c>
      <c r="AY444" s="266" t="s">
        <v>205</v>
      </c>
    </row>
    <row r="445" s="2" customFormat="1" ht="37.8" customHeight="1">
      <c r="A445" s="39"/>
      <c r="B445" s="40"/>
      <c r="C445" s="227" t="s">
        <v>550</v>
      </c>
      <c r="D445" s="227" t="s">
        <v>208</v>
      </c>
      <c r="E445" s="228" t="s">
        <v>4999</v>
      </c>
      <c r="F445" s="229" t="s">
        <v>5000</v>
      </c>
      <c r="G445" s="230" t="s">
        <v>398</v>
      </c>
      <c r="H445" s="231">
        <v>122.40000000000001</v>
      </c>
      <c r="I445" s="232"/>
      <c r="J445" s="233">
        <f>ROUND(I445*H445,2)</f>
        <v>0</v>
      </c>
      <c r="K445" s="229" t="s">
        <v>212</v>
      </c>
      <c r="L445" s="45"/>
      <c r="M445" s="234" t="s">
        <v>1</v>
      </c>
      <c r="N445" s="235" t="s">
        <v>41</v>
      </c>
      <c r="O445" s="92"/>
      <c r="P445" s="236">
        <f>O445*H445</f>
        <v>0</v>
      </c>
      <c r="Q445" s="236">
        <v>0</v>
      </c>
      <c r="R445" s="236">
        <f>Q445*H445</f>
        <v>0</v>
      </c>
      <c r="S445" s="236">
        <v>0</v>
      </c>
      <c r="T445" s="237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38" t="s">
        <v>213</v>
      </c>
      <c r="AT445" s="238" t="s">
        <v>208</v>
      </c>
      <c r="AU445" s="238" t="s">
        <v>85</v>
      </c>
      <c r="AY445" s="18" t="s">
        <v>205</v>
      </c>
      <c r="BE445" s="239">
        <f>IF(N445="základní",J445,0)</f>
        <v>0</v>
      </c>
      <c r="BF445" s="239">
        <f>IF(N445="snížená",J445,0)</f>
        <v>0</v>
      </c>
      <c r="BG445" s="239">
        <f>IF(N445="zákl. přenesená",J445,0)</f>
        <v>0</v>
      </c>
      <c r="BH445" s="239">
        <f>IF(N445="sníž. přenesená",J445,0)</f>
        <v>0</v>
      </c>
      <c r="BI445" s="239">
        <f>IF(N445="nulová",J445,0)</f>
        <v>0</v>
      </c>
      <c r="BJ445" s="18" t="s">
        <v>83</v>
      </c>
      <c r="BK445" s="239">
        <f>ROUND(I445*H445,2)</f>
        <v>0</v>
      </c>
      <c r="BL445" s="18" t="s">
        <v>213</v>
      </c>
      <c r="BM445" s="238" t="s">
        <v>5001</v>
      </c>
    </row>
    <row r="446" s="2" customFormat="1">
      <c r="A446" s="39"/>
      <c r="B446" s="40"/>
      <c r="C446" s="41"/>
      <c r="D446" s="240" t="s">
        <v>216</v>
      </c>
      <c r="E446" s="41"/>
      <c r="F446" s="241" t="s">
        <v>5002</v>
      </c>
      <c r="G446" s="41"/>
      <c r="H446" s="41"/>
      <c r="I446" s="242"/>
      <c r="J446" s="41"/>
      <c r="K446" s="41"/>
      <c r="L446" s="45"/>
      <c r="M446" s="243"/>
      <c r="N446" s="244"/>
      <c r="O446" s="92"/>
      <c r="P446" s="92"/>
      <c r="Q446" s="92"/>
      <c r="R446" s="92"/>
      <c r="S446" s="92"/>
      <c r="T446" s="93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T446" s="18" t="s">
        <v>216</v>
      </c>
      <c r="AU446" s="18" t="s">
        <v>85</v>
      </c>
    </row>
    <row r="447" s="2" customFormat="1" ht="33" customHeight="1">
      <c r="A447" s="39"/>
      <c r="B447" s="40"/>
      <c r="C447" s="227" t="s">
        <v>556</v>
      </c>
      <c r="D447" s="227" t="s">
        <v>208</v>
      </c>
      <c r="E447" s="228" t="s">
        <v>5003</v>
      </c>
      <c r="F447" s="229" t="s">
        <v>5004</v>
      </c>
      <c r="G447" s="230" t="s">
        <v>211</v>
      </c>
      <c r="H447" s="231">
        <v>40.43</v>
      </c>
      <c r="I447" s="232"/>
      <c r="J447" s="233">
        <f>ROUND(I447*H447,2)</f>
        <v>0</v>
      </c>
      <c r="K447" s="229" t="s">
        <v>212</v>
      </c>
      <c r="L447" s="45"/>
      <c r="M447" s="234" t="s">
        <v>1</v>
      </c>
      <c r="N447" s="235" t="s">
        <v>41</v>
      </c>
      <c r="O447" s="92"/>
      <c r="P447" s="236">
        <f>O447*H447</f>
        <v>0</v>
      </c>
      <c r="Q447" s="236">
        <v>0</v>
      </c>
      <c r="R447" s="236">
        <f>Q447*H447</f>
        <v>0</v>
      </c>
      <c r="S447" s="236">
        <v>0</v>
      </c>
      <c r="T447" s="237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38" t="s">
        <v>213</v>
      </c>
      <c r="AT447" s="238" t="s">
        <v>208</v>
      </c>
      <c r="AU447" s="238" t="s">
        <v>85</v>
      </c>
      <c r="AY447" s="18" t="s">
        <v>205</v>
      </c>
      <c r="BE447" s="239">
        <f>IF(N447="základní",J447,0)</f>
        <v>0</v>
      </c>
      <c r="BF447" s="239">
        <f>IF(N447="snížená",J447,0)</f>
        <v>0</v>
      </c>
      <c r="BG447" s="239">
        <f>IF(N447="zákl. přenesená",J447,0)</f>
        <v>0</v>
      </c>
      <c r="BH447" s="239">
        <f>IF(N447="sníž. přenesená",J447,0)</f>
        <v>0</v>
      </c>
      <c r="BI447" s="239">
        <f>IF(N447="nulová",J447,0)</f>
        <v>0</v>
      </c>
      <c r="BJ447" s="18" t="s">
        <v>83</v>
      </c>
      <c r="BK447" s="239">
        <f>ROUND(I447*H447,2)</f>
        <v>0</v>
      </c>
      <c r="BL447" s="18" t="s">
        <v>213</v>
      </c>
      <c r="BM447" s="238" t="s">
        <v>5005</v>
      </c>
    </row>
    <row r="448" s="2" customFormat="1">
      <c r="A448" s="39"/>
      <c r="B448" s="40"/>
      <c r="C448" s="41"/>
      <c r="D448" s="240" t="s">
        <v>216</v>
      </c>
      <c r="E448" s="41"/>
      <c r="F448" s="241" t="s">
        <v>5006</v>
      </c>
      <c r="G448" s="41"/>
      <c r="H448" s="41"/>
      <c r="I448" s="242"/>
      <c r="J448" s="41"/>
      <c r="K448" s="41"/>
      <c r="L448" s="45"/>
      <c r="M448" s="243"/>
      <c r="N448" s="244"/>
      <c r="O448" s="92"/>
      <c r="P448" s="92"/>
      <c r="Q448" s="92"/>
      <c r="R448" s="92"/>
      <c r="S448" s="92"/>
      <c r="T448" s="93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T448" s="18" t="s">
        <v>216</v>
      </c>
      <c r="AU448" s="18" t="s">
        <v>85</v>
      </c>
    </row>
    <row r="449" s="14" customFormat="1">
      <c r="A449" s="14"/>
      <c r="B449" s="256"/>
      <c r="C449" s="257"/>
      <c r="D449" s="247" t="s">
        <v>218</v>
      </c>
      <c r="E449" s="258" t="s">
        <v>1</v>
      </c>
      <c r="F449" s="259" t="s">
        <v>5007</v>
      </c>
      <c r="G449" s="257"/>
      <c r="H449" s="260">
        <v>40.43</v>
      </c>
      <c r="I449" s="261"/>
      <c r="J449" s="257"/>
      <c r="K449" s="257"/>
      <c r="L449" s="262"/>
      <c r="M449" s="263"/>
      <c r="N449" s="264"/>
      <c r="O449" s="264"/>
      <c r="P449" s="264"/>
      <c r="Q449" s="264"/>
      <c r="R449" s="264"/>
      <c r="S449" s="264"/>
      <c r="T449" s="265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66" t="s">
        <v>218</v>
      </c>
      <c r="AU449" s="266" t="s">
        <v>85</v>
      </c>
      <c r="AV449" s="14" t="s">
        <v>85</v>
      </c>
      <c r="AW449" s="14" t="s">
        <v>32</v>
      </c>
      <c r="AX449" s="14" t="s">
        <v>76</v>
      </c>
      <c r="AY449" s="266" t="s">
        <v>205</v>
      </c>
    </row>
    <row r="450" s="15" customFormat="1">
      <c r="A450" s="15"/>
      <c r="B450" s="267"/>
      <c r="C450" s="268"/>
      <c r="D450" s="247" t="s">
        <v>218</v>
      </c>
      <c r="E450" s="269" t="s">
        <v>1</v>
      </c>
      <c r="F450" s="270" t="s">
        <v>229</v>
      </c>
      <c r="G450" s="268"/>
      <c r="H450" s="271">
        <v>40.43</v>
      </c>
      <c r="I450" s="272"/>
      <c r="J450" s="268"/>
      <c r="K450" s="268"/>
      <c r="L450" s="273"/>
      <c r="M450" s="274"/>
      <c r="N450" s="275"/>
      <c r="O450" s="275"/>
      <c r="P450" s="275"/>
      <c r="Q450" s="275"/>
      <c r="R450" s="275"/>
      <c r="S450" s="275"/>
      <c r="T450" s="276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7" t="s">
        <v>218</v>
      </c>
      <c r="AU450" s="277" t="s">
        <v>85</v>
      </c>
      <c r="AV450" s="15" t="s">
        <v>213</v>
      </c>
      <c r="AW450" s="15" t="s">
        <v>32</v>
      </c>
      <c r="AX450" s="15" t="s">
        <v>83</v>
      </c>
      <c r="AY450" s="277" t="s">
        <v>205</v>
      </c>
    </row>
    <row r="451" s="2" customFormat="1" ht="33" customHeight="1">
      <c r="A451" s="39"/>
      <c r="B451" s="40"/>
      <c r="C451" s="227" t="s">
        <v>561</v>
      </c>
      <c r="D451" s="227" t="s">
        <v>208</v>
      </c>
      <c r="E451" s="228" t="s">
        <v>5008</v>
      </c>
      <c r="F451" s="229" t="s">
        <v>5009</v>
      </c>
      <c r="G451" s="230" t="s">
        <v>211</v>
      </c>
      <c r="H451" s="231">
        <v>40.43</v>
      </c>
      <c r="I451" s="232"/>
      <c r="J451" s="233">
        <f>ROUND(I451*H451,2)</f>
        <v>0</v>
      </c>
      <c r="K451" s="229" t="s">
        <v>212</v>
      </c>
      <c r="L451" s="45"/>
      <c r="M451" s="234" t="s">
        <v>1</v>
      </c>
      <c r="N451" s="235" t="s">
        <v>41</v>
      </c>
      <c r="O451" s="92"/>
      <c r="P451" s="236">
        <f>O451*H451</f>
        <v>0</v>
      </c>
      <c r="Q451" s="236">
        <v>0</v>
      </c>
      <c r="R451" s="236">
        <f>Q451*H451</f>
        <v>0</v>
      </c>
      <c r="S451" s="236">
        <v>0</v>
      </c>
      <c r="T451" s="237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38" t="s">
        <v>213</v>
      </c>
      <c r="AT451" s="238" t="s">
        <v>208</v>
      </c>
      <c r="AU451" s="238" t="s">
        <v>85</v>
      </c>
      <c r="AY451" s="18" t="s">
        <v>205</v>
      </c>
      <c r="BE451" s="239">
        <f>IF(N451="základní",J451,0)</f>
        <v>0</v>
      </c>
      <c r="BF451" s="239">
        <f>IF(N451="snížená",J451,0)</f>
        <v>0</v>
      </c>
      <c r="BG451" s="239">
        <f>IF(N451="zákl. přenesená",J451,0)</f>
        <v>0</v>
      </c>
      <c r="BH451" s="239">
        <f>IF(N451="sníž. přenesená",J451,0)</f>
        <v>0</v>
      </c>
      <c r="BI451" s="239">
        <f>IF(N451="nulová",J451,0)</f>
        <v>0</v>
      </c>
      <c r="BJ451" s="18" t="s">
        <v>83</v>
      </c>
      <c r="BK451" s="239">
        <f>ROUND(I451*H451,2)</f>
        <v>0</v>
      </c>
      <c r="BL451" s="18" t="s">
        <v>213</v>
      </c>
      <c r="BM451" s="238" t="s">
        <v>5010</v>
      </c>
    </row>
    <row r="452" s="2" customFormat="1">
      <c r="A452" s="39"/>
      <c r="B452" s="40"/>
      <c r="C452" s="41"/>
      <c r="D452" s="240" t="s">
        <v>216</v>
      </c>
      <c r="E452" s="41"/>
      <c r="F452" s="241" t="s">
        <v>5011</v>
      </c>
      <c r="G452" s="41"/>
      <c r="H452" s="41"/>
      <c r="I452" s="242"/>
      <c r="J452" s="41"/>
      <c r="K452" s="41"/>
      <c r="L452" s="45"/>
      <c r="M452" s="243"/>
      <c r="N452" s="244"/>
      <c r="O452" s="92"/>
      <c r="P452" s="92"/>
      <c r="Q452" s="92"/>
      <c r="R452" s="92"/>
      <c r="S452" s="92"/>
      <c r="T452" s="93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T452" s="18" t="s">
        <v>216</v>
      </c>
      <c r="AU452" s="18" t="s">
        <v>85</v>
      </c>
    </row>
    <row r="453" s="13" customFormat="1">
      <c r="A453" s="13"/>
      <c r="B453" s="245"/>
      <c r="C453" s="246"/>
      <c r="D453" s="247" t="s">
        <v>218</v>
      </c>
      <c r="E453" s="248" t="s">
        <v>1</v>
      </c>
      <c r="F453" s="249" t="s">
        <v>4996</v>
      </c>
      <c r="G453" s="246"/>
      <c r="H453" s="248" t="s">
        <v>1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5" t="s">
        <v>218</v>
      </c>
      <c r="AU453" s="255" t="s">
        <v>85</v>
      </c>
      <c r="AV453" s="13" t="s">
        <v>83</v>
      </c>
      <c r="AW453" s="13" t="s">
        <v>32</v>
      </c>
      <c r="AX453" s="13" t="s">
        <v>76</v>
      </c>
      <c r="AY453" s="255" t="s">
        <v>205</v>
      </c>
    </row>
    <row r="454" s="14" customFormat="1">
      <c r="A454" s="14"/>
      <c r="B454" s="256"/>
      <c r="C454" s="257"/>
      <c r="D454" s="247" t="s">
        <v>218</v>
      </c>
      <c r="E454" s="258" t="s">
        <v>1</v>
      </c>
      <c r="F454" s="259" t="s">
        <v>5012</v>
      </c>
      <c r="G454" s="257"/>
      <c r="H454" s="260">
        <v>40.43</v>
      </c>
      <c r="I454" s="261"/>
      <c r="J454" s="257"/>
      <c r="K454" s="257"/>
      <c r="L454" s="262"/>
      <c r="M454" s="263"/>
      <c r="N454" s="264"/>
      <c r="O454" s="264"/>
      <c r="P454" s="264"/>
      <c r="Q454" s="264"/>
      <c r="R454" s="264"/>
      <c r="S454" s="264"/>
      <c r="T454" s="26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66" t="s">
        <v>218</v>
      </c>
      <c r="AU454" s="266" t="s">
        <v>85</v>
      </c>
      <c r="AV454" s="14" t="s">
        <v>85</v>
      </c>
      <c r="AW454" s="14" t="s">
        <v>32</v>
      </c>
      <c r="AX454" s="14" t="s">
        <v>76</v>
      </c>
      <c r="AY454" s="266" t="s">
        <v>205</v>
      </c>
    </row>
    <row r="455" s="15" customFormat="1">
      <c r="A455" s="15"/>
      <c r="B455" s="267"/>
      <c r="C455" s="268"/>
      <c r="D455" s="247" t="s">
        <v>218</v>
      </c>
      <c r="E455" s="269" t="s">
        <v>1</v>
      </c>
      <c r="F455" s="270" t="s">
        <v>229</v>
      </c>
      <c r="G455" s="268"/>
      <c r="H455" s="271">
        <v>40.43</v>
      </c>
      <c r="I455" s="272"/>
      <c r="J455" s="268"/>
      <c r="K455" s="268"/>
      <c r="L455" s="273"/>
      <c r="M455" s="274"/>
      <c r="N455" s="275"/>
      <c r="O455" s="275"/>
      <c r="P455" s="275"/>
      <c r="Q455" s="275"/>
      <c r="R455" s="275"/>
      <c r="S455" s="275"/>
      <c r="T455" s="276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77" t="s">
        <v>218</v>
      </c>
      <c r="AU455" s="277" t="s">
        <v>85</v>
      </c>
      <c r="AV455" s="15" t="s">
        <v>213</v>
      </c>
      <c r="AW455" s="15" t="s">
        <v>32</v>
      </c>
      <c r="AX455" s="15" t="s">
        <v>83</v>
      </c>
      <c r="AY455" s="277" t="s">
        <v>205</v>
      </c>
    </row>
    <row r="456" s="2" customFormat="1" ht="37.8" customHeight="1">
      <c r="A456" s="39"/>
      <c r="B456" s="40"/>
      <c r="C456" s="227" t="s">
        <v>566</v>
      </c>
      <c r="D456" s="227" t="s">
        <v>208</v>
      </c>
      <c r="E456" s="228" t="s">
        <v>5013</v>
      </c>
      <c r="F456" s="229" t="s">
        <v>5014</v>
      </c>
      <c r="G456" s="230" t="s">
        <v>211</v>
      </c>
      <c r="H456" s="231">
        <v>1819.3499999999999</v>
      </c>
      <c r="I456" s="232"/>
      <c r="J456" s="233">
        <f>ROUND(I456*H456,2)</f>
        <v>0</v>
      </c>
      <c r="K456" s="229" t="s">
        <v>212</v>
      </c>
      <c r="L456" s="45"/>
      <c r="M456" s="234" t="s">
        <v>1</v>
      </c>
      <c r="N456" s="235" t="s">
        <v>41</v>
      </c>
      <c r="O456" s="92"/>
      <c r="P456" s="236">
        <f>O456*H456</f>
        <v>0</v>
      </c>
      <c r="Q456" s="236">
        <v>0</v>
      </c>
      <c r="R456" s="236">
        <f>Q456*H456</f>
        <v>0</v>
      </c>
      <c r="S456" s="236">
        <v>0</v>
      </c>
      <c r="T456" s="237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38" t="s">
        <v>213</v>
      </c>
      <c r="AT456" s="238" t="s">
        <v>208</v>
      </c>
      <c r="AU456" s="238" t="s">
        <v>85</v>
      </c>
      <c r="AY456" s="18" t="s">
        <v>205</v>
      </c>
      <c r="BE456" s="239">
        <f>IF(N456="základní",J456,0)</f>
        <v>0</v>
      </c>
      <c r="BF456" s="239">
        <f>IF(N456="snížená",J456,0)</f>
        <v>0</v>
      </c>
      <c r="BG456" s="239">
        <f>IF(N456="zákl. přenesená",J456,0)</f>
        <v>0</v>
      </c>
      <c r="BH456" s="239">
        <f>IF(N456="sníž. přenesená",J456,0)</f>
        <v>0</v>
      </c>
      <c r="BI456" s="239">
        <f>IF(N456="nulová",J456,0)</f>
        <v>0</v>
      </c>
      <c r="BJ456" s="18" t="s">
        <v>83</v>
      </c>
      <c r="BK456" s="239">
        <f>ROUND(I456*H456,2)</f>
        <v>0</v>
      </c>
      <c r="BL456" s="18" t="s">
        <v>213</v>
      </c>
      <c r="BM456" s="238" t="s">
        <v>5015</v>
      </c>
    </row>
    <row r="457" s="2" customFormat="1">
      <c r="A457" s="39"/>
      <c r="B457" s="40"/>
      <c r="C457" s="41"/>
      <c r="D457" s="240" t="s">
        <v>216</v>
      </c>
      <c r="E457" s="41"/>
      <c r="F457" s="241" t="s">
        <v>5016</v>
      </c>
      <c r="G457" s="41"/>
      <c r="H457" s="41"/>
      <c r="I457" s="242"/>
      <c r="J457" s="41"/>
      <c r="K457" s="41"/>
      <c r="L457" s="45"/>
      <c r="M457" s="243"/>
      <c r="N457" s="244"/>
      <c r="O457" s="92"/>
      <c r="P457" s="92"/>
      <c r="Q457" s="92"/>
      <c r="R457" s="92"/>
      <c r="S457" s="92"/>
      <c r="T457" s="93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T457" s="18" t="s">
        <v>216</v>
      </c>
      <c r="AU457" s="18" t="s">
        <v>85</v>
      </c>
    </row>
    <row r="458" s="14" customFormat="1">
      <c r="A458" s="14"/>
      <c r="B458" s="256"/>
      <c r="C458" s="257"/>
      <c r="D458" s="247" t="s">
        <v>218</v>
      </c>
      <c r="E458" s="257"/>
      <c r="F458" s="259" t="s">
        <v>5017</v>
      </c>
      <c r="G458" s="257"/>
      <c r="H458" s="260">
        <v>1819.3499999999999</v>
      </c>
      <c r="I458" s="261"/>
      <c r="J458" s="257"/>
      <c r="K458" s="257"/>
      <c r="L458" s="262"/>
      <c r="M458" s="263"/>
      <c r="N458" s="264"/>
      <c r="O458" s="264"/>
      <c r="P458" s="264"/>
      <c r="Q458" s="264"/>
      <c r="R458" s="264"/>
      <c r="S458" s="264"/>
      <c r="T458" s="265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66" t="s">
        <v>218</v>
      </c>
      <c r="AU458" s="266" t="s">
        <v>85</v>
      </c>
      <c r="AV458" s="14" t="s">
        <v>85</v>
      </c>
      <c r="AW458" s="14" t="s">
        <v>4</v>
      </c>
      <c r="AX458" s="14" t="s">
        <v>83</v>
      </c>
      <c r="AY458" s="266" t="s">
        <v>205</v>
      </c>
    </row>
    <row r="459" s="2" customFormat="1" ht="33" customHeight="1">
      <c r="A459" s="39"/>
      <c r="B459" s="40"/>
      <c r="C459" s="227" t="s">
        <v>572</v>
      </c>
      <c r="D459" s="227" t="s">
        <v>208</v>
      </c>
      <c r="E459" s="228" t="s">
        <v>5018</v>
      </c>
      <c r="F459" s="229" t="s">
        <v>5019</v>
      </c>
      <c r="G459" s="230" t="s">
        <v>211</v>
      </c>
      <c r="H459" s="231">
        <v>40.43</v>
      </c>
      <c r="I459" s="232"/>
      <c r="J459" s="233">
        <f>ROUND(I459*H459,2)</f>
        <v>0</v>
      </c>
      <c r="K459" s="229" t="s">
        <v>212</v>
      </c>
      <c r="L459" s="45"/>
      <c r="M459" s="234" t="s">
        <v>1</v>
      </c>
      <c r="N459" s="235" t="s">
        <v>41</v>
      </c>
      <c r="O459" s="92"/>
      <c r="P459" s="236">
        <f>O459*H459</f>
        <v>0</v>
      </c>
      <c r="Q459" s="236">
        <v>0</v>
      </c>
      <c r="R459" s="236">
        <f>Q459*H459</f>
        <v>0</v>
      </c>
      <c r="S459" s="236">
        <v>0</v>
      </c>
      <c r="T459" s="237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38" t="s">
        <v>213</v>
      </c>
      <c r="AT459" s="238" t="s">
        <v>208</v>
      </c>
      <c r="AU459" s="238" t="s">
        <v>85</v>
      </c>
      <c r="AY459" s="18" t="s">
        <v>205</v>
      </c>
      <c r="BE459" s="239">
        <f>IF(N459="základní",J459,0)</f>
        <v>0</v>
      </c>
      <c r="BF459" s="239">
        <f>IF(N459="snížená",J459,0)</f>
        <v>0</v>
      </c>
      <c r="BG459" s="239">
        <f>IF(N459="zákl. přenesená",J459,0)</f>
        <v>0</v>
      </c>
      <c r="BH459" s="239">
        <f>IF(N459="sníž. přenesená",J459,0)</f>
        <v>0</v>
      </c>
      <c r="BI459" s="239">
        <f>IF(N459="nulová",J459,0)</f>
        <v>0</v>
      </c>
      <c r="BJ459" s="18" t="s">
        <v>83</v>
      </c>
      <c r="BK459" s="239">
        <f>ROUND(I459*H459,2)</f>
        <v>0</v>
      </c>
      <c r="BL459" s="18" t="s">
        <v>213</v>
      </c>
      <c r="BM459" s="238" t="s">
        <v>5020</v>
      </c>
    </row>
    <row r="460" s="2" customFormat="1">
      <c r="A460" s="39"/>
      <c r="B460" s="40"/>
      <c r="C460" s="41"/>
      <c r="D460" s="240" t="s">
        <v>216</v>
      </c>
      <c r="E460" s="41"/>
      <c r="F460" s="241" t="s">
        <v>5021</v>
      </c>
      <c r="G460" s="41"/>
      <c r="H460" s="41"/>
      <c r="I460" s="242"/>
      <c r="J460" s="41"/>
      <c r="K460" s="41"/>
      <c r="L460" s="45"/>
      <c r="M460" s="243"/>
      <c r="N460" s="244"/>
      <c r="O460" s="92"/>
      <c r="P460" s="92"/>
      <c r="Q460" s="92"/>
      <c r="R460" s="92"/>
      <c r="S460" s="92"/>
      <c r="T460" s="93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T460" s="18" t="s">
        <v>216</v>
      </c>
      <c r="AU460" s="18" t="s">
        <v>85</v>
      </c>
    </row>
    <row r="461" s="14" customFormat="1">
      <c r="A461" s="14"/>
      <c r="B461" s="256"/>
      <c r="C461" s="257"/>
      <c r="D461" s="247" t="s">
        <v>218</v>
      </c>
      <c r="E461" s="258" t="s">
        <v>1</v>
      </c>
      <c r="F461" s="259" t="s">
        <v>5007</v>
      </c>
      <c r="G461" s="257"/>
      <c r="H461" s="260">
        <v>40.43</v>
      </c>
      <c r="I461" s="261"/>
      <c r="J461" s="257"/>
      <c r="K461" s="257"/>
      <c r="L461" s="262"/>
      <c r="M461" s="263"/>
      <c r="N461" s="264"/>
      <c r="O461" s="264"/>
      <c r="P461" s="264"/>
      <c r="Q461" s="264"/>
      <c r="R461" s="264"/>
      <c r="S461" s="264"/>
      <c r="T461" s="265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6" t="s">
        <v>218</v>
      </c>
      <c r="AU461" s="266" t="s">
        <v>85</v>
      </c>
      <c r="AV461" s="14" t="s">
        <v>85</v>
      </c>
      <c r="AW461" s="14" t="s">
        <v>32</v>
      </c>
      <c r="AX461" s="14" t="s">
        <v>76</v>
      </c>
      <c r="AY461" s="266" t="s">
        <v>205</v>
      </c>
    </row>
    <row r="462" s="15" customFormat="1">
      <c r="A462" s="15"/>
      <c r="B462" s="267"/>
      <c r="C462" s="268"/>
      <c r="D462" s="247" t="s">
        <v>218</v>
      </c>
      <c r="E462" s="269" t="s">
        <v>1</v>
      </c>
      <c r="F462" s="270" t="s">
        <v>229</v>
      </c>
      <c r="G462" s="268"/>
      <c r="H462" s="271">
        <v>40.43</v>
      </c>
      <c r="I462" s="272"/>
      <c r="J462" s="268"/>
      <c r="K462" s="268"/>
      <c r="L462" s="273"/>
      <c r="M462" s="274"/>
      <c r="N462" s="275"/>
      <c r="O462" s="275"/>
      <c r="P462" s="275"/>
      <c r="Q462" s="275"/>
      <c r="R462" s="275"/>
      <c r="S462" s="275"/>
      <c r="T462" s="276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7" t="s">
        <v>218</v>
      </c>
      <c r="AU462" s="277" t="s">
        <v>85</v>
      </c>
      <c r="AV462" s="15" t="s">
        <v>213</v>
      </c>
      <c r="AW462" s="15" t="s">
        <v>32</v>
      </c>
      <c r="AX462" s="15" t="s">
        <v>83</v>
      </c>
      <c r="AY462" s="277" t="s">
        <v>205</v>
      </c>
    </row>
    <row r="463" s="2" customFormat="1" ht="33" customHeight="1">
      <c r="A463" s="39"/>
      <c r="B463" s="40"/>
      <c r="C463" s="227" t="s">
        <v>577</v>
      </c>
      <c r="D463" s="227" t="s">
        <v>208</v>
      </c>
      <c r="E463" s="228" t="s">
        <v>5022</v>
      </c>
      <c r="F463" s="229" t="s">
        <v>5023</v>
      </c>
      <c r="G463" s="230" t="s">
        <v>255</v>
      </c>
      <c r="H463" s="231">
        <v>12.4</v>
      </c>
      <c r="I463" s="232"/>
      <c r="J463" s="233">
        <f>ROUND(I463*H463,2)</f>
        <v>0</v>
      </c>
      <c r="K463" s="229" t="s">
        <v>212</v>
      </c>
      <c r="L463" s="45"/>
      <c r="M463" s="234" t="s">
        <v>1</v>
      </c>
      <c r="N463" s="235" t="s">
        <v>41</v>
      </c>
      <c r="O463" s="92"/>
      <c r="P463" s="236">
        <f>O463*H463</f>
        <v>0</v>
      </c>
      <c r="Q463" s="236">
        <v>0</v>
      </c>
      <c r="R463" s="236">
        <f>Q463*H463</f>
        <v>0</v>
      </c>
      <c r="S463" s="236">
        <v>0</v>
      </c>
      <c r="T463" s="237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38" t="s">
        <v>213</v>
      </c>
      <c r="AT463" s="238" t="s">
        <v>208</v>
      </c>
      <c r="AU463" s="238" t="s">
        <v>85</v>
      </c>
      <c r="AY463" s="18" t="s">
        <v>205</v>
      </c>
      <c r="BE463" s="239">
        <f>IF(N463="základní",J463,0)</f>
        <v>0</v>
      </c>
      <c r="BF463" s="239">
        <f>IF(N463="snížená",J463,0)</f>
        <v>0</v>
      </c>
      <c r="BG463" s="239">
        <f>IF(N463="zákl. přenesená",J463,0)</f>
        <v>0</v>
      </c>
      <c r="BH463" s="239">
        <f>IF(N463="sníž. přenesená",J463,0)</f>
        <v>0</v>
      </c>
      <c r="BI463" s="239">
        <f>IF(N463="nulová",J463,0)</f>
        <v>0</v>
      </c>
      <c r="BJ463" s="18" t="s">
        <v>83</v>
      </c>
      <c r="BK463" s="239">
        <f>ROUND(I463*H463,2)</f>
        <v>0</v>
      </c>
      <c r="BL463" s="18" t="s">
        <v>213</v>
      </c>
      <c r="BM463" s="238" t="s">
        <v>5024</v>
      </c>
    </row>
    <row r="464" s="2" customFormat="1">
      <c r="A464" s="39"/>
      <c r="B464" s="40"/>
      <c r="C464" s="41"/>
      <c r="D464" s="240" t="s">
        <v>216</v>
      </c>
      <c r="E464" s="41"/>
      <c r="F464" s="241" t="s">
        <v>5025</v>
      </c>
      <c r="G464" s="41"/>
      <c r="H464" s="41"/>
      <c r="I464" s="242"/>
      <c r="J464" s="41"/>
      <c r="K464" s="41"/>
      <c r="L464" s="45"/>
      <c r="M464" s="243"/>
      <c r="N464" s="244"/>
      <c r="O464" s="92"/>
      <c r="P464" s="92"/>
      <c r="Q464" s="92"/>
      <c r="R464" s="92"/>
      <c r="S464" s="92"/>
      <c r="T464" s="93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T464" s="18" t="s">
        <v>216</v>
      </c>
      <c r="AU464" s="18" t="s">
        <v>85</v>
      </c>
    </row>
    <row r="465" s="14" customFormat="1">
      <c r="A465" s="14"/>
      <c r="B465" s="256"/>
      <c r="C465" s="257"/>
      <c r="D465" s="247" t="s">
        <v>218</v>
      </c>
      <c r="E465" s="258" t="s">
        <v>1</v>
      </c>
      <c r="F465" s="259" t="s">
        <v>5026</v>
      </c>
      <c r="G465" s="257"/>
      <c r="H465" s="260">
        <v>12.4</v>
      </c>
      <c r="I465" s="261"/>
      <c r="J465" s="257"/>
      <c r="K465" s="257"/>
      <c r="L465" s="262"/>
      <c r="M465" s="263"/>
      <c r="N465" s="264"/>
      <c r="O465" s="264"/>
      <c r="P465" s="264"/>
      <c r="Q465" s="264"/>
      <c r="R465" s="264"/>
      <c r="S465" s="264"/>
      <c r="T465" s="265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66" t="s">
        <v>218</v>
      </c>
      <c r="AU465" s="266" t="s">
        <v>85</v>
      </c>
      <c r="AV465" s="14" t="s">
        <v>85</v>
      </c>
      <c r="AW465" s="14" t="s">
        <v>32</v>
      </c>
      <c r="AX465" s="14" t="s">
        <v>76</v>
      </c>
      <c r="AY465" s="266" t="s">
        <v>205</v>
      </c>
    </row>
    <row r="466" s="15" customFormat="1">
      <c r="A466" s="15"/>
      <c r="B466" s="267"/>
      <c r="C466" s="268"/>
      <c r="D466" s="247" t="s">
        <v>218</v>
      </c>
      <c r="E466" s="269" t="s">
        <v>1</v>
      </c>
      <c r="F466" s="270" t="s">
        <v>229</v>
      </c>
      <c r="G466" s="268"/>
      <c r="H466" s="271">
        <v>12.4</v>
      </c>
      <c r="I466" s="272"/>
      <c r="J466" s="268"/>
      <c r="K466" s="268"/>
      <c r="L466" s="273"/>
      <c r="M466" s="274"/>
      <c r="N466" s="275"/>
      <c r="O466" s="275"/>
      <c r="P466" s="275"/>
      <c r="Q466" s="275"/>
      <c r="R466" s="275"/>
      <c r="S466" s="275"/>
      <c r="T466" s="276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77" t="s">
        <v>218</v>
      </c>
      <c r="AU466" s="277" t="s">
        <v>85</v>
      </c>
      <c r="AV466" s="15" t="s">
        <v>213</v>
      </c>
      <c r="AW466" s="15" t="s">
        <v>32</v>
      </c>
      <c r="AX466" s="15" t="s">
        <v>83</v>
      </c>
      <c r="AY466" s="277" t="s">
        <v>205</v>
      </c>
    </row>
    <row r="467" s="2" customFormat="1" ht="24.15" customHeight="1">
      <c r="A467" s="39"/>
      <c r="B467" s="40"/>
      <c r="C467" s="227" t="s">
        <v>581</v>
      </c>
      <c r="D467" s="227" t="s">
        <v>208</v>
      </c>
      <c r="E467" s="228" t="s">
        <v>5027</v>
      </c>
      <c r="F467" s="229" t="s">
        <v>5028</v>
      </c>
      <c r="G467" s="230" t="s">
        <v>255</v>
      </c>
      <c r="H467" s="231">
        <v>558</v>
      </c>
      <c r="I467" s="232"/>
      <c r="J467" s="233">
        <f>ROUND(I467*H467,2)</f>
        <v>0</v>
      </c>
      <c r="K467" s="229" t="s">
        <v>212</v>
      </c>
      <c r="L467" s="45"/>
      <c r="M467" s="234" t="s">
        <v>1</v>
      </c>
      <c r="N467" s="235" t="s">
        <v>41</v>
      </c>
      <c r="O467" s="92"/>
      <c r="P467" s="236">
        <f>O467*H467</f>
        <v>0</v>
      </c>
      <c r="Q467" s="236">
        <v>0</v>
      </c>
      <c r="R467" s="236">
        <f>Q467*H467</f>
        <v>0</v>
      </c>
      <c r="S467" s="236">
        <v>0</v>
      </c>
      <c r="T467" s="237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38" t="s">
        <v>213</v>
      </c>
      <c r="AT467" s="238" t="s">
        <v>208</v>
      </c>
      <c r="AU467" s="238" t="s">
        <v>85</v>
      </c>
      <c r="AY467" s="18" t="s">
        <v>205</v>
      </c>
      <c r="BE467" s="239">
        <f>IF(N467="základní",J467,0)</f>
        <v>0</v>
      </c>
      <c r="BF467" s="239">
        <f>IF(N467="snížená",J467,0)</f>
        <v>0</v>
      </c>
      <c r="BG467" s="239">
        <f>IF(N467="zákl. přenesená",J467,0)</f>
        <v>0</v>
      </c>
      <c r="BH467" s="239">
        <f>IF(N467="sníž. přenesená",J467,0)</f>
        <v>0</v>
      </c>
      <c r="BI467" s="239">
        <f>IF(N467="nulová",J467,0)</f>
        <v>0</v>
      </c>
      <c r="BJ467" s="18" t="s">
        <v>83</v>
      </c>
      <c r="BK467" s="239">
        <f>ROUND(I467*H467,2)</f>
        <v>0</v>
      </c>
      <c r="BL467" s="18" t="s">
        <v>213</v>
      </c>
      <c r="BM467" s="238" t="s">
        <v>5029</v>
      </c>
    </row>
    <row r="468" s="2" customFormat="1">
      <c r="A468" s="39"/>
      <c r="B468" s="40"/>
      <c r="C468" s="41"/>
      <c r="D468" s="240" t="s">
        <v>216</v>
      </c>
      <c r="E468" s="41"/>
      <c r="F468" s="241" t="s">
        <v>5030</v>
      </c>
      <c r="G468" s="41"/>
      <c r="H468" s="41"/>
      <c r="I468" s="242"/>
      <c r="J468" s="41"/>
      <c r="K468" s="41"/>
      <c r="L468" s="45"/>
      <c r="M468" s="243"/>
      <c r="N468" s="244"/>
      <c r="O468" s="92"/>
      <c r="P468" s="92"/>
      <c r="Q468" s="92"/>
      <c r="R468" s="92"/>
      <c r="S468" s="92"/>
      <c r="T468" s="93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T468" s="18" t="s">
        <v>216</v>
      </c>
      <c r="AU468" s="18" t="s">
        <v>85</v>
      </c>
    </row>
    <row r="469" s="13" customFormat="1">
      <c r="A469" s="13"/>
      <c r="B469" s="245"/>
      <c r="C469" s="246"/>
      <c r="D469" s="247" t="s">
        <v>218</v>
      </c>
      <c r="E469" s="248" t="s">
        <v>1</v>
      </c>
      <c r="F469" s="249" t="s">
        <v>4996</v>
      </c>
      <c r="G469" s="246"/>
      <c r="H469" s="248" t="s">
        <v>1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5" t="s">
        <v>218</v>
      </c>
      <c r="AU469" s="255" t="s">
        <v>85</v>
      </c>
      <c r="AV469" s="13" t="s">
        <v>83</v>
      </c>
      <c r="AW469" s="13" t="s">
        <v>32</v>
      </c>
      <c r="AX469" s="13" t="s">
        <v>76</v>
      </c>
      <c r="AY469" s="255" t="s">
        <v>205</v>
      </c>
    </row>
    <row r="470" s="14" customFormat="1">
      <c r="A470" s="14"/>
      <c r="B470" s="256"/>
      <c r="C470" s="257"/>
      <c r="D470" s="247" t="s">
        <v>218</v>
      </c>
      <c r="E470" s="258" t="s">
        <v>1</v>
      </c>
      <c r="F470" s="259" t="s">
        <v>5031</v>
      </c>
      <c r="G470" s="257"/>
      <c r="H470" s="260">
        <v>12.4</v>
      </c>
      <c r="I470" s="261"/>
      <c r="J470" s="257"/>
      <c r="K470" s="257"/>
      <c r="L470" s="262"/>
      <c r="M470" s="263"/>
      <c r="N470" s="264"/>
      <c r="O470" s="264"/>
      <c r="P470" s="264"/>
      <c r="Q470" s="264"/>
      <c r="R470" s="264"/>
      <c r="S470" s="264"/>
      <c r="T470" s="265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66" t="s">
        <v>218</v>
      </c>
      <c r="AU470" s="266" t="s">
        <v>85</v>
      </c>
      <c r="AV470" s="14" t="s">
        <v>85</v>
      </c>
      <c r="AW470" s="14" t="s">
        <v>32</v>
      </c>
      <c r="AX470" s="14" t="s">
        <v>83</v>
      </c>
      <c r="AY470" s="266" t="s">
        <v>205</v>
      </c>
    </row>
    <row r="471" s="14" customFormat="1">
      <c r="A471" s="14"/>
      <c r="B471" s="256"/>
      <c r="C471" s="257"/>
      <c r="D471" s="247" t="s">
        <v>218</v>
      </c>
      <c r="E471" s="257"/>
      <c r="F471" s="259" t="s">
        <v>5032</v>
      </c>
      <c r="G471" s="257"/>
      <c r="H471" s="260">
        <v>558</v>
      </c>
      <c r="I471" s="261"/>
      <c r="J471" s="257"/>
      <c r="K471" s="257"/>
      <c r="L471" s="262"/>
      <c r="M471" s="263"/>
      <c r="N471" s="264"/>
      <c r="O471" s="264"/>
      <c r="P471" s="264"/>
      <c r="Q471" s="264"/>
      <c r="R471" s="264"/>
      <c r="S471" s="264"/>
      <c r="T471" s="265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66" t="s">
        <v>218</v>
      </c>
      <c r="AU471" s="266" t="s">
        <v>85</v>
      </c>
      <c r="AV471" s="14" t="s">
        <v>85</v>
      </c>
      <c r="AW471" s="14" t="s">
        <v>4</v>
      </c>
      <c r="AX471" s="14" t="s">
        <v>83</v>
      </c>
      <c r="AY471" s="266" t="s">
        <v>205</v>
      </c>
    </row>
    <row r="472" s="2" customFormat="1" ht="33" customHeight="1">
      <c r="A472" s="39"/>
      <c r="B472" s="40"/>
      <c r="C472" s="227" t="s">
        <v>585</v>
      </c>
      <c r="D472" s="227" t="s">
        <v>208</v>
      </c>
      <c r="E472" s="228" t="s">
        <v>5033</v>
      </c>
      <c r="F472" s="229" t="s">
        <v>5034</v>
      </c>
      <c r="G472" s="230" t="s">
        <v>255</v>
      </c>
      <c r="H472" s="231">
        <v>12.4</v>
      </c>
      <c r="I472" s="232"/>
      <c r="J472" s="233">
        <f>ROUND(I472*H472,2)</f>
        <v>0</v>
      </c>
      <c r="K472" s="229" t="s">
        <v>212</v>
      </c>
      <c r="L472" s="45"/>
      <c r="M472" s="234" t="s">
        <v>1</v>
      </c>
      <c r="N472" s="235" t="s">
        <v>41</v>
      </c>
      <c r="O472" s="92"/>
      <c r="P472" s="236">
        <f>O472*H472</f>
        <v>0</v>
      </c>
      <c r="Q472" s="236">
        <v>0</v>
      </c>
      <c r="R472" s="236">
        <f>Q472*H472</f>
        <v>0</v>
      </c>
      <c r="S472" s="236">
        <v>0</v>
      </c>
      <c r="T472" s="237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38" t="s">
        <v>213</v>
      </c>
      <c r="AT472" s="238" t="s">
        <v>208</v>
      </c>
      <c r="AU472" s="238" t="s">
        <v>85</v>
      </c>
      <c r="AY472" s="18" t="s">
        <v>205</v>
      </c>
      <c r="BE472" s="239">
        <f>IF(N472="základní",J472,0)</f>
        <v>0</v>
      </c>
      <c r="BF472" s="239">
        <f>IF(N472="snížená",J472,0)</f>
        <v>0</v>
      </c>
      <c r="BG472" s="239">
        <f>IF(N472="zákl. přenesená",J472,0)</f>
        <v>0</v>
      </c>
      <c r="BH472" s="239">
        <f>IF(N472="sníž. přenesená",J472,0)</f>
        <v>0</v>
      </c>
      <c r="BI472" s="239">
        <f>IF(N472="nulová",J472,0)</f>
        <v>0</v>
      </c>
      <c r="BJ472" s="18" t="s">
        <v>83</v>
      </c>
      <c r="BK472" s="239">
        <f>ROUND(I472*H472,2)</f>
        <v>0</v>
      </c>
      <c r="BL472" s="18" t="s">
        <v>213</v>
      </c>
      <c r="BM472" s="238" t="s">
        <v>5035</v>
      </c>
    </row>
    <row r="473" s="2" customFormat="1">
      <c r="A473" s="39"/>
      <c r="B473" s="40"/>
      <c r="C473" s="41"/>
      <c r="D473" s="240" t="s">
        <v>216</v>
      </c>
      <c r="E473" s="41"/>
      <c r="F473" s="241" t="s">
        <v>5036</v>
      </c>
      <c r="G473" s="41"/>
      <c r="H473" s="41"/>
      <c r="I473" s="242"/>
      <c r="J473" s="41"/>
      <c r="K473" s="41"/>
      <c r="L473" s="45"/>
      <c r="M473" s="243"/>
      <c r="N473" s="244"/>
      <c r="O473" s="92"/>
      <c r="P473" s="92"/>
      <c r="Q473" s="92"/>
      <c r="R473" s="92"/>
      <c r="S473" s="92"/>
      <c r="T473" s="93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T473" s="18" t="s">
        <v>216</v>
      </c>
      <c r="AU473" s="18" t="s">
        <v>85</v>
      </c>
    </row>
    <row r="474" s="2" customFormat="1" ht="16.5" customHeight="1">
      <c r="A474" s="39"/>
      <c r="B474" s="40"/>
      <c r="C474" s="227" t="s">
        <v>590</v>
      </c>
      <c r="D474" s="227" t="s">
        <v>208</v>
      </c>
      <c r="E474" s="228" t="s">
        <v>1336</v>
      </c>
      <c r="F474" s="229" t="s">
        <v>1337</v>
      </c>
      <c r="G474" s="230" t="s">
        <v>398</v>
      </c>
      <c r="H474" s="231">
        <v>122.40000000000001</v>
      </c>
      <c r="I474" s="232"/>
      <c r="J474" s="233">
        <f>ROUND(I474*H474,2)</f>
        <v>0</v>
      </c>
      <c r="K474" s="229" t="s">
        <v>212</v>
      </c>
      <c r="L474" s="45"/>
      <c r="M474" s="234" t="s">
        <v>1</v>
      </c>
      <c r="N474" s="235" t="s">
        <v>41</v>
      </c>
      <c r="O474" s="92"/>
      <c r="P474" s="236">
        <f>O474*H474</f>
        <v>0</v>
      </c>
      <c r="Q474" s="236">
        <v>0</v>
      </c>
      <c r="R474" s="236">
        <f>Q474*H474</f>
        <v>0</v>
      </c>
      <c r="S474" s="236">
        <v>0</v>
      </c>
      <c r="T474" s="237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38" t="s">
        <v>213</v>
      </c>
      <c r="AT474" s="238" t="s">
        <v>208</v>
      </c>
      <c r="AU474" s="238" t="s">
        <v>85</v>
      </c>
      <c r="AY474" s="18" t="s">
        <v>205</v>
      </c>
      <c r="BE474" s="239">
        <f>IF(N474="základní",J474,0)</f>
        <v>0</v>
      </c>
      <c r="BF474" s="239">
        <f>IF(N474="snížená",J474,0)</f>
        <v>0</v>
      </c>
      <c r="BG474" s="239">
        <f>IF(N474="zákl. přenesená",J474,0)</f>
        <v>0</v>
      </c>
      <c r="BH474" s="239">
        <f>IF(N474="sníž. přenesená",J474,0)</f>
        <v>0</v>
      </c>
      <c r="BI474" s="239">
        <f>IF(N474="nulová",J474,0)</f>
        <v>0</v>
      </c>
      <c r="BJ474" s="18" t="s">
        <v>83</v>
      </c>
      <c r="BK474" s="239">
        <f>ROUND(I474*H474,2)</f>
        <v>0</v>
      </c>
      <c r="BL474" s="18" t="s">
        <v>213</v>
      </c>
      <c r="BM474" s="238" t="s">
        <v>5037</v>
      </c>
    </row>
    <row r="475" s="2" customFormat="1">
      <c r="A475" s="39"/>
      <c r="B475" s="40"/>
      <c r="C475" s="41"/>
      <c r="D475" s="240" t="s">
        <v>216</v>
      </c>
      <c r="E475" s="41"/>
      <c r="F475" s="241" t="s">
        <v>1339</v>
      </c>
      <c r="G475" s="41"/>
      <c r="H475" s="41"/>
      <c r="I475" s="242"/>
      <c r="J475" s="41"/>
      <c r="K475" s="41"/>
      <c r="L475" s="45"/>
      <c r="M475" s="243"/>
      <c r="N475" s="244"/>
      <c r="O475" s="92"/>
      <c r="P475" s="92"/>
      <c r="Q475" s="92"/>
      <c r="R475" s="92"/>
      <c r="S475" s="92"/>
      <c r="T475" s="93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T475" s="18" t="s">
        <v>216</v>
      </c>
      <c r="AU475" s="18" t="s">
        <v>85</v>
      </c>
    </row>
    <row r="476" s="14" customFormat="1">
      <c r="A476" s="14"/>
      <c r="B476" s="256"/>
      <c r="C476" s="257"/>
      <c r="D476" s="247" t="s">
        <v>218</v>
      </c>
      <c r="E476" s="258" t="s">
        <v>1</v>
      </c>
      <c r="F476" s="259" t="s">
        <v>4921</v>
      </c>
      <c r="G476" s="257"/>
      <c r="H476" s="260">
        <v>122.40000000000001</v>
      </c>
      <c r="I476" s="261"/>
      <c r="J476" s="257"/>
      <c r="K476" s="257"/>
      <c r="L476" s="262"/>
      <c r="M476" s="263"/>
      <c r="N476" s="264"/>
      <c r="O476" s="264"/>
      <c r="P476" s="264"/>
      <c r="Q476" s="264"/>
      <c r="R476" s="264"/>
      <c r="S476" s="264"/>
      <c r="T476" s="265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6" t="s">
        <v>218</v>
      </c>
      <c r="AU476" s="266" t="s">
        <v>85</v>
      </c>
      <c r="AV476" s="14" t="s">
        <v>85</v>
      </c>
      <c r="AW476" s="14" t="s">
        <v>32</v>
      </c>
      <c r="AX476" s="14" t="s">
        <v>76</v>
      </c>
      <c r="AY476" s="266" t="s">
        <v>205</v>
      </c>
    </row>
    <row r="477" s="15" customFormat="1">
      <c r="A477" s="15"/>
      <c r="B477" s="267"/>
      <c r="C477" s="268"/>
      <c r="D477" s="247" t="s">
        <v>218</v>
      </c>
      <c r="E477" s="269" t="s">
        <v>1</v>
      </c>
      <c r="F477" s="270" t="s">
        <v>229</v>
      </c>
      <c r="G477" s="268"/>
      <c r="H477" s="271">
        <v>122.40000000000001</v>
      </c>
      <c r="I477" s="272"/>
      <c r="J477" s="268"/>
      <c r="K477" s="268"/>
      <c r="L477" s="273"/>
      <c r="M477" s="274"/>
      <c r="N477" s="275"/>
      <c r="O477" s="275"/>
      <c r="P477" s="275"/>
      <c r="Q477" s="275"/>
      <c r="R477" s="275"/>
      <c r="S477" s="275"/>
      <c r="T477" s="276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7" t="s">
        <v>218</v>
      </c>
      <c r="AU477" s="277" t="s">
        <v>85</v>
      </c>
      <c r="AV477" s="15" t="s">
        <v>213</v>
      </c>
      <c r="AW477" s="15" t="s">
        <v>32</v>
      </c>
      <c r="AX477" s="15" t="s">
        <v>83</v>
      </c>
      <c r="AY477" s="277" t="s">
        <v>205</v>
      </c>
    </row>
    <row r="478" s="2" customFormat="1" ht="16.5" customHeight="1">
      <c r="A478" s="39"/>
      <c r="B478" s="40"/>
      <c r="C478" s="227" t="s">
        <v>593</v>
      </c>
      <c r="D478" s="227" t="s">
        <v>208</v>
      </c>
      <c r="E478" s="228" t="s">
        <v>5038</v>
      </c>
      <c r="F478" s="229" t="s">
        <v>5039</v>
      </c>
      <c r="G478" s="230" t="s">
        <v>398</v>
      </c>
      <c r="H478" s="231">
        <v>5508</v>
      </c>
      <c r="I478" s="232"/>
      <c r="J478" s="233">
        <f>ROUND(I478*H478,2)</f>
        <v>0</v>
      </c>
      <c r="K478" s="229" t="s">
        <v>212</v>
      </c>
      <c r="L478" s="45"/>
      <c r="M478" s="234" t="s">
        <v>1</v>
      </c>
      <c r="N478" s="235" t="s">
        <v>41</v>
      </c>
      <c r="O478" s="92"/>
      <c r="P478" s="236">
        <f>O478*H478</f>
        <v>0</v>
      </c>
      <c r="Q478" s="236">
        <v>0</v>
      </c>
      <c r="R478" s="236">
        <f>Q478*H478</f>
        <v>0</v>
      </c>
      <c r="S478" s="236">
        <v>0</v>
      </c>
      <c r="T478" s="237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38" t="s">
        <v>213</v>
      </c>
      <c r="AT478" s="238" t="s">
        <v>208</v>
      </c>
      <c r="AU478" s="238" t="s">
        <v>85</v>
      </c>
      <c r="AY478" s="18" t="s">
        <v>205</v>
      </c>
      <c r="BE478" s="239">
        <f>IF(N478="základní",J478,0)</f>
        <v>0</v>
      </c>
      <c r="BF478" s="239">
        <f>IF(N478="snížená",J478,0)</f>
        <v>0</v>
      </c>
      <c r="BG478" s="239">
        <f>IF(N478="zákl. přenesená",J478,0)</f>
        <v>0</v>
      </c>
      <c r="BH478" s="239">
        <f>IF(N478="sníž. přenesená",J478,0)</f>
        <v>0</v>
      </c>
      <c r="BI478" s="239">
        <f>IF(N478="nulová",J478,0)</f>
        <v>0</v>
      </c>
      <c r="BJ478" s="18" t="s">
        <v>83</v>
      </c>
      <c r="BK478" s="239">
        <f>ROUND(I478*H478,2)</f>
        <v>0</v>
      </c>
      <c r="BL478" s="18" t="s">
        <v>213</v>
      </c>
      <c r="BM478" s="238" t="s">
        <v>5040</v>
      </c>
    </row>
    <row r="479" s="2" customFormat="1">
      <c r="A479" s="39"/>
      <c r="B479" s="40"/>
      <c r="C479" s="41"/>
      <c r="D479" s="240" t="s">
        <v>216</v>
      </c>
      <c r="E479" s="41"/>
      <c r="F479" s="241" t="s">
        <v>5041</v>
      </c>
      <c r="G479" s="41"/>
      <c r="H479" s="41"/>
      <c r="I479" s="242"/>
      <c r="J479" s="41"/>
      <c r="K479" s="41"/>
      <c r="L479" s="45"/>
      <c r="M479" s="243"/>
      <c r="N479" s="244"/>
      <c r="O479" s="92"/>
      <c r="P479" s="92"/>
      <c r="Q479" s="92"/>
      <c r="R479" s="92"/>
      <c r="S479" s="92"/>
      <c r="T479" s="93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216</v>
      </c>
      <c r="AU479" s="18" t="s">
        <v>85</v>
      </c>
    </row>
    <row r="480" s="13" customFormat="1">
      <c r="A480" s="13"/>
      <c r="B480" s="245"/>
      <c r="C480" s="246"/>
      <c r="D480" s="247" t="s">
        <v>218</v>
      </c>
      <c r="E480" s="248" t="s">
        <v>1</v>
      </c>
      <c r="F480" s="249" t="s">
        <v>4996</v>
      </c>
      <c r="G480" s="246"/>
      <c r="H480" s="248" t="s">
        <v>1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5" t="s">
        <v>218</v>
      </c>
      <c r="AU480" s="255" t="s">
        <v>85</v>
      </c>
      <c r="AV480" s="13" t="s">
        <v>83</v>
      </c>
      <c r="AW480" s="13" t="s">
        <v>32</v>
      </c>
      <c r="AX480" s="13" t="s">
        <v>76</v>
      </c>
      <c r="AY480" s="255" t="s">
        <v>205</v>
      </c>
    </row>
    <row r="481" s="14" customFormat="1">
      <c r="A481" s="14"/>
      <c r="B481" s="256"/>
      <c r="C481" s="257"/>
      <c r="D481" s="247" t="s">
        <v>218</v>
      </c>
      <c r="E481" s="258" t="s">
        <v>1</v>
      </c>
      <c r="F481" s="259" t="s">
        <v>4997</v>
      </c>
      <c r="G481" s="257"/>
      <c r="H481" s="260">
        <v>122.40000000000001</v>
      </c>
      <c r="I481" s="261"/>
      <c r="J481" s="257"/>
      <c r="K481" s="257"/>
      <c r="L481" s="262"/>
      <c r="M481" s="263"/>
      <c r="N481" s="264"/>
      <c r="O481" s="264"/>
      <c r="P481" s="264"/>
      <c r="Q481" s="264"/>
      <c r="R481" s="264"/>
      <c r="S481" s="264"/>
      <c r="T481" s="265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66" t="s">
        <v>218</v>
      </c>
      <c r="AU481" s="266" t="s">
        <v>85</v>
      </c>
      <c r="AV481" s="14" t="s">
        <v>85</v>
      </c>
      <c r="AW481" s="14" t="s">
        <v>32</v>
      </c>
      <c r="AX481" s="14" t="s">
        <v>83</v>
      </c>
      <c r="AY481" s="266" t="s">
        <v>205</v>
      </c>
    </row>
    <row r="482" s="14" customFormat="1">
      <c r="A482" s="14"/>
      <c r="B482" s="256"/>
      <c r="C482" s="257"/>
      <c r="D482" s="247" t="s">
        <v>218</v>
      </c>
      <c r="E482" s="257"/>
      <c r="F482" s="259" t="s">
        <v>4998</v>
      </c>
      <c r="G482" s="257"/>
      <c r="H482" s="260">
        <v>5508</v>
      </c>
      <c r="I482" s="261"/>
      <c r="J482" s="257"/>
      <c r="K482" s="257"/>
      <c r="L482" s="262"/>
      <c r="M482" s="263"/>
      <c r="N482" s="264"/>
      <c r="O482" s="264"/>
      <c r="P482" s="264"/>
      <c r="Q482" s="264"/>
      <c r="R482" s="264"/>
      <c r="S482" s="264"/>
      <c r="T482" s="265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66" t="s">
        <v>218</v>
      </c>
      <c r="AU482" s="266" t="s">
        <v>85</v>
      </c>
      <c r="AV482" s="14" t="s">
        <v>85</v>
      </c>
      <c r="AW482" s="14" t="s">
        <v>4</v>
      </c>
      <c r="AX482" s="14" t="s">
        <v>83</v>
      </c>
      <c r="AY482" s="266" t="s">
        <v>205</v>
      </c>
    </row>
    <row r="483" s="2" customFormat="1" ht="21.75" customHeight="1">
      <c r="A483" s="39"/>
      <c r="B483" s="40"/>
      <c r="C483" s="227" t="s">
        <v>600</v>
      </c>
      <c r="D483" s="227" t="s">
        <v>208</v>
      </c>
      <c r="E483" s="228" t="s">
        <v>1346</v>
      </c>
      <c r="F483" s="229" t="s">
        <v>1347</v>
      </c>
      <c r="G483" s="230" t="s">
        <v>398</v>
      </c>
      <c r="H483" s="231">
        <v>122.40000000000001</v>
      </c>
      <c r="I483" s="232"/>
      <c r="J483" s="233">
        <f>ROUND(I483*H483,2)</f>
        <v>0</v>
      </c>
      <c r="K483" s="229" t="s">
        <v>212</v>
      </c>
      <c r="L483" s="45"/>
      <c r="M483" s="234" t="s">
        <v>1</v>
      </c>
      <c r="N483" s="235" t="s">
        <v>41</v>
      </c>
      <c r="O483" s="92"/>
      <c r="P483" s="236">
        <f>O483*H483</f>
        <v>0</v>
      </c>
      <c r="Q483" s="236">
        <v>0</v>
      </c>
      <c r="R483" s="236">
        <f>Q483*H483</f>
        <v>0</v>
      </c>
      <c r="S483" s="236">
        <v>0</v>
      </c>
      <c r="T483" s="237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38" t="s">
        <v>213</v>
      </c>
      <c r="AT483" s="238" t="s">
        <v>208</v>
      </c>
      <c r="AU483" s="238" t="s">
        <v>85</v>
      </c>
      <c r="AY483" s="18" t="s">
        <v>205</v>
      </c>
      <c r="BE483" s="239">
        <f>IF(N483="základní",J483,0)</f>
        <v>0</v>
      </c>
      <c r="BF483" s="239">
        <f>IF(N483="snížená",J483,0)</f>
        <v>0</v>
      </c>
      <c r="BG483" s="239">
        <f>IF(N483="zákl. přenesená",J483,0)</f>
        <v>0</v>
      </c>
      <c r="BH483" s="239">
        <f>IF(N483="sníž. přenesená",J483,0)</f>
        <v>0</v>
      </c>
      <c r="BI483" s="239">
        <f>IF(N483="nulová",J483,0)</f>
        <v>0</v>
      </c>
      <c r="BJ483" s="18" t="s">
        <v>83</v>
      </c>
      <c r="BK483" s="239">
        <f>ROUND(I483*H483,2)</f>
        <v>0</v>
      </c>
      <c r="BL483" s="18" t="s">
        <v>213</v>
      </c>
      <c r="BM483" s="238" t="s">
        <v>5042</v>
      </c>
    </row>
    <row r="484" s="2" customFormat="1">
      <c r="A484" s="39"/>
      <c r="B484" s="40"/>
      <c r="C484" s="41"/>
      <c r="D484" s="240" t="s">
        <v>216</v>
      </c>
      <c r="E484" s="41"/>
      <c r="F484" s="241" t="s">
        <v>1349</v>
      </c>
      <c r="G484" s="41"/>
      <c r="H484" s="41"/>
      <c r="I484" s="242"/>
      <c r="J484" s="41"/>
      <c r="K484" s="41"/>
      <c r="L484" s="45"/>
      <c r="M484" s="243"/>
      <c r="N484" s="244"/>
      <c r="O484" s="92"/>
      <c r="P484" s="92"/>
      <c r="Q484" s="92"/>
      <c r="R484" s="92"/>
      <c r="S484" s="92"/>
      <c r="T484" s="93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T484" s="18" t="s">
        <v>216</v>
      </c>
      <c r="AU484" s="18" t="s">
        <v>85</v>
      </c>
    </row>
    <row r="485" s="2" customFormat="1" ht="16.5" customHeight="1">
      <c r="A485" s="39"/>
      <c r="B485" s="40"/>
      <c r="C485" s="227" t="s">
        <v>611</v>
      </c>
      <c r="D485" s="227" t="s">
        <v>208</v>
      </c>
      <c r="E485" s="228" t="s">
        <v>5043</v>
      </c>
      <c r="F485" s="229" t="s">
        <v>5044</v>
      </c>
      <c r="G485" s="230" t="s">
        <v>933</v>
      </c>
      <c r="H485" s="231">
        <v>4</v>
      </c>
      <c r="I485" s="232"/>
      <c r="J485" s="233">
        <f>ROUND(I485*H485,2)</f>
        <v>0</v>
      </c>
      <c r="K485" s="229" t="s">
        <v>1</v>
      </c>
      <c r="L485" s="45"/>
      <c r="M485" s="234" t="s">
        <v>1</v>
      </c>
      <c r="N485" s="235" t="s">
        <v>41</v>
      </c>
      <c r="O485" s="92"/>
      <c r="P485" s="236">
        <f>O485*H485</f>
        <v>0</v>
      </c>
      <c r="Q485" s="236">
        <v>0</v>
      </c>
      <c r="R485" s="236">
        <f>Q485*H485</f>
        <v>0</v>
      </c>
      <c r="S485" s="236">
        <v>0</v>
      </c>
      <c r="T485" s="237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38" t="s">
        <v>213</v>
      </c>
      <c r="AT485" s="238" t="s">
        <v>208</v>
      </c>
      <c r="AU485" s="238" t="s">
        <v>85</v>
      </c>
      <c r="AY485" s="18" t="s">
        <v>205</v>
      </c>
      <c r="BE485" s="239">
        <f>IF(N485="základní",J485,0)</f>
        <v>0</v>
      </c>
      <c r="BF485" s="239">
        <f>IF(N485="snížená",J485,0)</f>
        <v>0</v>
      </c>
      <c r="BG485" s="239">
        <f>IF(N485="zákl. přenesená",J485,0)</f>
        <v>0</v>
      </c>
      <c r="BH485" s="239">
        <f>IF(N485="sníž. přenesená",J485,0)</f>
        <v>0</v>
      </c>
      <c r="BI485" s="239">
        <f>IF(N485="nulová",J485,0)</f>
        <v>0</v>
      </c>
      <c r="BJ485" s="18" t="s">
        <v>83</v>
      </c>
      <c r="BK485" s="239">
        <f>ROUND(I485*H485,2)</f>
        <v>0</v>
      </c>
      <c r="BL485" s="18" t="s">
        <v>213</v>
      </c>
      <c r="BM485" s="238" t="s">
        <v>5045</v>
      </c>
    </row>
    <row r="486" s="13" customFormat="1">
      <c r="A486" s="13"/>
      <c r="B486" s="245"/>
      <c r="C486" s="246"/>
      <c r="D486" s="247" t="s">
        <v>218</v>
      </c>
      <c r="E486" s="248" t="s">
        <v>1</v>
      </c>
      <c r="F486" s="249" t="s">
        <v>219</v>
      </c>
      <c r="G486" s="246"/>
      <c r="H486" s="248" t="s">
        <v>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5" t="s">
        <v>218</v>
      </c>
      <c r="AU486" s="255" t="s">
        <v>85</v>
      </c>
      <c r="AV486" s="13" t="s">
        <v>83</v>
      </c>
      <c r="AW486" s="13" t="s">
        <v>32</v>
      </c>
      <c r="AX486" s="13" t="s">
        <v>76</v>
      </c>
      <c r="AY486" s="255" t="s">
        <v>205</v>
      </c>
    </row>
    <row r="487" s="13" customFormat="1">
      <c r="A487" s="13"/>
      <c r="B487" s="245"/>
      <c r="C487" s="246"/>
      <c r="D487" s="247" t="s">
        <v>218</v>
      </c>
      <c r="E487" s="248" t="s">
        <v>1</v>
      </c>
      <c r="F487" s="249" t="s">
        <v>220</v>
      </c>
      <c r="G487" s="246"/>
      <c r="H487" s="248" t="s">
        <v>1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5" t="s">
        <v>218</v>
      </c>
      <c r="AU487" s="255" t="s">
        <v>85</v>
      </c>
      <c r="AV487" s="13" t="s">
        <v>83</v>
      </c>
      <c r="AW487" s="13" t="s">
        <v>32</v>
      </c>
      <c r="AX487" s="13" t="s">
        <v>76</v>
      </c>
      <c r="AY487" s="255" t="s">
        <v>205</v>
      </c>
    </row>
    <row r="488" s="13" customFormat="1">
      <c r="A488" s="13"/>
      <c r="B488" s="245"/>
      <c r="C488" s="246"/>
      <c r="D488" s="247" t="s">
        <v>218</v>
      </c>
      <c r="E488" s="248" t="s">
        <v>1</v>
      </c>
      <c r="F488" s="249" t="s">
        <v>222</v>
      </c>
      <c r="G488" s="246"/>
      <c r="H488" s="248" t="s">
        <v>1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5" t="s">
        <v>218</v>
      </c>
      <c r="AU488" s="255" t="s">
        <v>85</v>
      </c>
      <c r="AV488" s="13" t="s">
        <v>83</v>
      </c>
      <c r="AW488" s="13" t="s">
        <v>32</v>
      </c>
      <c r="AX488" s="13" t="s">
        <v>76</v>
      </c>
      <c r="AY488" s="255" t="s">
        <v>205</v>
      </c>
    </row>
    <row r="489" s="13" customFormat="1">
      <c r="A489" s="13"/>
      <c r="B489" s="245"/>
      <c r="C489" s="246"/>
      <c r="D489" s="247" t="s">
        <v>218</v>
      </c>
      <c r="E489" s="248" t="s">
        <v>1</v>
      </c>
      <c r="F489" s="249" t="s">
        <v>5046</v>
      </c>
      <c r="G489" s="246"/>
      <c r="H489" s="248" t="s">
        <v>1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5" t="s">
        <v>218</v>
      </c>
      <c r="AU489" s="255" t="s">
        <v>85</v>
      </c>
      <c r="AV489" s="13" t="s">
        <v>83</v>
      </c>
      <c r="AW489" s="13" t="s">
        <v>32</v>
      </c>
      <c r="AX489" s="13" t="s">
        <v>76</v>
      </c>
      <c r="AY489" s="255" t="s">
        <v>205</v>
      </c>
    </row>
    <row r="490" s="13" customFormat="1">
      <c r="A490" s="13"/>
      <c r="B490" s="245"/>
      <c r="C490" s="246"/>
      <c r="D490" s="247" t="s">
        <v>218</v>
      </c>
      <c r="E490" s="248" t="s">
        <v>1</v>
      </c>
      <c r="F490" s="249" t="s">
        <v>5047</v>
      </c>
      <c r="G490" s="246"/>
      <c r="H490" s="248" t="s">
        <v>1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5" t="s">
        <v>218</v>
      </c>
      <c r="AU490" s="255" t="s">
        <v>85</v>
      </c>
      <c r="AV490" s="13" t="s">
        <v>83</v>
      </c>
      <c r="AW490" s="13" t="s">
        <v>32</v>
      </c>
      <c r="AX490" s="13" t="s">
        <v>76</v>
      </c>
      <c r="AY490" s="255" t="s">
        <v>205</v>
      </c>
    </row>
    <row r="491" s="13" customFormat="1">
      <c r="A491" s="13"/>
      <c r="B491" s="245"/>
      <c r="C491" s="246"/>
      <c r="D491" s="247" t="s">
        <v>218</v>
      </c>
      <c r="E491" s="248" t="s">
        <v>1</v>
      </c>
      <c r="F491" s="249" t="s">
        <v>222</v>
      </c>
      <c r="G491" s="246"/>
      <c r="H491" s="248" t="s">
        <v>1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5" t="s">
        <v>218</v>
      </c>
      <c r="AU491" s="255" t="s">
        <v>85</v>
      </c>
      <c r="AV491" s="13" t="s">
        <v>83</v>
      </c>
      <c r="AW491" s="13" t="s">
        <v>32</v>
      </c>
      <c r="AX491" s="13" t="s">
        <v>76</v>
      </c>
      <c r="AY491" s="255" t="s">
        <v>205</v>
      </c>
    </row>
    <row r="492" s="14" customFormat="1">
      <c r="A492" s="14"/>
      <c r="B492" s="256"/>
      <c r="C492" s="257"/>
      <c r="D492" s="247" t="s">
        <v>218</v>
      </c>
      <c r="E492" s="258" t="s">
        <v>1</v>
      </c>
      <c r="F492" s="259" t="s">
        <v>213</v>
      </c>
      <c r="G492" s="257"/>
      <c r="H492" s="260">
        <v>4</v>
      </c>
      <c r="I492" s="261"/>
      <c r="J492" s="257"/>
      <c r="K492" s="257"/>
      <c r="L492" s="262"/>
      <c r="M492" s="263"/>
      <c r="N492" s="264"/>
      <c r="O492" s="264"/>
      <c r="P492" s="264"/>
      <c r="Q492" s="264"/>
      <c r="R492" s="264"/>
      <c r="S492" s="264"/>
      <c r="T492" s="265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66" t="s">
        <v>218</v>
      </c>
      <c r="AU492" s="266" t="s">
        <v>85</v>
      </c>
      <c r="AV492" s="14" t="s">
        <v>85</v>
      </c>
      <c r="AW492" s="14" t="s">
        <v>32</v>
      </c>
      <c r="AX492" s="14" t="s">
        <v>83</v>
      </c>
      <c r="AY492" s="266" t="s">
        <v>205</v>
      </c>
    </row>
    <row r="493" s="2" customFormat="1" ht="16.5" customHeight="1">
      <c r="A493" s="39"/>
      <c r="B493" s="40"/>
      <c r="C493" s="289" t="s">
        <v>620</v>
      </c>
      <c r="D493" s="289" t="s">
        <v>386</v>
      </c>
      <c r="E493" s="290" t="s">
        <v>5048</v>
      </c>
      <c r="F493" s="291" t="s">
        <v>5049</v>
      </c>
      <c r="G493" s="292" t="s">
        <v>547</v>
      </c>
      <c r="H493" s="293">
        <v>4</v>
      </c>
      <c r="I493" s="294"/>
      <c r="J493" s="295">
        <f>ROUND(I493*H493,2)</f>
        <v>0</v>
      </c>
      <c r="K493" s="291" t="s">
        <v>1</v>
      </c>
      <c r="L493" s="296"/>
      <c r="M493" s="297" t="s">
        <v>1</v>
      </c>
      <c r="N493" s="298" t="s">
        <v>41</v>
      </c>
      <c r="O493" s="92"/>
      <c r="P493" s="236">
        <f>O493*H493</f>
        <v>0</v>
      </c>
      <c r="Q493" s="236">
        <v>0.00076000000000000004</v>
      </c>
      <c r="R493" s="236">
        <f>Q493*H493</f>
        <v>0.0030400000000000002</v>
      </c>
      <c r="S493" s="236">
        <v>0</v>
      </c>
      <c r="T493" s="237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38" t="s">
        <v>276</v>
      </c>
      <c r="AT493" s="238" t="s">
        <v>386</v>
      </c>
      <c r="AU493" s="238" t="s">
        <v>85</v>
      </c>
      <c r="AY493" s="18" t="s">
        <v>205</v>
      </c>
      <c r="BE493" s="239">
        <f>IF(N493="základní",J493,0)</f>
        <v>0</v>
      </c>
      <c r="BF493" s="239">
        <f>IF(N493="snížená",J493,0)</f>
        <v>0</v>
      </c>
      <c r="BG493" s="239">
        <f>IF(N493="zákl. přenesená",J493,0)</f>
        <v>0</v>
      </c>
      <c r="BH493" s="239">
        <f>IF(N493="sníž. přenesená",J493,0)</f>
        <v>0</v>
      </c>
      <c r="BI493" s="239">
        <f>IF(N493="nulová",J493,0)</f>
        <v>0</v>
      </c>
      <c r="BJ493" s="18" t="s">
        <v>83</v>
      </c>
      <c r="BK493" s="239">
        <f>ROUND(I493*H493,2)</f>
        <v>0</v>
      </c>
      <c r="BL493" s="18" t="s">
        <v>213</v>
      </c>
      <c r="BM493" s="238" t="s">
        <v>5050</v>
      </c>
    </row>
    <row r="494" s="2" customFormat="1" ht="24.15" customHeight="1">
      <c r="A494" s="39"/>
      <c r="B494" s="40"/>
      <c r="C494" s="227" t="s">
        <v>628</v>
      </c>
      <c r="D494" s="227" t="s">
        <v>208</v>
      </c>
      <c r="E494" s="228" t="s">
        <v>5051</v>
      </c>
      <c r="F494" s="229" t="s">
        <v>5052</v>
      </c>
      <c r="G494" s="230" t="s">
        <v>357</v>
      </c>
      <c r="H494" s="231">
        <v>2.9180000000000001</v>
      </c>
      <c r="I494" s="232"/>
      <c r="J494" s="233">
        <f>ROUND(I494*H494,2)</f>
        <v>0</v>
      </c>
      <c r="K494" s="229" t="s">
        <v>212</v>
      </c>
      <c r="L494" s="45"/>
      <c r="M494" s="234" t="s">
        <v>1</v>
      </c>
      <c r="N494" s="235" t="s">
        <v>41</v>
      </c>
      <c r="O494" s="92"/>
      <c r="P494" s="236">
        <f>O494*H494</f>
        <v>0</v>
      </c>
      <c r="Q494" s="236">
        <v>0</v>
      </c>
      <c r="R494" s="236">
        <f>Q494*H494</f>
        <v>0</v>
      </c>
      <c r="S494" s="236">
        <v>0</v>
      </c>
      <c r="T494" s="237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38" t="s">
        <v>213</v>
      </c>
      <c r="AT494" s="238" t="s">
        <v>208</v>
      </c>
      <c r="AU494" s="238" t="s">
        <v>85</v>
      </c>
      <c r="AY494" s="18" t="s">
        <v>205</v>
      </c>
      <c r="BE494" s="239">
        <f>IF(N494="základní",J494,0)</f>
        <v>0</v>
      </c>
      <c r="BF494" s="239">
        <f>IF(N494="snížená",J494,0)</f>
        <v>0</v>
      </c>
      <c r="BG494" s="239">
        <f>IF(N494="zákl. přenesená",J494,0)</f>
        <v>0</v>
      </c>
      <c r="BH494" s="239">
        <f>IF(N494="sníž. přenesená",J494,0)</f>
        <v>0</v>
      </c>
      <c r="BI494" s="239">
        <f>IF(N494="nulová",J494,0)</f>
        <v>0</v>
      </c>
      <c r="BJ494" s="18" t="s">
        <v>83</v>
      </c>
      <c r="BK494" s="239">
        <f>ROUND(I494*H494,2)</f>
        <v>0</v>
      </c>
      <c r="BL494" s="18" t="s">
        <v>213</v>
      </c>
      <c r="BM494" s="238" t="s">
        <v>5053</v>
      </c>
    </row>
    <row r="495" s="2" customFormat="1">
      <c r="A495" s="39"/>
      <c r="B495" s="40"/>
      <c r="C495" s="41"/>
      <c r="D495" s="240" t="s">
        <v>216</v>
      </c>
      <c r="E495" s="41"/>
      <c r="F495" s="241" t="s">
        <v>5054</v>
      </c>
      <c r="G495" s="41"/>
      <c r="H495" s="41"/>
      <c r="I495" s="242"/>
      <c r="J495" s="41"/>
      <c r="K495" s="41"/>
      <c r="L495" s="45"/>
      <c r="M495" s="243"/>
      <c r="N495" s="244"/>
      <c r="O495" s="92"/>
      <c r="P495" s="92"/>
      <c r="Q495" s="92"/>
      <c r="R495" s="92"/>
      <c r="S495" s="92"/>
      <c r="T495" s="93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216</v>
      </c>
      <c r="AU495" s="18" t="s">
        <v>85</v>
      </c>
    </row>
    <row r="496" s="2" customFormat="1" ht="24.15" customHeight="1">
      <c r="A496" s="39"/>
      <c r="B496" s="40"/>
      <c r="C496" s="289" t="s">
        <v>636</v>
      </c>
      <c r="D496" s="289" t="s">
        <v>386</v>
      </c>
      <c r="E496" s="290" t="s">
        <v>5055</v>
      </c>
      <c r="F496" s="291" t="s">
        <v>5056</v>
      </c>
      <c r="G496" s="292" t="s">
        <v>357</v>
      </c>
      <c r="H496" s="293">
        <v>1.0740000000000001</v>
      </c>
      <c r="I496" s="294"/>
      <c r="J496" s="295">
        <f>ROUND(I496*H496,2)</f>
        <v>0</v>
      </c>
      <c r="K496" s="291" t="s">
        <v>212</v>
      </c>
      <c r="L496" s="296"/>
      <c r="M496" s="297" t="s">
        <v>1</v>
      </c>
      <c r="N496" s="298" t="s">
        <v>41</v>
      </c>
      <c r="O496" s="92"/>
      <c r="P496" s="236">
        <f>O496*H496</f>
        <v>0</v>
      </c>
      <c r="Q496" s="236">
        <v>1</v>
      </c>
      <c r="R496" s="236">
        <f>Q496*H496</f>
        <v>1.0740000000000001</v>
      </c>
      <c r="S496" s="236">
        <v>0</v>
      </c>
      <c r="T496" s="237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38" t="s">
        <v>276</v>
      </c>
      <c r="AT496" s="238" t="s">
        <v>386</v>
      </c>
      <c r="AU496" s="238" t="s">
        <v>85</v>
      </c>
      <c r="AY496" s="18" t="s">
        <v>205</v>
      </c>
      <c r="BE496" s="239">
        <f>IF(N496="základní",J496,0)</f>
        <v>0</v>
      </c>
      <c r="BF496" s="239">
        <f>IF(N496="snížená",J496,0)</f>
        <v>0</v>
      </c>
      <c r="BG496" s="239">
        <f>IF(N496="zákl. přenesená",J496,0)</f>
        <v>0</v>
      </c>
      <c r="BH496" s="239">
        <f>IF(N496="sníž. přenesená",J496,0)</f>
        <v>0</v>
      </c>
      <c r="BI496" s="239">
        <f>IF(N496="nulová",J496,0)</f>
        <v>0</v>
      </c>
      <c r="BJ496" s="18" t="s">
        <v>83</v>
      </c>
      <c r="BK496" s="239">
        <f>ROUND(I496*H496,2)</f>
        <v>0</v>
      </c>
      <c r="BL496" s="18" t="s">
        <v>213</v>
      </c>
      <c r="BM496" s="238" t="s">
        <v>5057</v>
      </c>
    </row>
    <row r="497" s="13" customFormat="1">
      <c r="A497" s="13"/>
      <c r="B497" s="245"/>
      <c r="C497" s="246"/>
      <c r="D497" s="247" t="s">
        <v>218</v>
      </c>
      <c r="E497" s="248" t="s">
        <v>1</v>
      </c>
      <c r="F497" s="249" t="s">
        <v>219</v>
      </c>
      <c r="G497" s="246"/>
      <c r="H497" s="248" t="s">
        <v>1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5" t="s">
        <v>218</v>
      </c>
      <c r="AU497" s="255" t="s">
        <v>85</v>
      </c>
      <c r="AV497" s="13" t="s">
        <v>83</v>
      </c>
      <c r="AW497" s="13" t="s">
        <v>32</v>
      </c>
      <c r="AX497" s="13" t="s">
        <v>76</v>
      </c>
      <c r="AY497" s="255" t="s">
        <v>205</v>
      </c>
    </row>
    <row r="498" s="13" customFormat="1">
      <c r="A498" s="13"/>
      <c r="B498" s="245"/>
      <c r="C498" s="246"/>
      <c r="D498" s="247" t="s">
        <v>218</v>
      </c>
      <c r="E498" s="248" t="s">
        <v>1</v>
      </c>
      <c r="F498" s="249" t="s">
        <v>220</v>
      </c>
      <c r="G498" s="246"/>
      <c r="H498" s="248" t="s">
        <v>1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5" t="s">
        <v>218</v>
      </c>
      <c r="AU498" s="255" t="s">
        <v>85</v>
      </c>
      <c r="AV498" s="13" t="s">
        <v>83</v>
      </c>
      <c r="AW498" s="13" t="s">
        <v>32</v>
      </c>
      <c r="AX498" s="13" t="s">
        <v>76</v>
      </c>
      <c r="AY498" s="255" t="s">
        <v>205</v>
      </c>
    </row>
    <row r="499" s="13" customFormat="1">
      <c r="A499" s="13"/>
      <c r="B499" s="245"/>
      <c r="C499" s="246"/>
      <c r="D499" s="247" t="s">
        <v>218</v>
      </c>
      <c r="E499" s="248" t="s">
        <v>1</v>
      </c>
      <c r="F499" s="249" t="s">
        <v>5058</v>
      </c>
      <c r="G499" s="246"/>
      <c r="H499" s="248" t="s">
        <v>1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5" t="s">
        <v>218</v>
      </c>
      <c r="AU499" s="255" t="s">
        <v>85</v>
      </c>
      <c r="AV499" s="13" t="s">
        <v>83</v>
      </c>
      <c r="AW499" s="13" t="s">
        <v>32</v>
      </c>
      <c r="AX499" s="13" t="s">
        <v>76</v>
      </c>
      <c r="AY499" s="255" t="s">
        <v>205</v>
      </c>
    </row>
    <row r="500" s="13" customFormat="1">
      <c r="A500" s="13"/>
      <c r="B500" s="245"/>
      <c r="C500" s="246"/>
      <c r="D500" s="247" t="s">
        <v>218</v>
      </c>
      <c r="E500" s="248" t="s">
        <v>1</v>
      </c>
      <c r="F500" s="249" t="s">
        <v>4917</v>
      </c>
      <c r="G500" s="246"/>
      <c r="H500" s="248" t="s">
        <v>1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5" t="s">
        <v>218</v>
      </c>
      <c r="AU500" s="255" t="s">
        <v>85</v>
      </c>
      <c r="AV500" s="13" t="s">
        <v>83</v>
      </c>
      <c r="AW500" s="13" t="s">
        <v>32</v>
      </c>
      <c r="AX500" s="13" t="s">
        <v>76</v>
      </c>
      <c r="AY500" s="255" t="s">
        <v>205</v>
      </c>
    </row>
    <row r="501" s="13" customFormat="1">
      <c r="A501" s="13"/>
      <c r="B501" s="245"/>
      <c r="C501" s="246"/>
      <c r="D501" s="247" t="s">
        <v>218</v>
      </c>
      <c r="E501" s="248" t="s">
        <v>1</v>
      </c>
      <c r="F501" s="249" t="s">
        <v>222</v>
      </c>
      <c r="G501" s="246"/>
      <c r="H501" s="248" t="s">
        <v>1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5" t="s">
        <v>218</v>
      </c>
      <c r="AU501" s="255" t="s">
        <v>85</v>
      </c>
      <c r="AV501" s="13" t="s">
        <v>83</v>
      </c>
      <c r="AW501" s="13" t="s">
        <v>32</v>
      </c>
      <c r="AX501" s="13" t="s">
        <v>76</v>
      </c>
      <c r="AY501" s="255" t="s">
        <v>205</v>
      </c>
    </row>
    <row r="502" s="14" customFormat="1">
      <c r="A502" s="14"/>
      <c r="B502" s="256"/>
      <c r="C502" s="257"/>
      <c r="D502" s="247" t="s">
        <v>218</v>
      </c>
      <c r="E502" s="258" t="s">
        <v>1</v>
      </c>
      <c r="F502" s="259" t="s">
        <v>5059</v>
      </c>
      <c r="G502" s="257"/>
      <c r="H502" s="260">
        <v>0.93400000000000005</v>
      </c>
      <c r="I502" s="261"/>
      <c r="J502" s="257"/>
      <c r="K502" s="257"/>
      <c r="L502" s="262"/>
      <c r="M502" s="263"/>
      <c r="N502" s="264"/>
      <c r="O502" s="264"/>
      <c r="P502" s="264"/>
      <c r="Q502" s="264"/>
      <c r="R502" s="264"/>
      <c r="S502" s="264"/>
      <c r="T502" s="265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66" t="s">
        <v>218</v>
      </c>
      <c r="AU502" s="266" t="s">
        <v>85</v>
      </c>
      <c r="AV502" s="14" t="s">
        <v>85</v>
      </c>
      <c r="AW502" s="14" t="s">
        <v>32</v>
      </c>
      <c r="AX502" s="14" t="s">
        <v>76</v>
      </c>
      <c r="AY502" s="266" t="s">
        <v>205</v>
      </c>
    </row>
    <row r="503" s="14" customFormat="1">
      <c r="A503" s="14"/>
      <c r="B503" s="256"/>
      <c r="C503" s="257"/>
      <c r="D503" s="247" t="s">
        <v>218</v>
      </c>
      <c r="E503" s="258" t="s">
        <v>1</v>
      </c>
      <c r="F503" s="259" t="s">
        <v>5060</v>
      </c>
      <c r="G503" s="257"/>
      <c r="H503" s="260">
        <v>0.14000000000000001</v>
      </c>
      <c r="I503" s="261"/>
      <c r="J503" s="257"/>
      <c r="K503" s="257"/>
      <c r="L503" s="262"/>
      <c r="M503" s="263"/>
      <c r="N503" s="264"/>
      <c r="O503" s="264"/>
      <c r="P503" s="264"/>
      <c r="Q503" s="264"/>
      <c r="R503" s="264"/>
      <c r="S503" s="264"/>
      <c r="T503" s="265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66" t="s">
        <v>218</v>
      </c>
      <c r="AU503" s="266" t="s">
        <v>85</v>
      </c>
      <c r="AV503" s="14" t="s">
        <v>85</v>
      </c>
      <c r="AW503" s="14" t="s">
        <v>32</v>
      </c>
      <c r="AX503" s="14" t="s">
        <v>76</v>
      </c>
      <c r="AY503" s="266" t="s">
        <v>205</v>
      </c>
    </row>
    <row r="504" s="15" customFormat="1">
      <c r="A504" s="15"/>
      <c r="B504" s="267"/>
      <c r="C504" s="268"/>
      <c r="D504" s="247" t="s">
        <v>218</v>
      </c>
      <c r="E504" s="269" t="s">
        <v>1</v>
      </c>
      <c r="F504" s="270" t="s">
        <v>229</v>
      </c>
      <c r="G504" s="268"/>
      <c r="H504" s="271">
        <v>1.0740000000000001</v>
      </c>
      <c r="I504" s="272"/>
      <c r="J504" s="268"/>
      <c r="K504" s="268"/>
      <c r="L504" s="273"/>
      <c r="M504" s="274"/>
      <c r="N504" s="275"/>
      <c r="O504" s="275"/>
      <c r="P504" s="275"/>
      <c r="Q504" s="275"/>
      <c r="R504" s="275"/>
      <c r="S504" s="275"/>
      <c r="T504" s="276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77" t="s">
        <v>218</v>
      </c>
      <c r="AU504" s="277" t="s">
        <v>85</v>
      </c>
      <c r="AV504" s="15" t="s">
        <v>213</v>
      </c>
      <c r="AW504" s="15" t="s">
        <v>32</v>
      </c>
      <c r="AX504" s="15" t="s">
        <v>83</v>
      </c>
      <c r="AY504" s="277" t="s">
        <v>205</v>
      </c>
    </row>
    <row r="505" s="2" customFormat="1" ht="24.15" customHeight="1">
      <c r="A505" s="39"/>
      <c r="B505" s="40"/>
      <c r="C505" s="289" t="s">
        <v>642</v>
      </c>
      <c r="D505" s="289" t="s">
        <v>386</v>
      </c>
      <c r="E505" s="290" t="s">
        <v>5061</v>
      </c>
      <c r="F505" s="291" t="s">
        <v>5062</v>
      </c>
      <c r="G505" s="292" t="s">
        <v>357</v>
      </c>
      <c r="H505" s="293">
        <v>0.052999999999999998</v>
      </c>
      <c r="I505" s="294"/>
      <c r="J505" s="295">
        <f>ROUND(I505*H505,2)</f>
        <v>0</v>
      </c>
      <c r="K505" s="291" t="s">
        <v>212</v>
      </c>
      <c r="L505" s="296"/>
      <c r="M505" s="297" t="s">
        <v>1</v>
      </c>
      <c r="N505" s="298" t="s">
        <v>41</v>
      </c>
      <c r="O505" s="92"/>
      <c r="P505" s="236">
        <f>O505*H505</f>
        <v>0</v>
      </c>
      <c r="Q505" s="236">
        <v>1</v>
      </c>
      <c r="R505" s="236">
        <f>Q505*H505</f>
        <v>0.052999999999999998</v>
      </c>
      <c r="S505" s="236">
        <v>0</v>
      </c>
      <c r="T505" s="237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38" t="s">
        <v>276</v>
      </c>
      <c r="AT505" s="238" t="s">
        <v>386</v>
      </c>
      <c r="AU505" s="238" t="s">
        <v>85</v>
      </c>
      <c r="AY505" s="18" t="s">
        <v>205</v>
      </c>
      <c r="BE505" s="239">
        <f>IF(N505="základní",J505,0)</f>
        <v>0</v>
      </c>
      <c r="BF505" s="239">
        <f>IF(N505="snížená",J505,0)</f>
        <v>0</v>
      </c>
      <c r="BG505" s="239">
        <f>IF(N505="zákl. přenesená",J505,0)</f>
        <v>0</v>
      </c>
      <c r="BH505" s="239">
        <f>IF(N505="sníž. přenesená",J505,0)</f>
        <v>0</v>
      </c>
      <c r="BI505" s="239">
        <f>IF(N505="nulová",J505,0)</f>
        <v>0</v>
      </c>
      <c r="BJ505" s="18" t="s">
        <v>83</v>
      </c>
      <c r="BK505" s="239">
        <f>ROUND(I505*H505,2)</f>
        <v>0</v>
      </c>
      <c r="BL505" s="18" t="s">
        <v>213</v>
      </c>
      <c r="BM505" s="238" t="s">
        <v>5063</v>
      </c>
    </row>
    <row r="506" s="13" customFormat="1">
      <c r="A506" s="13"/>
      <c r="B506" s="245"/>
      <c r="C506" s="246"/>
      <c r="D506" s="247" t="s">
        <v>218</v>
      </c>
      <c r="E506" s="248" t="s">
        <v>1</v>
      </c>
      <c r="F506" s="249" t="s">
        <v>219</v>
      </c>
      <c r="G506" s="246"/>
      <c r="H506" s="248" t="s">
        <v>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5" t="s">
        <v>218</v>
      </c>
      <c r="AU506" s="255" t="s">
        <v>85</v>
      </c>
      <c r="AV506" s="13" t="s">
        <v>83</v>
      </c>
      <c r="AW506" s="13" t="s">
        <v>32</v>
      </c>
      <c r="AX506" s="13" t="s">
        <v>76</v>
      </c>
      <c r="AY506" s="255" t="s">
        <v>205</v>
      </c>
    </row>
    <row r="507" s="13" customFormat="1">
      <c r="A507" s="13"/>
      <c r="B507" s="245"/>
      <c r="C507" s="246"/>
      <c r="D507" s="247" t="s">
        <v>218</v>
      </c>
      <c r="E507" s="248" t="s">
        <v>1</v>
      </c>
      <c r="F507" s="249" t="s">
        <v>220</v>
      </c>
      <c r="G507" s="246"/>
      <c r="H507" s="248" t="s">
        <v>1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5" t="s">
        <v>218</v>
      </c>
      <c r="AU507" s="255" t="s">
        <v>85</v>
      </c>
      <c r="AV507" s="13" t="s">
        <v>83</v>
      </c>
      <c r="AW507" s="13" t="s">
        <v>32</v>
      </c>
      <c r="AX507" s="13" t="s">
        <v>76</v>
      </c>
      <c r="AY507" s="255" t="s">
        <v>205</v>
      </c>
    </row>
    <row r="508" s="13" customFormat="1">
      <c r="A508" s="13"/>
      <c r="B508" s="245"/>
      <c r="C508" s="246"/>
      <c r="D508" s="247" t="s">
        <v>218</v>
      </c>
      <c r="E508" s="248" t="s">
        <v>1</v>
      </c>
      <c r="F508" s="249" t="s">
        <v>5058</v>
      </c>
      <c r="G508" s="246"/>
      <c r="H508" s="248" t="s">
        <v>1</v>
      </c>
      <c r="I508" s="250"/>
      <c r="J508" s="246"/>
      <c r="K508" s="246"/>
      <c r="L508" s="251"/>
      <c r="M508" s="252"/>
      <c r="N508" s="253"/>
      <c r="O508" s="253"/>
      <c r="P508" s="253"/>
      <c r="Q508" s="253"/>
      <c r="R508" s="253"/>
      <c r="S508" s="253"/>
      <c r="T508" s="254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5" t="s">
        <v>218</v>
      </c>
      <c r="AU508" s="255" t="s">
        <v>85</v>
      </c>
      <c r="AV508" s="13" t="s">
        <v>83</v>
      </c>
      <c r="AW508" s="13" t="s">
        <v>32</v>
      </c>
      <c r="AX508" s="13" t="s">
        <v>76</v>
      </c>
      <c r="AY508" s="255" t="s">
        <v>205</v>
      </c>
    </row>
    <row r="509" s="13" customFormat="1">
      <c r="A509" s="13"/>
      <c r="B509" s="245"/>
      <c r="C509" s="246"/>
      <c r="D509" s="247" t="s">
        <v>218</v>
      </c>
      <c r="E509" s="248" t="s">
        <v>1</v>
      </c>
      <c r="F509" s="249" t="s">
        <v>4917</v>
      </c>
      <c r="G509" s="246"/>
      <c r="H509" s="248" t="s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5" t="s">
        <v>218</v>
      </c>
      <c r="AU509" s="255" t="s">
        <v>85</v>
      </c>
      <c r="AV509" s="13" t="s">
        <v>83</v>
      </c>
      <c r="AW509" s="13" t="s">
        <v>32</v>
      </c>
      <c r="AX509" s="13" t="s">
        <v>76</v>
      </c>
      <c r="AY509" s="255" t="s">
        <v>205</v>
      </c>
    </row>
    <row r="510" s="13" customFormat="1">
      <c r="A510" s="13"/>
      <c r="B510" s="245"/>
      <c r="C510" s="246"/>
      <c r="D510" s="247" t="s">
        <v>218</v>
      </c>
      <c r="E510" s="248" t="s">
        <v>1</v>
      </c>
      <c r="F510" s="249" t="s">
        <v>222</v>
      </c>
      <c r="G510" s="246"/>
      <c r="H510" s="248" t="s">
        <v>1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5" t="s">
        <v>218</v>
      </c>
      <c r="AU510" s="255" t="s">
        <v>85</v>
      </c>
      <c r="AV510" s="13" t="s">
        <v>83</v>
      </c>
      <c r="AW510" s="13" t="s">
        <v>32</v>
      </c>
      <c r="AX510" s="13" t="s">
        <v>76</v>
      </c>
      <c r="AY510" s="255" t="s">
        <v>205</v>
      </c>
    </row>
    <row r="511" s="14" customFormat="1">
      <c r="A511" s="14"/>
      <c r="B511" s="256"/>
      <c r="C511" s="257"/>
      <c r="D511" s="247" t="s">
        <v>218</v>
      </c>
      <c r="E511" s="258" t="s">
        <v>1</v>
      </c>
      <c r="F511" s="259" t="s">
        <v>5064</v>
      </c>
      <c r="G511" s="257"/>
      <c r="H511" s="260">
        <v>0.045999999999999999</v>
      </c>
      <c r="I511" s="261"/>
      <c r="J511" s="257"/>
      <c r="K511" s="257"/>
      <c r="L511" s="262"/>
      <c r="M511" s="263"/>
      <c r="N511" s="264"/>
      <c r="O511" s="264"/>
      <c r="P511" s="264"/>
      <c r="Q511" s="264"/>
      <c r="R511" s="264"/>
      <c r="S511" s="264"/>
      <c r="T511" s="26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66" t="s">
        <v>218</v>
      </c>
      <c r="AU511" s="266" t="s">
        <v>85</v>
      </c>
      <c r="AV511" s="14" t="s">
        <v>85</v>
      </c>
      <c r="AW511" s="14" t="s">
        <v>32</v>
      </c>
      <c r="AX511" s="14" t="s">
        <v>76</v>
      </c>
      <c r="AY511" s="266" t="s">
        <v>205</v>
      </c>
    </row>
    <row r="512" s="14" customFormat="1">
      <c r="A512" s="14"/>
      <c r="B512" s="256"/>
      <c r="C512" s="257"/>
      <c r="D512" s="247" t="s">
        <v>218</v>
      </c>
      <c r="E512" s="258" t="s">
        <v>1</v>
      </c>
      <c r="F512" s="259" t="s">
        <v>5065</v>
      </c>
      <c r="G512" s="257"/>
      <c r="H512" s="260">
        <v>0.0070000000000000001</v>
      </c>
      <c r="I512" s="261"/>
      <c r="J512" s="257"/>
      <c r="K512" s="257"/>
      <c r="L512" s="262"/>
      <c r="M512" s="263"/>
      <c r="N512" s="264"/>
      <c r="O512" s="264"/>
      <c r="P512" s="264"/>
      <c r="Q512" s="264"/>
      <c r="R512" s="264"/>
      <c r="S512" s="264"/>
      <c r="T512" s="265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66" t="s">
        <v>218</v>
      </c>
      <c r="AU512" s="266" t="s">
        <v>85</v>
      </c>
      <c r="AV512" s="14" t="s">
        <v>85</v>
      </c>
      <c r="AW512" s="14" t="s">
        <v>32</v>
      </c>
      <c r="AX512" s="14" t="s">
        <v>76</v>
      </c>
      <c r="AY512" s="266" t="s">
        <v>205</v>
      </c>
    </row>
    <row r="513" s="15" customFormat="1">
      <c r="A513" s="15"/>
      <c r="B513" s="267"/>
      <c r="C513" s="268"/>
      <c r="D513" s="247" t="s">
        <v>218</v>
      </c>
      <c r="E513" s="269" t="s">
        <v>1</v>
      </c>
      <c r="F513" s="270" t="s">
        <v>229</v>
      </c>
      <c r="G513" s="268"/>
      <c r="H513" s="271">
        <v>0.052999999999999998</v>
      </c>
      <c r="I513" s="272"/>
      <c r="J513" s="268"/>
      <c r="K513" s="268"/>
      <c r="L513" s="273"/>
      <c r="M513" s="274"/>
      <c r="N513" s="275"/>
      <c r="O513" s="275"/>
      <c r="P513" s="275"/>
      <c r="Q513" s="275"/>
      <c r="R513" s="275"/>
      <c r="S513" s="275"/>
      <c r="T513" s="276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7" t="s">
        <v>218</v>
      </c>
      <c r="AU513" s="277" t="s">
        <v>85</v>
      </c>
      <c r="AV513" s="15" t="s">
        <v>213</v>
      </c>
      <c r="AW513" s="15" t="s">
        <v>32</v>
      </c>
      <c r="AX513" s="15" t="s">
        <v>83</v>
      </c>
      <c r="AY513" s="277" t="s">
        <v>205</v>
      </c>
    </row>
    <row r="514" s="2" customFormat="1" ht="24.15" customHeight="1">
      <c r="A514" s="39"/>
      <c r="B514" s="40"/>
      <c r="C514" s="289" t="s">
        <v>648</v>
      </c>
      <c r="D514" s="289" t="s">
        <v>386</v>
      </c>
      <c r="E514" s="290" t="s">
        <v>5066</v>
      </c>
      <c r="F514" s="291" t="s">
        <v>5067</v>
      </c>
      <c r="G514" s="292" t="s">
        <v>357</v>
      </c>
      <c r="H514" s="293">
        <v>0.076999999999999999</v>
      </c>
      <c r="I514" s="294"/>
      <c r="J514" s="295">
        <f>ROUND(I514*H514,2)</f>
        <v>0</v>
      </c>
      <c r="K514" s="291" t="s">
        <v>212</v>
      </c>
      <c r="L514" s="296"/>
      <c r="M514" s="297" t="s">
        <v>1</v>
      </c>
      <c r="N514" s="298" t="s">
        <v>41</v>
      </c>
      <c r="O514" s="92"/>
      <c r="P514" s="236">
        <f>O514*H514</f>
        <v>0</v>
      </c>
      <c r="Q514" s="236">
        <v>1</v>
      </c>
      <c r="R514" s="236">
        <f>Q514*H514</f>
        <v>0.076999999999999999</v>
      </c>
      <c r="S514" s="236">
        <v>0</v>
      </c>
      <c r="T514" s="237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38" t="s">
        <v>276</v>
      </c>
      <c r="AT514" s="238" t="s">
        <v>386</v>
      </c>
      <c r="AU514" s="238" t="s">
        <v>85</v>
      </c>
      <c r="AY514" s="18" t="s">
        <v>205</v>
      </c>
      <c r="BE514" s="239">
        <f>IF(N514="základní",J514,0)</f>
        <v>0</v>
      </c>
      <c r="BF514" s="239">
        <f>IF(N514="snížená",J514,0)</f>
        <v>0</v>
      </c>
      <c r="BG514" s="239">
        <f>IF(N514="zákl. přenesená",J514,0)</f>
        <v>0</v>
      </c>
      <c r="BH514" s="239">
        <f>IF(N514="sníž. přenesená",J514,0)</f>
        <v>0</v>
      </c>
      <c r="BI514" s="239">
        <f>IF(N514="nulová",J514,0)</f>
        <v>0</v>
      </c>
      <c r="BJ514" s="18" t="s">
        <v>83</v>
      </c>
      <c r="BK514" s="239">
        <f>ROUND(I514*H514,2)</f>
        <v>0</v>
      </c>
      <c r="BL514" s="18" t="s">
        <v>213</v>
      </c>
      <c r="BM514" s="238" t="s">
        <v>5068</v>
      </c>
    </row>
    <row r="515" s="13" customFormat="1">
      <c r="A515" s="13"/>
      <c r="B515" s="245"/>
      <c r="C515" s="246"/>
      <c r="D515" s="247" t="s">
        <v>218</v>
      </c>
      <c r="E515" s="248" t="s">
        <v>1</v>
      </c>
      <c r="F515" s="249" t="s">
        <v>219</v>
      </c>
      <c r="G515" s="246"/>
      <c r="H515" s="248" t="s">
        <v>1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5" t="s">
        <v>218</v>
      </c>
      <c r="AU515" s="255" t="s">
        <v>85</v>
      </c>
      <c r="AV515" s="13" t="s">
        <v>83</v>
      </c>
      <c r="AW515" s="13" t="s">
        <v>32</v>
      </c>
      <c r="AX515" s="13" t="s">
        <v>76</v>
      </c>
      <c r="AY515" s="255" t="s">
        <v>205</v>
      </c>
    </row>
    <row r="516" s="13" customFormat="1">
      <c r="A516" s="13"/>
      <c r="B516" s="245"/>
      <c r="C516" s="246"/>
      <c r="D516" s="247" t="s">
        <v>218</v>
      </c>
      <c r="E516" s="248" t="s">
        <v>1</v>
      </c>
      <c r="F516" s="249" t="s">
        <v>220</v>
      </c>
      <c r="G516" s="246"/>
      <c r="H516" s="248" t="s">
        <v>1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5" t="s">
        <v>218</v>
      </c>
      <c r="AU516" s="255" t="s">
        <v>85</v>
      </c>
      <c r="AV516" s="13" t="s">
        <v>83</v>
      </c>
      <c r="AW516" s="13" t="s">
        <v>32</v>
      </c>
      <c r="AX516" s="13" t="s">
        <v>76</v>
      </c>
      <c r="AY516" s="255" t="s">
        <v>205</v>
      </c>
    </row>
    <row r="517" s="13" customFormat="1">
      <c r="A517" s="13"/>
      <c r="B517" s="245"/>
      <c r="C517" s="246"/>
      <c r="D517" s="247" t="s">
        <v>218</v>
      </c>
      <c r="E517" s="248" t="s">
        <v>1</v>
      </c>
      <c r="F517" s="249" t="s">
        <v>5058</v>
      </c>
      <c r="G517" s="246"/>
      <c r="H517" s="248" t="s">
        <v>1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5" t="s">
        <v>218</v>
      </c>
      <c r="AU517" s="255" t="s">
        <v>85</v>
      </c>
      <c r="AV517" s="13" t="s">
        <v>83</v>
      </c>
      <c r="AW517" s="13" t="s">
        <v>32</v>
      </c>
      <c r="AX517" s="13" t="s">
        <v>76</v>
      </c>
      <c r="AY517" s="255" t="s">
        <v>205</v>
      </c>
    </row>
    <row r="518" s="13" customFormat="1">
      <c r="A518" s="13"/>
      <c r="B518" s="245"/>
      <c r="C518" s="246"/>
      <c r="D518" s="247" t="s">
        <v>218</v>
      </c>
      <c r="E518" s="248" t="s">
        <v>1</v>
      </c>
      <c r="F518" s="249" t="s">
        <v>4917</v>
      </c>
      <c r="G518" s="246"/>
      <c r="H518" s="248" t="s">
        <v>1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5" t="s">
        <v>218</v>
      </c>
      <c r="AU518" s="255" t="s">
        <v>85</v>
      </c>
      <c r="AV518" s="13" t="s">
        <v>83</v>
      </c>
      <c r="AW518" s="13" t="s">
        <v>32</v>
      </c>
      <c r="AX518" s="13" t="s">
        <v>76</v>
      </c>
      <c r="AY518" s="255" t="s">
        <v>205</v>
      </c>
    </row>
    <row r="519" s="13" customFormat="1">
      <c r="A519" s="13"/>
      <c r="B519" s="245"/>
      <c r="C519" s="246"/>
      <c r="D519" s="247" t="s">
        <v>218</v>
      </c>
      <c r="E519" s="248" t="s">
        <v>1</v>
      </c>
      <c r="F519" s="249" t="s">
        <v>222</v>
      </c>
      <c r="G519" s="246"/>
      <c r="H519" s="248" t="s">
        <v>1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5" t="s">
        <v>218</v>
      </c>
      <c r="AU519" s="255" t="s">
        <v>85</v>
      </c>
      <c r="AV519" s="13" t="s">
        <v>83</v>
      </c>
      <c r="AW519" s="13" t="s">
        <v>32</v>
      </c>
      <c r="AX519" s="13" t="s">
        <v>76</v>
      </c>
      <c r="AY519" s="255" t="s">
        <v>205</v>
      </c>
    </row>
    <row r="520" s="14" customFormat="1">
      <c r="A520" s="14"/>
      <c r="B520" s="256"/>
      <c r="C520" s="257"/>
      <c r="D520" s="247" t="s">
        <v>218</v>
      </c>
      <c r="E520" s="258" t="s">
        <v>1</v>
      </c>
      <c r="F520" s="259" t="s">
        <v>5069</v>
      </c>
      <c r="G520" s="257"/>
      <c r="H520" s="260">
        <v>0.067000000000000004</v>
      </c>
      <c r="I520" s="261"/>
      <c r="J520" s="257"/>
      <c r="K520" s="257"/>
      <c r="L520" s="262"/>
      <c r="M520" s="263"/>
      <c r="N520" s="264"/>
      <c r="O520" s="264"/>
      <c r="P520" s="264"/>
      <c r="Q520" s="264"/>
      <c r="R520" s="264"/>
      <c r="S520" s="264"/>
      <c r="T520" s="26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66" t="s">
        <v>218</v>
      </c>
      <c r="AU520" s="266" t="s">
        <v>85</v>
      </c>
      <c r="AV520" s="14" t="s">
        <v>85</v>
      </c>
      <c r="AW520" s="14" t="s">
        <v>32</v>
      </c>
      <c r="AX520" s="14" t="s">
        <v>76</v>
      </c>
      <c r="AY520" s="266" t="s">
        <v>205</v>
      </c>
    </row>
    <row r="521" s="14" customFormat="1">
      <c r="A521" s="14"/>
      <c r="B521" s="256"/>
      <c r="C521" s="257"/>
      <c r="D521" s="247" t="s">
        <v>218</v>
      </c>
      <c r="E521" s="258" t="s">
        <v>1</v>
      </c>
      <c r="F521" s="259" t="s">
        <v>5070</v>
      </c>
      <c r="G521" s="257"/>
      <c r="H521" s="260">
        <v>0.01</v>
      </c>
      <c r="I521" s="261"/>
      <c r="J521" s="257"/>
      <c r="K521" s="257"/>
      <c r="L521" s="262"/>
      <c r="M521" s="263"/>
      <c r="N521" s="264"/>
      <c r="O521" s="264"/>
      <c r="P521" s="264"/>
      <c r="Q521" s="264"/>
      <c r="R521" s="264"/>
      <c r="S521" s="264"/>
      <c r="T521" s="265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66" t="s">
        <v>218</v>
      </c>
      <c r="AU521" s="266" t="s">
        <v>85</v>
      </c>
      <c r="AV521" s="14" t="s">
        <v>85</v>
      </c>
      <c r="AW521" s="14" t="s">
        <v>32</v>
      </c>
      <c r="AX521" s="14" t="s">
        <v>76</v>
      </c>
      <c r="AY521" s="266" t="s">
        <v>205</v>
      </c>
    </row>
    <row r="522" s="15" customFormat="1">
      <c r="A522" s="15"/>
      <c r="B522" s="267"/>
      <c r="C522" s="268"/>
      <c r="D522" s="247" t="s">
        <v>218</v>
      </c>
      <c r="E522" s="269" t="s">
        <v>1</v>
      </c>
      <c r="F522" s="270" t="s">
        <v>229</v>
      </c>
      <c r="G522" s="268"/>
      <c r="H522" s="271">
        <v>0.076999999999999999</v>
      </c>
      <c r="I522" s="272"/>
      <c r="J522" s="268"/>
      <c r="K522" s="268"/>
      <c r="L522" s="273"/>
      <c r="M522" s="274"/>
      <c r="N522" s="275"/>
      <c r="O522" s="275"/>
      <c r="P522" s="275"/>
      <c r="Q522" s="275"/>
      <c r="R522" s="275"/>
      <c r="S522" s="275"/>
      <c r="T522" s="276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77" t="s">
        <v>218</v>
      </c>
      <c r="AU522" s="277" t="s">
        <v>85</v>
      </c>
      <c r="AV522" s="15" t="s">
        <v>213</v>
      </c>
      <c r="AW522" s="15" t="s">
        <v>32</v>
      </c>
      <c r="AX522" s="15" t="s">
        <v>83</v>
      </c>
      <c r="AY522" s="277" t="s">
        <v>205</v>
      </c>
    </row>
    <row r="523" s="2" customFormat="1" ht="16.5" customHeight="1">
      <c r="A523" s="39"/>
      <c r="B523" s="40"/>
      <c r="C523" s="289" t="s">
        <v>653</v>
      </c>
      <c r="D523" s="289" t="s">
        <v>386</v>
      </c>
      <c r="E523" s="290" t="s">
        <v>5071</v>
      </c>
      <c r="F523" s="291" t="s">
        <v>5072</v>
      </c>
      <c r="G523" s="292" t="s">
        <v>357</v>
      </c>
      <c r="H523" s="293">
        <v>0.057000000000000002</v>
      </c>
      <c r="I523" s="294"/>
      <c r="J523" s="295">
        <f>ROUND(I523*H523,2)</f>
        <v>0</v>
      </c>
      <c r="K523" s="291" t="s">
        <v>1</v>
      </c>
      <c r="L523" s="296"/>
      <c r="M523" s="297" t="s">
        <v>1</v>
      </c>
      <c r="N523" s="298" t="s">
        <v>41</v>
      </c>
      <c r="O523" s="92"/>
      <c r="P523" s="236">
        <f>O523*H523</f>
        <v>0</v>
      </c>
      <c r="Q523" s="236">
        <v>1</v>
      </c>
      <c r="R523" s="236">
        <f>Q523*H523</f>
        <v>0.057000000000000002</v>
      </c>
      <c r="S523" s="236">
        <v>0</v>
      </c>
      <c r="T523" s="237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38" t="s">
        <v>276</v>
      </c>
      <c r="AT523" s="238" t="s">
        <v>386</v>
      </c>
      <c r="AU523" s="238" t="s">
        <v>85</v>
      </c>
      <c r="AY523" s="18" t="s">
        <v>205</v>
      </c>
      <c r="BE523" s="239">
        <f>IF(N523="základní",J523,0)</f>
        <v>0</v>
      </c>
      <c r="BF523" s="239">
        <f>IF(N523="snížená",J523,0)</f>
        <v>0</v>
      </c>
      <c r="BG523" s="239">
        <f>IF(N523="zákl. přenesená",J523,0)</f>
        <v>0</v>
      </c>
      <c r="BH523" s="239">
        <f>IF(N523="sníž. přenesená",J523,0)</f>
        <v>0</v>
      </c>
      <c r="BI523" s="239">
        <f>IF(N523="nulová",J523,0)</f>
        <v>0</v>
      </c>
      <c r="BJ523" s="18" t="s">
        <v>83</v>
      </c>
      <c r="BK523" s="239">
        <f>ROUND(I523*H523,2)</f>
        <v>0</v>
      </c>
      <c r="BL523" s="18" t="s">
        <v>213</v>
      </c>
      <c r="BM523" s="238" t="s">
        <v>5073</v>
      </c>
    </row>
    <row r="524" s="13" customFormat="1">
      <c r="A524" s="13"/>
      <c r="B524" s="245"/>
      <c r="C524" s="246"/>
      <c r="D524" s="247" t="s">
        <v>218</v>
      </c>
      <c r="E524" s="248" t="s">
        <v>1</v>
      </c>
      <c r="F524" s="249" t="s">
        <v>219</v>
      </c>
      <c r="G524" s="246"/>
      <c r="H524" s="248" t="s">
        <v>1</v>
      </c>
      <c r="I524" s="250"/>
      <c r="J524" s="246"/>
      <c r="K524" s="246"/>
      <c r="L524" s="251"/>
      <c r="M524" s="252"/>
      <c r="N524" s="253"/>
      <c r="O524" s="253"/>
      <c r="P524" s="253"/>
      <c r="Q524" s="253"/>
      <c r="R524" s="253"/>
      <c r="S524" s="253"/>
      <c r="T524" s="254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5" t="s">
        <v>218</v>
      </c>
      <c r="AU524" s="255" t="s">
        <v>85</v>
      </c>
      <c r="AV524" s="13" t="s">
        <v>83</v>
      </c>
      <c r="AW524" s="13" t="s">
        <v>32</v>
      </c>
      <c r="AX524" s="13" t="s">
        <v>76</v>
      </c>
      <c r="AY524" s="255" t="s">
        <v>205</v>
      </c>
    </row>
    <row r="525" s="13" customFormat="1">
      <c r="A525" s="13"/>
      <c r="B525" s="245"/>
      <c r="C525" s="246"/>
      <c r="D525" s="247" t="s">
        <v>218</v>
      </c>
      <c r="E525" s="248" t="s">
        <v>1</v>
      </c>
      <c r="F525" s="249" t="s">
        <v>220</v>
      </c>
      <c r="G525" s="246"/>
      <c r="H525" s="248" t="s">
        <v>1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5" t="s">
        <v>218</v>
      </c>
      <c r="AU525" s="255" t="s">
        <v>85</v>
      </c>
      <c r="AV525" s="13" t="s">
        <v>83</v>
      </c>
      <c r="AW525" s="13" t="s">
        <v>32</v>
      </c>
      <c r="AX525" s="13" t="s">
        <v>76</v>
      </c>
      <c r="AY525" s="255" t="s">
        <v>205</v>
      </c>
    </row>
    <row r="526" s="13" customFormat="1">
      <c r="A526" s="13"/>
      <c r="B526" s="245"/>
      <c r="C526" s="246"/>
      <c r="D526" s="247" t="s">
        <v>218</v>
      </c>
      <c r="E526" s="248" t="s">
        <v>1</v>
      </c>
      <c r="F526" s="249" t="s">
        <v>5058</v>
      </c>
      <c r="G526" s="246"/>
      <c r="H526" s="248" t="s">
        <v>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5" t="s">
        <v>218</v>
      </c>
      <c r="AU526" s="255" t="s">
        <v>85</v>
      </c>
      <c r="AV526" s="13" t="s">
        <v>83</v>
      </c>
      <c r="AW526" s="13" t="s">
        <v>32</v>
      </c>
      <c r="AX526" s="13" t="s">
        <v>76</v>
      </c>
      <c r="AY526" s="255" t="s">
        <v>205</v>
      </c>
    </row>
    <row r="527" s="13" customFormat="1">
      <c r="A527" s="13"/>
      <c r="B527" s="245"/>
      <c r="C527" s="246"/>
      <c r="D527" s="247" t="s">
        <v>218</v>
      </c>
      <c r="E527" s="248" t="s">
        <v>1</v>
      </c>
      <c r="F527" s="249" t="s">
        <v>4917</v>
      </c>
      <c r="G527" s="246"/>
      <c r="H527" s="248" t="s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5" t="s">
        <v>218</v>
      </c>
      <c r="AU527" s="255" t="s">
        <v>85</v>
      </c>
      <c r="AV527" s="13" t="s">
        <v>83</v>
      </c>
      <c r="AW527" s="13" t="s">
        <v>32</v>
      </c>
      <c r="AX527" s="13" t="s">
        <v>76</v>
      </c>
      <c r="AY527" s="255" t="s">
        <v>205</v>
      </c>
    </row>
    <row r="528" s="13" customFormat="1">
      <c r="A528" s="13"/>
      <c r="B528" s="245"/>
      <c r="C528" s="246"/>
      <c r="D528" s="247" t="s">
        <v>218</v>
      </c>
      <c r="E528" s="248" t="s">
        <v>1</v>
      </c>
      <c r="F528" s="249" t="s">
        <v>222</v>
      </c>
      <c r="G528" s="246"/>
      <c r="H528" s="248" t="s">
        <v>1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5" t="s">
        <v>218</v>
      </c>
      <c r="AU528" s="255" t="s">
        <v>85</v>
      </c>
      <c r="AV528" s="13" t="s">
        <v>83</v>
      </c>
      <c r="AW528" s="13" t="s">
        <v>32</v>
      </c>
      <c r="AX528" s="13" t="s">
        <v>76</v>
      </c>
      <c r="AY528" s="255" t="s">
        <v>205</v>
      </c>
    </row>
    <row r="529" s="14" customFormat="1">
      <c r="A529" s="14"/>
      <c r="B529" s="256"/>
      <c r="C529" s="257"/>
      <c r="D529" s="247" t="s">
        <v>218</v>
      </c>
      <c r="E529" s="258" t="s">
        <v>1</v>
      </c>
      <c r="F529" s="259" t="s">
        <v>5074</v>
      </c>
      <c r="G529" s="257"/>
      <c r="H529" s="260">
        <v>0.050000000000000003</v>
      </c>
      <c r="I529" s="261"/>
      <c r="J529" s="257"/>
      <c r="K529" s="257"/>
      <c r="L529" s="262"/>
      <c r="M529" s="263"/>
      <c r="N529" s="264"/>
      <c r="O529" s="264"/>
      <c r="P529" s="264"/>
      <c r="Q529" s="264"/>
      <c r="R529" s="264"/>
      <c r="S529" s="264"/>
      <c r="T529" s="26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66" t="s">
        <v>218</v>
      </c>
      <c r="AU529" s="266" t="s">
        <v>85</v>
      </c>
      <c r="AV529" s="14" t="s">
        <v>85</v>
      </c>
      <c r="AW529" s="14" t="s">
        <v>32</v>
      </c>
      <c r="AX529" s="14" t="s">
        <v>76</v>
      </c>
      <c r="AY529" s="266" t="s">
        <v>205</v>
      </c>
    </row>
    <row r="530" s="14" customFormat="1">
      <c r="A530" s="14"/>
      <c r="B530" s="256"/>
      <c r="C530" s="257"/>
      <c r="D530" s="247" t="s">
        <v>218</v>
      </c>
      <c r="E530" s="258" t="s">
        <v>1</v>
      </c>
      <c r="F530" s="259" t="s">
        <v>5075</v>
      </c>
      <c r="G530" s="257"/>
      <c r="H530" s="260">
        <v>0.0070000000000000001</v>
      </c>
      <c r="I530" s="261"/>
      <c r="J530" s="257"/>
      <c r="K530" s="257"/>
      <c r="L530" s="262"/>
      <c r="M530" s="263"/>
      <c r="N530" s="264"/>
      <c r="O530" s="264"/>
      <c r="P530" s="264"/>
      <c r="Q530" s="264"/>
      <c r="R530" s="264"/>
      <c r="S530" s="264"/>
      <c r="T530" s="265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66" t="s">
        <v>218</v>
      </c>
      <c r="AU530" s="266" t="s">
        <v>85</v>
      </c>
      <c r="AV530" s="14" t="s">
        <v>85</v>
      </c>
      <c r="AW530" s="14" t="s">
        <v>32</v>
      </c>
      <c r="AX530" s="14" t="s">
        <v>76</v>
      </c>
      <c r="AY530" s="266" t="s">
        <v>205</v>
      </c>
    </row>
    <row r="531" s="15" customFormat="1">
      <c r="A531" s="15"/>
      <c r="B531" s="267"/>
      <c r="C531" s="268"/>
      <c r="D531" s="247" t="s">
        <v>218</v>
      </c>
      <c r="E531" s="269" t="s">
        <v>1</v>
      </c>
      <c r="F531" s="270" t="s">
        <v>229</v>
      </c>
      <c r="G531" s="268"/>
      <c r="H531" s="271">
        <v>0.057000000000000002</v>
      </c>
      <c r="I531" s="272"/>
      <c r="J531" s="268"/>
      <c r="K531" s="268"/>
      <c r="L531" s="273"/>
      <c r="M531" s="274"/>
      <c r="N531" s="275"/>
      <c r="O531" s="275"/>
      <c r="P531" s="275"/>
      <c r="Q531" s="275"/>
      <c r="R531" s="275"/>
      <c r="S531" s="275"/>
      <c r="T531" s="276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77" t="s">
        <v>218</v>
      </c>
      <c r="AU531" s="277" t="s">
        <v>85</v>
      </c>
      <c r="AV531" s="15" t="s">
        <v>213</v>
      </c>
      <c r="AW531" s="15" t="s">
        <v>32</v>
      </c>
      <c r="AX531" s="15" t="s">
        <v>83</v>
      </c>
      <c r="AY531" s="277" t="s">
        <v>205</v>
      </c>
    </row>
    <row r="532" s="2" customFormat="1" ht="16.5" customHeight="1">
      <c r="A532" s="39"/>
      <c r="B532" s="40"/>
      <c r="C532" s="289" t="s">
        <v>660</v>
      </c>
      <c r="D532" s="289" t="s">
        <v>386</v>
      </c>
      <c r="E532" s="290" t="s">
        <v>5076</v>
      </c>
      <c r="F532" s="291" t="s">
        <v>5077</v>
      </c>
      <c r="G532" s="292" t="s">
        <v>357</v>
      </c>
      <c r="H532" s="293">
        <v>0.021000000000000001</v>
      </c>
      <c r="I532" s="294"/>
      <c r="J532" s="295">
        <f>ROUND(I532*H532,2)</f>
        <v>0</v>
      </c>
      <c r="K532" s="291" t="s">
        <v>1</v>
      </c>
      <c r="L532" s="296"/>
      <c r="M532" s="297" t="s">
        <v>1</v>
      </c>
      <c r="N532" s="298" t="s">
        <v>41</v>
      </c>
      <c r="O532" s="92"/>
      <c r="P532" s="236">
        <f>O532*H532</f>
        <v>0</v>
      </c>
      <c r="Q532" s="236">
        <v>1</v>
      </c>
      <c r="R532" s="236">
        <f>Q532*H532</f>
        <v>0.021000000000000001</v>
      </c>
      <c r="S532" s="236">
        <v>0</v>
      </c>
      <c r="T532" s="237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38" t="s">
        <v>276</v>
      </c>
      <c r="AT532" s="238" t="s">
        <v>386</v>
      </c>
      <c r="AU532" s="238" t="s">
        <v>85</v>
      </c>
      <c r="AY532" s="18" t="s">
        <v>205</v>
      </c>
      <c r="BE532" s="239">
        <f>IF(N532="základní",J532,0)</f>
        <v>0</v>
      </c>
      <c r="BF532" s="239">
        <f>IF(N532="snížená",J532,0)</f>
        <v>0</v>
      </c>
      <c r="BG532" s="239">
        <f>IF(N532="zákl. přenesená",J532,0)</f>
        <v>0</v>
      </c>
      <c r="BH532" s="239">
        <f>IF(N532="sníž. přenesená",J532,0)</f>
        <v>0</v>
      </c>
      <c r="BI532" s="239">
        <f>IF(N532="nulová",J532,0)</f>
        <v>0</v>
      </c>
      <c r="BJ532" s="18" t="s">
        <v>83</v>
      </c>
      <c r="BK532" s="239">
        <f>ROUND(I532*H532,2)</f>
        <v>0</v>
      </c>
      <c r="BL532" s="18" t="s">
        <v>213</v>
      </c>
      <c r="BM532" s="238" t="s">
        <v>5078</v>
      </c>
    </row>
    <row r="533" s="13" customFormat="1">
      <c r="A533" s="13"/>
      <c r="B533" s="245"/>
      <c r="C533" s="246"/>
      <c r="D533" s="247" t="s">
        <v>218</v>
      </c>
      <c r="E533" s="248" t="s">
        <v>1</v>
      </c>
      <c r="F533" s="249" t="s">
        <v>219</v>
      </c>
      <c r="G533" s="246"/>
      <c r="H533" s="248" t="s">
        <v>1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5" t="s">
        <v>218</v>
      </c>
      <c r="AU533" s="255" t="s">
        <v>85</v>
      </c>
      <c r="AV533" s="13" t="s">
        <v>83</v>
      </c>
      <c r="AW533" s="13" t="s">
        <v>32</v>
      </c>
      <c r="AX533" s="13" t="s">
        <v>76</v>
      </c>
      <c r="AY533" s="255" t="s">
        <v>205</v>
      </c>
    </row>
    <row r="534" s="13" customFormat="1">
      <c r="A534" s="13"/>
      <c r="B534" s="245"/>
      <c r="C534" s="246"/>
      <c r="D534" s="247" t="s">
        <v>218</v>
      </c>
      <c r="E534" s="248" t="s">
        <v>1</v>
      </c>
      <c r="F534" s="249" t="s">
        <v>220</v>
      </c>
      <c r="G534" s="246"/>
      <c r="H534" s="248" t="s">
        <v>1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5" t="s">
        <v>218</v>
      </c>
      <c r="AU534" s="255" t="s">
        <v>85</v>
      </c>
      <c r="AV534" s="13" t="s">
        <v>83</v>
      </c>
      <c r="AW534" s="13" t="s">
        <v>32</v>
      </c>
      <c r="AX534" s="13" t="s">
        <v>76</v>
      </c>
      <c r="AY534" s="255" t="s">
        <v>205</v>
      </c>
    </row>
    <row r="535" s="13" customFormat="1">
      <c r="A535" s="13"/>
      <c r="B535" s="245"/>
      <c r="C535" s="246"/>
      <c r="D535" s="247" t="s">
        <v>218</v>
      </c>
      <c r="E535" s="248" t="s">
        <v>1</v>
      </c>
      <c r="F535" s="249" t="s">
        <v>5058</v>
      </c>
      <c r="G535" s="246"/>
      <c r="H535" s="248" t="s">
        <v>1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5" t="s">
        <v>218</v>
      </c>
      <c r="AU535" s="255" t="s">
        <v>85</v>
      </c>
      <c r="AV535" s="13" t="s">
        <v>83</v>
      </c>
      <c r="AW535" s="13" t="s">
        <v>32</v>
      </c>
      <c r="AX535" s="13" t="s">
        <v>76</v>
      </c>
      <c r="AY535" s="255" t="s">
        <v>205</v>
      </c>
    </row>
    <row r="536" s="13" customFormat="1">
      <c r="A536" s="13"/>
      <c r="B536" s="245"/>
      <c r="C536" s="246"/>
      <c r="D536" s="247" t="s">
        <v>218</v>
      </c>
      <c r="E536" s="248" t="s">
        <v>1</v>
      </c>
      <c r="F536" s="249" t="s">
        <v>4917</v>
      </c>
      <c r="G536" s="246"/>
      <c r="H536" s="248" t="s">
        <v>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5" t="s">
        <v>218</v>
      </c>
      <c r="AU536" s="255" t="s">
        <v>85</v>
      </c>
      <c r="AV536" s="13" t="s">
        <v>83</v>
      </c>
      <c r="AW536" s="13" t="s">
        <v>32</v>
      </c>
      <c r="AX536" s="13" t="s">
        <v>76</v>
      </c>
      <c r="AY536" s="255" t="s">
        <v>205</v>
      </c>
    </row>
    <row r="537" s="13" customFormat="1">
      <c r="A537" s="13"/>
      <c r="B537" s="245"/>
      <c r="C537" s="246"/>
      <c r="D537" s="247" t="s">
        <v>218</v>
      </c>
      <c r="E537" s="248" t="s">
        <v>1</v>
      </c>
      <c r="F537" s="249" t="s">
        <v>222</v>
      </c>
      <c r="G537" s="246"/>
      <c r="H537" s="248" t="s">
        <v>1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5" t="s">
        <v>218</v>
      </c>
      <c r="AU537" s="255" t="s">
        <v>85</v>
      </c>
      <c r="AV537" s="13" t="s">
        <v>83</v>
      </c>
      <c r="AW537" s="13" t="s">
        <v>32</v>
      </c>
      <c r="AX537" s="13" t="s">
        <v>76</v>
      </c>
      <c r="AY537" s="255" t="s">
        <v>205</v>
      </c>
    </row>
    <row r="538" s="14" customFormat="1">
      <c r="A538" s="14"/>
      <c r="B538" s="256"/>
      <c r="C538" s="257"/>
      <c r="D538" s="247" t="s">
        <v>218</v>
      </c>
      <c r="E538" s="258" t="s">
        <v>1</v>
      </c>
      <c r="F538" s="259" t="s">
        <v>5079</v>
      </c>
      <c r="G538" s="257"/>
      <c r="H538" s="260">
        <v>0.017999999999999999</v>
      </c>
      <c r="I538" s="261"/>
      <c r="J538" s="257"/>
      <c r="K538" s="257"/>
      <c r="L538" s="262"/>
      <c r="M538" s="263"/>
      <c r="N538" s="264"/>
      <c r="O538" s="264"/>
      <c r="P538" s="264"/>
      <c r="Q538" s="264"/>
      <c r="R538" s="264"/>
      <c r="S538" s="264"/>
      <c r="T538" s="265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66" t="s">
        <v>218</v>
      </c>
      <c r="AU538" s="266" t="s">
        <v>85</v>
      </c>
      <c r="AV538" s="14" t="s">
        <v>85</v>
      </c>
      <c r="AW538" s="14" t="s">
        <v>32</v>
      </c>
      <c r="AX538" s="14" t="s">
        <v>76</v>
      </c>
      <c r="AY538" s="266" t="s">
        <v>205</v>
      </c>
    </row>
    <row r="539" s="14" customFormat="1">
      <c r="A539" s="14"/>
      <c r="B539" s="256"/>
      <c r="C539" s="257"/>
      <c r="D539" s="247" t="s">
        <v>218</v>
      </c>
      <c r="E539" s="258" t="s">
        <v>1</v>
      </c>
      <c r="F539" s="259" t="s">
        <v>5080</v>
      </c>
      <c r="G539" s="257"/>
      <c r="H539" s="260">
        <v>0.0030000000000000001</v>
      </c>
      <c r="I539" s="261"/>
      <c r="J539" s="257"/>
      <c r="K539" s="257"/>
      <c r="L539" s="262"/>
      <c r="M539" s="263"/>
      <c r="N539" s="264"/>
      <c r="O539" s="264"/>
      <c r="P539" s="264"/>
      <c r="Q539" s="264"/>
      <c r="R539" s="264"/>
      <c r="S539" s="264"/>
      <c r="T539" s="26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66" t="s">
        <v>218</v>
      </c>
      <c r="AU539" s="266" t="s">
        <v>85</v>
      </c>
      <c r="AV539" s="14" t="s">
        <v>85</v>
      </c>
      <c r="AW539" s="14" t="s">
        <v>32</v>
      </c>
      <c r="AX539" s="14" t="s">
        <v>76</v>
      </c>
      <c r="AY539" s="266" t="s">
        <v>205</v>
      </c>
    </row>
    <row r="540" s="15" customFormat="1">
      <c r="A540" s="15"/>
      <c r="B540" s="267"/>
      <c r="C540" s="268"/>
      <c r="D540" s="247" t="s">
        <v>218</v>
      </c>
      <c r="E540" s="269" t="s">
        <v>1</v>
      </c>
      <c r="F540" s="270" t="s">
        <v>229</v>
      </c>
      <c r="G540" s="268"/>
      <c r="H540" s="271">
        <v>0.021000000000000001</v>
      </c>
      <c r="I540" s="272"/>
      <c r="J540" s="268"/>
      <c r="K540" s="268"/>
      <c r="L540" s="273"/>
      <c r="M540" s="274"/>
      <c r="N540" s="275"/>
      <c r="O540" s="275"/>
      <c r="P540" s="275"/>
      <c r="Q540" s="275"/>
      <c r="R540" s="275"/>
      <c r="S540" s="275"/>
      <c r="T540" s="276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77" t="s">
        <v>218</v>
      </c>
      <c r="AU540" s="277" t="s">
        <v>85</v>
      </c>
      <c r="AV540" s="15" t="s">
        <v>213</v>
      </c>
      <c r="AW540" s="15" t="s">
        <v>32</v>
      </c>
      <c r="AX540" s="15" t="s">
        <v>83</v>
      </c>
      <c r="AY540" s="277" t="s">
        <v>205</v>
      </c>
    </row>
    <row r="541" s="2" customFormat="1" ht="21.75" customHeight="1">
      <c r="A541" s="39"/>
      <c r="B541" s="40"/>
      <c r="C541" s="289" t="s">
        <v>669</v>
      </c>
      <c r="D541" s="289" t="s">
        <v>386</v>
      </c>
      <c r="E541" s="290" t="s">
        <v>5081</v>
      </c>
      <c r="F541" s="291" t="s">
        <v>5082</v>
      </c>
      <c r="G541" s="292" t="s">
        <v>357</v>
      </c>
      <c r="H541" s="293">
        <v>1.2969999999999999</v>
      </c>
      <c r="I541" s="294"/>
      <c r="J541" s="295">
        <f>ROUND(I541*H541,2)</f>
        <v>0</v>
      </c>
      <c r="K541" s="291" t="s">
        <v>212</v>
      </c>
      <c r="L541" s="296"/>
      <c r="M541" s="297" t="s">
        <v>1</v>
      </c>
      <c r="N541" s="298" t="s">
        <v>41</v>
      </c>
      <c r="O541" s="92"/>
      <c r="P541" s="236">
        <f>O541*H541</f>
        <v>0</v>
      </c>
      <c r="Q541" s="236">
        <v>1</v>
      </c>
      <c r="R541" s="236">
        <f>Q541*H541</f>
        <v>1.2969999999999999</v>
      </c>
      <c r="S541" s="236">
        <v>0</v>
      </c>
      <c r="T541" s="237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38" t="s">
        <v>276</v>
      </c>
      <c r="AT541" s="238" t="s">
        <v>386</v>
      </c>
      <c r="AU541" s="238" t="s">
        <v>85</v>
      </c>
      <c r="AY541" s="18" t="s">
        <v>205</v>
      </c>
      <c r="BE541" s="239">
        <f>IF(N541="základní",J541,0)</f>
        <v>0</v>
      </c>
      <c r="BF541" s="239">
        <f>IF(N541="snížená",J541,0)</f>
        <v>0</v>
      </c>
      <c r="BG541" s="239">
        <f>IF(N541="zákl. přenesená",J541,0)</f>
        <v>0</v>
      </c>
      <c r="BH541" s="239">
        <f>IF(N541="sníž. přenesená",J541,0)</f>
        <v>0</v>
      </c>
      <c r="BI541" s="239">
        <f>IF(N541="nulová",J541,0)</f>
        <v>0</v>
      </c>
      <c r="BJ541" s="18" t="s">
        <v>83</v>
      </c>
      <c r="BK541" s="239">
        <f>ROUND(I541*H541,2)</f>
        <v>0</v>
      </c>
      <c r="BL541" s="18" t="s">
        <v>213</v>
      </c>
      <c r="BM541" s="238" t="s">
        <v>5083</v>
      </c>
    </row>
    <row r="542" s="13" customFormat="1">
      <c r="A542" s="13"/>
      <c r="B542" s="245"/>
      <c r="C542" s="246"/>
      <c r="D542" s="247" t="s">
        <v>218</v>
      </c>
      <c r="E542" s="248" t="s">
        <v>1</v>
      </c>
      <c r="F542" s="249" t="s">
        <v>219</v>
      </c>
      <c r="G542" s="246"/>
      <c r="H542" s="248" t="s">
        <v>1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5" t="s">
        <v>218</v>
      </c>
      <c r="AU542" s="255" t="s">
        <v>85</v>
      </c>
      <c r="AV542" s="13" t="s">
        <v>83</v>
      </c>
      <c r="AW542" s="13" t="s">
        <v>32</v>
      </c>
      <c r="AX542" s="13" t="s">
        <v>76</v>
      </c>
      <c r="AY542" s="255" t="s">
        <v>205</v>
      </c>
    </row>
    <row r="543" s="13" customFormat="1">
      <c r="A543" s="13"/>
      <c r="B543" s="245"/>
      <c r="C543" s="246"/>
      <c r="D543" s="247" t="s">
        <v>218</v>
      </c>
      <c r="E543" s="248" t="s">
        <v>1</v>
      </c>
      <c r="F543" s="249" t="s">
        <v>220</v>
      </c>
      <c r="G543" s="246"/>
      <c r="H543" s="248" t="s">
        <v>1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5" t="s">
        <v>218</v>
      </c>
      <c r="AU543" s="255" t="s">
        <v>85</v>
      </c>
      <c r="AV543" s="13" t="s">
        <v>83</v>
      </c>
      <c r="AW543" s="13" t="s">
        <v>32</v>
      </c>
      <c r="AX543" s="13" t="s">
        <v>76</v>
      </c>
      <c r="AY543" s="255" t="s">
        <v>205</v>
      </c>
    </row>
    <row r="544" s="13" customFormat="1">
      <c r="A544" s="13"/>
      <c r="B544" s="245"/>
      <c r="C544" s="246"/>
      <c r="D544" s="247" t="s">
        <v>218</v>
      </c>
      <c r="E544" s="248" t="s">
        <v>1</v>
      </c>
      <c r="F544" s="249" t="s">
        <v>5058</v>
      </c>
      <c r="G544" s="246"/>
      <c r="H544" s="248" t="s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5" t="s">
        <v>218</v>
      </c>
      <c r="AU544" s="255" t="s">
        <v>85</v>
      </c>
      <c r="AV544" s="13" t="s">
        <v>83</v>
      </c>
      <c r="AW544" s="13" t="s">
        <v>32</v>
      </c>
      <c r="AX544" s="13" t="s">
        <v>76</v>
      </c>
      <c r="AY544" s="255" t="s">
        <v>205</v>
      </c>
    </row>
    <row r="545" s="13" customFormat="1">
      <c r="A545" s="13"/>
      <c r="B545" s="245"/>
      <c r="C545" s="246"/>
      <c r="D545" s="247" t="s">
        <v>218</v>
      </c>
      <c r="E545" s="248" t="s">
        <v>1</v>
      </c>
      <c r="F545" s="249" t="s">
        <v>4917</v>
      </c>
      <c r="G545" s="246"/>
      <c r="H545" s="248" t="s">
        <v>1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5" t="s">
        <v>218</v>
      </c>
      <c r="AU545" s="255" t="s">
        <v>85</v>
      </c>
      <c r="AV545" s="13" t="s">
        <v>83</v>
      </c>
      <c r="AW545" s="13" t="s">
        <v>32</v>
      </c>
      <c r="AX545" s="13" t="s">
        <v>76</v>
      </c>
      <c r="AY545" s="255" t="s">
        <v>205</v>
      </c>
    </row>
    <row r="546" s="13" customFormat="1">
      <c r="A546" s="13"/>
      <c r="B546" s="245"/>
      <c r="C546" s="246"/>
      <c r="D546" s="247" t="s">
        <v>218</v>
      </c>
      <c r="E546" s="248" t="s">
        <v>1</v>
      </c>
      <c r="F546" s="249" t="s">
        <v>222</v>
      </c>
      <c r="G546" s="246"/>
      <c r="H546" s="248" t="s">
        <v>1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5" t="s">
        <v>218</v>
      </c>
      <c r="AU546" s="255" t="s">
        <v>85</v>
      </c>
      <c r="AV546" s="13" t="s">
        <v>83</v>
      </c>
      <c r="AW546" s="13" t="s">
        <v>32</v>
      </c>
      <c r="AX546" s="13" t="s">
        <v>76</v>
      </c>
      <c r="AY546" s="255" t="s">
        <v>205</v>
      </c>
    </row>
    <row r="547" s="14" customFormat="1">
      <c r="A547" s="14"/>
      <c r="B547" s="256"/>
      <c r="C547" s="257"/>
      <c r="D547" s="247" t="s">
        <v>218</v>
      </c>
      <c r="E547" s="258" t="s">
        <v>1</v>
      </c>
      <c r="F547" s="259" t="s">
        <v>5084</v>
      </c>
      <c r="G547" s="257"/>
      <c r="H547" s="260">
        <v>1.1279999999999999</v>
      </c>
      <c r="I547" s="261"/>
      <c r="J547" s="257"/>
      <c r="K547" s="257"/>
      <c r="L547" s="262"/>
      <c r="M547" s="263"/>
      <c r="N547" s="264"/>
      <c r="O547" s="264"/>
      <c r="P547" s="264"/>
      <c r="Q547" s="264"/>
      <c r="R547" s="264"/>
      <c r="S547" s="264"/>
      <c r="T547" s="26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66" t="s">
        <v>218</v>
      </c>
      <c r="AU547" s="266" t="s">
        <v>85</v>
      </c>
      <c r="AV547" s="14" t="s">
        <v>85</v>
      </c>
      <c r="AW547" s="14" t="s">
        <v>32</v>
      </c>
      <c r="AX547" s="14" t="s">
        <v>76</v>
      </c>
      <c r="AY547" s="266" t="s">
        <v>205</v>
      </c>
    </row>
    <row r="548" s="14" customFormat="1">
      <c r="A548" s="14"/>
      <c r="B548" s="256"/>
      <c r="C548" s="257"/>
      <c r="D548" s="247" t="s">
        <v>218</v>
      </c>
      <c r="E548" s="258" t="s">
        <v>1</v>
      </c>
      <c r="F548" s="259" t="s">
        <v>5085</v>
      </c>
      <c r="G548" s="257"/>
      <c r="H548" s="260">
        <v>0.16900000000000001</v>
      </c>
      <c r="I548" s="261"/>
      <c r="J548" s="257"/>
      <c r="K548" s="257"/>
      <c r="L548" s="262"/>
      <c r="M548" s="263"/>
      <c r="N548" s="264"/>
      <c r="O548" s="264"/>
      <c r="P548" s="264"/>
      <c r="Q548" s="264"/>
      <c r="R548" s="264"/>
      <c r="S548" s="264"/>
      <c r="T548" s="265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66" t="s">
        <v>218</v>
      </c>
      <c r="AU548" s="266" t="s">
        <v>85</v>
      </c>
      <c r="AV548" s="14" t="s">
        <v>85</v>
      </c>
      <c r="AW548" s="14" t="s">
        <v>32</v>
      </c>
      <c r="AX548" s="14" t="s">
        <v>76</v>
      </c>
      <c r="AY548" s="266" t="s">
        <v>205</v>
      </c>
    </row>
    <row r="549" s="15" customFormat="1">
      <c r="A549" s="15"/>
      <c r="B549" s="267"/>
      <c r="C549" s="268"/>
      <c r="D549" s="247" t="s">
        <v>218</v>
      </c>
      <c r="E549" s="269" t="s">
        <v>1</v>
      </c>
      <c r="F549" s="270" t="s">
        <v>229</v>
      </c>
      <c r="G549" s="268"/>
      <c r="H549" s="271">
        <v>1.2969999999999999</v>
      </c>
      <c r="I549" s="272"/>
      <c r="J549" s="268"/>
      <c r="K549" s="268"/>
      <c r="L549" s="273"/>
      <c r="M549" s="274"/>
      <c r="N549" s="275"/>
      <c r="O549" s="275"/>
      <c r="P549" s="275"/>
      <c r="Q549" s="275"/>
      <c r="R549" s="275"/>
      <c r="S549" s="275"/>
      <c r="T549" s="276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T549" s="277" t="s">
        <v>218</v>
      </c>
      <c r="AU549" s="277" t="s">
        <v>85</v>
      </c>
      <c r="AV549" s="15" t="s">
        <v>213</v>
      </c>
      <c r="AW549" s="15" t="s">
        <v>32</v>
      </c>
      <c r="AX549" s="15" t="s">
        <v>83</v>
      </c>
      <c r="AY549" s="277" t="s">
        <v>205</v>
      </c>
    </row>
    <row r="550" s="2" customFormat="1" ht="21.75" customHeight="1">
      <c r="A550" s="39"/>
      <c r="B550" s="40"/>
      <c r="C550" s="289" t="s">
        <v>675</v>
      </c>
      <c r="D550" s="289" t="s">
        <v>386</v>
      </c>
      <c r="E550" s="290" t="s">
        <v>5086</v>
      </c>
      <c r="F550" s="291" t="s">
        <v>5087</v>
      </c>
      <c r="G550" s="292" t="s">
        <v>357</v>
      </c>
      <c r="H550" s="293">
        <v>0.33900000000000002</v>
      </c>
      <c r="I550" s="294"/>
      <c r="J550" s="295">
        <f>ROUND(I550*H550,2)</f>
        <v>0</v>
      </c>
      <c r="K550" s="291" t="s">
        <v>212</v>
      </c>
      <c r="L550" s="296"/>
      <c r="M550" s="297" t="s">
        <v>1</v>
      </c>
      <c r="N550" s="298" t="s">
        <v>41</v>
      </c>
      <c r="O550" s="92"/>
      <c r="P550" s="236">
        <f>O550*H550</f>
        <v>0</v>
      </c>
      <c r="Q550" s="236">
        <v>1</v>
      </c>
      <c r="R550" s="236">
        <f>Q550*H550</f>
        <v>0.33900000000000002</v>
      </c>
      <c r="S550" s="236">
        <v>0</v>
      </c>
      <c r="T550" s="237">
        <f>S550*H550</f>
        <v>0</v>
      </c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R550" s="238" t="s">
        <v>276</v>
      </c>
      <c r="AT550" s="238" t="s">
        <v>386</v>
      </c>
      <c r="AU550" s="238" t="s">
        <v>85</v>
      </c>
      <c r="AY550" s="18" t="s">
        <v>205</v>
      </c>
      <c r="BE550" s="239">
        <f>IF(N550="základní",J550,0)</f>
        <v>0</v>
      </c>
      <c r="BF550" s="239">
        <f>IF(N550="snížená",J550,0)</f>
        <v>0</v>
      </c>
      <c r="BG550" s="239">
        <f>IF(N550="zákl. přenesená",J550,0)</f>
        <v>0</v>
      </c>
      <c r="BH550" s="239">
        <f>IF(N550="sníž. přenesená",J550,0)</f>
        <v>0</v>
      </c>
      <c r="BI550" s="239">
        <f>IF(N550="nulová",J550,0)</f>
        <v>0</v>
      </c>
      <c r="BJ550" s="18" t="s">
        <v>83</v>
      </c>
      <c r="BK550" s="239">
        <f>ROUND(I550*H550,2)</f>
        <v>0</v>
      </c>
      <c r="BL550" s="18" t="s">
        <v>213</v>
      </c>
      <c r="BM550" s="238" t="s">
        <v>5088</v>
      </c>
    </row>
    <row r="551" s="13" customFormat="1">
      <c r="A551" s="13"/>
      <c r="B551" s="245"/>
      <c r="C551" s="246"/>
      <c r="D551" s="247" t="s">
        <v>218</v>
      </c>
      <c r="E551" s="248" t="s">
        <v>1</v>
      </c>
      <c r="F551" s="249" t="s">
        <v>219</v>
      </c>
      <c r="G551" s="246"/>
      <c r="H551" s="248" t="s">
        <v>1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5" t="s">
        <v>218</v>
      </c>
      <c r="AU551" s="255" t="s">
        <v>85</v>
      </c>
      <c r="AV551" s="13" t="s">
        <v>83</v>
      </c>
      <c r="AW551" s="13" t="s">
        <v>32</v>
      </c>
      <c r="AX551" s="13" t="s">
        <v>76</v>
      </c>
      <c r="AY551" s="255" t="s">
        <v>205</v>
      </c>
    </row>
    <row r="552" s="13" customFormat="1">
      <c r="A552" s="13"/>
      <c r="B552" s="245"/>
      <c r="C552" s="246"/>
      <c r="D552" s="247" t="s">
        <v>218</v>
      </c>
      <c r="E552" s="248" t="s">
        <v>1</v>
      </c>
      <c r="F552" s="249" t="s">
        <v>220</v>
      </c>
      <c r="G552" s="246"/>
      <c r="H552" s="248" t="s">
        <v>1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5" t="s">
        <v>218</v>
      </c>
      <c r="AU552" s="255" t="s">
        <v>85</v>
      </c>
      <c r="AV552" s="13" t="s">
        <v>83</v>
      </c>
      <c r="AW552" s="13" t="s">
        <v>32</v>
      </c>
      <c r="AX552" s="13" t="s">
        <v>76</v>
      </c>
      <c r="AY552" s="255" t="s">
        <v>205</v>
      </c>
    </row>
    <row r="553" s="13" customFormat="1">
      <c r="A553" s="13"/>
      <c r="B553" s="245"/>
      <c r="C553" s="246"/>
      <c r="D553" s="247" t="s">
        <v>218</v>
      </c>
      <c r="E553" s="248" t="s">
        <v>1</v>
      </c>
      <c r="F553" s="249" t="s">
        <v>5058</v>
      </c>
      <c r="G553" s="246"/>
      <c r="H553" s="248" t="s">
        <v>1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5" t="s">
        <v>218</v>
      </c>
      <c r="AU553" s="255" t="s">
        <v>85</v>
      </c>
      <c r="AV553" s="13" t="s">
        <v>83</v>
      </c>
      <c r="AW553" s="13" t="s">
        <v>32</v>
      </c>
      <c r="AX553" s="13" t="s">
        <v>76</v>
      </c>
      <c r="AY553" s="255" t="s">
        <v>205</v>
      </c>
    </row>
    <row r="554" s="13" customFormat="1">
      <c r="A554" s="13"/>
      <c r="B554" s="245"/>
      <c r="C554" s="246"/>
      <c r="D554" s="247" t="s">
        <v>218</v>
      </c>
      <c r="E554" s="248" t="s">
        <v>1</v>
      </c>
      <c r="F554" s="249" t="s">
        <v>4917</v>
      </c>
      <c r="G554" s="246"/>
      <c r="H554" s="248" t="s">
        <v>1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5" t="s">
        <v>218</v>
      </c>
      <c r="AU554" s="255" t="s">
        <v>85</v>
      </c>
      <c r="AV554" s="13" t="s">
        <v>83</v>
      </c>
      <c r="AW554" s="13" t="s">
        <v>32</v>
      </c>
      <c r="AX554" s="13" t="s">
        <v>76</v>
      </c>
      <c r="AY554" s="255" t="s">
        <v>205</v>
      </c>
    </row>
    <row r="555" s="13" customFormat="1">
      <c r="A555" s="13"/>
      <c r="B555" s="245"/>
      <c r="C555" s="246"/>
      <c r="D555" s="247" t="s">
        <v>218</v>
      </c>
      <c r="E555" s="248" t="s">
        <v>1</v>
      </c>
      <c r="F555" s="249" t="s">
        <v>222</v>
      </c>
      <c r="G555" s="246"/>
      <c r="H555" s="248" t="s">
        <v>1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5" t="s">
        <v>218</v>
      </c>
      <c r="AU555" s="255" t="s">
        <v>85</v>
      </c>
      <c r="AV555" s="13" t="s">
        <v>83</v>
      </c>
      <c r="AW555" s="13" t="s">
        <v>32</v>
      </c>
      <c r="AX555" s="13" t="s">
        <v>76</v>
      </c>
      <c r="AY555" s="255" t="s">
        <v>205</v>
      </c>
    </row>
    <row r="556" s="14" customFormat="1">
      <c r="A556" s="14"/>
      <c r="B556" s="256"/>
      <c r="C556" s="257"/>
      <c r="D556" s="247" t="s">
        <v>218</v>
      </c>
      <c r="E556" s="258" t="s">
        <v>1</v>
      </c>
      <c r="F556" s="259" t="s">
        <v>5089</v>
      </c>
      <c r="G556" s="257"/>
      <c r="H556" s="260">
        <v>0.29499999999999998</v>
      </c>
      <c r="I556" s="261"/>
      <c r="J556" s="257"/>
      <c r="K556" s="257"/>
      <c r="L556" s="262"/>
      <c r="M556" s="263"/>
      <c r="N556" s="264"/>
      <c r="O556" s="264"/>
      <c r="P556" s="264"/>
      <c r="Q556" s="264"/>
      <c r="R556" s="264"/>
      <c r="S556" s="264"/>
      <c r="T556" s="265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66" t="s">
        <v>218</v>
      </c>
      <c r="AU556" s="266" t="s">
        <v>85</v>
      </c>
      <c r="AV556" s="14" t="s">
        <v>85</v>
      </c>
      <c r="AW556" s="14" t="s">
        <v>32</v>
      </c>
      <c r="AX556" s="14" t="s">
        <v>76</v>
      </c>
      <c r="AY556" s="266" t="s">
        <v>205</v>
      </c>
    </row>
    <row r="557" s="14" customFormat="1">
      <c r="A557" s="14"/>
      <c r="B557" s="256"/>
      <c r="C557" s="257"/>
      <c r="D557" s="247" t="s">
        <v>218</v>
      </c>
      <c r="E557" s="258" t="s">
        <v>1</v>
      </c>
      <c r="F557" s="259" t="s">
        <v>5090</v>
      </c>
      <c r="G557" s="257"/>
      <c r="H557" s="260">
        <v>0.043999999999999997</v>
      </c>
      <c r="I557" s="261"/>
      <c r="J557" s="257"/>
      <c r="K557" s="257"/>
      <c r="L557" s="262"/>
      <c r="M557" s="263"/>
      <c r="N557" s="264"/>
      <c r="O557" s="264"/>
      <c r="P557" s="264"/>
      <c r="Q557" s="264"/>
      <c r="R557" s="264"/>
      <c r="S557" s="264"/>
      <c r="T557" s="265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66" t="s">
        <v>218</v>
      </c>
      <c r="AU557" s="266" t="s">
        <v>85</v>
      </c>
      <c r="AV557" s="14" t="s">
        <v>85</v>
      </c>
      <c r="AW557" s="14" t="s">
        <v>32</v>
      </c>
      <c r="AX557" s="14" t="s">
        <v>76</v>
      </c>
      <c r="AY557" s="266" t="s">
        <v>205</v>
      </c>
    </row>
    <row r="558" s="15" customFormat="1">
      <c r="A558" s="15"/>
      <c r="B558" s="267"/>
      <c r="C558" s="268"/>
      <c r="D558" s="247" t="s">
        <v>218</v>
      </c>
      <c r="E558" s="269" t="s">
        <v>1</v>
      </c>
      <c r="F558" s="270" t="s">
        <v>229</v>
      </c>
      <c r="G558" s="268"/>
      <c r="H558" s="271">
        <v>0.33900000000000002</v>
      </c>
      <c r="I558" s="272"/>
      <c r="J558" s="268"/>
      <c r="K558" s="268"/>
      <c r="L558" s="273"/>
      <c r="M558" s="274"/>
      <c r="N558" s="275"/>
      <c r="O558" s="275"/>
      <c r="P558" s="275"/>
      <c r="Q558" s="275"/>
      <c r="R558" s="275"/>
      <c r="S558" s="275"/>
      <c r="T558" s="276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77" t="s">
        <v>218</v>
      </c>
      <c r="AU558" s="277" t="s">
        <v>85</v>
      </c>
      <c r="AV558" s="15" t="s">
        <v>213</v>
      </c>
      <c r="AW558" s="15" t="s">
        <v>32</v>
      </c>
      <c r="AX558" s="15" t="s">
        <v>83</v>
      </c>
      <c r="AY558" s="277" t="s">
        <v>205</v>
      </c>
    </row>
    <row r="559" s="2" customFormat="1" ht="33" customHeight="1">
      <c r="A559" s="39"/>
      <c r="B559" s="40"/>
      <c r="C559" s="227" t="s">
        <v>681</v>
      </c>
      <c r="D559" s="227" t="s">
        <v>208</v>
      </c>
      <c r="E559" s="228" t="s">
        <v>5091</v>
      </c>
      <c r="F559" s="229" t="s">
        <v>5092</v>
      </c>
      <c r="G559" s="230" t="s">
        <v>357</v>
      </c>
      <c r="H559" s="231">
        <v>1.516</v>
      </c>
      <c r="I559" s="232"/>
      <c r="J559" s="233">
        <f>ROUND(I559*H559,2)</f>
        <v>0</v>
      </c>
      <c r="K559" s="229" t="s">
        <v>212</v>
      </c>
      <c r="L559" s="45"/>
      <c r="M559" s="234" t="s">
        <v>1</v>
      </c>
      <c r="N559" s="235" t="s">
        <v>41</v>
      </c>
      <c r="O559" s="92"/>
      <c r="P559" s="236">
        <f>O559*H559</f>
        <v>0</v>
      </c>
      <c r="Q559" s="236">
        <v>0</v>
      </c>
      <c r="R559" s="236">
        <f>Q559*H559</f>
        <v>0</v>
      </c>
      <c r="S559" s="236">
        <v>0</v>
      </c>
      <c r="T559" s="237">
        <f>S559*H559</f>
        <v>0</v>
      </c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R559" s="238" t="s">
        <v>213</v>
      </c>
      <c r="AT559" s="238" t="s">
        <v>208</v>
      </c>
      <c r="AU559" s="238" t="s">
        <v>85</v>
      </c>
      <c r="AY559" s="18" t="s">
        <v>205</v>
      </c>
      <c r="BE559" s="239">
        <f>IF(N559="základní",J559,0)</f>
        <v>0</v>
      </c>
      <c r="BF559" s="239">
        <f>IF(N559="snížená",J559,0)</f>
        <v>0</v>
      </c>
      <c r="BG559" s="239">
        <f>IF(N559="zákl. přenesená",J559,0)</f>
        <v>0</v>
      </c>
      <c r="BH559" s="239">
        <f>IF(N559="sníž. přenesená",J559,0)</f>
        <v>0</v>
      </c>
      <c r="BI559" s="239">
        <f>IF(N559="nulová",J559,0)</f>
        <v>0</v>
      </c>
      <c r="BJ559" s="18" t="s">
        <v>83</v>
      </c>
      <c r="BK559" s="239">
        <f>ROUND(I559*H559,2)</f>
        <v>0</v>
      </c>
      <c r="BL559" s="18" t="s">
        <v>213</v>
      </c>
      <c r="BM559" s="238" t="s">
        <v>5093</v>
      </c>
    </row>
    <row r="560" s="2" customFormat="1">
      <c r="A560" s="39"/>
      <c r="B560" s="40"/>
      <c r="C560" s="41"/>
      <c r="D560" s="240" t="s">
        <v>216</v>
      </c>
      <c r="E560" s="41"/>
      <c r="F560" s="241" t="s">
        <v>5094</v>
      </c>
      <c r="G560" s="41"/>
      <c r="H560" s="41"/>
      <c r="I560" s="242"/>
      <c r="J560" s="41"/>
      <c r="K560" s="41"/>
      <c r="L560" s="45"/>
      <c r="M560" s="243"/>
      <c r="N560" s="244"/>
      <c r="O560" s="92"/>
      <c r="P560" s="92"/>
      <c r="Q560" s="92"/>
      <c r="R560" s="92"/>
      <c r="S560" s="92"/>
      <c r="T560" s="93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T560" s="18" t="s">
        <v>216</v>
      </c>
      <c r="AU560" s="18" t="s">
        <v>85</v>
      </c>
    </row>
    <row r="561" s="2" customFormat="1" ht="24.15" customHeight="1">
      <c r="A561" s="39"/>
      <c r="B561" s="40"/>
      <c r="C561" s="289" t="s">
        <v>688</v>
      </c>
      <c r="D561" s="289" t="s">
        <v>386</v>
      </c>
      <c r="E561" s="290" t="s">
        <v>5095</v>
      </c>
      <c r="F561" s="291" t="s">
        <v>5096</v>
      </c>
      <c r="G561" s="292" t="s">
        <v>357</v>
      </c>
      <c r="H561" s="293">
        <v>1.032</v>
      </c>
      <c r="I561" s="294"/>
      <c r="J561" s="295">
        <f>ROUND(I561*H561,2)</f>
        <v>0</v>
      </c>
      <c r="K561" s="291" t="s">
        <v>212</v>
      </c>
      <c r="L561" s="296"/>
      <c r="M561" s="297" t="s">
        <v>1</v>
      </c>
      <c r="N561" s="298" t="s">
        <v>41</v>
      </c>
      <c r="O561" s="92"/>
      <c r="P561" s="236">
        <f>O561*H561</f>
        <v>0</v>
      </c>
      <c r="Q561" s="236">
        <v>1</v>
      </c>
      <c r="R561" s="236">
        <f>Q561*H561</f>
        <v>1.032</v>
      </c>
      <c r="S561" s="236">
        <v>0</v>
      </c>
      <c r="T561" s="237">
        <f>S561*H561</f>
        <v>0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R561" s="238" t="s">
        <v>276</v>
      </c>
      <c r="AT561" s="238" t="s">
        <v>386</v>
      </c>
      <c r="AU561" s="238" t="s">
        <v>85</v>
      </c>
      <c r="AY561" s="18" t="s">
        <v>205</v>
      </c>
      <c r="BE561" s="239">
        <f>IF(N561="základní",J561,0)</f>
        <v>0</v>
      </c>
      <c r="BF561" s="239">
        <f>IF(N561="snížená",J561,0)</f>
        <v>0</v>
      </c>
      <c r="BG561" s="239">
        <f>IF(N561="zákl. přenesená",J561,0)</f>
        <v>0</v>
      </c>
      <c r="BH561" s="239">
        <f>IF(N561="sníž. přenesená",J561,0)</f>
        <v>0</v>
      </c>
      <c r="BI561" s="239">
        <f>IF(N561="nulová",J561,0)</f>
        <v>0</v>
      </c>
      <c r="BJ561" s="18" t="s">
        <v>83</v>
      </c>
      <c r="BK561" s="239">
        <f>ROUND(I561*H561,2)</f>
        <v>0</v>
      </c>
      <c r="BL561" s="18" t="s">
        <v>213</v>
      </c>
      <c r="BM561" s="238" t="s">
        <v>5097</v>
      </c>
    </row>
    <row r="562" s="13" customFormat="1">
      <c r="A562" s="13"/>
      <c r="B562" s="245"/>
      <c r="C562" s="246"/>
      <c r="D562" s="247" t="s">
        <v>218</v>
      </c>
      <c r="E562" s="248" t="s">
        <v>1</v>
      </c>
      <c r="F562" s="249" t="s">
        <v>219</v>
      </c>
      <c r="G562" s="246"/>
      <c r="H562" s="248" t="s">
        <v>1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5" t="s">
        <v>218</v>
      </c>
      <c r="AU562" s="255" t="s">
        <v>85</v>
      </c>
      <c r="AV562" s="13" t="s">
        <v>83</v>
      </c>
      <c r="AW562" s="13" t="s">
        <v>32</v>
      </c>
      <c r="AX562" s="13" t="s">
        <v>76</v>
      </c>
      <c r="AY562" s="255" t="s">
        <v>205</v>
      </c>
    </row>
    <row r="563" s="13" customFormat="1">
      <c r="A563" s="13"/>
      <c r="B563" s="245"/>
      <c r="C563" s="246"/>
      <c r="D563" s="247" t="s">
        <v>218</v>
      </c>
      <c r="E563" s="248" t="s">
        <v>1</v>
      </c>
      <c r="F563" s="249" t="s">
        <v>220</v>
      </c>
      <c r="G563" s="246"/>
      <c r="H563" s="248" t="s">
        <v>1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5" t="s">
        <v>218</v>
      </c>
      <c r="AU563" s="255" t="s">
        <v>85</v>
      </c>
      <c r="AV563" s="13" t="s">
        <v>83</v>
      </c>
      <c r="AW563" s="13" t="s">
        <v>32</v>
      </c>
      <c r="AX563" s="13" t="s">
        <v>76</v>
      </c>
      <c r="AY563" s="255" t="s">
        <v>205</v>
      </c>
    </row>
    <row r="564" s="13" customFormat="1">
      <c r="A564" s="13"/>
      <c r="B564" s="245"/>
      <c r="C564" s="246"/>
      <c r="D564" s="247" t="s">
        <v>218</v>
      </c>
      <c r="E564" s="248" t="s">
        <v>1</v>
      </c>
      <c r="F564" s="249" t="s">
        <v>5058</v>
      </c>
      <c r="G564" s="246"/>
      <c r="H564" s="248" t="s">
        <v>1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5" t="s">
        <v>218</v>
      </c>
      <c r="AU564" s="255" t="s">
        <v>85</v>
      </c>
      <c r="AV564" s="13" t="s">
        <v>83</v>
      </c>
      <c r="AW564" s="13" t="s">
        <v>32</v>
      </c>
      <c r="AX564" s="13" t="s">
        <v>76</v>
      </c>
      <c r="AY564" s="255" t="s">
        <v>205</v>
      </c>
    </row>
    <row r="565" s="13" customFormat="1">
      <c r="A565" s="13"/>
      <c r="B565" s="245"/>
      <c r="C565" s="246"/>
      <c r="D565" s="247" t="s">
        <v>218</v>
      </c>
      <c r="E565" s="248" t="s">
        <v>1</v>
      </c>
      <c r="F565" s="249" t="s">
        <v>4917</v>
      </c>
      <c r="G565" s="246"/>
      <c r="H565" s="248" t="s">
        <v>1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5" t="s">
        <v>218</v>
      </c>
      <c r="AU565" s="255" t="s">
        <v>85</v>
      </c>
      <c r="AV565" s="13" t="s">
        <v>83</v>
      </c>
      <c r="AW565" s="13" t="s">
        <v>32</v>
      </c>
      <c r="AX565" s="13" t="s">
        <v>76</v>
      </c>
      <c r="AY565" s="255" t="s">
        <v>205</v>
      </c>
    </row>
    <row r="566" s="13" customFormat="1">
      <c r="A566" s="13"/>
      <c r="B566" s="245"/>
      <c r="C566" s="246"/>
      <c r="D566" s="247" t="s">
        <v>218</v>
      </c>
      <c r="E566" s="248" t="s">
        <v>1</v>
      </c>
      <c r="F566" s="249" t="s">
        <v>222</v>
      </c>
      <c r="G566" s="246"/>
      <c r="H566" s="248" t="s">
        <v>1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5" t="s">
        <v>218</v>
      </c>
      <c r="AU566" s="255" t="s">
        <v>85</v>
      </c>
      <c r="AV566" s="13" t="s">
        <v>83</v>
      </c>
      <c r="AW566" s="13" t="s">
        <v>32</v>
      </c>
      <c r="AX566" s="13" t="s">
        <v>76</v>
      </c>
      <c r="AY566" s="255" t="s">
        <v>205</v>
      </c>
    </row>
    <row r="567" s="14" customFormat="1">
      <c r="A567" s="14"/>
      <c r="B567" s="256"/>
      <c r="C567" s="257"/>
      <c r="D567" s="247" t="s">
        <v>218</v>
      </c>
      <c r="E567" s="258" t="s">
        <v>1</v>
      </c>
      <c r="F567" s="259" t="s">
        <v>5098</v>
      </c>
      <c r="G567" s="257"/>
      <c r="H567" s="260">
        <v>0.89700000000000002</v>
      </c>
      <c r="I567" s="261"/>
      <c r="J567" s="257"/>
      <c r="K567" s="257"/>
      <c r="L567" s="262"/>
      <c r="M567" s="263"/>
      <c r="N567" s="264"/>
      <c r="O567" s="264"/>
      <c r="P567" s="264"/>
      <c r="Q567" s="264"/>
      <c r="R567" s="264"/>
      <c r="S567" s="264"/>
      <c r="T567" s="265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66" t="s">
        <v>218</v>
      </c>
      <c r="AU567" s="266" t="s">
        <v>85</v>
      </c>
      <c r="AV567" s="14" t="s">
        <v>85</v>
      </c>
      <c r="AW567" s="14" t="s">
        <v>32</v>
      </c>
      <c r="AX567" s="14" t="s">
        <v>76</v>
      </c>
      <c r="AY567" s="266" t="s">
        <v>205</v>
      </c>
    </row>
    <row r="568" s="14" customFormat="1">
      <c r="A568" s="14"/>
      <c r="B568" s="256"/>
      <c r="C568" s="257"/>
      <c r="D568" s="247" t="s">
        <v>218</v>
      </c>
      <c r="E568" s="258" t="s">
        <v>1</v>
      </c>
      <c r="F568" s="259" t="s">
        <v>5099</v>
      </c>
      <c r="G568" s="257"/>
      <c r="H568" s="260">
        <v>0.13500000000000001</v>
      </c>
      <c r="I568" s="261"/>
      <c r="J568" s="257"/>
      <c r="K568" s="257"/>
      <c r="L568" s="262"/>
      <c r="M568" s="263"/>
      <c r="N568" s="264"/>
      <c r="O568" s="264"/>
      <c r="P568" s="264"/>
      <c r="Q568" s="264"/>
      <c r="R568" s="264"/>
      <c r="S568" s="264"/>
      <c r="T568" s="265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66" t="s">
        <v>218</v>
      </c>
      <c r="AU568" s="266" t="s">
        <v>85</v>
      </c>
      <c r="AV568" s="14" t="s">
        <v>85</v>
      </c>
      <c r="AW568" s="14" t="s">
        <v>32</v>
      </c>
      <c r="AX568" s="14" t="s">
        <v>76</v>
      </c>
      <c r="AY568" s="266" t="s">
        <v>205</v>
      </c>
    </row>
    <row r="569" s="15" customFormat="1">
      <c r="A569" s="15"/>
      <c r="B569" s="267"/>
      <c r="C569" s="268"/>
      <c r="D569" s="247" t="s">
        <v>218</v>
      </c>
      <c r="E569" s="269" t="s">
        <v>1</v>
      </c>
      <c r="F569" s="270" t="s">
        <v>229</v>
      </c>
      <c r="G569" s="268"/>
      <c r="H569" s="271">
        <v>1.032</v>
      </c>
      <c r="I569" s="272"/>
      <c r="J569" s="268"/>
      <c r="K569" s="268"/>
      <c r="L569" s="273"/>
      <c r="M569" s="274"/>
      <c r="N569" s="275"/>
      <c r="O569" s="275"/>
      <c r="P569" s="275"/>
      <c r="Q569" s="275"/>
      <c r="R569" s="275"/>
      <c r="S569" s="275"/>
      <c r="T569" s="276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77" t="s">
        <v>218</v>
      </c>
      <c r="AU569" s="277" t="s">
        <v>85</v>
      </c>
      <c r="AV569" s="15" t="s">
        <v>213</v>
      </c>
      <c r="AW569" s="15" t="s">
        <v>32</v>
      </c>
      <c r="AX569" s="15" t="s">
        <v>83</v>
      </c>
      <c r="AY569" s="277" t="s">
        <v>205</v>
      </c>
    </row>
    <row r="570" s="2" customFormat="1" ht="24.15" customHeight="1">
      <c r="A570" s="39"/>
      <c r="B570" s="40"/>
      <c r="C570" s="289" t="s">
        <v>697</v>
      </c>
      <c r="D570" s="289" t="s">
        <v>386</v>
      </c>
      <c r="E570" s="290" t="s">
        <v>5100</v>
      </c>
      <c r="F570" s="291" t="s">
        <v>5101</v>
      </c>
      <c r="G570" s="292" t="s">
        <v>357</v>
      </c>
      <c r="H570" s="293">
        <v>0.079000000000000001</v>
      </c>
      <c r="I570" s="294"/>
      <c r="J570" s="295">
        <f>ROUND(I570*H570,2)</f>
        <v>0</v>
      </c>
      <c r="K570" s="291" t="s">
        <v>212</v>
      </c>
      <c r="L570" s="296"/>
      <c r="M570" s="297" t="s">
        <v>1</v>
      </c>
      <c r="N570" s="298" t="s">
        <v>41</v>
      </c>
      <c r="O570" s="92"/>
      <c r="P570" s="236">
        <f>O570*H570</f>
        <v>0</v>
      </c>
      <c r="Q570" s="236">
        <v>1</v>
      </c>
      <c r="R570" s="236">
        <f>Q570*H570</f>
        <v>0.079000000000000001</v>
      </c>
      <c r="S570" s="236">
        <v>0</v>
      </c>
      <c r="T570" s="237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38" t="s">
        <v>276</v>
      </c>
      <c r="AT570" s="238" t="s">
        <v>386</v>
      </c>
      <c r="AU570" s="238" t="s">
        <v>85</v>
      </c>
      <c r="AY570" s="18" t="s">
        <v>205</v>
      </c>
      <c r="BE570" s="239">
        <f>IF(N570="základní",J570,0)</f>
        <v>0</v>
      </c>
      <c r="BF570" s="239">
        <f>IF(N570="snížená",J570,0)</f>
        <v>0</v>
      </c>
      <c r="BG570" s="239">
        <f>IF(N570="zákl. přenesená",J570,0)</f>
        <v>0</v>
      </c>
      <c r="BH570" s="239">
        <f>IF(N570="sníž. přenesená",J570,0)</f>
        <v>0</v>
      </c>
      <c r="BI570" s="239">
        <f>IF(N570="nulová",J570,0)</f>
        <v>0</v>
      </c>
      <c r="BJ570" s="18" t="s">
        <v>83</v>
      </c>
      <c r="BK570" s="239">
        <f>ROUND(I570*H570,2)</f>
        <v>0</v>
      </c>
      <c r="BL570" s="18" t="s">
        <v>213</v>
      </c>
      <c r="BM570" s="238" t="s">
        <v>5102</v>
      </c>
    </row>
    <row r="571" s="13" customFormat="1">
      <c r="A571" s="13"/>
      <c r="B571" s="245"/>
      <c r="C571" s="246"/>
      <c r="D571" s="247" t="s">
        <v>218</v>
      </c>
      <c r="E571" s="248" t="s">
        <v>1</v>
      </c>
      <c r="F571" s="249" t="s">
        <v>219</v>
      </c>
      <c r="G571" s="246"/>
      <c r="H571" s="248" t="s">
        <v>1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5" t="s">
        <v>218</v>
      </c>
      <c r="AU571" s="255" t="s">
        <v>85</v>
      </c>
      <c r="AV571" s="13" t="s">
        <v>83</v>
      </c>
      <c r="AW571" s="13" t="s">
        <v>32</v>
      </c>
      <c r="AX571" s="13" t="s">
        <v>76</v>
      </c>
      <c r="AY571" s="255" t="s">
        <v>205</v>
      </c>
    </row>
    <row r="572" s="13" customFormat="1">
      <c r="A572" s="13"/>
      <c r="B572" s="245"/>
      <c r="C572" s="246"/>
      <c r="D572" s="247" t="s">
        <v>218</v>
      </c>
      <c r="E572" s="248" t="s">
        <v>1</v>
      </c>
      <c r="F572" s="249" t="s">
        <v>220</v>
      </c>
      <c r="G572" s="246"/>
      <c r="H572" s="248" t="s">
        <v>1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5" t="s">
        <v>218</v>
      </c>
      <c r="AU572" s="255" t="s">
        <v>85</v>
      </c>
      <c r="AV572" s="13" t="s">
        <v>83</v>
      </c>
      <c r="AW572" s="13" t="s">
        <v>32</v>
      </c>
      <c r="AX572" s="13" t="s">
        <v>76</v>
      </c>
      <c r="AY572" s="255" t="s">
        <v>205</v>
      </c>
    </row>
    <row r="573" s="13" customFormat="1">
      <c r="A573" s="13"/>
      <c r="B573" s="245"/>
      <c r="C573" s="246"/>
      <c r="D573" s="247" t="s">
        <v>218</v>
      </c>
      <c r="E573" s="248" t="s">
        <v>1</v>
      </c>
      <c r="F573" s="249" t="s">
        <v>5058</v>
      </c>
      <c r="G573" s="246"/>
      <c r="H573" s="248" t="s">
        <v>1</v>
      </c>
      <c r="I573" s="250"/>
      <c r="J573" s="246"/>
      <c r="K573" s="246"/>
      <c r="L573" s="251"/>
      <c r="M573" s="252"/>
      <c r="N573" s="253"/>
      <c r="O573" s="253"/>
      <c r="P573" s="253"/>
      <c r="Q573" s="253"/>
      <c r="R573" s="253"/>
      <c r="S573" s="253"/>
      <c r="T573" s="254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5" t="s">
        <v>218</v>
      </c>
      <c r="AU573" s="255" t="s">
        <v>85</v>
      </c>
      <c r="AV573" s="13" t="s">
        <v>83</v>
      </c>
      <c r="AW573" s="13" t="s">
        <v>32</v>
      </c>
      <c r="AX573" s="13" t="s">
        <v>76</v>
      </c>
      <c r="AY573" s="255" t="s">
        <v>205</v>
      </c>
    </row>
    <row r="574" s="13" customFormat="1">
      <c r="A574" s="13"/>
      <c r="B574" s="245"/>
      <c r="C574" s="246"/>
      <c r="D574" s="247" t="s">
        <v>218</v>
      </c>
      <c r="E574" s="248" t="s">
        <v>1</v>
      </c>
      <c r="F574" s="249" t="s">
        <v>4917</v>
      </c>
      <c r="G574" s="246"/>
      <c r="H574" s="248" t="s">
        <v>1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5" t="s">
        <v>218</v>
      </c>
      <c r="AU574" s="255" t="s">
        <v>85</v>
      </c>
      <c r="AV574" s="13" t="s">
        <v>83</v>
      </c>
      <c r="AW574" s="13" t="s">
        <v>32</v>
      </c>
      <c r="AX574" s="13" t="s">
        <v>76</v>
      </c>
      <c r="AY574" s="255" t="s">
        <v>205</v>
      </c>
    </row>
    <row r="575" s="13" customFormat="1">
      <c r="A575" s="13"/>
      <c r="B575" s="245"/>
      <c r="C575" s="246"/>
      <c r="D575" s="247" t="s">
        <v>218</v>
      </c>
      <c r="E575" s="248" t="s">
        <v>1</v>
      </c>
      <c r="F575" s="249" t="s">
        <v>222</v>
      </c>
      <c r="G575" s="246"/>
      <c r="H575" s="248" t="s">
        <v>1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5" t="s">
        <v>218</v>
      </c>
      <c r="AU575" s="255" t="s">
        <v>85</v>
      </c>
      <c r="AV575" s="13" t="s">
        <v>83</v>
      </c>
      <c r="AW575" s="13" t="s">
        <v>32</v>
      </c>
      <c r="AX575" s="13" t="s">
        <v>76</v>
      </c>
      <c r="AY575" s="255" t="s">
        <v>205</v>
      </c>
    </row>
    <row r="576" s="14" customFormat="1">
      <c r="A576" s="14"/>
      <c r="B576" s="256"/>
      <c r="C576" s="257"/>
      <c r="D576" s="247" t="s">
        <v>218</v>
      </c>
      <c r="E576" s="258" t="s">
        <v>1</v>
      </c>
      <c r="F576" s="259" t="s">
        <v>5103</v>
      </c>
      <c r="G576" s="257"/>
      <c r="H576" s="260">
        <v>0.069000000000000006</v>
      </c>
      <c r="I576" s="261"/>
      <c r="J576" s="257"/>
      <c r="K576" s="257"/>
      <c r="L576" s="262"/>
      <c r="M576" s="263"/>
      <c r="N576" s="264"/>
      <c r="O576" s="264"/>
      <c r="P576" s="264"/>
      <c r="Q576" s="264"/>
      <c r="R576" s="264"/>
      <c r="S576" s="264"/>
      <c r="T576" s="265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66" t="s">
        <v>218</v>
      </c>
      <c r="AU576" s="266" t="s">
        <v>85</v>
      </c>
      <c r="AV576" s="14" t="s">
        <v>85</v>
      </c>
      <c r="AW576" s="14" t="s">
        <v>32</v>
      </c>
      <c r="AX576" s="14" t="s">
        <v>76</v>
      </c>
      <c r="AY576" s="266" t="s">
        <v>205</v>
      </c>
    </row>
    <row r="577" s="14" customFormat="1">
      <c r="A577" s="14"/>
      <c r="B577" s="256"/>
      <c r="C577" s="257"/>
      <c r="D577" s="247" t="s">
        <v>218</v>
      </c>
      <c r="E577" s="258" t="s">
        <v>1</v>
      </c>
      <c r="F577" s="259" t="s">
        <v>5104</v>
      </c>
      <c r="G577" s="257"/>
      <c r="H577" s="260">
        <v>0.01</v>
      </c>
      <c r="I577" s="261"/>
      <c r="J577" s="257"/>
      <c r="K577" s="257"/>
      <c r="L577" s="262"/>
      <c r="M577" s="263"/>
      <c r="N577" s="264"/>
      <c r="O577" s="264"/>
      <c r="P577" s="264"/>
      <c r="Q577" s="264"/>
      <c r="R577" s="264"/>
      <c r="S577" s="264"/>
      <c r="T577" s="265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66" t="s">
        <v>218</v>
      </c>
      <c r="AU577" s="266" t="s">
        <v>85</v>
      </c>
      <c r="AV577" s="14" t="s">
        <v>85</v>
      </c>
      <c r="AW577" s="14" t="s">
        <v>32</v>
      </c>
      <c r="AX577" s="14" t="s">
        <v>76</v>
      </c>
      <c r="AY577" s="266" t="s">
        <v>205</v>
      </c>
    </row>
    <row r="578" s="15" customFormat="1">
      <c r="A578" s="15"/>
      <c r="B578" s="267"/>
      <c r="C578" s="268"/>
      <c r="D578" s="247" t="s">
        <v>218</v>
      </c>
      <c r="E578" s="269" t="s">
        <v>1</v>
      </c>
      <c r="F578" s="270" t="s">
        <v>229</v>
      </c>
      <c r="G578" s="268"/>
      <c r="H578" s="271">
        <v>0.079000000000000001</v>
      </c>
      <c r="I578" s="272"/>
      <c r="J578" s="268"/>
      <c r="K578" s="268"/>
      <c r="L578" s="273"/>
      <c r="M578" s="274"/>
      <c r="N578" s="275"/>
      <c r="O578" s="275"/>
      <c r="P578" s="275"/>
      <c r="Q578" s="275"/>
      <c r="R578" s="275"/>
      <c r="S578" s="275"/>
      <c r="T578" s="276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77" t="s">
        <v>218</v>
      </c>
      <c r="AU578" s="277" t="s">
        <v>85</v>
      </c>
      <c r="AV578" s="15" t="s">
        <v>213</v>
      </c>
      <c r="AW578" s="15" t="s">
        <v>32</v>
      </c>
      <c r="AX578" s="15" t="s">
        <v>83</v>
      </c>
      <c r="AY578" s="277" t="s">
        <v>205</v>
      </c>
    </row>
    <row r="579" s="2" customFormat="1" ht="21.75" customHeight="1">
      <c r="A579" s="39"/>
      <c r="B579" s="40"/>
      <c r="C579" s="289" t="s">
        <v>706</v>
      </c>
      <c r="D579" s="289" t="s">
        <v>386</v>
      </c>
      <c r="E579" s="290" t="s">
        <v>5105</v>
      </c>
      <c r="F579" s="291" t="s">
        <v>5106</v>
      </c>
      <c r="G579" s="292" t="s">
        <v>357</v>
      </c>
      <c r="H579" s="293">
        <v>0.40500000000000003</v>
      </c>
      <c r="I579" s="294"/>
      <c r="J579" s="295">
        <f>ROUND(I579*H579,2)</f>
        <v>0</v>
      </c>
      <c r="K579" s="291" t="s">
        <v>212</v>
      </c>
      <c r="L579" s="296"/>
      <c r="M579" s="297" t="s">
        <v>1</v>
      </c>
      <c r="N579" s="298" t="s">
        <v>41</v>
      </c>
      <c r="O579" s="92"/>
      <c r="P579" s="236">
        <f>O579*H579</f>
        <v>0</v>
      </c>
      <c r="Q579" s="236">
        <v>1</v>
      </c>
      <c r="R579" s="236">
        <f>Q579*H579</f>
        <v>0.40500000000000003</v>
      </c>
      <c r="S579" s="236">
        <v>0</v>
      </c>
      <c r="T579" s="237">
        <f>S579*H579</f>
        <v>0</v>
      </c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R579" s="238" t="s">
        <v>276</v>
      </c>
      <c r="AT579" s="238" t="s">
        <v>386</v>
      </c>
      <c r="AU579" s="238" t="s">
        <v>85</v>
      </c>
      <c r="AY579" s="18" t="s">
        <v>205</v>
      </c>
      <c r="BE579" s="239">
        <f>IF(N579="základní",J579,0)</f>
        <v>0</v>
      </c>
      <c r="BF579" s="239">
        <f>IF(N579="snížená",J579,0)</f>
        <v>0</v>
      </c>
      <c r="BG579" s="239">
        <f>IF(N579="zákl. přenesená",J579,0)</f>
        <v>0</v>
      </c>
      <c r="BH579" s="239">
        <f>IF(N579="sníž. přenesená",J579,0)</f>
        <v>0</v>
      </c>
      <c r="BI579" s="239">
        <f>IF(N579="nulová",J579,0)</f>
        <v>0</v>
      </c>
      <c r="BJ579" s="18" t="s">
        <v>83</v>
      </c>
      <c r="BK579" s="239">
        <f>ROUND(I579*H579,2)</f>
        <v>0</v>
      </c>
      <c r="BL579" s="18" t="s">
        <v>213</v>
      </c>
      <c r="BM579" s="238" t="s">
        <v>5107</v>
      </c>
    </row>
    <row r="580" s="13" customFormat="1">
      <c r="A580" s="13"/>
      <c r="B580" s="245"/>
      <c r="C580" s="246"/>
      <c r="D580" s="247" t="s">
        <v>218</v>
      </c>
      <c r="E580" s="248" t="s">
        <v>1</v>
      </c>
      <c r="F580" s="249" t="s">
        <v>219</v>
      </c>
      <c r="G580" s="246"/>
      <c r="H580" s="248" t="s">
        <v>1</v>
      </c>
      <c r="I580" s="250"/>
      <c r="J580" s="246"/>
      <c r="K580" s="246"/>
      <c r="L580" s="251"/>
      <c r="M580" s="252"/>
      <c r="N580" s="253"/>
      <c r="O580" s="253"/>
      <c r="P580" s="253"/>
      <c r="Q580" s="253"/>
      <c r="R580" s="253"/>
      <c r="S580" s="253"/>
      <c r="T580" s="254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5" t="s">
        <v>218</v>
      </c>
      <c r="AU580" s="255" t="s">
        <v>85</v>
      </c>
      <c r="AV580" s="13" t="s">
        <v>83</v>
      </c>
      <c r="AW580" s="13" t="s">
        <v>32</v>
      </c>
      <c r="AX580" s="13" t="s">
        <v>76</v>
      </c>
      <c r="AY580" s="255" t="s">
        <v>205</v>
      </c>
    </row>
    <row r="581" s="13" customFormat="1">
      <c r="A581" s="13"/>
      <c r="B581" s="245"/>
      <c r="C581" s="246"/>
      <c r="D581" s="247" t="s">
        <v>218</v>
      </c>
      <c r="E581" s="248" t="s">
        <v>1</v>
      </c>
      <c r="F581" s="249" t="s">
        <v>220</v>
      </c>
      <c r="G581" s="246"/>
      <c r="H581" s="248" t="s">
        <v>1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5" t="s">
        <v>218</v>
      </c>
      <c r="AU581" s="255" t="s">
        <v>85</v>
      </c>
      <c r="AV581" s="13" t="s">
        <v>83</v>
      </c>
      <c r="AW581" s="13" t="s">
        <v>32</v>
      </c>
      <c r="AX581" s="13" t="s">
        <v>76</v>
      </c>
      <c r="AY581" s="255" t="s">
        <v>205</v>
      </c>
    </row>
    <row r="582" s="13" customFormat="1">
      <c r="A582" s="13"/>
      <c r="B582" s="245"/>
      <c r="C582" s="246"/>
      <c r="D582" s="247" t="s">
        <v>218</v>
      </c>
      <c r="E582" s="248" t="s">
        <v>1</v>
      </c>
      <c r="F582" s="249" t="s">
        <v>5058</v>
      </c>
      <c r="G582" s="246"/>
      <c r="H582" s="248" t="s">
        <v>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5" t="s">
        <v>218</v>
      </c>
      <c r="AU582" s="255" t="s">
        <v>85</v>
      </c>
      <c r="AV582" s="13" t="s">
        <v>83</v>
      </c>
      <c r="AW582" s="13" t="s">
        <v>32</v>
      </c>
      <c r="AX582" s="13" t="s">
        <v>76</v>
      </c>
      <c r="AY582" s="255" t="s">
        <v>205</v>
      </c>
    </row>
    <row r="583" s="13" customFormat="1">
      <c r="A583" s="13"/>
      <c r="B583" s="245"/>
      <c r="C583" s="246"/>
      <c r="D583" s="247" t="s">
        <v>218</v>
      </c>
      <c r="E583" s="248" t="s">
        <v>1</v>
      </c>
      <c r="F583" s="249" t="s">
        <v>4917</v>
      </c>
      <c r="G583" s="246"/>
      <c r="H583" s="248" t="s">
        <v>1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5" t="s">
        <v>218</v>
      </c>
      <c r="AU583" s="255" t="s">
        <v>85</v>
      </c>
      <c r="AV583" s="13" t="s">
        <v>83</v>
      </c>
      <c r="AW583" s="13" t="s">
        <v>32</v>
      </c>
      <c r="AX583" s="13" t="s">
        <v>76</v>
      </c>
      <c r="AY583" s="255" t="s">
        <v>205</v>
      </c>
    </row>
    <row r="584" s="13" customFormat="1">
      <c r="A584" s="13"/>
      <c r="B584" s="245"/>
      <c r="C584" s="246"/>
      <c r="D584" s="247" t="s">
        <v>218</v>
      </c>
      <c r="E584" s="248" t="s">
        <v>1</v>
      </c>
      <c r="F584" s="249" t="s">
        <v>222</v>
      </c>
      <c r="G584" s="246"/>
      <c r="H584" s="248" t="s">
        <v>1</v>
      </c>
      <c r="I584" s="250"/>
      <c r="J584" s="246"/>
      <c r="K584" s="246"/>
      <c r="L584" s="251"/>
      <c r="M584" s="252"/>
      <c r="N584" s="253"/>
      <c r="O584" s="253"/>
      <c r="P584" s="253"/>
      <c r="Q584" s="253"/>
      <c r="R584" s="253"/>
      <c r="S584" s="253"/>
      <c r="T584" s="254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5" t="s">
        <v>218</v>
      </c>
      <c r="AU584" s="255" t="s">
        <v>85</v>
      </c>
      <c r="AV584" s="13" t="s">
        <v>83</v>
      </c>
      <c r="AW584" s="13" t="s">
        <v>32</v>
      </c>
      <c r="AX584" s="13" t="s">
        <v>76</v>
      </c>
      <c r="AY584" s="255" t="s">
        <v>205</v>
      </c>
    </row>
    <row r="585" s="14" customFormat="1">
      <c r="A585" s="14"/>
      <c r="B585" s="256"/>
      <c r="C585" s="257"/>
      <c r="D585" s="247" t="s">
        <v>218</v>
      </c>
      <c r="E585" s="258" t="s">
        <v>1</v>
      </c>
      <c r="F585" s="259" t="s">
        <v>5108</v>
      </c>
      <c r="G585" s="257"/>
      <c r="H585" s="260">
        <v>0.35199999999999998</v>
      </c>
      <c r="I585" s="261"/>
      <c r="J585" s="257"/>
      <c r="K585" s="257"/>
      <c r="L585" s="262"/>
      <c r="M585" s="263"/>
      <c r="N585" s="264"/>
      <c r="O585" s="264"/>
      <c r="P585" s="264"/>
      <c r="Q585" s="264"/>
      <c r="R585" s="264"/>
      <c r="S585" s="264"/>
      <c r="T585" s="26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66" t="s">
        <v>218</v>
      </c>
      <c r="AU585" s="266" t="s">
        <v>85</v>
      </c>
      <c r="AV585" s="14" t="s">
        <v>85</v>
      </c>
      <c r="AW585" s="14" t="s">
        <v>32</v>
      </c>
      <c r="AX585" s="14" t="s">
        <v>76</v>
      </c>
      <c r="AY585" s="266" t="s">
        <v>205</v>
      </c>
    </row>
    <row r="586" s="14" customFormat="1">
      <c r="A586" s="14"/>
      <c r="B586" s="256"/>
      <c r="C586" s="257"/>
      <c r="D586" s="247" t="s">
        <v>218</v>
      </c>
      <c r="E586" s="258" t="s">
        <v>1</v>
      </c>
      <c r="F586" s="259" t="s">
        <v>5109</v>
      </c>
      <c r="G586" s="257"/>
      <c r="H586" s="260">
        <v>0.052999999999999998</v>
      </c>
      <c r="I586" s="261"/>
      <c r="J586" s="257"/>
      <c r="K586" s="257"/>
      <c r="L586" s="262"/>
      <c r="M586" s="263"/>
      <c r="N586" s="264"/>
      <c r="O586" s="264"/>
      <c r="P586" s="264"/>
      <c r="Q586" s="264"/>
      <c r="R586" s="264"/>
      <c r="S586" s="264"/>
      <c r="T586" s="265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66" t="s">
        <v>218</v>
      </c>
      <c r="AU586" s="266" t="s">
        <v>85</v>
      </c>
      <c r="AV586" s="14" t="s">
        <v>85</v>
      </c>
      <c r="AW586" s="14" t="s">
        <v>32</v>
      </c>
      <c r="AX586" s="14" t="s">
        <v>76</v>
      </c>
      <c r="AY586" s="266" t="s">
        <v>205</v>
      </c>
    </row>
    <row r="587" s="15" customFormat="1">
      <c r="A587" s="15"/>
      <c r="B587" s="267"/>
      <c r="C587" s="268"/>
      <c r="D587" s="247" t="s">
        <v>218</v>
      </c>
      <c r="E587" s="269" t="s">
        <v>1</v>
      </c>
      <c r="F587" s="270" t="s">
        <v>229</v>
      </c>
      <c r="G587" s="268"/>
      <c r="H587" s="271">
        <v>0.40500000000000003</v>
      </c>
      <c r="I587" s="272"/>
      <c r="J587" s="268"/>
      <c r="K587" s="268"/>
      <c r="L587" s="273"/>
      <c r="M587" s="274"/>
      <c r="N587" s="275"/>
      <c r="O587" s="275"/>
      <c r="P587" s="275"/>
      <c r="Q587" s="275"/>
      <c r="R587" s="275"/>
      <c r="S587" s="275"/>
      <c r="T587" s="276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77" t="s">
        <v>218</v>
      </c>
      <c r="AU587" s="277" t="s">
        <v>85</v>
      </c>
      <c r="AV587" s="15" t="s">
        <v>213</v>
      </c>
      <c r="AW587" s="15" t="s">
        <v>32</v>
      </c>
      <c r="AX587" s="15" t="s">
        <v>83</v>
      </c>
      <c r="AY587" s="277" t="s">
        <v>205</v>
      </c>
    </row>
    <row r="588" s="2" customFormat="1" ht="24.15" customHeight="1">
      <c r="A588" s="39"/>
      <c r="B588" s="40"/>
      <c r="C588" s="227" t="s">
        <v>711</v>
      </c>
      <c r="D588" s="227" t="s">
        <v>208</v>
      </c>
      <c r="E588" s="228" t="s">
        <v>5110</v>
      </c>
      <c r="F588" s="229" t="s">
        <v>5111</v>
      </c>
      <c r="G588" s="230" t="s">
        <v>357</v>
      </c>
      <c r="H588" s="231">
        <v>0.39200000000000002</v>
      </c>
      <c r="I588" s="232"/>
      <c r="J588" s="233">
        <f>ROUND(I588*H588,2)</f>
        <v>0</v>
      </c>
      <c r="K588" s="229" t="s">
        <v>212</v>
      </c>
      <c r="L588" s="45"/>
      <c r="M588" s="234" t="s">
        <v>1</v>
      </c>
      <c r="N588" s="235" t="s">
        <v>41</v>
      </c>
      <c r="O588" s="92"/>
      <c r="P588" s="236">
        <f>O588*H588</f>
        <v>0</v>
      </c>
      <c r="Q588" s="236">
        <v>0</v>
      </c>
      <c r="R588" s="236">
        <f>Q588*H588</f>
        <v>0</v>
      </c>
      <c r="S588" s="236">
        <v>0</v>
      </c>
      <c r="T588" s="237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38" t="s">
        <v>213</v>
      </c>
      <c r="AT588" s="238" t="s">
        <v>208</v>
      </c>
      <c r="AU588" s="238" t="s">
        <v>85</v>
      </c>
      <c r="AY588" s="18" t="s">
        <v>205</v>
      </c>
      <c r="BE588" s="239">
        <f>IF(N588="základní",J588,0)</f>
        <v>0</v>
      </c>
      <c r="BF588" s="239">
        <f>IF(N588="snížená",J588,0)</f>
        <v>0</v>
      </c>
      <c r="BG588" s="239">
        <f>IF(N588="zákl. přenesená",J588,0)</f>
        <v>0</v>
      </c>
      <c r="BH588" s="239">
        <f>IF(N588="sníž. přenesená",J588,0)</f>
        <v>0</v>
      </c>
      <c r="BI588" s="239">
        <f>IF(N588="nulová",J588,0)</f>
        <v>0</v>
      </c>
      <c r="BJ588" s="18" t="s">
        <v>83</v>
      </c>
      <c r="BK588" s="239">
        <f>ROUND(I588*H588,2)</f>
        <v>0</v>
      </c>
      <c r="BL588" s="18" t="s">
        <v>213</v>
      </c>
      <c r="BM588" s="238" t="s">
        <v>5112</v>
      </c>
    </row>
    <row r="589" s="2" customFormat="1">
      <c r="A589" s="39"/>
      <c r="B589" s="40"/>
      <c r="C589" s="41"/>
      <c r="D589" s="240" t="s">
        <v>216</v>
      </c>
      <c r="E589" s="41"/>
      <c r="F589" s="241" t="s">
        <v>5113</v>
      </c>
      <c r="G589" s="41"/>
      <c r="H589" s="41"/>
      <c r="I589" s="242"/>
      <c r="J589" s="41"/>
      <c r="K589" s="41"/>
      <c r="L589" s="45"/>
      <c r="M589" s="243"/>
      <c r="N589" s="244"/>
      <c r="O589" s="92"/>
      <c r="P589" s="92"/>
      <c r="Q589" s="92"/>
      <c r="R589" s="92"/>
      <c r="S589" s="92"/>
      <c r="T589" s="93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T589" s="18" t="s">
        <v>216</v>
      </c>
      <c r="AU589" s="18" t="s">
        <v>85</v>
      </c>
    </row>
    <row r="590" s="2" customFormat="1" ht="21.75" customHeight="1">
      <c r="A590" s="39"/>
      <c r="B590" s="40"/>
      <c r="C590" s="289" t="s">
        <v>719</v>
      </c>
      <c r="D590" s="289" t="s">
        <v>386</v>
      </c>
      <c r="E590" s="290" t="s">
        <v>5114</v>
      </c>
      <c r="F590" s="291" t="s">
        <v>5115</v>
      </c>
      <c r="G590" s="292" t="s">
        <v>357</v>
      </c>
      <c r="H590" s="293">
        <v>0.079000000000000001</v>
      </c>
      <c r="I590" s="294"/>
      <c r="J590" s="295">
        <f>ROUND(I590*H590,2)</f>
        <v>0</v>
      </c>
      <c r="K590" s="291" t="s">
        <v>212</v>
      </c>
      <c r="L590" s="296"/>
      <c r="M590" s="297" t="s">
        <v>1</v>
      </c>
      <c r="N590" s="298" t="s">
        <v>41</v>
      </c>
      <c r="O590" s="92"/>
      <c r="P590" s="236">
        <f>O590*H590</f>
        <v>0</v>
      </c>
      <c r="Q590" s="236">
        <v>1</v>
      </c>
      <c r="R590" s="236">
        <f>Q590*H590</f>
        <v>0.079000000000000001</v>
      </c>
      <c r="S590" s="236">
        <v>0</v>
      </c>
      <c r="T590" s="237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38" t="s">
        <v>276</v>
      </c>
      <c r="AT590" s="238" t="s">
        <v>386</v>
      </c>
      <c r="AU590" s="238" t="s">
        <v>85</v>
      </c>
      <c r="AY590" s="18" t="s">
        <v>205</v>
      </c>
      <c r="BE590" s="239">
        <f>IF(N590="základní",J590,0)</f>
        <v>0</v>
      </c>
      <c r="BF590" s="239">
        <f>IF(N590="snížená",J590,0)</f>
        <v>0</v>
      </c>
      <c r="BG590" s="239">
        <f>IF(N590="zákl. přenesená",J590,0)</f>
        <v>0</v>
      </c>
      <c r="BH590" s="239">
        <f>IF(N590="sníž. přenesená",J590,0)</f>
        <v>0</v>
      </c>
      <c r="BI590" s="239">
        <f>IF(N590="nulová",J590,0)</f>
        <v>0</v>
      </c>
      <c r="BJ590" s="18" t="s">
        <v>83</v>
      </c>
      <c r="BK590" s="239">
        <f>ROUND(I590*H590,2)</f>
        <v>0</v>
      </c>
      <c r="BL590" s="18" t="s">
        <v>213</v>
      </c>
      <c r="BM590" s="238" t="s">
        <v>5116</v>
      </c>
    </row>
    <row r="591" s="13" customFormat="1">
      <c r="A591" s="13"/>
      <c r="B591" s="245"/>
      <c r="C591" s="246"/>
      <c r="D591" s="247" t="s">
        <v>218</v>
      </c>
      <c r="E591" s="248" t="s">
        <v>1</v>
      </c>
      <c r="F591" s="249" t="s">
        <v>219</v>
      </c>
      <c r="G591" s="246"/>
      <c r="H591" s="248" t="s">
        <v>1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5" t="s">
        <v>218</v>
      </c>
      <c r="AU591" s="255" t="s">
        <v>85</v>
      </c>
      <c r="AV591" s="13" t="s">
        <v>83</v>
      </c>
      <c r="AW591" s="13" t="s">
        <v>32</v>
      </c>
      <c r="AX591" s="13" t="s">
        <v>76</v>
      </c>
      <c r="AY591" s="255" t="s">
        <v>205</v>
      </c>
    </row>
    <row r="592" s="13" customFormat="1">
      <c r="A592" s="13"/>
      <c r="B592" s="245"/>
      <c r="C592" s="246"/>
      <c r="D592" s="247" t="s">
        <v>218</v>
      </c>
      <c r="E592" s="248" t="s">
        <v>1</v>
      </c>
      <c r="F592" s="249" t="s">
        <v>220</v>
      </c>
      <c r="G592" s="246"/>
      <c r="H592" s="248" t="s">
        <v>1</v>
      </c>
      <c r="I592" s="250"/>
      <c r="J592" s="246"/>
      <c r="K592" s="246"/>
      <c r="L592" s="251"/>
      <c r="M592" s="252"/>
      <c r="N592" s="253"/>
      <c r="O592" s="253"/>
      <c r="P592" s="253"/>
      <c r="Q592" s="253"/>
      <c r="R592" s="253"/>
      <c r="S592" s="253"/>
      <c r="T592" s="254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5" t="s">
        <v>218</v>
      </c>
      <c r="AU592" s="255" t="s">
        <v>85</v>
      </c>
      <c r="AV592" s="13" t="s">
        <v>83</v>
      </c>
      <c r="AW592" s="13" t="s">
        <v>32</v>
      </c>
      <c r="AX592" s="13" t="s">
        <v>76</v>
      </c>
      <c r="AY592" s="255" t="s">
        <v>205</v>
      </c>
    </row>
    <row r="593" s="13" customFormat="1">
      <c r="A593" s="13"/>
      <c r="B593" s="245"/>
      <c r="C593" s="246"/>
      <c r="D593" s="247" t="s">
        <v>218</v>
      </c>
      <c r="E593" s="248" t="s">
        <v>1</v>
      </c>
      <c r="F593" s="249" t="s">
        <v>5058</v>
      </c>
      <c r="G593" s="246"/>
      <c r="H593" s="248" t="s">
        <v>1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5" t="s">
        <v>218</v>
      </c>
      <c r="AU593" s="255" t="s">
        <v>85</v>
      </c>
      <c r="AV593" s="13" t="s">
        <v>83</v>
      </c>
      <c r="AW593" s="13" t="s">
        <v>32</v>
      </c>
      <c r="AX593" s="13" t="s">
        <v>76</v>
      </c>
      <c r="AY593" s="255" t="s">
        <v>205</v>
      </c>
    </row>
    <row r="594" s="13" customFormat="1">
      <c r="A594" s="13"/>
      <c r="B594" s="245"/>
      <c r="C594" s="246"/>
      <c r="D594" s="247" t="s">
        <v>218</v>
      </c>
      <c r="E594" s="248" t="s">
        <v>1</v>
      </c>
      <c r="F594" s="249" t="s">
        <v>4917</v>
      </c>
      <c r="G594" s="246"/>
      <c r="H594" s="248" t="s">
        <v>1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5" t="s">
        <v>218</v>
      </c>
      <c r="AU594" s="255" t="s">
        <v>85</v>
      </c>
      <c r="AV594" s="13" t="s">
        <v>83</v>
      </c>
      <c r="AW594" s="13" t="s">
        <v>32</v>
      </c>
      <c r="AX594" s="13" t="s">
        <v>76</v>
      </c>
      <c r="AY594" s="255" t="s">
        <v>205</v>
      </c>
    </row>
    <row r="595" s="13" customFormat="1">
      <c r="A595" s="13"/>
      <c r="B595" s="245"/>
      <c r="C595" s="246"/>
      <c r="D595" s="247" t="s">
        <v>218</v>
      </c>
      <c r="E595" s="248" t="s">
        <v>1</v>
      </c>
      <c r="F595" s="249" t="s">
        <v>222</v>
      </c>
      <c r="G595" s="246"/>
      <c r="H595" s="248" t="s">
        <v>1</v>
      </c>
      <c r="I595" s="250"/>
      <c r="J595" s="246"/>
      <c r="K595" s="246"/>
      <c r="L595" s="251"/>
      <c r="M595" s="252"/>
      <c r="N595" s="253"/>
      <c r="O595" s="253"/>
      <c r="P595" s="253"/>
      <c r="Q595" s="253"/>
      <c r="R595" s="253"/>
      <c r="S595" s="253"/>
      <c r="T595" s="254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5" t="s">
        <v>218</v>
      </c>
      <c r="AU595" s="255" t="s">
        <v>85</v>
      </c>
      <c r="AV595" s="13" t="s">
        <v>83</v>
      </c>
      <c r="AW595" s="13" t="s">
        <v>32</v>
      </c>
      <c r="AX595" s="13" t="s">
        <v>76</v>
      </c>
      <c r="AY595" s="255" t="s">
        <v>205</v>
      </c>
    </row>
    <row r="596" s="14" customFormat="1">
      <c r="A596" s="14"/>
      <c r="B596" s="256"/>
      <c r="C596" s="257"/>
      <c r="D596" s="247" t="s">
        <v>218</v>
      </c>
      <c r="E596" s="258" t="s">
        <v>1</v>
      </c>
      <c r="F596" s="259" t="s">
        <v>5117</v>
      </c>
      <c r="G596" s="257"/>
      <c r="H596" s="260">
        <v>0.069000000000000006</v>
      </c>
      <c r="I596" s="261"/>
      <c r="J596" s="257"/>
      <c r="K596" s="257"/>
      <c r="L596" s="262"/>
      <c r="M596" s="263"/>
      <c r="N596" s="264"/>
      <c r="O596" s="264"/>
      <c r="P596" s="264"/>
      <c r="Q596" s="264"/>
      <c r="R596" s="264"/>
      <c r="S596" s="264"/>
      <c r="T596" s="265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66" t="s">
        <v>218</v>
      </c>
      <c r="AU596" s="266" t="s">
        <v>85</v>
      </c>
      <c r="AV596" s="14" t="s">
        <v>85</v>
      </c>
      <c r="AW596" s="14" t="s">
        <v>32</v>
      </c>
      <c r="AX596" s="14" t="s">
        <v>76</v>
      </c>
      <c r="AY596" s="266" t="s">
        <v>205</v>
      </c>
    </row>
    <row r="597" s="14" customFormat="1">
      <c r="A597" s="14"/>
      <c r="B597" s="256"/>
      <c r="C597" s="257"/>
      <c r="D597" s="247" t="s">
        <v>218</v>
      </c>
      <c r="E597" s="258" t="s">
        <v>1</v>
      </c>
      <c r="F597" s="259" t="s">
        <v>5118</v>
      </c>
      <c r="G597" s="257"/>
      <c r="H597" s="260">
        <v>0.01</v>
      </c>
      <c r="I597" s="261"/>
      <c r="J597" s="257"/>
      <c r="K597" s="257"/>
      <c r="L597" s="262"/>
      <c r="M597" s="263"/>
      <c r="N597" s="264"/>
      <c r="O597" s="264"/>
      <c r="P597" s="264"/>
      <c r="Q597" s="264"/>
      <c r="R597" s="264"/>
      <c r="S597" s="264"/>
      <c r="T597" s="265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66" t="s">
        <v>218</v>
      </c>
      <c r="AU597" s="266" t="s">
        <v>85</v>
      </c>
      <c r="AV597" s="14" t="s">
        <v>85</v>
      </c>
      <c r="AW597" s="14" t="s">
        <v>32</v>
      </c>
      <c r="AX597" s="14" t="s">
        <v>76</v>
      </c>
      <c r="AY597" s="266" t="s">
        <v>205</v>
      </c>
    </row>
    <row r="598" s="15" customFormat="1">
      <c r="A598" s="15"/>
      <c r="B598" s="267"/>
      <c r="C598" s="268"/>
      <c r="D598" s="247" t="s">
        <v>218</v>
      </c>
      <c r="E598" s="269" t="s">
        <v>1</v>
      </c>
      <c r="F598" s="270" t="s">
        <v>229</v>
      </c>
      <c r="G598" s="268"/>
      <c r="H598" s="271">
        <v>0.079000000000000001</v>
      </c>
      <c r="I598" s="272"/>
      <c r="J598" s="268"/>
      <c r="K598" s="268"/>
      <c r="L598" s="273"/>
      <c r="M598" s="274"/>
      <c r="N598" s="275"/>
      <c r="O598" s="275"/>
      <c r="P598" s="275"/>
      <c r="Q598" s="275"/>
      <c r="R598" s="275"/>
      <c r="S598" s="275"/>
      <c r="T598" s="276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77" t="s">
        <v>218</v>
      </c>
      <c r="AU598" s="277" t="s">
        <v>85</v>
      </c>
      <c r="AV598" s="15" t="s">
        <v>213</v>
      </c>
      <c r="AW598" s="15" t="s">
        <v>32</v>
      </c>
      <c r="AX598" s="15" t="s">
        <v>83</v>
      </c>
      <c r="AY598" s="277" t="s">
        <v>205</v>
      </c>
    </row>
    <row r="599" s="2" customFormat="1" ht="21.75" customHeight="1">
      <c r="A599" s="39"/>
      <c r="B599" s="40"/>
      <c r="C599" s="289" t="s">
        <v>724</v>
      </c>
      <c r="D599" s="289" t="s">
        <v>386</v>
      </c>
      <c r="E599" s="290" t="s">
        <v>5119</v>
      </c>
      <c r="F599" s="291" t="s">
        <v>5120</v>
      </c>
      <c r="G599" s="292" t="s">
        <v>357</v>
      </c>
      <c r="H599" s="293">
        <v>0.313</v>
      </c>
      <c r="I599" s="294"/>
      <c r="J599" s="295">
        <f>ROUND(I599*H599,2)</f>
        <v>0</v>
      </c>
      <c r="K599" s="291" t="s">
        <v>212</v>
      </c>
      <c r="L599" s="296"/>
      <c r="M599" s="297" t="s">
        <v>1</v>
      </c>
      <c r="N599" s="298" t="s">
        <v>41</v>
      </c>
      <c r="O599" s="92"/>
      <c r="P599" s="236">
        <f>O599*H599</f>
        <v>0</v>
      </c>
      <c r="Q599" s="236">
        <v>1</v>
      </c>
      <c r="R599" s="236">
        <f>Q599*H599</f>
        <v>0.313</v>
      </c>
      <c r="S599" s="236">
        <v>0</v>
      </c>
      <c r="T599" s="237">
        <f>S599*H599</f>
        <v>0</v>
      </c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R599" s="238" t="s">
        <v>276</v>
      </c>
      <c r="AT599" s="238" t="s">
        <v>386</v>
      </c>
      <c r="AU599" s="238" t="s">
        <v>85</v>
      </c>
      <c r="AY599" s="18" t="s">
        <v>205</v>
      </c>
      <c r="BE599" s="239">
        <f>IF(N599="základní",J599,0)</f>
        <v>0</v>
      </c>
      <c r="BF599" s="239">
        <f>IF(N599="snížená",J599,0)</f>
        <v>0</v>
      </c>
      <c r="BG599" s="239">
        <f>IF(N599="zákl. přenesená",J599,0)</f>
        <v>0</v>
      </c>
      <c r="BH599" s="239">
        <f>IF(N599="sníž. přenesená",J599,0)</f>
        <v>0</v>
      </c>
      <c r="BI599" s="239">
        <f>IF(N599="nulová",J599,0)</f>
        <v>0</v>
      </c>
      <c r="BJ599" s="18" t="s">
        <v>83</v>
      </c>
      <c r="BK599" s="239">
        <f>ROUND(I599*H599,2)</f>
        <v>0</v>
      </c>
      <c r="BL599" s="18" t="s">
        <v>213</v>
      </c>
      <c r="BM599" s="238" t="s">
        <v>5121</v>
      </c>
    </row>
    <row r="600" s="13" customFormat="1">
      <c r="A600" s="13"/>
      <c r="B600" s="245"/>
      <c r="C600" s="246"/>
      <c r="D600" s="247" t="s">
        <v>218</v>
      </c>
      <c r="E600" s="248" t="s">
        <v>1</v>
      </c>
      <c r="F600" s="249" t="s">
        <v>219</v>
      </c>
      <c r="G600" s="246"/>
      <c r="H600" s="248" t="s">
        <v>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5" t="s">
        <v>218</v>
      </c>
      <c r="AU600" s="255" t="s">
        <v>85</v>
      </c>
      <c r="AV600" s="13" t="s">
        <v>83</v>
      </c>
      <c r="AW600" s="13" t="s">
        <v>32</v>
      </c>
      <c r="AX600" s="13" t="s">
        <v>76</v>
      </c>
      <c r="AY600" s="255" t="s">
        <v>205</v>
      </c>
    </row>
    <row r="601" s="13" customFormat="1">
      <c r="A601" s="13"/>
      <c r="B601" s="245"/>
      <c r="C601" s="246"/>
      <c r="D601" s="247" t="s">
        <v>218</v>
      </c>
      <c r="E601" s="248" t="s">
        <v>1</v>
      </c>
      <c r="F601" s="249" t="s">
        <v>220</v>
      </c>
      <c r="G601" s="246"/>
      <c r="H601" s="248" t="s">
        <v>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5" t="s">
        <v>218</v>
      </c>
      <c r="AU601" s="255" t="s">
        <v>85</v>
      </c>
      <c r="AV601" s="13" t="s">
        <v>83</v>
      </c>
      <c r="AW601" s="13" t="s">
        <v>32</v>
      </c>
      <c r="AX601" s="13" t="s">
        <v>76</v>
      </c>
      <c r="AY601" s="255" t="s">
        <v>205</v>
      </c>
    </row>
    <row r="602" s="13" customFormat="1">
      <c r="A602" s="13"/>
      <c r="B602" s="245"/>
      <c r="C602" s="246"/>
      <c r="D602" s="247" t="s">
        <v>218</v>
      </c>
      <c r="E602" s="248" t="s">
        <v>1</v>
      </c>
      <c r="F602" s="249" t="s">
        <v>5058</v>
      </c>
      <c r="G602" s="246"/>
      <c r="H602" s="248" t="s">
        <v>1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5" t="s">
        <v>218</v>
      </c>
      <c r="AU602" s="255" t="s">
        <v>85</v>
      </c>
      <c r="AV602" s="13" t="s">
        <v>83</v>
      </c>
      <c r="AW602" s="13" t="s">
        <v>32</v>
      </c>
      <c r="AX602" s="13" t="s">
        <v>76</v>
      </c>
      <c r="AY602" s="255" t="s">
        <v>205</v>
      </c>
    </row>
    <row r="603" s="13" customFormat="1">
      <c r="A603" s="13"/>
      <c r="B603" s="245"/>
      <c r="C603" s="246"/>
      <c r="D603" s="247" t="s">
        <v>218</v>
      </c>
      <c r="E603" s="248" t="s">
        <v>1</v>
      </c>
      <c r="F603" s="249" t="s">
        <v>4917</v>
      </c>
      <c r="G603" s="246"/>
      <c r="H603" s="248" t="s">
        <v>1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5" t="s">
        <v>218</v>
      </c>
      <c r="AU603" s="255" t="s">
        <v>85</v>
      </c>
      <c r="AV603" s="13" t="s">
        <v>83</v>
      </c>
      <c r="AW603" s="13" t="s">
        <v>32</v>
      </c>
      <c r="AX603" s="13" t="s">
        <v>76</v>
      </c>
      <c r="AY603" s="255" t="s">
        <v>205</v>
      </c>
    </row>
    <row r="604" s="13" customFormat="1">
      <c r="A604" s="13"/>
      <c r="B604" s="245"/>
      <c r="C604" s="246"/>
      <c r="D604" s="247" t="s">
        <v>218</v>
      </c>
      <c r="E604" s="248" t="s">
        <v>1</v>
      </c>
      <c r="F604" s="249" t="s">
        <v>222</v>
      </c>
      <c r="G604" s="246"/>
      <c r="H604" s="248" t="s">
        <v>1</v>
      </c>
      <c r="I604" s="250"/>
      <c r="J604" s="246"/>
      <c r="K604" s="246"/>
      <c r="L604" s="251"/>
      <c r="M604" s="252"/>
      <c r="N604" s="253"/>
      <c r="O604" s="253"/>
      <c r="P604" s="253"/>
      <c r="Q604" s="253"/>
      <c r="R604" s="253"/>
      <c r="S604" s="253"/>
      <c r="T604" s="254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5" t="s">
        <v>218</v>
      </c>
      <c r="AU604" s="255" t="s">
        <v>85</v>
      </c>
      <c r="AV604" s="13" t="s">
        <v>83</v>
      </c>
      <c r="AW604" s="13" t="s">
        <v>32</v>
      </c>
      <c r="AX604" s="13" t="s">
        <v>76</v>
      </c>
      <c r="AY604" s="255" t="s">
        <v>205</v>
      </c>
    </row>
    <row r="605" s="14" customFormat="1">
      <c r="A605" s="14"/>
      <c r="B605" s="256"/>
      <c r="C605" s="257"/>
      <c r="D605" s="247" t="s">
        <v>218</v>
      </c>
      <c r="E605" s="258" t="s">
        <v>1</v>
      </c>
      <c r="F605" s="259" t="s">
        <v>5122</v>
      </c>
      <c r="G605" s="257"/>
      <c r="H605" s="260">
        <v>0.27200000000000002</v>
      </c>
      <c r="I605" s="261"/>
      <c r="J605" s="257"/>
      <c r="K605" s="257"/>
      <c r="L605" s="262"/>
      <c r="M605" s="263"/>
      <c r="N605" s="264"/>
      <c r="O605" s="264"/>
      <c r="P605" s="264"/>
      <c r="Q605" s="264"/>
      <c r="R605" s="264"/>
      <c r="S605" s="264"/>
      <c r="T605" s="265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66" t="s">
        <v>218</v>
      </c>
      <c r="AU605" s="266" t="s">
        <v>85</v>
      </c>
      <c r="AV605" s="14" t="s">
        <v>85</v>
      </c>
      <c r="AW605" s="14" t="s">
        <v>32</v>
      </c>
      <c r="AX605" s="14" t="s">
        <v>76</v>
      </c>
      <c r="AY605" s="266" t="s">
        <v>205</v>
      </c>
    </row>
    <row r="606" s="14" customFormat="1">
      <c r="A606" s="14"/>
      <c r="B606" s="256"/>
      <c r="C606" s="257"/>
      <c r="D606" s="247" t="s">
        <v>218</v>
      </c>
      <c r="E606" s="258" t="s">
        <v>1</v>
      </c>
      <c r="F606" s="259" t="s">
        <v>5123</v>
      </c>
      <c r="G606" s="257"/>
      <c r="H606" s="260">
        <v>0.041000000000000002</v>
      </c>
      <c r="I606" s="261"/>
      <c r="J606" s="257"/>
      <c r="K606" s="257"/>
      <c r="L606" s="262"/>
      <c r="M606" s="263"/>
      <c r="N606" s="264"/>
      <c r="O606" s="264"/>
      <c r="P606" s="264"/>
      <c r="Q606" s="264"/>
      <c r="R606" s="264"/>
      <c r="S606" s="264"/>
      <c r="T606" s="265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66" t="s">
        <v>218</v>
      </c>
      <c r="AU606" s="266" t="s">
        <v>85</v>
      </c>
      <c r="AV606" s="14" t="s">
        <v>85</v>
      </c>
      <c r="AW606" s="14" t="s">
        <v>32</v>
      </c>
      <c r="AX606" s="14" t="s">
        <v>76</v>
      </c>
      <c r="AY606" s="266" t="s">
        <v>205</v>
      </c>
    </row>
    <row r="607" s="15" customFormat="1">
      <c r="A607" s="15"/>
      <c r="B607" s="267"/>
      <c r="C607" s="268"/>
      <c r="D607" s="247" t="s">
        <v>218</v>
      </c>
      <c r="E607" s="269" t="s">
        <v>1</v>
      </c>
      <c r="F607" s="270" t="s">
        <v>229</v>
      </c>
      <c r="G607" s="268"/>
      <c r="H607" s="271">
        <v>0.313</v>
      </c>
      <c r="I607" s="272"/>
      <c r="J607" s="268"/>
      <c r="K607" s="268"/>
      <c r="L607" s="273"/>
      <c r="M607" s="274"/>
      <c r="N607" s="275"/>
      <c r="O607" s="275"/>
      <c r="P607" s="275"/>
      <c r="Q607" s="275"/>
      <c r="R607" s="275"/>
      <c r="S607" s="275"/>
      <c r="T607" s="276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77" t="s">
        <v>218</v>
      </c>
      <c r="AU607" s="277" t="s">
        <v>85</v>
      </c>
      <c r="AV607" s="15" t="s">
        <v>213</v>
      </c>
      <c r="AW607" s="15" t="s">
        <v>32</v>
      </c>
      <c r="AX607" s="15" t="s">
        <v>83</v>
      </c>
      <c r="AY607" s="277" t="s">
        <v>205</v>
      </c>
    </row>
    <row r="608" s="2" customFormat="1" ht="24.15" customHeight="1">
      <c r="A608" s="39"/>
      <c r="B608" s="40"/>
      <c r="C608" s="227" t="s">
        <v>732</v>
      </c>
      <c r="D608" s="227" t="s">
        <v>208</v>
      </c>
      <c r="E608" s="228" t="s">
        <v>1365</v>
      </c>
      <c r="F608" s="229" t="s">
        <v>1366</v>
      </c>
      <c r="G608" s="230" t="s">
        <v>398</v>
      </c>
      <c r="H608" s="231">
        <v>122.40000000000001</v>
      </c>
      <c r="I608" s="232"/>
      <c r="J608" s="233">
        <f>ROUND(I608*H608,2)</f>
        <v>0</v>
      </c>
      <c r="K608" s="229" t="s">
        <v>212</v>
      </c>
      <c r="L608" s="45"/>
      <c r="M608" s="234" t="s">
        <v>1</v>
      </c>
      <c r="N608" s="235" t="s">
        <v>41</v>
      </c>
      <c r="O608" s="92"/>
      <c r="P608" s="236">
        <f>O608*H608</f>
        <v>0</v>
      </c>
      <c r="Q608" s="236">
        <v>0</v>
      </c>
      <c r="R608" s="236">
        <f>Q608*H608</f>
        <v>0</v>
      </c>
      <c r="S608" s="236">
        <v>0</v>
      </c>
      <c r="T608" s="237">
        <f>S608*H608</f>
        <v>0</v>
      </c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R608" s="238" t="s">
        <v>213</v>
      </c>
      <c r="AT608" s="238" t="s">
        <v>208</v>
      </c>
      <c r="AU608" s="238" t="s">
        <v>85</v>
      </c>
      <c r="AY608" s="18" t="s">
        <v>205</v>
      </c>
      <c r="BE608" s="239">
        <f>IF(N608="základní",J608,0)</f>
        <v>0</v>
      </c>
      <c r="BF608" s="239">
        <f>IF(N608="snížená",J608,0)</f>
        <v>0</v>
      </c>
      <c r="BG608" s="239">
        <f>IF(N608="zákl. přenesená",J608,0)</f>
        <v>0</v>
      </c>
      <c r="BH608" s="239">
        <f>IF(N608="sníž. přenesená",J608,0)</f>
        <v>0</v>
      </c>
      <c r="BI608" s="239">
        <f>IF(N608="nulová",J608,0)</f>
        <v>0</v>
      </c>
      <c r="BJ608" s="18" t="s">
        <v>83</v>
      </c>
      <c r="BK608" s="239">
        <f>ROUND(I608*H608,2)</f>
        <v>0</v>
      </c>
      <c r="BL608" s="18" t="s">
        <v>213</v>
      </c>
      <c r="BM608" s="238" t="s">
        <v>5124</v>
      </c>
    </row>
    <row r="609" s="2" customFormat="1">
      <c r="A609" s="39"/>
      <c r="B609" s="40"/>
      <c r="C609" s="41"/>
      <c r="D609" s="240" t="s">
        <v>216</v>
      </c>
      <c r="E609" s="41"/>
      <c r="F609" s="241" t="s">
        <v>1368</v>
      </c>
      <c r="G609" s="41"/>
      <c r="H609" s="41"/>
      <c r="I609" s="242"/>
      <c r="J609" s="41"/>
      <c r="K609" s="41"/>
      <c r="L609" s="45"/>
      <c r="M609" s="243"/>
      <c r="N609" s="244"/>
      <c r="O609" s="92"/>
      <c r="P609" s="92"/>
      <c r="Q609" s="92"/>
      <c r="R609" s="92"/>
      <c r="S609" s="92"/>
      <c r="T609" s="93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T609" s="18" t="s">
        <v>216</v>
      </c>
      <c r="AU609" s="18" t="s">
        <v>85</v>
      </c>
    </row>
    <row r="610" s="14" customFormat="1">
      <c r="A610" s="14"/>
      <c r="B610" s="256"/>
      <c r="C610" s="257"/>
      <c r="D610" s="247" t="s">
        <v>218</v>
      </c>
      <c r="E610" s="258" t="s">
        <v>1</v>
      </c>
      <c r="F610" s="259" t="s">
        <v>4997</v>
      </c>
      <c r="G610" s="257"/>
      <c r="H610" s="260">
        <v>122.40000000000001</v>
      </c>
      <c r="I610" s="261"/>
      <c r="J610" s="257"/>
      <c r="K610" s="257"/>
      <c r="L610" s="262"/>
      <c r="M610" s="263"/>
      <c r="N610" s="264"/>
      <c r="O610" s="264"/>
      <c r="P610" s="264"/>
      <c r="Q610" s="264"/>
      <c r="R610" s="264"/>
      <c r="S610" s="264"/>
      <c r="T610" s="265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66" t="s">
        <v>218</v>
      </c>
      <c r="AU610" s="266" t="s">
        <v>85</v>
      </c>
      <c r="AV610" s="14" t="s">
        <v>85</v>
      </c>
      <c r="AW610" s="14" t="s">
        <v>32</v>
      </c>
      <c r="AX610" s="14" t="s">
        <v>76</v>
      </c>
      <c r="AY610" s="266" t="s">
        <v>205</v>
      </c>
    </row>
    <row r="611" s="15" customFormat="1">
      <c r="A611" s="15"/>
      <c r="B611" s="267"/>
      <c r="C611" s="268"/>
      <c r="D611" s="247" t="s">
        <v>218</v>
      </c>
      <c r="E611" s="269" t="s">
        <v>1</v>
      </c>
      <c r="F611" s="270" t="s">
        <v>229</v>
      </c>
      <c r="G611" s="268"/>
      <c r="H611" s="271">
        <v>122.40000000000001</v>
      </c>
      <c r="I611" s="272"/>
      <c r="J611" s="268"/>
      <c r="K611" s="268"/>
      <c r="L611" s="273"/>
      <c r="M611" s="274"/>
      <c r="N611" s="275"/>
      <c r="O611" s="275"/>
      <c r="P611" s="275"/>
      <c r="Q611" s="275"/>
      <c r="R611" s="275"/>
      <c r="S611" s="275"/>
      <c r="T611" s="276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T611" s="277" t="s">
        <v>218</v>
      </c>
      <c r="AU611" s="277" t="s">
        <v>85</v>
      </c>
      <c r="AV611" s="15" t="s">
        <v>213</v>
      </c>
      <c r="AW611" s="15" t="s">
        <v>32</v>
      </c>
      <c r="AX611" s="15" t="s">
        <v>83</v>
      </c>
      <c r="AY611" s="277" t="s">
        <v>205</v>
      </c>
    </row>
    <row r="612" s="2" customFormat="1" ht="24.15" customHeight="1">
      <c r="A612" s="39"/>
      <c r="B612" s="40"/>
      <c r="C612" s="227" t="s">
        <v>738</v>
      </c>
      <c r="D612" s="227" t="s">
        <v>208</v>
      </c>
      <c r="E612" s="228" t="s">
        <v>1371</v>
      </c>
      <c r="F612" s="229" t="s">
        <v>1372</v>
      </c>
      <c r="G612" s="230" t="s">
        <v>398</v>
      </c>
      <c r="H612" s="231">
        <v>122.40000000000001</v>
      </c>
      <c r="I612" s="232"/>
      <c r="J612" s="233">
        <f>ROUND(I612*H612,2)</f>
        <v>0</v>
      </c>
      <c r="K612" s="229" t="s">
        <v>212</v>
      </c>
      <c r="L612" s="45"/>
      <c r="M612" s="234" t="s">
        <v>1</v>
      </c>
      <c r="N612" s="235" t="s">
        <v>41</v>
      </c>
      <c r="O612" s="92"/>
      <c r="P612" s="236">
        <f>O612*H612</f>
        <v>0</v>
      </c>
      <c r="Q612" s="236">
        <v>0</v>
      </c>
      <c r="R612" s="236">
        <f>Q612*H612</f>
        <v>0</v>
      </c>
      <c r="S612" s="236">
        <v>0</v>
      </c>
      <c r="T612" s="237">
        <f>S612*H612</f>
        <v>0</v>
      </c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R612" s="238" t="s">
        <v>213</v>
      </c>
      <c r="AT612" s="238" t="s">
        <v>208</v>
      </c>
      <c r="AU612" s="238" t="s">
        <v>85</v>
      </c>
      <c r="AY612" s="18" t="s">
        <v>205</v>
      </c>
      <c r="BE612" s="239">
        <f>IF(N612="základní",J612,0)</f>
        <v>0</v>
      </c>
      <c r="BF612" s="239">
        <f>IF(N612="snížená",J612,0)</f>
        <v>0</v>
      </c>
      <c r="BG612" s="239">
        <f>IF(N612="zákl. přenesená",J612,0)</f>
        <v>0</v>
      </c>
      <c r="BH612" s="239">
        <f>IF(N612="sníž. přenesená",J612,0)</f>
        <v>0</v>
      </c>
      <c r="BI612" s="239">
        <f>IF(N612="nulová",J612,0)</f>
        <v>0</v>
      </c>
      <c r="BJ612" s="18" t="s">
        <v>83</v>
      </c>
      <c r="BK612" s="239">
        <f>ROUND(I612*H612,2)</f>
        <v>0</v>
      </c>
      <c r="BL612" s="18" t="s">
        <v>213</v>
      </c>
      <c r="BM612" s="238" t="s">
        <v>5125</v>
      </c>
    </row>
    <row r="613" s="2" customFormat="1">
      <c r="A613" s="39"/>
      <c r="B613" s="40"/>
      <c r="C613" s="41"/>
      <c r="D613" s="240" t="s">
        <v>216</v>
      </c>
      <c r="E613" s="41"/>
      <c r="F613" s="241" t="s">
        <v>1374</v>
      </c>
      <c r="G613" s="41"/>
      <c r="H613" s="41"/>
      <c r="I613" s="242"/>
      <c r="J613" s="41"/>
      <c r="K613" s="41"/>
      <c r="L613" s="45"/>
      <c r="M613" s="243"/>
      <c r="N613" s="244"/>
      <c r="O613" s="92"/>
      <c r="P613" s="92"/>
      <c r="Q613" s="92"/>
      <c r="R613" s="92"/>
      <c r="S613" s="92"/>
      <c r="T613" s="93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T613" s="18" t="s">
        <v>216</v>
      </c>
      <c r="AU613" s="18" t="s">
        <v>85</v>
      </c>
    </row>
    <row r="614" s="12" customFormat="1" ht="20.88" customHeight="1">
      <c r="A614" s="12"/>
      <c r="B614" s="211"/>
      <c r="C614" s="212"/>
      <c r="D614" s="213" t="s">
        <v>75</v>
      </c>
      <c r="E614" s="225" t="s">
        <v>890</v>
      </c>
      <c r="F614" s="225" t="s">
        <v>5126</v>
      </c>
      <c r="G614" s="212"/>
      <c r="H614" s="212"/>
      <c r="I614" s="215"/>
      <c r="J614" s="226">
        <f>BK614</f>
        <v>0</v>
      </c>
      <c r="K614" s="212"/>
      <c r="L614" s="217"/>
      <c r="M614" s="218"/>
      <c r="N614" s="219"/>
      <c r="O614" s="219"/>
      <c r="P614" s="220">
        <f>SUM(P615:P623)</f>
        <v>0</v>
      </c>
      <c r="Q614" s="219"/>
      <c r="R614" s="220">
        <f>SUM(R615:R623)</f>
        <v>4.93804</v>
      </c>
      <c r="S614" s="219"/>
      <c r="T614" s="221">
        <f>SUM(T615:T623)</f>
        <v>0</v>
      </c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R614" s="222" t="s">
        <v>83</v>
      </c>
      <c r="AT614" s="223" t="s">
        <v>75</v>
      </c>
      <c r="AU614" s="223" t="s">
        <v>85</v>
      </c>
      <c r="AY614" s="222" t="s">
        <v>205</v>
      </c>
      <c r="BK614" s="224">
        <f>SUM(BK615:BK623)</f>
        <v>0</v>
      </c>
    </row>
    <row r="615" s="2" customFormat="1" ht="24.15" customHeight="1">
      <c r="A615" s="39"/>
      <c r="B615" s="40"/>
      <c r="C615" s="227" t="s">
        <v>747</v>
      </c>
      <c r="D615" s="227" t="s">
        <v>208</v>
      </c>
      <c r="E615" s="228" t="s">
        <v>5127</v>
      </c>
      <c r="F615" s="229" t="s">
        <v>5128</v>
      </c>
      <c r="G615" s="230" t="s">
        <v>255</v>
      </c>
      <c r="H615" s="231">
        <v>16.399999999999999</v>
      </c>
      <c r="I615" s="232"/>
      <c r="J615" s="233">
        <f>ROUND(I615*H615,2)</f>
        <v>0</v>
      </c>
      <c r="K615" s="229" t="s">
        <v>212</v>
      </c>
      <c r="L615" s="45"/>
      <c r="M615" s="234" t="s">
        <v>1</v>
      </c>
      <c r="N615" s="235" t="s">
        <v>41</v>
      </c>
      <c r="O615" s="92"/>
      <c r="P615" s="236">
        <f>O615*H615</f>
        <v>0</v>
      </c>
      <c r="Q615" s="236">
        <v>0.2195</v>
      </c>
      <c r="R615" s="236">
        <f>Q615*H615</f>
        <v>3.5997999999999997</v>
      </c>
      <c r="S615" s="236">
        <v>0</v>
      </c>
      <c r="T615" s="237">
        <f>S615*H615</f>
        <v>0</v>
      </c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R615" s="238" t="s">
        <v>213</v>
      </c>
      <c r="AT615" s="238" t="s">
        <v>208</v>
      </c>
      <c r="AU615" s="238" t="s">
        <v>214</v>
      </c>
      <c r="AY615" s="18" t="s">
        <v>205</v>
      </c>
      <c r="BE615" s="239">
        <f>IF(N615="základní",J615,0)</f>
        <v>0</v>
      </c>
      <c r="BF615" s="239">
        <f>IF(N615="snížená",J615,0)</f>
        <v>0</v>
      </c>
      <c r="BG615" s="239">
        <f>IF(N615="zákl. přenesená",J615,0)</f>
        <v>0</v>
      </c>
      <c r="BH615" s="239">
        <f>IF(N615="sníž. přenesená",J615,0)</f>
        <v>0</v>
      </c>
      <c r="BI615" s="239">
        <f>IF(N615="nulová",J615,0)</f>
        <v>0</v>
      </c>
      <c r="BJ615" s="18" t="s">
        <v>83</v>
      </c>
      <c r="BK615" s="239">
        <f>ROUND(I615*H615,2)</f>
        <v>0</v>
      </c>
      <c r="BL615" s="18" t="s">
        <v>213</v>
      </c>
      <c r="BM615" s="238" t="s">
        <v>5129</v>
      </c>
    </row>
    <row r="616" s="2" customFormat="1">
      <c r="A616" s="39"/>
      <c r="B616" s="40"/>
      <c r="C616" s="41"/>
      <c r="D616" s="240" t="s">
        <v>216</v>
      </c>
      <c r="E616" s="41"/>
      <c r="F616" s="241" t="s">
        <v>5130</v>
      </c>
      <c r="G616" s="41"/>
      <c r="H616" s="41"/>
      <c r="I616" s="242"/>
      <c r="J616" s="41"/>
      <c r="K616" s="41"/>
      <c r="L616" s="45"/>
      <c r="M616" s="243"/>
      <c r="N616" s="244"/>
      <c r="O616" s="92"/>
      <c r="P616" s="92"/>
      <c r="Q616" s="92"/>
      <c r="R616" s="92"/>
      <c r="S616" s="92"/>
      <c r="T616" s="93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T616" s="18" t="s">
        <v>216</v>
      </c>
      <c r="AU616" s="18" t="s">
        <v>214</v>
      </c>
    </row>
    <row r="617" s="2" customFormat="1" ht="16.5" customHeight="1">
      <c r="A617" s="39"/>
      <c r="B617" s="40"/>
      <c r="C617" s="289" t="s">
        <v>752</v>
      </c>
      <c r="D617" s="289" t="s">
        <v>386</v>
      </c>
      <c r="E617" s="290" t="s">
        <v>5131</v>
      </c>
      <c r="F617" s="291" t="s">
        <v>5132</v>
      </c>
      <c r="G617" s="292" t="s">
        <v>255</v>
      </c>
      <c r="H617" s="293">
        <v>16.728000000000002</v>
      </c>
      <c r="I617" s="294"/>
      <c r="J617" s="295">
        <f>ROUND(I617*H617,2)</f>
        <v>0</v>
      </c>
      <c r="K617" s="291" t="s">
        <v>212</v>
      </c>
      <c r="L617" s="296"/>
      <c r="M617" s="297" t="s">
        <v>1</v>
      </c>
      <c r="N617" s="298" t="s">
        <v>41</v>
      </c>
      <c r="O617" s="92"/>
      <c r="P617" s="236">
        <f>O617*H617</f>
        <v>0</v>
      </c>
      <c r="Q617" s="236">
        <v>0.080000000000000002</v>
      </c>
      <c r="R617" s="236">
        <f>Q617*H617</f>
        <v>1.3382400000000001</v>
      </c>
      <c r="S617" s="236">
        <v>0</v>
      </c>
      <c r="T617" s="237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38" t="s">
        <v>276</v>
      </c>
      <c r="AT617" s="238" t="s">
        <v>386</v>
      </c>
      <c r="AU617" s="238" t="s">
        <v>214</v>
      </c>
      <c r="AY617" s="18" t="s">
        <v>205</v>
      </c>
      <c r="BE617" s="239">
        <f>IF(N617="základní",J617,0)</f>
        <v>0</v>
      </c>
      <c r="BF617" s="239">
        <f>IF(N617="snížená",J617,0)</f>
        <v>0</v>
      </c>
      <c r="BG617" s="239">
        <f>IF(N617="zákl. přenesená",J617,0)</f>
        <v>0</v>
      </c>
      <c r="BH617" s="239">
        <f>IF(N617="sníž. přenesená",J617,0)</f>
        <v>0</v>
      </c>
      <c r="BI617" s="239">
        <f>IF(N617="nulová",J617,0)</f>
        <v>0</v>
      </c>
      <c r="BJ617" s="18" t="s">
        <v>83</v>
      </c>
      <c r="BK617" s="239">
        <f>ROUND(I617*H617,2)</f>
        <v>0</v>
      </c>
      <c r="BL617" s="18" t="s">
        <v>213</v>
      </c>
      <c r="BM617" s="238" t="s">
        <v>5133</v>
      </c>
    </row>
    <row r="618" s="13" customFormat="1">
      <c r="A618" s="13"/>
      <c r="B618" s="245"/>
      <c r="C618" s="246"/>
      <c r="D618" s="247" t="s">
        <v>218</v>
      </c>
      <c r="E618" s="248" t="s">
        <v>1</v>
      </c>
      <c r="F618" s="249" t="s">
        <v>219</v>
      </c>
      <c r="G618" s="246"/>
      <c r="H618" s="248" t="s">
        <v>1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5" t="s">
        <v>218</v>
      </c>
      <c r="AU618" s="255" t="s">
        <v>214</v>
      </c>
      <c r="AV618" s="13" t="s">
        <v>83</v>
      </c>
      <c r="AW618" s="13" t="s">
        <v>32</v>
      </c>
      <c r="AX618" s="13" t="s">
        <v>76</v>
      </c>
      <c r="AY618" s="255" t="s">
        <v>205</v>
      </c>
    </row>
    <row r="619" s="13" customFormat="1">
      <c r="A619" s="13"/>
      <c r="B619" s="245"/>
      <c r="C619" s="246"/>
      <c r="D619" s="247" t="s">
        <v>218</v>
      </c>
      <c r="E619" s="248" t="s">
        <v>1</v>
      </c>
      <c r="F619" s="249" t="s">
        <v>220</v>
      </c>
      <c r="G619" s="246"/>
      <c r="H619" s="248" t="s">
        <v>1</v>
      </c>
      <c r="I619" s="250"/>
      <c r="J619" s="246"/>
      <c r="K619" s="246"/>
      <c r="L619" s="251"/>
      <c r="M619" s="252"/>
      <c r="N619" s="253"/>
      <c r="O619" s="253"/>
      <c r="P619" s="253"/>
      <c r="Q619" s="253"/>
      <c r="R619" s="253"/>
      <c r="S619" s="253"/>
      <c r="T619" s="254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5" t="s">
        <v>218</v>
      </c>
      <c r="AU619" s="255" t="s">
        <v>214</v>
      </c>
      <c r="AV619" s="13" t="s">
        <v>83</v>
      </c>
      <c r="AW619" s="13" t="s">
        <v>32</v>
      </c>
      <c r="AX619" s="13" t="s">
        <v>76</v>
      </c>
      <c r="AY619" s="255" t="s">
        <v>205</v>
      </c>
    </row>
    <row r="620" s="13" customFormat="1">
      <c r="A620" s="13"/>
      <c r="B620" s="245"/>
      <c r="C620" s="246"/>
      <c r="D620" s="247" t="s">
        <v>218</v>
      </c>
      <c r="E620" s="248" t="s">
        <v>1</v>
      </c>
      <c r="F620" s="249" t="s">
        <v>222</v>
      </c>
      <c r="G620" s="246"/>
      <c r="H620" s="248" t="s">
        <v>1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5" t="s">
        <v>218</v>
      </c>
      <c r="AU620" s="255" t="s">
        <v>214</v>
      </c>
      <c r="AV620" s="13" t="s">
        <v>83</v>
      </c>
      <c r="AW620" s="13" t="s">
        <v>32</v>
      </c>
      <c r="AX620" s="13" t="s">
        <v>76</v>
      </c>
      <c r="AY620" s="255" t="s">
        <v>205</v>
      </c>
    </row>
    <row r="621" s="14" customFormat="1">
      <c r="A621" s="14"/>
      <c r="B621" s="256"/>
      <c r="C621" s="257"/>
      <c r="D621" s="247" t="s">
        <v>218</v>
      </c>
      <c r="E621" s="258" t="s">
        <v>1</v>
      </c>
      <c r="F621" s="259" t="s">
        <v>5134</v>
      </c>
      <c r="G621" s="257"/>
      <c r="H621" s="260">
        <v>16.399999999999999</v>
      </c>
      <c r="I621" s="261"/>
      <c r="J621" s="257"/>
      <c r="K621" s="257"/>
      <c r="L621" s="262"/>
      <c r="M621" s="263"/>
      <c r="N621" s="264"/>
      <c r="O621" s="264"/>
      <c r="P621" s="264"/>
      <c r="Q621" s="264"/>
      <c r="R621" s="264"/>
      <c r="S621" s="264"/>
      <c r="T621" s="265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66" t="s">
        <v>218</v>
      </c>
      <c r="AU621" s="266" t="s">
        <v>214</v>
      </c>
      <c r="AV621" s="14" t="s">
        <v>85</v>
      </c>
      <c r="AW621" s="14" t="s">
        <v>32</v>
      </c>
      <c r="AX621" s="14" t="s">
        <v>76</v>
      </c>
      <c r="AY621" s="266" t="s">
        <v>205</v>
      </c>
    </row>
    <row r="622" s="15" customFormat="1">
      <c r="A622" s="15"/>
      <c r="B622" s="267"/>
      <c r="C622" s="268"/>
      <c r="D622" s="247" t="s">
        <v>218</v>
      </c>
      <c r="E622" s="269" t="s">
        <v>1</v>
      </c>
      <c r="F622" s="270" t="s">
        <v>229</v>
      </c>
      <c r="G622" s="268"/>
      <c r="H622" s="271">
        <v>16.399999999999999</v>
      </c>
      <c r="I622" s="272"/>
      <c r="J622" s="268"/>
      <c r="K622" s="268"/>
      <c r="L622" s="273"/>
      <c r="M622" s="274"/>
      <c r="N622" s="275"/>
      <c r="O622" s="275"/>
      <c r="P622" s="275"/>
      <c r="Q622" s="275"/>
      <c r="R622" s="275"/>
      <c r="S622" s="275"/>
      <c r="T622" s="276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T622" s="277" t="s">
        <v>218</v>
      </c>
      <c r="AU622" s="277" t="s">
        <v>214</v>
      </c>
      <c r="AV622" s="15" t="s">
        <v>213</v>
      </c>
      <c r="AW622" s="15" t="s">
        <v>32</v>
      </c>
      <c r="AX622" s="15" t="s">
        <v>83</v>
      </c>
      <c r="AY622" s="277" t="s">
        <v>205</v>
      </c>
    </row>
    <row r="623" s="14" customFormat="1">
      <c r="A623" s="14"/>
      <c r="B623" s="256"/>
      <c r="C623" s="257"/>
      <c r="D623" s="247" t="s">
        <v>218</v>
      </c>
      <c r="E623" s="257"/>
      <c r="F623" s="259" t="s">
        <v>5135</v>
      </c>
      <c r="G623" s="257"/>
      <c r="H623" s="260">
        <v>16.728000000000002</v>
      </c>
      <c r="I623" s="261"/>
      <c r="J623" s="257"/>
      <c r="K623" s="257"/>
      <c r="L623" s="262"/>
      <c r="M623" s="263"/>
      <c r="N623" s="264"/>
      <c r="O623" s="264"/>
      <c r="P623" s="264"/>
      <c r="Q623" s="264"/>
      <c r="R623" s="264"/>
      <c r="S623" s="264"/>
      <c r="T623" s="265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66" t="s">
        <v>218</v>
      </c>
      <c r="AU623" s="266" t="s">
        <v>214</v>
      </c>
      <c r="AV623" s="14" t="s">
        <v>85</v>
      </c>
      <c r="AW623" s="14" t="s">
        <v>4</v>
      </c>
      <c r="AX623" s="14" t="s">
        <v>83</v>
      </c>
      <c r="AY623" s="266" t="s">
        <v>205</v>
      </c>
    </row>
    <row r="624" s="12" customFormat="1" ht="22.8" customHeight="1">
      <c r="A624" s="12"/>
      <c r="B624" s="211"/>
      <c r="C624" s="212"/>
      <c r="D624" s="213" t="s">
        <v>75</v>
      </c>
      <c r="E624" s="225" t="s">
        <v>1603</v>
      </c>
      <c r="F624" s="225" t="s">
        <v>1604</v>
      </c>
      <c r="G624" s="212"/>
      <c r="H624" s="212"/>
      <c r="I624" s="215"/>
      <c r="J624" s="226">
        <f>BK624</f>
        <v>0</v>
      </c>
      <c r="K624" s="212"/>
      <c r="L624" s="217"/>
      <c r="M624" s="218"/>
      <c r="N624" s="219"/>
      <c r="O624" s="219"/>
      <c r="P624" s="220">
        <f>P625</f>
        <v>0</v>
      </c>
      <c r="Q624" s="219"/>
      <c r="R624" s="220">
        <f>R625</f>
        <v>0</v>
      </c>
      <c r="S624" s="219"/>
      <c r="T624" s="221">
        <f>T625</f>
        <v>0</v>
      </c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R624" s="222" t="s">
        <v>83</v>
      </c>
      <c r="AT624" s="223" t="s">
        <v>75</v>
      </c>
      <c r="AU624" s="223" t="s">
        <v>83</v>
      </c>
      <c r="AY624" s="222" t="s">
        <v>205</v>
      </c>
      <c r="BK624" s="224">
        <f>BK625</f>
        <v>0</v>
      </c>
    </row>
    <row r="625" s="2" customFormat="1" ht="21.75" customHeight="1">
      <c r="A625" s="39"/>
      <c r="B625" s="40"/>
      <c r="C625" s="227" t="s">
        <v>759</v>
      </c>
      <c r="D625" s="227" t="s">
        <v>208</v>
      </c>
      <c r="E625" s="228" t="s">
        <v>5136</v>
      </c>
      <c r="F625" s="229" t="s">
        <v>5137</v>
      </c>
      <c r="G625" s="230" t="s">
        <v>357</v>
      </c>
      <c r="H625" s="231">
        <v>319.24000000000001</v>
      </c>
      <c r="I625" s="232"/>
      <c r="J625" s="233">
        <f>ROUND(I625*H625,2)</f>
        <v>0</v>
      </c>
      <c r="K625" s="229" t="s">
        <v>1</v>
      </c>
      <c r="L625" s="45"/>
      <c r="M625" s="234" t="s">
        <v>1</v>
      </c>
      <c r="N625" s="235" t="s">
        <v>41</v>
      </c>
      <c r="O625" s="92"/>
      <c r="P625" s="236">
        <f>O625*H625</f>
        <v>0</v>
      </c>
      <c r="Q625" s="236">
        <v>0</v>
      </c>
      <c r="R625" s="236">
        <f>Q625*H625</f>
        <v>0</v>
      </c>
      <c r="S625" s="236">
        <v>0</v>
      </c>
      <c r="T625" s="237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38" t="s">
        <v>213</v>
      </c>
      <c r="AT625" s="238" t="s">
        <v>208</v>
      </c>
      <c r="AU625" s="238" t="s">
        <v>85</v>
      </c>
      <c r="AY625" s="18" t="s">
        <v>205</v>
      </c>
      <c r="BE625" s="239">
        <f>IF(N625="základní",J625,0)</f>
        <v>0</v>
      </c>
      <c r="BF625" s="239">
        <f>IF(N625="snížená",J625,0)</f>
        <v>0</v>
      </c>
      <c r="BG625" s="239">
        <f>IF(N625="zákl. přenesená",J625,0)</f>
        <v>0</v>
      </c>
      <c r="BH625" s="239">
        <f>IF(N625="sníž. přenesená",J625,0)</f>
        <v>0</v>
      </c>
      <c r="BI625" s="239">
        <f>IF(N625="nulová",J625,0)</f>
        <v>0</v>
      </c>
      <c r="BJ625" s="18" t="s">
        <v>83</v>
      </c>
      <c r="BK625" s="239">
        <f>ROUND(I625*H625,2)</f>
        <v>0</v>
      </c>
      <c r="BL625" s="18" t="s">
        <v>213</v>
      </c>
      <c r="BM625" s="238" t="s">
        <v>5138</v>
      </c>
    </row>
    <row r="626" s="12" customFormat="1" ht="25.92" customHeight="1">
      <c r="A626" s="12"/>
      <c r="B626" s="211"/>
      <c r="C626" s="212"/>
      <c r="D626" s="213" t="s">
        <v>75</v>
      </c>
      <c r="E626" s="214" t="s">
        <v>1610</v>
      </c>
      <c r="F626" s="214" t="s">
        <v>1611</v>
      </c>
      <c r="G626" s="212"/>
      <c r="H626" s="212"/>
      <c r="I626" s="215"/>
      <c r="J626" s="216">
        <f>BK626</f>
        <v>0</v>
      </c>
      <c r="K626" s="212"/>
      <c r="L626" s="217"/>
      <c r="M626" s="218"/>
      <c r="N626" s="219"/>
      <c r="O626" s="219"/>
      <c r="P626" s="220">
        <f>P627+P650+P728+P738+P791</f>
        <v>0</v>
      </c>
      <c r="Q626" s="219"/>
      <c r="R626" s="220">
        <f>R627+R650+R728+R738+R791</f>
        <v>2.3187221400000002</v>
      </c>
      <c r="S626" s="219"/>
      <c r="T626" s="221">
        <f>T627+T650+T728+T738+T791</f>
        <v>0</v>
      </c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R626" s="222" t="s">
        <v>85</v>
      </c>
      <c r="AT626" s="223" t="s">
        <v>75</v>
      </c>
      <c r="AU626" s="223" t="s">
        <v>76</v>
      </c>
      <c r="AY626" s="222" t="s">
        <v>205</v>
      </c>
      <c r="BK626" s="224">
        <f>BK627+BK650+BK728+BK738+BK791</f>
        <v>0</v>
      </c>
    </row>
    <row r="627" s="12" customFormat="1" ht="22.8" customHeight="1">
      <c r="A627" s="12"/>
      <c r="B627" s="211"/>
      <c r="C627" s="212"/>
      <c r="D627" s="213" t="s">
        <v>75</v>
      </c>
      <c r="E627" s="225" t="s">
        <v>1612</v>
      </c>
      <c r="F627" s="225" t="s">
        <v>1613</v>
      </c>
      <c r="G627" s="212"/>
      <c r="H627" s="212"/>
      <c r="I627" s="215"/>
      <c r="J627" s="226">
        <f>BK627</f>
        <v>0</v>
      </c>
      <c r="K627" s="212"/>
      <c r="L627" s="217"/>
      <c r="M627" s="218"/>
      <c r="N627" s="219"/>
      <c r="O627" s="219"/>
      <c r="P627" s="220">
        <f>SUM(P628:P649)</f>
        <v>0</v>
      </c>
      <c r="Q627" s="219"/>
      <c r="R627" s="220">
        <f>SUM(R628:R649)</f>
        <v>0.09573000000000001</v>
      </c>
      <c r="S627" s="219"/>
      <c r="T627" s="221">
        <f>SUM(T628:T649)</f>
        <v>0</v>
      </c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R627" s="222" t="s">
        <v>85</v>
      </c>
      <c r="AT627" s="223" t="s">
        <v>75</v>
      </c>
      <c r="AU627" s="223" t="s">
        <v>83</v>
      </c>
      <c r="AY627" s="222" t="s">
        <v>205</v>
      </c>
      <c r="BK627" s="224">
        <f>SUM(BK628:BK649)</f>
        <v>0</v>
      </c>
    </row>
    <row r="628" s="2" customFormat="1" ht="24.15" customHeight="1">
      <c r="A628" s="39"/>
      <c r="B628" s="40"/>
      <c r="C628" s="227" t="s">
        <v>764</v>
      </c>
      <c r="D628" s="227" t="s">
        <v>208</v>
      </c>
      <c r="E628" s="228" t="s">
        <v>1615</v>
      </c>
      <c r="F628" s="229" t="s">
        <v>1616</v>
      </c>
      <c r="G628" s="230" t="s">
        <v>398</v>
      </c>
      <c r="H628" s="231">
        <v>19.940000000000001</v>
      </c>
      <c r="I628" s="232"/>
      <c r="J628" s="233">
        <f>ROUND(I628*H628,2)</f>
        <v>0</v>
      </c>
      <c r="K628" s="229" t="s">
        <v>212</v>
      </c>
      <c r="L628" s="45"/>
      <c r="M628" s="234" t="s">
        <v>1</v>
      </c>
      <c r="N628" s="235" t="s">
        <v>41</v>
      </c>
      <c r="O628" s="92"/>
      <c r="P628" s="236">
        <f>O628*H628</f>
        <v>0</v>
      </c>
      <c r="Q628" s="236">
        <v>0</v>
      </c>
      <c r="R628" s="236">
        <f>Q628*H628</f>
        <v>0</v>
      </c>
      <c r="S628" s="236">
        <v>0</v>
      </c>
      <c r="T628" s="237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38" t="s">
        <v>303</v>
      </c>
      <c r="AT628" s="238" t="s">
        <v>208</v>
      </c>
      <c r="AU628" s="238" t="s">
        <v>85</v>
      </c>
      <c r="AY628" s="18" t="s">
        <v>205</v>
      </c>
      <c r="BE628" s="239">
        <f>IF(N628="základní",J628,0)</f>
        <v>0</v>
      </c>
      <c r="BF628" s="239">
        <f>IF(N628="snížená",J628,0)</f>
        <v>0</v>
      </c>
      <c r="BG628" s="239">
        <f>IF(N628="zákl. přenesená",J628,0)</f>
        <v>0</v>
      </c>
      <c r="BH628" s="239">
        <f>IF(N628="sníž. přenesená",J628,0)</f>
        <v>0</v>
      </c>
      <c r="BI628" s="239">
        <f>IF(N628="nulová",J628,0)</f>
        <v>0</v>
      </c>
      <c r="BJ628" s="18" t="s">
        <v>83</v>
      </c>
      <c r="BK628" s="239">
        <f>ROUND(I628*H628,2)</f>
        <v>0</v>
      </c>
      <c r="BL628" s="18" t="s">
        <v>303</v>
      </c>
      <c r="BM628" s="238" t="s">
        <v>5139</v>
      </c>
    </row>
    <row r="629" s="2" customFormat="1">
      <c r="A629" s="39"/>
      <c r="B629" s="40"/>
      <c r="C629" s="41"/>
      <c r="D629" s="240" t="s">
        <v>216</v>
      </c>
      <c r="E629" s="41"/>
      <c r="F629" s="241" t="s">
        <v>1618</v>
      </c>
      <c r="G629" s="41"/>
      <c r="H629" s="41"/>
      <c r="I629" s="242"/>
      <c r="J629" s="41"/>
      <c r="K629" s="41"/>
      <c r="L629" s="45"/>
      <c r="M629" s="243"/>
      <c r="N629" s="244"/>
      <c r="O629" s="92"/>
      <c r="P629" s="92"/>
      <c r="Q629" s="92"/>
      <c r="R629" s="92"/>
      <c r="S629" s="92"/>
      <c r="T629" s="93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T629" s="18" t="s">
        <v>216</v>
      </c>
      <c r="AU629" s="18" t="s">
        <v>85</v>
      </c>
    </row>
    <row r="630" s="13" customFormat="1">
      <c r="A630" s="13"/>
      <c r="B630" s="245"/>
      <c r="C630" s="246"/>
      <c r="D630" s="247" t="s">
        <v>218</v>
      </c>
      <c r="E630" s="248" t="s">
        <v>1</v>
      </c>
      <c r="F630" s="249" t="s">
        <v>219</v>
      </c>
      <c r="G630" s="246"/>
      <c r="H630" s="248" t="s">
        <v>1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5" t="s">
        <v>218</v>
      </c>
      <c r="AU630" s="255" t="s">
        <v>85</v>
      </c>
      <c r="AV630" s="13" t="s">
        <v>83</v>
      </c>
      <c r="AW630" s="13" t="s">
        <v>32</v>
      </c>
      <c r="AX630" s="13" t="s">
        <v>76</v>
      </c>
      <c r="AY630" s="255" t="s">
        <v>205</v>
      </c>
    </row>
    <row r="631" s="13" customFormat="1">
      <c r="A631" s="13"/>
      <c r="B631" s="245"/>
      <c r="C631" s="246"/>
      <c r="D631" s="247" t="s">
        <v>218</v>
      </c>
      <c r="E631" s="248" t="s">
        <v>1</v>
      </c>
      <c r="F631" s="249" t="s">
        <v>220</v>
      </c>
      <c r="G631" s="246"/>
      <c r="H631" s="248" t="s">
        <v>1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5" t="s">
        <v>218</v>
      </c>
      <c r="AU631" s="255" t="s">
        <v>85</v>
      </c>
      <c r="AV631" s="13" t="s">
        <v>83</v>
      </c>
      <c r="AW631" s="13" t="s">
        <v>32</v>
      </c>
      <c r="AX631" s="13" t="s">
        <v>76</v>
      </c>
      <c r="AY631" s="255" t="s">
        <v>205</v>
      </c>
    </row>
    <row r="632" s="13" customFormat="1">
      <c r="A632" s="13"/>
      <c r="B632" s="245"/>
      <c r="C632" s="246"/>
      <c r="D632" s="247" t="s">
        <v>218</v>
      </c>
      <c r="E632" s="248" t="s">
        <v>1</v>
      </c>
      <c r="F632" s="249" t="s">
        <v>222</v>
      </c>
      <c r="G632" s="246"/>
      <c r="H632" s="248" t="s">
        <v>1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5" t="s">
        <v>218</v>
      </c>
      <c r="AU632" s="255" t="s">
        <v>85</v>
      </c>
      <c r="AV632" s="13" t="s">
        <v>83</v>
      </c>
      <c r="AW632" s="13" t="s">
        <v>32</v>
      </c>
      <c r="AX632" s="13" t="s">
        <v>76</v>
      </c>
      <c r="AY632" s="255" t="s">
        <v>205</v>
      </c>
    </row>
    <row r="633" s="13" customFormat="1">
      <c r="A633" s="13"/>
      <c r="B633" s="245"/>
      <c r="C633" s="246"/>
      <c r="D633" s="247" t="s">
        <v>218</v>
      </c>
      <c r="E633" s="248" t="s">
        <v>1</v>
      </c>
      <c r="F633" s="249" t="s">
        <v>4956</v>
      </c>
      <c r="G633" s="246"/>
      <c r="H633" s="248" t="s">
        <v>1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5" t="s">
        <v>218</v>
      </c>
      <c r="AU633" s="255" t="s">
        <v>85</v>
      </c>
      <c r="AV633" s="13" t="s">
        <v>83</v>
      </c>
      <c r="AW633" s="13" t="s">
        <v>32</v>
      </c>
      <c r="AX633" s="13" t="s">
        <v>76</v>
      </c>
      <c r="AY633" s="255" t="s">
        <v>205</v>
      </c>
    </row>
    <row r="634" s="14" customFormat="1">
      <c r="A634" s="14"/>
      <c r="B634" s="256"/>
      <c r="C634" s="257"/>
      <c r="D634" s="247" t="s">
        <v>218</v>
      </c>
      <c r="E634" s="258" t="s">
        <v>1</v>
      </c>
      <c r="F634" s="259" t="s">
        <v>5140</v>
      </c>
      <c r="G634" s="257"/>
      <c r="H634" s="260">
        <v>19.940000000000001</v>
      </c>
      <c r="I634" s="261"/>
      <c r="J634" s="257"/>
      <c r="K634" s="257"/>
      <c r="L634" s="262"/>
      <c r="M634" s="263"/>
      <c r="N634" s="264"/>
      <c r="O634" s="264"/>
      <c r="P634" s="264"/>
      <c r="Q634" s="264"/>
      <c r="R634" s="264"/>
      <c r="S634" s="264"/>
      <c r="T634" s="265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66" t="s">
        <v>218</v>
      </c>
      <c r="AU634" s="266" t="s">
        <v>85</v>
      </c>
      <c r="AV634" s="14" t="s">
        <v>85</v>
      </c>
      <c r="AW634" s="14" t="s">
        <v>32</v>
      </c>
      <c r="AX634" s="14" t="s">
        <v>76</v>
      </c>
      <c r="AY634" s="266" t="s">
        <v>205</v>
      </c>
    </row>
    <row r="635" s="15" customFormat="1">
      <c r="A635" s="15"/>
      <c r="B635" s="267"/>
      <c r="C635" s="268"/>
      <c r="D635" s="247" t="s">
        <v>218</v>
      </c>
      <c r="E635" s="269" t="s">
        <v>1</v>
      </c>
      <c r="F635" s="270" t="s">
        <v>229</v>
      </c>
      <c r="G635" s="268"/>
      <c r="H635" s="271">
        <v>19.940000000000001</v>
      </c>
      <c r="I635" s="272"/>
      <c r="J635" s="268"/>
      <c r="K635" s="268"/>
      <c r="L635" s="273"/>
      <c r="M635" s="274"/>
      <c r="N635" s="275"/>
      <c r="O635" s="275"/>
      <c r="P635" s="275"/>
      <c r="Q635" s="275"/>
      <c r="R635" s="275"/>
      <c r="S635" s="275"/>
      <c r="T635" s="276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77" t="s">
        <v>218</v>
      </c>
      <c r="AU635" s="277" t="s">
        <v>85</v>
      </c>
      <c r="AV635" s="15" t="s">
        <v>213</v>
      </c>
      <c r="AW635" s="15" t="s">
        <v>32</v>
      </c>
      <c r="AX635" s="15" t="s">
        <v>83</v>
      </c>
      <c r="AY635" s="277" t="s">
        <v>205</v>
      </c>
    </row>
    <row r="636" s="2" customFormat="1" ht="16.5" customHeight="1">
      <c r="A636" s="39"/>
      <c r="B636" s="40"/>
      <c r="C636" s="289" t="s">
        <v>769</v>
      </c>
      <c r="D636" s="289" t="s">
        <v>386</v>
      </c>
      <c r="E636" s="290" t="s">
        <v>1622</v>
      </c>
      <c r="F636" s="291" t="s">
        <v>1623</v>
      </c>
      <c r="G636" s="292" t="s">
        <v>357</v>
      </c>
      <c r="H636" s="293">
        <v>0.0060000000000000001</v>
      </c>
      <c r="I636" s="294"/>
      <c r="J636" s="295">
        <f>ROUND(I636*H636,2)</f>
        <v>0</v>
      </c>
      <c r="K636" s="291" t="s">
        <v>212</v>
      </c>
      <c r="L636" s="296"/>
      <c r="M636" s="297" t="s">
        <v>1</v>
      </c>
      <c r="N636" s="298" t="s">
        <v>41</v>
      </c>
      <c r="O636" s="92"/>
      <c r="P636" s="236">
        <f>O636*H636</f>
        <v>0</v>
      </c>
      <c r="Q636" s="236">
        <v>1</v>
      </c>
      <c r="R636" s="236">
        <f>Q636*H636</f>
        <v>0.0060000000000000001</v>
      </c>
      <c r="S636" s="236">
        <v>0</v>
      </c>
      <c r="T636" s="237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38" t="s">
        <v>473</v>
      </c>
      <c r="AT636" s="238" t="s">
        <v>386</v>
      </c>
      <c r="AU636" s="238" t="s">
        <v>85</v>
      </c>
      <c r="AY636" s="18" t="s">
        <v>205</v>
      </c>
      <c r="BE636" s="239">
        <f>IF(N636="základní",J636,0)</f>
        <v>0</v>
      </c>
      <c r="BF636" s="239">
        <f>IF(N636="snížená",J636,0)</f>
        <v>0</v>
      </c>
      <c r="BG636" s="239">
        <f>IF(N636="zákl. přenesená",J636,0)</f>
        <v>0</v>
      </c>
      <c r="BH636" s="239">
        <f>IF(N636="sníž. přenesená",J636,0)</f>
        <v>0</v>
      </c>
      <c r="BI636" s="239">
        <f>IF(N636="nulová",J636,0)</f>
        <v>0</v>
      </c>
      <c r="BJ636" s="18" t="s">
        <v>83</v>
      </c>
      <c r="BK636" s="239">
        <f>ROUND(I636*H636,2)</f>
        <v>0</v>
      </c>
      <c r="BL636" s="18" t="s">
        <v>303</v>
      </c>
      <c r="BM636" s="238" t="s">
        <v>5141</v>
      </c>
    </row>
    <row r="637" s="14" customFormat="1">
      <c r="A637" s="14"/>
      <c r="B637" s="256"/>
      <c r="C637" s="257"/>
      <c r="D637" s="247" t="s">
        <v>218</v>
      </c>
      <c r="E637" s="257"/>
      <c r="F637" s="259" t="s">
        <v>5142</v>
      </c>
      <c r="G637" s="257"/>
      <c r="H637" s="260">
        <v>0.0060000000000000001</v>
      </c>
      <c r="I637" s="261"/>
      <c r="J637" s="257"/>
      <c r="K637" s="257"/>
      <c r="L637" s="262"/>
      <c r="M637" s="263"/>
      <c r="N637" s="264"/>
      <c r="O637" s="264"/>
      <c r="P637" s="264"/>
      <c r="Q637" s="264"/>
      <c r="R637" s="264"/>
      <c r="S637" s="264"/>
      <c r="T637" s="265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66" t="s">
        <v>218</v>
      </c>
      <c r="AU637" s="266" t="s">
        <v>85</v>
      </c>
      <c r="AV637" s="14" t="s">
        <v>85</v>
      </c>
      <c r="AW637" s="14" t="s">
        <v>4</v>
      </c>
      <c r="AX637" s="14" t="s">
        <v>83</v>
      </c>
      <c r="AY637" s="266" t="s">
        <v>205</v>
      </c>
    </row>
    <row r="638" s="2" customFormat="1" ht="33" customHeight="1">
      <c r="A638" s="39"/>
      <c r="B638" s="40"/>
      <c r="C638" s="227" t="s">
        <v>774</v>
      </c>
      <c r="D638" s="227" t="s">
        <v>208</v>
      </c>
      <c r="E638" s="228" t="s">
        <v>5143</v>
      </c>
      <c r="F638" s="229" t="s">
        <v>5144</v>
      </c>
      <c r="G638" s="230" t="s">
        <v>398</v>
      </c>
      <c r="H638" s="231">
        <v>19.940000000000001</v>
      </c>
      <c r="I638" s="232"/>
      <c r="J638" s="233">
        <f>ROUND(I638*H638,2)</f>
        <v>0</v>
      </c>
      <c r="K638" s="229" t="s">
        <v>212</v>
      </c>
      <c r="L638" s="45"/>
      <c r="M638" s="234" t="s">
        <v>1</v>
      </c>
      <c r="N638" s="235" t="s">
        <v>41</v>
      </c>
      <c r="O638" s="92"/>
      <c r="P638" s="236">
        <f>O638*H638</f>
        <v>0</v>
      </c>
      <c r="Q638" s="236">
        <v>0</v>
      </c>
      <c r="R638" s="236">
        <f>Q638*H638</f>
        <v>0</v>
      </c>
      <c r="S638" s="236">
        <v>0</v>
      </c>
      <c r="T638" s="237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38" t="s">
        <v>303</v>
      </c>
      <c r="AT638" s="238" t="s">
        <v>208</v>
      </c>
      <c r="AU638" s="238" t="s">
        <v>85</v>
      </c>
      <c r="AY638" s="18" t="s">
        <v>205</v>
      </c>
      <c r="BE638" s="239">
        <f>IF(N638="základní",J638,0)</f>
        <v>0</v>
      </c>
      <c r="BF638" s="239">
        <f>IF(N638="snížená",J638,0)</f>
        <v>0</v>
      </c>
      <c r="BG638" s="239">
        <f>IF(N638="zákl. přenesená",J638,0)</f>
        <v>0</v>
      </c>
      <c r="BH638" s="239">
        <f>IF(N638="sníž. přenesená",J638,0)</f>
        <v>0</v>
      </c>
      <c r="BI638" s="239">
        <f>IF(N638="nulová",J638,0)</f>
        <v>0</v>
      </c>
      <c r="BJ638" s="18" t="s">
        <v>83</v>
      </c>
      <c r="BK638" s="239">
        <f>ROUND(I638*H638,2)</f>
        <v>0</v>
      </c>
      <c r="BL638" s="18" t="s">
        <v>303</v>
      </c>
      <c r="BM638" s="238" t="s">
        <v>5145</v>
      </c>
    </row>
    <row r="639" s="2" customFormat="1">
      <c r="A639" s="39"/>
      <c r="B639" s="40"/>
      <c r="C639" s="41"/>
      <c r="D639" s="240" t="s">
        <v>216</v>
      </c>
      <c r="E639" s="41"/>
      <c r="F639" s="241" t="s">
        <v>5146</v>
      </c>
      <c r="G639" s="41"/>
      <c r="H639" s="41"/>
      <c r="I639" s="242"/>
      <c r="J639" s="41"/>
      <c r="K639" s="41"/>
      <c r="L639" s="45"/>
      <c r="M639" s="243"/>
      <c r="N639" s="244"/>
      <c r="O639" s="92"/>
      <c r="P639" s="92"/>
      <c r="Q639" s="92"/>
      <c r="R639" s="92"/>
      <c r="S639" s="92"/>
      <c r="T639" s="93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T639" s="18" t="s">
        <v>216</v>
      </c>
      <c r="AU639" s="18" t="s">
        <v>85</v>
      </c>
    </row>
    <row r="640" s="13" customFormat="1">
      <c r="A640" s="13"/>
      <c r="B640" s="245"/>
      <c r="C640" s="246"/>
      <c r="D640" s="247" t="s">
        <v>218</v>
      </c>
      <c r="E640" s="248" t="s">
        <v>1</v>
      </c>
      <c r="F640" s="249" t="s">
        <v>219</v>
      </c>
      <c r="G640" s="246"/>
      <c r="H640" s="248" t="s">
        <v>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5" t="s">
        <v>218</v>
      </c>
      <c r="AU640" s="255" t="s">
        <v>85</v>
      </c>
      <c r="AV640" s="13" t="s">
        <v>83</v>
      </c>
      <c r="AW640" s="13" t="s">
        <v>32</v>
      </c>
      <c r="AX640" s="13" t="s">
        <v>76</v>
      </c>
      <c r="AY640" s="255" t="s">
        <v>205</v>
      </c>
    </row>
    <row r="641" s="13" customFormat="1">
      <c r="A641" s="13"/>
      <c r="B641" s="245"/>
      <c r="C641" s="246"/>
      <c r="D641" s="247" t="s">
        <v>218</v>
      </c>
      <c r="E641" s="248" t="s">
        <v>1</v>
      </c>
      <c r="F641" s="249" t="s">
        <v>220</v>
      </c>
      <c r="G641" s="246"/>
      <c r="H641" s="248" t="s">
        <v>1</v>
      </c>
      <c r="I641" s="250"/>
      <c r="J641" s="246"/>
      <c r="K641" s="246"/>
      <c r="L641" s="251"/>
      <c r="M641" s="252"/>
      <c r="N641" s="253"/>
      <c r="O641" s="253"/>
      <c r="P641" s="253"/>
      <c r="Q641" s="253"/>
      <c r="R641" s="253"/>
      <c r="S641" s="253"/>
      <c r="T641" s="254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5" t="s">
        <v>218</v>
      </c>
      <c r="AU641" s="255" t="s">
        <v>85</v>
      </c>
      <c r="AV641" s="13" t="s">
        <v>83</v>
      </c>
      <c r="AW641" s="13" t="s">
        <v>32</v>
      </c>
      <c r="AX641" s="13" t="s">
        <v>76</v>
      </c>
      <c r="AY641" s="255" t="s">
        <v>205</v>
      </c>
    </row>
    <row r="642" s="13" customFormat="1">
      <c r="A642" s="13"/>
      <c r="B642" s="245"/>
      <c r="C642" s="246"/>
      <c r="D642" s="247" t="s">
        <v>218</v>
      </c>
      <c r="E642" s="248" t="s">
        <v>1</v>
      </c>
      <c r="F642" s="249" t="s">
        <v>222</v>
      </c>
      <c r="G642" s="246"/>
      <c r="H642" s="248" t="s">
        <v>1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5" t="s">
        <v>218</v>
      </c>
      <c r="AU642" s="255" t="s">
        <v>85</v>
      </c>
      <c r="AV642" s="13" t="s">
        <v>83</v>
      </c>
      <c r="AW642" s="13" t="s">
        <v>32</v>
      </c>
      <c r="AX642" s="13" t="s">
        <v>76</v>
      </c>
      <c r="AY642" s="255" t="s">
        <v>205</v>
      </c>
    </row>
    <row r="643" s="13" customFormat="1">
      <c r="A643" s="13"/>
      <c r="B643" s="245"/>
      <c r="C643" s="246"/>
      <c r="D643" s="247" t="s">
        <v>218</v>
      </c>
      <c r="E643" s="248" t="s">
        <v>1</v>
      </c>
      <c r="F643" s="249" t="s">
        <v>4956</v>
      </c>
      <c r="G643" s="246"/>
      <c r="H643" s="248" t="s">
        <v>1</v>
      </c>
      <c r="I643" s="250"/>
      <c r="J643" s="246"/>
      <c r="K643" s="246"/>
      <c r="L643" s="251"/>
      <c r="M643" s="252"/>
      <c r="N643" s="253"/>
      <c r="O643" s="253"/>
      <c r="P643" s="253"/>
      <c r="Q643" s="253"/>
      <c r="R643" s="253"/>
      <c r="S643" s="253"/>
      <c r="T643" s="254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5" t="s">
        <v>218</v>
      </c>
      <c r="AU643" s="255" t="s">
        <v>85</v>
      </c>
      <c r="AV643" s="13" t="s">
        <v>83</v>
      </c>
      <c r="AW643" s="13" t="s">
        <v>32</v>
      </c>
      <c r="AX643" s="13" t="s">
        <v>76</v>
      </c>
      <c r="AY643" s="255" t="s">
        <v>205</v>
      </c>
    </row>
    <row r="644" s="14" customFormat="1">
      <c r="A644" s="14"/>
      <c r="B644" s="256"/>
      <c r="C644" s="257"/>
      <c r="D644" s="247" t="s">
        <v>218</v>
      </c>
      <c r="E644" s="258" t="s">
        <v>1</v>
      </c>
      <c r="F644" s="259" t="s">
        <v>5140</v>
      </c>
      <c r="G644" s="257"/>
      <c r="H644" s="260">
        <v>19.940000000000001</v>
      </c>
      <c r="I644" s="261"/>
      <c r="J644" s="257"/>
      <c r="K644" s="257"/>
      <c r="L644" s="262"/>
      <c r="M644" s="263"/>
      <c r="N644" s="264"/>
      <c r="O644" s="264"/>
      <c r="P644" s="264"/>
      <c r="Q644" s="264"/>
      <c r="R644" s="264"/>
      <c r="S644" s="264"/>
      <c r="T644" s="265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66" t="s">
        <v>218</v>
      </c>
      <c r="AU644" s="266" t="s">
        <v>85</v>
      </c>
      <c r="AV644" s="14" t="s">
        <v>85</v>
      </c>
      <c r="AW644" s="14" t="s">
        <v>32</v>
      </c>
      <c r="AX644" s="14" t="s">
        <v>76</v>
      </c>
      <c r="AY644" s="266" t="s">
        <v>205</v>
      </c>
    </row>
    <row r="645" s="15" customFormat="1">
      <c r="A645" s="15"/>
      <c r="B645" s="267"/>
      <c r="C645" s="268"/>
      <c r="D645" s="247" t="s">
        <v>218</v>
      </c>
      <c r="E645" s="269" t="s">
        <v>1</v>
      </c>
      <c r="F645" s="270" t="s">
        <v>229</v>
      </c>
      <c r="G645" s="268"/>
      <c r="H645" s="271">
        <v>19.940000000000001</v>
      </c>
      <c r="I645" s="272"/>
      <c r="J645" s="268"/>
      <c r="K645" s="268"/>
      <c r="L645" s="273"/>
      <c r="M645" s="274"/>
      <c r="N645" s="275"/>
      <c r="O645" s="275"/>
      <c r="P645" s="275"/>
      <c r="Q645" s="275"/>
      <c r="R645" s="275"/>
      <c r="S645" s="275"/>
      <c r="T645" s="276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77" t="s">
        <v>218</v>
      </c>
      <c r="AU645" s="277" t="s">
        <v>85</v>
      </c>
      <c r="AV645" s="15" t="s">
        <v>213</v>
      </c>
      <c r="AW645" s="15" t="s">
        <v>32</v>
      </c>
      <c r="AX645" s="15" t="s">
        <v>83</v>
      </c>
      <c r="AY645" s="277" t="s">
        <v>205</v>
      </c>
    </row>
    <row r="646" s="2" customFormat="1" ht="24.15" customHeight="1">
      <c r="A646" s="39"/>
      <c r="B646" s="40"/>
      <c r="C646" s="289" t="s">
        <v>779</v>
      </c>
      <c r="D646" s="289" t="s">
        <v>386</v>
      </c>
      <c r="E646" s="290" t="s">
        <v>5147</v>
      </c>
      <c r="F646" s="291" t="s">
        <v>5148</v>
      </c>
      <c r="G646" s="292" t="s">
        <v>2869</v>
      </c>
      <c r="H646" s="293">
        <v>89.730000000000004</v>
      </c>
      <c r="I646" s="294"/>
      <c r="J646" s="295">
        <f>ROUND(I646*H646,2)</f>
        <v>0</v>
      </c>
      <c r="K646" s="291" t="s">
        <v>212</v>
      </c>
      <c r="L646" s="296"/>
      <c r="M646" s="297" t="s">
        <v>1</v>
      </c>
      <c r="N646" s="298" t="s">
        <v>41</v>
      </c>
      <c r="O646" s="92"/>
      <c r="P646" s="236">
        <f>O646*H646</f>
        <v>0</v>
      </c>
      <c r="Q646" s="236">
        <v>0.001</v>
      </c>
      <c r="R646" s="236">
        <f>Q646*H646</f>
        <v>0.089730000000000004</v>
      </c>
      <c r="S646" s="236">
        <v>0</v>
      </c>
      <c r="T646" s="237">
        <f>S646*H646</f>
        <v>0</v>
      </c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R646" s="238" t="s">
        <v>473</v>
      </c>
      <c r="AT646" s="238" t="s">
        <v>386</v>
      </c>
      <c r="AU646" s="238" t="s">
        <v>85</v>
      </c>
      <c r="AY646" s="18" t="s">
        <v>205</v>
      </c>
      <c r="BE646" s="239">
        <f>IF(N646="základní",J646,0)</f>
        <v>0</v>
      </c>
      <c r="BF646" s="239">
        <f>IF(N646="snížená",J646,0)</f>
        <v>0</v>
      </c>
      <c r="BG646" s="239">
        <f>IF(N646="zákl. přenesená",J646,0)</f>
        <v>0</v>
      </c>
      <c r="BH646" s="239">
        <f>IF(N646="sníž. přenesená",J646,0)</f>
        <v>0</v>
      </c>
      <c r="BI646" s="239">
        <f>IF(N646="nulová",J646,0)</f>
        <v>0</v>
      </c>
      <c r="BJ646" s="18" t="s">
        <v>83</v>
      </c>
      <c r="BK646" s="239">
        <f>ROUND(I646*H646,2)</f>
        <v>0</v>
      </c>
      <c r="BL646" s="18" t="s">
        <v>303</v>
      </c>
      <c r="BM646" s="238" t="s">
        <v>5149</v>
      </c>
    </row>
    <row r="647" s="14" customFormat="1">
      <c r="A647" s="14"/>
      <c r="B647" s="256"/>
      <c r="C647" s="257"/>
      <c r="D647" s="247" t="s">
        <v>218</v>
      </c>
      <c r="E647" s="257"/>
      <c r="F647" s="259" t="s">
        <v>5150</v>
      </c>
      <c r="G647" s="257"/>
      <c r="H647" s="260">
        <v>89.730000000000004</v>
      </c>
      <c r="I647" s="261"/>
      <c r="J647" s="257"/>
      <c r="K647" s="257"/>
      <c r="L647" s="262"/>
      <c r="M647" s="263"/>
      <c r="N647" s="264"/>
      <c r="O647" s="264"/>
      <c r="P647" s="264"/>
      <c r="Q647" s="264"/>
      <c r="R647" s="264"/>
      <c r="S647" s="264"/>
      <c r="T647" s="265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66" t="s">
        <v>218</v>
      </c>
      <c r="AU647" s="266" t="s">
        <v>85</v>
      </c>
      <c r="AV647" s="14" t="s">
        <v>85</v>
      </c>
      <c r="AW647" s="14" t="s">
        <v>4</v>
      </c>
      <c r="AX647" s="14" t="s">
        <v>83</v>
      </c>
      <c r="AY647" s="266" t="s">
        <v>205</v>
      </c>
    </row>
    <row r="648" s="2" customFormat="1" ht="24.15" customHeight="1">
      <c r="A648" s="39"/>
      <c r="B648" s="40"/>
      <c r="C648" s="227" t="s">
        <v>784</v>
      </c>
      <c r="D648" s="227" t="s">
        <v>208</v>
      </c>
      <c r="E648" s="228" t="s">
        <v>1692</v>
      </c>
      <c r="F648" s="229" t="s">
        <v>1693</v>
      </c>
      <c r="G648" s="230" t="s">
        <v>357</v>
      </c>
      <c r="H648" s="231">
        <v>0.096000000000000002</v>
      </c>
      <c r="I648" s="232"/>
      <c r="J648" s="233">
        <f>ROUND(I648*H648,2)</f>
        <v>0</v>
      </c>
      <c r="K648" s="229" t="s">
        <v>212</v>
      </c>
      <c r="L648" s="45"/>
      <c r="M648" s="234" t="s">
        <v>1</v>
      </c>
      <c r="N648" s="235" t="s">
        <v>41</v>
      </c>
      <c r="O648" s="92"/>
      <c r="P648" s="236">
        <f>O648*H648</f>
        <v>0</v>
      </c>
      <c r="Q648" s="236">
        <v>0</v>
      </c>
      <c r="R648" s="236">
        <f>Q648*H648</f>
        <v>0</v>
      </c>
      <c r="S648" s="236">
        <v>0</v>
      </c>
      <c r="T648" s="237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38" t="s">
        <v>303</v>
      </c>
      <c r="AT648" s="238" t="s">
        <v>208</v>
      </c>
      <c r="AU648" s="238" t="s">
        <v>85</v>
      </c>
      <c r="AY648" s="18" t="s">
        <v>205</v>
      </c>
      <c r="BE648" s="239">
        <f>IF(N648="základní",J648,0)</f>
        <v>0</v>
      </c>
      <c r="BF648" s="239">
        <f>IF(N648="snížená",J648,0)</f>
        <v>0</v>
      </c>
      <c r="BG648" s="239">
        <f>IF(N648="zákl. přenesená",J648,0)</f>
        <v>0</v>
      </c>
      <c r="BH648" s="239">
        <f>IF(N648="sníž. přenesená",J648,0)</f>
        <v>0</v>
      </c>
      <c r="BI648" s="239">
        <f>IF(N648="nulová",J648,0)</f>
        <v>0</v>
      </c>
      <c r="BJ648" s="18" t="s">
        <v>83</v>
      </c>
      <c r="BK648" s="239">
        <f>ROUND(I648*H648,2)</f>
        <v>0</v>
      </c>
      <c r="BL648" s="18" t="s">
        <v>303</v>
      </c>
      <c r="BM648" s="238" t="s">
        <v>5151</v>
      </c>
    </row>
    <row r="649" s="2" customFormat="1">
      <c r="A649" s="39"/>
      <c r="B649" s="40"/>
      <c r="C649" s="41"/>
      <c r="D649" s="240" t="s">
        <v>216</v>
      </c>
      <c r="E649" s="41"/>
      <c r="F649" s="241" t="s">
        <v>1695</v>
      </c>
      <c r="G649" s="41"/>
      <c r="H649" s="41"/>
      <c r="I649" s="242"/>
      <c r="J649" s="41"/>
      <c r="K649" s="41"/>
      <c r="L649" s="45"/>
      <c r="M649" s="243"/>
      <c r="N649" s="244"/>
      <c r="O649" s="92"/>
      <c r="P649" s="92"/>
      <c r="Q649" s="92"/>
      <c r="R649" s="92"/>
      <c r="S649" s="92"/>
      <c r="T649" s="93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T649" s="18" t="s">
        <v>216</v>
      </c>
      <c r="AU649" s="18" t="s">
        <v>85</v>
      </c>
    </row>
    <row r="650" s="12" customFormat="1" ht="22.8" customHeight="1">
      <c r="A650" s="12"/>
      <c r="B650" s="211"/>
      <c r="C650" s="212"/>
      <c r="D650" s="213" t="s">
        <v>75</v>
      </c>
      <c r="E650" s="225" t="s">
        <v>1696</v>
      </c>
      <c r="F650" s="225" t="s">
        <v>1697</v>
      </c>
      <c r="G650" s="212"/>
      <c r="H650" s="212"/>
      <c r="I650" s="215"/>
      <c r="J650" s="226">
        <f>BK650</f>
        <v>0</v>
      </c>
      <c r="K650" s="212"/>
      <c r="L650" s="217"/>
      <c r="M650" s="218"/>
      <c r="N650" s="219"/>
      <c r="O650" s="219"/>
      <c r="P650" s="220">
        <f>SUM(P651:P727)</f>
        <v>0</v>
      </c>
      <c r="Q650" s="219"/>
      <c r="R650" s="220">
        <f>SUM(R651:R727)</f>
        <v>0.097768140000000017</v>
      </c>
      <c r="S650" s="219"/>
      <c r="T650" s="221">
        <f>SUM(T651:T727)</f>
        <v>0</v>
      </c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R650" s="222" t="s">
        <v>85</v>
      </c>
      <c r="AT650" s="223" t="s">
        <v>75</v>
      </c>
      <c r="AU650" s="223" t="s">
        <v>83</v>
      </c>
      <c r="AY650" s="222" t="s">
        <v>205</v>
      </c>
      <c r="BK650" s="224">
        <f>SUM(BK651:BK727)</f>
        <v>0</v>
      </c>
    </row>
    <row r="651" s="2" customFormat="1" ht="24.15" customHeight="1">
      <c r="A651" s="39"/>
      <c r="B651" s="40"/>
      <c r="C651" s="227" t="s">
        <v>791</v>
      </c>
      <c r="D651" s="227" t="s">
        <v>208</v>
      </c>
      <c r="E651" s="228" t="s">
        <v>1699</v>
      </c>
      <c r="F651" s="229" t="s">
        <v>1700</v>
      </c>
      <c r="G651" s="230" t="s">
        <v>398</v>
      </c>
      <c r="H651" s="231">
        <v>9.6099999999999994</v>
      </c>
      <c r="I651" s="232"/>
      <c r="J651" s="233">
        <f>ROUND(I651*H651,2)</f>
        <v>0</v>
      </c>
      <c r="K651" s="229" t="s">
        <v>212</v>
      </c>
      <c r="L651" s="45"/>
      <c r="M651" s="234" t="s">
        <v>1</v>
      </c>
      <c r="N651" s="235" t="s">
        <v>41</v>
      </c>
      <c r="O651" s="92"/>
      <c r="P651" s="236">
        <f>O651*H651</f>
        <v>0</v>
      </c>
      <c r="Q651" s="236">
        <v>0</v>
      </c>
      <c r="R651" s="236">
        <f>Q651*H651</f>
        <v>0</v>
      </c>
      <c r="S651" s="236">
        <v>0</v>
      </c>
      <c r="T651" s="237">
        <f>S651*H651</f>
        <v>0</v>
      </c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R651" s="238" t="s">
        <v>303</v>
      </c>
      <c r="AT651" s="238" t="s">
        <v>208</v>
      </c>
      <c r="AU651" s="238" t="s">
        <v>85</v>
      </c>
      <c r="AY651" s="18" t="s">
        <v>205</v>
      </c>
      <c r="BE651" s="239">
        <f>IF(N651="základní",J651,0)</f>
        <v>0</v>
      </c>
      <c r="BF651" s="239">
        <f>IF(N651="snížená",J651,0)</f>
        <v>0</v>
      </c>
      <c r="BG651" s="239">
        <f>IF(N651="zákl. přenesená",J651,0)</f>
        <v>0</v>
      </c>
      <c r="BH651" s="239">
        <f>IF(N651="sníž. přenesená",J651,0)</f>
        <v>0</v>
      </c>
      <c r="BI651" s="239">
        <f>IF(N651="nulová",J651,0)</f>
        <v>0</v>
      </c>
      <c r="BJ651" s="18" t="s">
        <v>83</v>
      </c>
      <c r="BK651" s="239">
        <f>ROUND(I651*H651,2)</f>
        <v>0</v>
      </c>
      <c r="BL651" s="18" t="s">
        <v>303</v>
      </c>
      <c r="BM651" s="238" t="s">
        <v>5152</v>
      </c>
    </row>
    <row r="652" s="2" customFormat="1">
      <c r="A652" s="39"/>
      <c r="B652" s="40"/>
      <c r="C652" s="41"/>
      <c r="D652" s="240" t="s">
        <v>216</v>
      </c>
      <c r="E652" s="41"/>
      <c r="F652" s="241" t="s">
        <v>1702</v>
      </c>
      <c r="G652" s="41"/>
      <c r="H652" s="41"/>
      <c r="I652" s="242"/>
      <c r="J652" s="41"/>
      <c r="K652" s="41"/>
      <c r="L652" s="45"/>
      <c r="M652" s="243"/>
      <c r="N652" s="244"/>
      <c r="O652" s="92"/>
      <c r="P652" s="92"/>
      <c r="Q652" s="92"/>
      <c r="R652" s="92"/>
      <c r="S652" s="92"/>
      <c r="T652" s="93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T652" s="18" t="s">
        <v>216</v>
      </c>
      <c r="AU652" s="18" t="s">
        <v>85</v>
      </c>
    </row>
    <row r="653" s="13" customFormat="1">
      <c r="A653" s="13"/>
      <c r="B653" s="245"/>
      <c r="C653" s="246"/>
      <c r="D653" s="247" t="s">
        <v>218</v>
      </c>
      <c r="E653" s="248" t="s">
        <v>1</v>
      </c>
      <c r="F653" s="249" t="s">
        <v>219</v>
      </c>
      <c r="G653" s="246"/>
      <c r="H653" s="248" t="s">
        <v>1</v>
      </c>
      <c r="I653" s="250"/>
      <c r="J653" s="246"/>
      <c r="K653" s="246"/>
      <c r="L653" s="251"/>
      <c r="M653" s="252"/>
      <c r="N653" s="253"/>
      <c r="O653" s="253"/>
      <c r="P653" s="253"/>
      <c r="Q653" s="253"/>
      <c r="R653" s="253"/>
      <c r="S653" s="253"/>
      <c r="T653" s="254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5" t="s">
        <v>218</v>
      </c>
      <c r="AU653" s="255" t="s">
        <v>85</v>
      </c>
      <c r="AV653" s="13" t="s">
        <v>83</v>
      </c>
      <c r="AW653" s="13" t="s">
        <v>32</v>
      </c>
      <c r="AX653" s="13" t="s">
        <v>76</v>
      </c>
      <c r="AY653" s="255" t="s">
        <v>205</v>
      </c>
    </row>
    <row r="654" s="13" customFormat="1">
      <c r="A654" s="13"/>
      <c r="B654" s="245"/>
      <c r="C654" s="246"/>
      <c r="D654" s="247" t="s">
        <v>218</v>
      </c>
      <c r="E654" s="248" t="s">
        <v>1</v>
      </c>
      <c r="F654" s="249" t="s">
        <v>220</v>
      </c>
      <c r="G654" s="246"/>
      <c r="H654" s="248" t="s">
        <v>1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5" t="s">
        <v>218</v>
      </c>
      <c r="AU654" s="255" t="s">
        <v>85</v>
      </c>
      <c r="AV654" s="13" t="s">
        <v>83</v>
      </c>
      <c r="AW654" s="13" t="s">
        <v>32</v>
      </c>
      <c r="AX654" s="13" t="s">
        <v>76</v>
      </c>
      <c r="AY654" s="255" t="s">
        <v>205</v>
      </c>
    </row>
    <row r="655" s="13" customFormat="1">
      <c r="A655" s="13"/>
      <c r="B655" s="245"/>
      <c r="C655" s="246"/>
      <c r="D655" s="247" t="s">
        <v>218</v>
      </c>
      <c r="E655" s="248" t="s">
        <v>1</v>
      </c>
      <c r="F655" s="249" t="s">
        <v>222</v>
      </c>
      <c r="G655" s="246"/>
      <c r="H655" s="248" t="s">
        <v>1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5" t="s">
        <v>218</v>
      </c>
      <c r="AU655" s="255" t="s">
        <v>85</v>
      </c>
      <c r="AV655" s="13" t="s">
        <v>83</v>
      </c>
      <c r="AW655" s="13" t="s">
        <v>32</v>
      </c>
      <c r="AX655" s="13" t="s">
        <v>76</v>
      </c>
      <c r="AY655" s="255" t="s">
        <v>205</v>
      </c>
    </row>
    <row r="656" s="13" customFormat="1">
      <c r="A656" s="13"/>
      <c r="B656" s="245"/>
      <c r="C656" s="246"/>
      <c r="D656" s="247" t="s">
        <v>218</v>
      </c>
      <c r="E656" s="248" t="s">
        <v>1</v>
      </c>
      <c r="F656" s="249" t="s">
        <v>5153</v>
      </c>
      <c r="G656" s="246"/>
      <c r="H656" s="248" t="s">
        <v>1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5" t="s">
        <v>218</v>
      </c>
      <c r="AU656" s="255" t="s">
        <v>85</v>
      </c>
      <c r="AV656" s="13" t="s">
        <v>83</v>
      </c>
      <c r="AW656" s="13" t="s">
        <v>32</v>
      </c>
      <c r="AX656" s="13" t="s">
        <v>76</v>
      </c>
      <c r="AY656" s="255" t="s">
        <v>205</v>
      </c>
    </row>
    <row r="657" s="13" customFormat="1">
      <c r="A657" s="13"/>
      <c r="B657" s="245"/>
      <c r="C657" s="246"/>
      <c r="D657" s="247" t="s">
        <v>218</v>
      </c>
      <c r="E657" s="248" t="s">
        <v>1</v>
      </c>
      <c r="F657" s="249" t="s">
        <v>222</v>
      </c>
      <c r="G657" s="246"/>
      <c r="H657" s="248" t="s">
        <v>1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5" t="s">
        <v>218</v>
      </c>
      <c r="AU657" s="255" t="s">
        <v>85</v>
      </c>
      <c r="AV657" s="13" t="s">
        <v>83</v>
      </c>
      <c r="AW657" s="13" t="s">
        <v>32</v>
      </c>
      <c r="AX657" s="13" t="s">
        <v>76</v>
      </c>
      <c r="AY657" s="255" t="s">
        <v>205</v>
      </c>
    </row>
    <row r="658" s="14" customFormat="1">
      <c r="A658" s="14"/>
      <c r="B658" s="256"/>
      <c r="C658" s="257"/>
      <c r="D658" s="247" t="s">
        <v>218</v>
      </c>
      <c r="E658" s="258" t="s">
        <v>1</v>
      </c>
      <c r="F658" s="259" t="s">
        <v>5154</v>
      </c>
      <c r="G658" s="257"/>
      <c r="H658" s="260">
        <v>9.6099999999999994</v>
      </c>
      <c r="I658" s="261"/>
      <c r="J658" s="257"/>
      <c r="K658" s="257"/>
      <c r="L658" s="262"/>
      <c r="M658" s="263"/>
      <c r="N658" s="264"/>
      <c r="O658" s="264"/>
      <c r="P658" s="264"/>
      <c r="Q658" s="264"/>
      <c r="R658" s="264"/>
      <c r="S658" s="264"/>
      <c r="T658" s="265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66" t="s">
        <v>218</v>
      </c>
      <c r="AU658" s="266" t="s">
        <v>85</v>
      </c>
      <c r="AV658" s="14" t="s">
        <v>85</v>
      </c>
      <c r="AW658" s="14" t="s">
        <v>32</v>
      </c>
      <c r="AX658" s="14" t="s">
        <v>76</v>
      </c>
      <c r="AY658" s="266" t="s">
        <v>205</v>
      </c>
    </row>
    <row r="659" s="15" customFormat="1">
      <c r="A659" s="15"/>
      <c r="B659" s="267"/>
      <c r="C659" s="268"/>
      <c r="D659" s="247" t="s">
        <v>218</v>
      </c>
      <c r="E659" s="269" t="s">
        <v>1</v>
      </c>
      <c r="F659" s="270" t="s">
        <v>229</v>
      </c>
      <c r="G659" s="268"/>
      <c r="H659" s="271">
        <v>9.6099999999999994</v>
      </c>
      <c r="I659" s="272"/>
      <c r="J659" s="268"/>
      <c r="K659" s="268"/>
      <c r="L659" s="273"/>
      <c r="M659" s="274"/>
      <c r="N659" s="275"/>
      <c r="O659" s="275"/>
      <c r="P659" s="275"/>
      <c r="Q659" s="275"/>
      <c r="R659" s="275"/>
      <c r="S659" s="275"/>
      <c r="T659" s="276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77" t="s">
        <v>218</v>
      </c>
      <c r="AU659" s="277" t="s">
        <v>85</v>
      </c>
      <c r="AV659" s="15" t="s">
        <v>213</v>
      </c>
      <c r="AW659" s="15" t="s">
        <v>32</v>
      </c>
      <c r="AX659" s="15" t="s">
        <v>83</v>
      </c>
      <c r="AY659" s="277" t="s">
        <v>205</v>
      </c>
    </row>
    <row r="660" s="2" customFormat="1" ht="16.5" customHeight="1">
      <c r="A660" s="39"/>
      <c r="B660" s="40"/>
      <c r="C660" s="289" t="s">
        <v>803</v>
      </c>
      <c r="D660" s="289" t="s">
        <v>386</v>
      </c>
      <c r="E660" s="290" t="s">
        <v>1622</v>
      </c>
      <c r="F660" s="291" t="s">
        <v>1623</v>
      </c>
      <c r="G660" s="292" t="s">
        <v>357</v>
      </c>
      <c r="H660" s="293">
        <v>0.0030000000000000001</v>
      </c>
      <c r="I660" s="294"/>
      <c r="J660" s="295">
        <f>ROUND(I660*H660,2)</f>
        <v>0</v>
      </c>
      <c r="K660" s="291" t="s">
        <v>212</v>
      </c>
      <c r="L660" s="296"/>
      <c r="M660" s="297" t="s">
        <v>1</v>
      </c>
      <c r="N660" s="298" t="s">
        <v>41</v>
      </c>
      <c r="O660" s="92"/>
      <c r="P660" s="236">
        <f>O660*H660</f>
        <v>0</v>
      </c>
      <c r="Q660" s="236">
        <v>1</v>
      </c>
      <c r="R660" s="236">
        <f>Q660*H660</f>
        <v>0.0030000000000000001</v>
      </c>
      <c r="S660" s="236">
        <v>0</v>
      </c>
      <c r="T660" s="237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38" t="s">
        <v>473</v>
      </c>
      <c r="AT660" s="238" t="s">
        <v>386</v>
      </c>
      <c r="AU660" s="238" t="s">
        <v>85</v>
      </c>
      <c r="AY660" s="18" t="s">
        <v>205</v>
      </c>
      <c r="BE660" s="239">
        <f>IF(N660="základní",J660,0)</f>
        <v>0</v>
      </c>
      <c r="BF660" s="239">
        <f>IF(N660="snížená",J660,0)</f>
        <v>0</v>
      </c>
      <c r="BG660" s="239">
        <f>IF(N660="zákl. přenesená",J660,0)</f>
        <v>0</v>
      </c>
      <c r="BH660" s="239">
        <f>IF(N660="sníž. přenesená",J660,0)</f>
        <v>0</v>
      </c>
      <c r="BI660" s="239">
        <f>IF(N660="nulová",J660,0)</f>
        <v>0</v>
      </c>
      <c r="BJ660" s="18" t="s">
        <v>83</v>
      </c>
      <c r="BK660" s="239">
        <f>ROUND(I660*H660,2)</f>
        <v>0</v>
      </c>
      <c r="BL660" s="18" t="s">
        <v>303</v>
      </c>
      <c r="BM660" s="238" t="s">
        <v>5155</v>
      </c>
    </row>
    <row r="661" s="14" customFormat="1">
      <c r="A661" s="14"/>
      <c r="B661" s="256"/>
      <c r="C661" s="257"/>
      <c r="D661" s="247" t="s">
        <v>218</v>
      </c>
      <c r="E661" s="257"/>
      <c r="F661" s="259" t="s">
        <v>5156</v>
      </c>
      <c r="G661" s="257"/>
      <c r="H661" s="260">
        <v>0.0030000000000000001</v>
      </c>
      <c r="I661" s="261"/>
      <c r="J661" s="257"/>
      <c r="K661" s="257"/>
      <c r="L661" s="262"/>
      <c r="M661" s="263"/>
      <c r="N661" s="264"/>
      <c r="O661" s="264"/>
      <c r="P661" s="264"/>
      <c r="Q661" s="264"/>
      <c r="R661" s="264"/>
      <c r="S661" s="264"/>
      <c r="T661" s="265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66" t="s">
        <v>218</v>
      </c>
      <c r="AU661" s="266" t="s">
        <v>85</v>
      </c>
      <c r="AV661" s="14" t="s">
        <v>85</v>
      </c>
      <c r="AW661" s="14" t="s">
        <v>4</v>
      </c>
      <c r="AX661" s="14" t="s">
        <v>83</v>
      </c>
      <c r="AY661" s="266" t="s">
        <v>205</v>
      </c>
    </row>
    <row r="662" s="2" customFormat="1" ht="24.15" customHeight="1">
      <c r="A662" s="39"/>
      <c r="B662" s="40"/>
      <c r="C662" s="227" t="s">
        <v>813</v>
      </c>
      <c r="D662" s="227" t="s">
        <v>208</v>
      </c>
      <c r="E662" s="228" t="s">
        <v>1721</v>
      </c>
      <c r="F662" s="229" t="s">
        <v>1722</v>
      </c>
      <c r="G662" s="230" t="s">
        <v>398</v>
      </c>
      <c r="H662" s="231">
        <v>9.6099999999999994</v>
      </c>
      <c r="I662" s="232"/>
      <c r="J662" s="233">
        <f>ROUND(I662*H662,2)</f>
        <v>0</v>
      </c>
      <c r="K662" s="229" t="s">
        <v>212</v>
      </c>
      <c r="L662" s="45"/>
      <c r="M662" s="234" t="s">
        <v>1</v>
      </c>
      <c r="N662" s="235" t="s">
        <v>41</v>
      </c>
      <c r="O662" s="92"/>
      <c r="P662" s="236">
        <f>O662*H662</f>
        <v>0</v>
      </c>
      <c r="Q662" s="236">
        <v>0.00036000000000000002</v>
      </c>
      <c r="R662" s="236">
        <f>Q662*H662</f>
        <v>0.0034596000000000002</v>
      </c>
      <c r="S662" s="236">
        <v>0</v>
      </c>
      <c r="T662" s="237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38" t="s">
        <v>303</v>
      </c>
      <c r="AT662" s="238" t="s">
        <v>208</v>
      </c>
      <c r="AU662" s="238" t="s">
        <v>85</v>
      </c>
      <c r="AY662" s="18" t="s">
        <v>205</v>
      </c>
      <c r="BE662" s="239">
        <f>IF(N662="základní",J662,0)</f>
        <v>0</v>
      </c>
      <c r="BF662" s="239">
        <f>IF(N662="snížená",J662,0)</f>
        <v>0</v>
      </c>
      <c r="BG662" s="239">
        <f>IF(N662="zákl. přenesená",J662,0)</f>
        <v>0</v>
      </c>
      <c r="BH662" s="239">
        <f>IF(N662="sníž. přenesená",J662,0)</f>
        <v>0</v>
      </c>
      <c r="BI662" s="239">
        <f>IF(N662="nulová",J662,0)</f>
        <v>0</v>
      </c>
      <c r="BJ662" s="18" t="s">
        <v>83</v>
      </c>
      <c r="BK662" s="239">
        <f>ROUND(I662*H662,2)</f>
        <v>0</v>
      </c>
      <c r="BL662" s="18" t="s">
        <v>303</v>
      </c>
      <c r="BM662" s="238" t="s">
        <v>5157</v>
      </c>
    </row>
    <row r="663" s="2" customFormat="1">
      <c r="A663" s="39"/>
      <c r="B663" s="40"/>
      <c r="C663" s="41"/>
      <c r="D663" s="240" t="s">
        <v>216</v>
      </c>
      <c r="E663" s="41"/>
      <c r="F663" s="241" t="s">
        <v>1724</v>
      </c>
      <c r="G663" s="41"/>
      <c r="H663" s="41"/>
      <c r="I663" s="242"/>
      <c r="J663" s="41"/>
      <c r="K663" s="41"/>
      <c r="L663" s="45"/>
      <c r="M663" s="243"/>
      <c r="N663" s="244"/>
      <c r="O663" s="92"/>
      <c r="P663" s="92"/>
      <c r="Q663" s="92"/>
      <c r="R663" s="92"/>
      <c r="S663" s="92"/>
      <c r="T663" s="93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T663" s="18" t="s">
        <v>216</v>
      </c>
      <c r="AU663" s="18" t="s">
        <v>85</v>
      </c>
    </row>
    <row r="664" s="2" customFormat="1" ht="49.05" customHeight="1">
      <c r="A664" s="39"/>
      <c r="B664" s="40"/>
      <c r="C664" s="289" t="s">
        <v>818</v>
      </c>
      <c r="D664" s="289" t="s">
        <v>386</v>
      </c>
      <c r="E664" s="290" t="s">
        <v>1726</v>
      </c>
      <c r="F664" s="291" t="s">
        <v>1727</v>
      </c>
      <c r="G664" s="292" t="s">
        <v>398</v>
      </c>
      <c r="H664" s="293">
        <v>11.199999999999999</v>
      </c>
      <c r="I664" s="294"/>
      <c r="J664" s="295">
        <f>ROUND(I664*H664,2)</f>
        <v>0</v>
      </c>
      <c r="K664" s="291" t="s">
        <v>212</v>
      </c>
      <c r="L664" s="296"/>
      <c r="M664" s="297" t="s">
        <v>1</v>
      </c>
      <c r="N664" s="298" t="s">
        <v>41</v>
      </c>
      <c r="O664" s="92"/>
      <c r="P664" s="236">
        <f>O664*H664</f>
        <v>0</v>
      </c>
      <c r="Q664" s="236">
        <v>0.0054000000000000003</v>
      </c>
      <c r="R664" s="236">
        <f>Q664*H664</f>
        <v>0.060479999999999999</v>
      </c>
      <c r="S664" s="236">
        <v>0</v>
      </c>
      <c r="T664" s="237">
        <f>S664*H664</f>
        <v>0</v>
      </c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R664" s="238" t="s">
        <v>473</v>
      </c>
      <c r="AT664" s="238" t="s">
        <v>386</v>
      </c>
      <c r="AU664" s="238" t="s">
        <v>85</v>
      </c>
      <c r="AY664" s="18" t="s">
        <v>205</v>
      </c>
      <c r="BE664" s="239">
        <f>IF(N664="základní",J664,0)</f>
        <v>0</v>
      </c>
      <c r="BF664" s="239">
        <f>IF(N664="snížená",J664,0)</f>
        <v>0</v>
      </c>
      <c r="BG664" s="239">
        <f>IF(N664="zákl. přenesená",J664,0)</f>
        <v>0</v>
      </c>
      <c r="BH664" s="239">
        <f>IF(N664="sníž. přenesená",J664,0)</f>
        <v>0</v>
      </c>
      <c r="BI664" s="239">
        <f>IF(N664="nulová",J664,0)</f>
        <v>0</v>
      </c>
      <c r="BJ664" s="18" t="s">
        <v>83</v>
      </c>
      <c r="BK664" s="239">
        <f>ROUND(I664*H664,2)</f>
        <v>0</v>
      </c>
      <c r="BL664" s="18" t="s">
        <v>303</v>
      </c>
      <c r="BM664" s="238" t="s">
        <v>5158</v>
      </c>
    </row>
    <row r="665" s="13" customFormat="1">
      <c r="A665" s="13"/>
      <c r="B665" s="245"/>
      <c r="C665" s="246"/>
      <c r="D665" s="247" t="s">
        <v>218</v>
      </c>
      <c r="E665" s="248" t="s">
        <v>1</v>
      </c>
      <c r="F665" s="249" t="s">
        <v>219</v>
      </c>
      <c r="G665" s="246"/>
      <c r="H665" s="248" t="s">
        <v>1</v>
      </c>
      <c r="I665" s="250"/>
      <c r="J665" s="246"/>
      <c r="K665" s="246"/>
      <c r="L665" s="251"/>
      <c r="M665" s="252"/>
      <c r="N665" s="253"/>
      <c r="O665" s="253"/>
      <c r="P665" s="253"/>
      <c r="Q665" s="253"/>
      <c r="R665" s="253"/>
      <c r="S665" s="253"/>
      <c r="T665" s="254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5" t="s">
        <v>218</v>
      </c>
      <c r="AU665" s="255" t="s">
        <v>85</v>
      </c>
      <c r="AV665" s="13" t="s">
        <v>83</v>
      </c>
      <c r="AW665" s="13" t="s">
        <v>32</v>
      </c>
      <c r="AX665" s="13" t="s">
        <v>76</v>
      </c>
      <c r="AY665" s="255" t="s">
        <v>205</v>
      </c>
    </row>
    <row r="666" s="13" customFormat="1">
      <c r="A666" s="13"/>
      <c r="B666" s="245"/>
      <c r="C666" s="246"/>
      <c r="D666" s="247" t="s">
        <v>218</v>
      </c>
      <c r="E666" s="248" t="s">
        <v>1</v>
      </c>
      <c r="F666" s="249" t="s">
        <v>220</v>
      </c>
      <c r="G666" s="246"/>
      <c r="H666" s="248" t="s">
        <v>1</v>
      </c>
      <c r="I666" s="250"/>
      <c r="J666" s="246"/>
      <c r="K666" s="246"/>
      <c r="L666" s="251"/>
      <c r="M666" s="252"/>
      <c r="N666" s="253"/>
      <c r="O666" s="253"/>
      <c r="P666" s="253"/>
      <c r="Q666" s="253"/>
      <c r="R666" s="253"/>
      <c r="S666" s="253"/>
      <c r="T666" s="254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5" t="s">
        <v>218</v>
      </c>
      <c r="AU666" s="255" t="s">
        <v>85</v>
      </c>
      <c r="AV666" s="13" t="s">
        <v>83</v>
      </c>
      <c r="AW666" s="13" t="s">
        <v>32</v>
      </c>
      <c r="AX666" s="13" t="s">
        <v>76</v>
      </c>
      <c r="AY666" s="255" t="s">
        <v>205</v>
      </c>
    </row>
    <row r="667" s="13" customFormat="1">
      <c r="A667" s="13"/>
      <c r="B667" s="245"/>
      <c r="C667" s="246"/>
      <c r="D667" s="247" t="s">
        <v>218</v>
      </c>
      <c r="E667" s="248" t="s">
        <v>1</v>
      </c>
      <c r="F667" s="249" t="s">
        <v>222</v>
      </c>
      <c r="G667" s="246"/>
      <c r="H667" s="248" t="s">
        <v>1</v>
      </c>
      <c r="I667" s="250"/>
      <c r="J667" s="246"/>
      <c r="K667" s="246"/>
      <c r="L667" s="251"/>
      <c r="M667" s="252"/>
      <c r="N667" s="253"/>
      <c r="O667" s="253"/>
      <c r="P667" s="253"/>
      <c r="Q667" s="253"/>
      <c r="R667" s="253"/>
      <c r="S667" s="253"/>
      <c r="T667" s="254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5" t="s">
        <v>218</v>
      </c>
      <c r="AU667" s="255" t="s">
        <v>85</v>
      </c>
      <c r="AV667" s="13" t="s">
        <v>83</v>
      </c>
      <c r="AW667" s="13" t="s">
        <v>32</v>
      </c>
      <c r="AX667" s="13" t="s">
        <v>76</v>
      </c>
      <c r="AY667" s="255" t="s">
        <v>205</v>
      </c>
    </row>
    <row r="668" s="13" customFormat="1">
      <c r="A668" s="13"/>
      <c r="B668" s="245"/>
      <c r="C668" s="246"/>
      <c r="D668" s="247" t="s">
        <v>218</v>
      </c>
      <c r="E668" s="248" t="s">
        <v>1</v>
      </c>
      <c r="F668" s="249" t="s">
        <v>5153</v>
      </c>
      <c r="G668" s="246"/>
      <c r="H668" s="248" t="s">
        <v>1</v>
      </c>
      <c r="I668" s="250"/>
      <c r="J668" s="246"/>
      <c r="K668" s="246"/>
      <c r="L668" s="251"/>
      <c r="M668" s="252"/>
      <c r="N668" s="253"/>
      <c r="O668" s="253"/>
      <c r="P668" s="253"/>
      <c r="Q668" s="253"/>
      <c r="R668" s="253"/>
      <c r="S668" s="253"/>
      <c r="T668" s="254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5" t="s">
        <v>218</v>
      </c>
      <c r="AU668" s="255" t="s">
        <v>85</v>
      </c>
      <c r="AV668" s="13" t="s">
        <v>83</v>
      </c>
      <c r="AW668" s="13" t="s">
        <v>32</v>
      </c>
      <c r="AX668" s="13" t="s">
        <v>76</v>
      </c>
      <c r="AY668" s="255" t="s">
        <v>205</v>
      </c>
    </row>
    <row r="669" s="13" customFormat="1">
      <c r="A669" s="13"/>
      <c r="B669" s="245"/>
      <c r="C669" s="246"/>
      <c r="D669" s="247" t="s">
        <v>218</v>
      </c>
      <c r="E669" s="248" t="s">
        <v>1</v>
      </c>
      <c r="F669" s="249" t="s">
        <v>222</v>
      </c>
      <c r="G669" s="246"/>
      <c r="H669" s="248" t="s">
        <v>1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5" t="s">
        <v>218</v>
      </c>
      <c r="AU669" s="255" t="s">
        <v>85</v>
      </c>
      <c r="AV669" s="13" t="s">
        <v>83</v>
      </c>
      <c r="AW669" s="13" t="s">
        <v>32</v>
      </c>
      <c r="AX669" s="13" t="s">
        <v>76</v>
      </c>
      <c r="AY669" s="255" t="s">
        <v>205</v>
      </c>
    </row>
    <row r="670" s="14" customFormat="1">
      <c r="A670" s="14"/>
      <c r="B670" s="256"/>
      <c r="C670" s="257"/>
      <c r="D670" s="247" t="s">
        <v>218</v>
      </c>
      <c r="E670" s="258" t="s">
        <v>1</v>
      </c>
      <c r="F670" s="259" t="s">
        <v>5154</v>
      </c>
      <c r="G670" s="257"/>
      <c r="H670" s="260">
        <v>9.6099999999999994</v>
      </c>
      <c r="I670" s="261"/>
      <c r="J670" s="257"/>
      <c r="K670" s="257"/>
      <c r="L670" s="262"/>
      <c r="M670" s="263"/>
      <c r="N670" s="264"/>
      <c r="O670" s="264"/>
      <c r="P670" s="264"/>
      <c r="Q670" s="264"/>
      <c r="R670" s="264"/>
      <c r="S670" s="264"/>
      <c r="T670" s="265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66" t="s">
        <v>218</v>
      </c>
      <c r="AU670" s="266" t="s">
        <v>85</v>
      </c>
      <c r="AV670" s="14" t="s">
        <v>85</v>
      </c>
      <c r="AW670" s="14" t="s">
        <v>32</v>
      </c>
      <c r="AX670" s="14" t="s">
        <v>76</v>
      </c>
      <c r="AY670" s="266" t="s">
        <v>205</v>
      </c>
    </row>
    <row r="671" s="15" customFormat="1">
      <c r="A671" s="15"/>
      <c r="B671" s="267"/>
      <c r="C671" s="268"/>
      <c r="D671" s="247" t="s">
        <v>218</v>
      </c>
      <c r="E671" s="269" t="s">
        <v>1</v>
      </c>
      <c r="F671" s="270" t="s">
        <v>229</v>
      </c>
      <c r="G671" s="268"/>
      <c r="H671" s="271">
        <v>9.6099999999999994</v>
      </c>
      <c r="I671" s="272"/>
      <c r="J671" s="268"/>
      <c r="K671" s="268"/>
      <c r="L671" s="273"/>
      <c r="M671" s="274"/>
      <c r="N671" s="275"/>
      <c r="O671" s="275"/>
      <c r="P671" s="275"/>
      <c r="Q671" s="275"/>
      <c r="R671" s="275"/>
      <c r="S671" s="275"/>
      <c r="T671" s="276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77" t="s">
        <v>218</v>
      </c>
      <c r="AU671" s="277" t="s">
        <v>85</v>
      </c>
      <c r="AV671" s="15" t="s">
        <v>213</v>
      </c>
      <c r="AW671" s="15" t="s">
        <v>32</v>
      </c>
      <c r="AX671" s="15" t="s">
        <v>83</v>
      </c>
      <c r="AY671" s="277" t="s">
        <v>205</v>
      </c>
    </row>
    <row r="672" s="14" customFormat="1">
      <c r="A672" s="14"/>
      <c r="B672" s="256"/>
      <c r="C672" s="257"/>
      <c r="D672" s="247" t="s">
        <v>218</v>
      </c>
      <c r="E672" s="257"/>
      <c r="F672" s="259" t="s">
        <v>5159</v>
      </c>
      <c r="G672" s="257"/>
      <c r="H672" s="260">
        <v>11.199999999999999</v>
      </c>
      <c r="I672" s="261"/>
      <c r="J672" s="257"/>
      <c r="K672" s="257"/>
      <c r="L672" s="262"/>
      <c r="M672" s="263"/>
      <c r="N672" s="264"/>
      <c r="O672" s="264"/>
      <c r="P672" s="264"/>
      <c r="Q672" s="264"/>
      <c r="R672" s="264"/>
      <c r="S672" s="264"/>
      <c r="T672" s="26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66" t="s">
        <v>218</v>
      </c>
      <c r="AU672" s="266" t="s">
        <v>85</v>
      </c>
      <c r="AV672" s="14" t="s">
        <v>85</v>
      </c>
      <c r="AW672" s="14" t="s">
        <v>4</v>
      </c>
      <c r="AX672" s="14" t="s">
        <v>83</v>
      </c>
      <c r="AY672" s="266" t="s">
        <v>205</v>
      </c>
    </row>
    <row r="673" s="2" customFormat="1" ht="37.8" customHeight="1">
      <c r="A673" s="39"/>
      <c r="B673" s="40"/>
      <c r="C673" s="227" t="s">
        <v>828</v>
      </c>
      <c r="D673" s="227" t="s">
        <v>208</v>
      </c>
      <c r="E673" s="228" t="s">
        <v>1731</v>
      </c>
      <c r="F673" s="229" t="s">
        <v>1732</v>
      </c>
      <c r="G673" s="230" t="s">
        <v>398</v>
      </c>
      <c r="H673" s="231">
        <v>1.9219999999999999</v>
      </c>
      <c r="I673" s="232"/>
      <c r="J673" s="233">
        <f>ROUND(I673*H673,2)</f>
        <v>0</v>
      </c>
      <c r="K673" s="229" t="s">
        <v>212</v>
      </c>
      <c r="L673" s="45"/>
      <c r="M673" s="234" t="s">
        <v>1</v>
      </c>
      <c r="N673" s="235" t="s">
        <v>41</v>
      </c>
      <c r="O673" s="92"/>
      <c r="P673" s="236">
        <f>O673*H673</f>
        <v>0</v>
      </c>
      <c r="Q673" s="236">
        <v>0.00018000000000000001</v>
      </c>
      <c r="R673" s="236">
        <f>Q673*H673</f>
        <v>0.00034596000000000003</v>
      </c>
      <c r="S673" s="236">
        <v>0</v>
      </c>
      <c r="T673" s="237">
        <f>S673*H673</f>
        <v>0</v>
      </c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R673" s="238" t="s">
        <v>303</v>
      </c>
      <c r="AT673" s="238" t="s">
        <v>208</v>
      </c>
      <c r="AU673" s="238" t="s">
        <v>85</v>
      </c>
      <c r="AY673" s="18" t="s">
        <v>205</v>
      </c>
      <c r="BE673" s="239">
        <f>IF(N673="základní",J673,0)</f>
        <v>0</v>
      </c>
      <c r="BF673" s="239">
        <f>IF(N673="snížená",J673,0)</f>
        <v>0</v>
      </c>
      <c r="BG673" s="239">
        <f>IF(N673="zákl. přenesená",J673,0)</f>
        <v>0</v>
      </c>
      <c r="BH673" s="239">
        <f>IF(N673="sníž. přenesená",J673,0)</f>
        <v>0</v>
      </c>
      <c r="BI673" s="239">
        <f>IF(N673="nulová",J673,0)</f>
        <v>0</v>
      </c>
      <c r="BJ673" s="18" t="s">
        <v>83</v>
      </c>
      <c r="BK673" s="239">
        <f>ROUND(I673*H673,2)</f>
        <v>0</v>
      </c>
      <c r="BL673" s="18" t="s">
        <v>303</v>
      </c>
      <c r="BM673" s="238" t="s">
        <v>5160</v>
      </c>
    </row>
    <row r="674" s="2" customFormat="1">
      <c r="A674" s="39"/>
      <c r="B674" s="40"/>
      <c r="C674" s="41"/>
      <c r="D674" s="240" t="s">
        <v>216</v>
      </c>
      <c r="E674" s="41"/>
      <c r="F674" s="241" t="s">
        <v>1734</v>
      </c>
      <c r="G674" s="41"/>
      <c r="H674" s="41"/>
      <c r="I674" s="242"/>
      <c r="J674" s="41"/>
      <c r="K674" s="41"/>
      <c r="L674" s="45"/>
      <c r="M674" s="243"/>
      <c r="N674" s="244"/>
      <c r="O674" s="92"/>
      <c r="P674" s="92"/>
      <c r="Q674" s="92"/>
      <c r="R674" s="92"/>
      <c r="S674" s="92"/>
      <c r="T674" s="93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T674" s="18" t="s">
        <v>216</v>
      </c>
      <c r="AU674" s="18" t="s">
        <v>85</v>
      </c>
    </row>
    <row r="675" s="13" customFormat="1">
      <c r="A675" s="13"/>
      <c r="B675" s="245"/>
      <c r="C675" s="246"/>
      <c r="D675" s="247" t="s">
        <v>218</v>
      </c>
      <c r="E675" s="248" t="s">
        <v>1</v>
      </c>
      <c r="F675" s="249" t="s">
        <v>219</v>
      </c>
      <c r="G675" s="246"/>
      <c r="H675" s="248" t="s">
        <v>1</v>
      </c>
      <c r="I675" s="250"/>
      <c r="J675" s="246"/>
      <c r="K675" s="246"/>
      <c r="L675" s="251"/>
      <c r="M675" s="252"/>
      <c r="N675" s="253"/>
      <c r="O675" s="253"/>
      <c r="P675" s="253"/>
      <c r="Q675" s="253"/>
      <c r="R675" s="253"/>
      <c r="S675" s="253"/>
      <c r="T675" s="254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5" t="s">
        <v>218</v>
      </c>
      <c r="AU675" s="255" t="s">
        <v>85</v>
      </c>
      <c r="AV675" s="13" t="s">
        <v>83</v>
      </c>
      <c r="AW675" s="13" t="s">
        <v>32</v>
      </c>
      <c r="AX675" s="13" t="s">
        <v>76</v>
      </c>
      <c r="AY675" s="255" t="s">
        <v>205</v>
      </c>
    </row>
    <row r="676" s="13" customFormat="1">
      <c r="A676" s="13"/>
      <c r="B676" s="245"/>
      <c r="C676" s="246"/>
      <c r="D676" s="247" t="s">
        <v>218</v>
      </c>
      <c r="E676" s="248" t="s">
        <v>1</v>
      </c>
      <c r="F676" s="249" t="s">
        <v>220</v>
      </c>
      <c r="G676" s="246"/>
      <c r="H676" s="248" t="s">
        <v>1</v>
      </c>
      <c r="I676" s="250"/>
      <c r="J676" s="246"/>
      <c r="K676" s="246"/>
      <c r="L676" s="251"/>
      <c r="M676" s="252"/>
      <c r="N676" s="253"/>
      <c r="O676" s="253"/>
      <c r="P676" s="253"/>
      <c r="Q676" s="253"/>
      <c r="R676" s="253"/>
      <c r="S676" s="253"/>
      <c r="T676" s="254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5" t="s">
        <v>218</v>
      </c>
      <c r="AU676" s="255" t="s">
        <v>85</v>
      </c>
      <c r="AV676" s="13" t="s">
        <v>83</v>
      </c>
      <c r="AW676" s="13" t="s">
        <v>32</v>
      </c>
      <c r="AX676" s="13" t="s">
        <v>76</v>
      </c>
      <c r="AY676" s="255" t="s">
        <v>205</v>
      </c>
    </row>
    <row r="677" s="13" customFormat="1">
      <c r="A677" s="13"/>
      <c r="B677" s="245"/>
      <c r="C677" s="246"/>
      <c r="D677" s="247" t="s">
        <v>218</v>
      </c>
      <c r="E677" s="248" t="s">
        <v>1</v>
      </c>
      <c r="F677" s="249" t="s">
        <v>222</v>
      </c>
      <c r="G677" s="246"/>
      <c r="H677" s="248" t="s">
        <v>1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5" t="s">
        <v>218</v>
      </c>
      <c r="AU677" s="255" t="s">
        <v>85</v>
      </c>
      <c r="AV677" s="13" t="s">
        <v>83</v>
      </c>
      <c r="AW677" s="13" t="s">
        <v>32</v>
      </c>
      <c r="AX677" s="13" t="s">
        <v>76</v>
      </c>
      <c r="AY677" s="255" t="s">
        <v>205</v>
      </c>
    </row>
    <row r="678" s="13" customFormat="1">
      <c r="A678" s="13"/>
      <c r="B678" s="245"/>
      <c r="C678" s="246"/>
      <c r="D678" s="247" t="s">
        <v>218</v>
      </c>
      <c r="E678" s="248" t="s">
        <v>1</v>
      </c>
      <c r="F678" s="249" t="s">
        <v>5153</v>
      </c>
      <c r="G678" s="246"/>
      <c r="H678" s="248" t="s">
        <v>1</v>
      </c>
      <c r="I678" s="250"/>
      <c r="J678" s="246"/>
      <c r="K678" s="246"/>
      <c r="L678" s="251"/>
      <c r="M678" s="252"/>
      <c r="N678" s="253"/>
      <c r="O678" s="253"/>
      <c r="P678" s="253"/>
      <c r="Q678" s="253"/>
      <c r="R678" s="253"/>
      <c r="S678" s="253"/>
      <c r="T678" s="254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5" t="s">
        <v>218</v>
      </c>
      <c r="AU678" s="255" t="s">
        <v>85</v>
      </c>
      <c r="AV678" s="13" t="s">
        <v>83</v>
      </c>
      <c r="AW678" s="13" t="s">
        <v>32</v>
      </c>
      <c r="AX678" s="13" t="s">
        <v>76</v>
      </c>
      <c r="AY678" s="255" t="s">
        <v>205</v>
      </c>
    </row>
    <row r="679" s="13" customFormat="1">
      <c r="A679" s="13"/>
      <c r="B679" s="245"/>
      <c r="C679" s="246"/>
      <c r="D679" s="247" t="s">
        <v>218</v>
      </c>
      <c r="E679" s="248" t="s">
        <v>1</v>
      </c>
      <c r="F679" s="249" t="s">
        <v>1742</v>
      </c>
      <c r="G679" s="246"/>
      <c r="H679" s="248" t="s">
        <v>1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5" t="s">
        <v>218</v>
      </c>
      <c r="AU679" s="255" t="s">
        <v>85</v>
      </c>
      <c r="AV679" s="13" t="s">
        <v>83</v>
      </c>
      <c r="AW679" s="13" t="s">
        <v>32</v>
      </c>
      <c r="AX679" s="13" t="s">
        <v>76</v>
      </c>
      <c r="AY679" s="255" t="s">
        <v>205</v>
      </c>
    </row>
    <row r="680" s="13" customFormat="1">
      <c r="A680" s="13"/>
      <c r="B680" s="245"/>
      <c r="C680" s="246"/>
      <c r="D680" s="247" t="s">
        <v>218</v>
      </c>
      <c r="E680" s="248" t="s">
        <v>1</v>
      </c>
      <c r="F680" s="249" t="s">
        <v>222</v>
      </c>
      <c r="G680" s="246"/>
      <c r="H680" s="248" t="s">
        <v>1</v>
      </c>
      <c r="I680" s="250"/>
      <c r="J680" s="246"/>
      <c r="K680" s="246"/>
      <c r="L680" s="251"/>
      <c r="M680" s="252"/>
      <c r="N680" s="253"/>
      <c r="O680" s="253"/>
      <c r="P680" s="253"/>
      <c r="Q680" s="253"/>
      <c r="R680" s="253"/>
      <c r="S680" s="253"/>
      <c r="T680" s="254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5" t="s">
        <v>218</v>
      </c>
      <c r="AU680" s="255" t="s">
        <v>85</v>
      </c>
      <c r="AV680" s="13" t="s">
        <v>83</v>
      </c>
      <c r="AW680" s="13" t="s">
        <v>32</v>
      </c>
      <c r="AX680" s="13" t="s">
        <v>76</v>
      </c>
      <c r="AY680" s="255" t="s">
        <v>205</v>
      </c>
    </row>
    <row r="681" s="14" customFormat="1">
      <c r="A681" s="14"/>
      <c r="B681" s="256"/>
      <c r="C681" s="257"/>
      <c r="D681" s="247" t="s">
        <v>218</v>
      </c>
      <c r="E681" s="258" t="s">
        <v>1</v>
      </c>
      <c r="F681" s="259" t="s">
        <v>5154</v>
      </c>
      <c r="G681" s="257"/>
      <c r="H681" s="260">
        <v>9.6099999999999994</v>
      </c>
      <c r="I681" s="261"/>
      <c r="J681" s="257"/>
      <c r="K681" s="257"/>
      <c r="L681" s="262"/>
      <c r="M681" s="263"/>
      <c r="N681" s="264"/>
      <c r="O681" s="264"/>
      <c r="P681" s="264"/>
      <c r="Q681" s="264"/>
      <c r="R681" s="264"/>
      <c r="S681" s="264"/>
      <c r="T681" s="265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66" t="s">
        <v>218</v>
      </c>
      <c r="AU681" s="266" t="s">
        <v>85</v>
      </c>
      <c r="AV681" s="14" t="s">
        <v>85</v>
      </c>
      <c r="AW681" s="14" t="s">
        <v>32</v>
      </c>
      <c r="AX681" s="14" t="s">
        <v>76</v>
      </c>
      <c r="AY681" s="266" t="s">
        <v>205</v>
      </c>
    </row>
    <row r="682" s="15" customFormat="1">
      <c r="A682" s="15"/>
      <c r="B682" s="267"/>
      <c r="C682" s="268"/>
      <c r="D682" s="247" t="s">
        <v>218</v>
      </c>
      <c r="E682" s="269" t="s">
        <v>1</v>
      </c>
      <c r="F682" s="270" t="s">
        <v>229</v>
      </c>
      <c r="G682" s="268"/>
      <c r="H682" s="271">
        <v>9.6099999999999994</v>
      </c>
      <c r="I682" s="272"/>
      <c r="J682" s="268"/>
      <c r="K682" s="268"/>
      <c r="L682" s="273"/>
      <c r="M682" s="274"/>
      <c r="N682" s="275"/>
      <c r="O682" s="275"/>
      <c r="P682" s="275"/>
      <c r="Q682" s="275"/>
      <c r="R682" s="275"/>
      <c r="S682" s="275"/>
      <c r="T682" s="276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77" t="s">
        <v>218</v>
      </c>
      <c r="AU682" s="277" t="s">
        <v>85</v>
      </c>
      <c r="AV682" s="15" t="s">
        <v>213</v>
      </c>
      <c r="AW682" s="15" t="s">
        <v>32</v>
      </c>
      <c r="AX682" s="15" t="s">
        <v>83</v>
      </c>
      <c r="AY682" s="277" t="s">
        <v>205</v>
      </c>
    </row>
    <row r="683" s="14" customFormat="1">
      <c r="A683" s="14"/>
      <c r="B683" s="256"/>
      <c r="C683" s="257"/>
      <c r="D683" s="247" t="s">
        <v>218</v>
      </c>
      <c r="E683" s="257"/>
      <c r="F683" s="259" t="s">
        <v>5161</v>
      </c>
      <c r="G683" s="257"/>
      <c r="H683" s="260">
        <v>1.9219999999999999</v>
      </c>
      <c r="I683" s="261"/>
      <c r="J683" s="257"/>
      <c r="K683" s="257"/>
      <c r="L683" s="262"/>
      <c r="M683" s="263"/>
      <c r="N683" s="264"/>
      <c r="O683" s="264"/>
      <c r="P683" s="264"/>
      <c r="Q683" s="264"/>
      <c r="R683" s="264"/>
      <c r="S683" s="264"/>
      <c r="T683" s="265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66" t="s">
        <v>218</v>
      </c>
      <c r="AU683" s="266" t="s">
        <v>85</v>
      </c>
      <c r="AV683" s="14" t="s">
        <v>85</v>
      </c>
      <c r="AW683" s="14" t="s">
        <v>4</v>
      </c>
      <c r="AX683" s="14" t="s">
        <v>83</v>
      </c>
      <c r="AY683" s="266" t="s">
        <v>205</v>
      </c>
    </row>
    <row r="684" s="2" customFormat="1" ht="37.8" customHeight="1">
      <c r="A684" s="39"/>
      <c r="B684" s="40"/>
      <c r="C684" s="227" t="s">
        <v>833</v>
      </c>
      <c r="D684" s="227" t="s">
        <v>208</v>
      </c>
      <c r="E684" s="228" t="s">
        <v>1738</v>
      </c>
      <c r="F684" s="229" t="s">
        <v>1739</v>
      </c>
      <c r="G684" s="230" t="s">
        <v>398</v>
      </c>
      <c r="H684" s="231">
        <v>2.883</v>
      </c>
      <c r="I684" s="232"/>
      <c r="J684" s="233">
        <f>ROUND(I684*H684,2)</f>
        <v>0</v>
      </c>
      <c r="K684" s="229" t="s">
        <v>212</v>
      </c>
      <c r="L684" s="45"/>
      <c r="M684" s="234" t="s">
        <v>1</v>
      </c>
      <c r="N684" s="235" t="s">
        <v>41</v>
      </c>
      <c r="O684" s="92"/>
      <c r="P684" s="236">
        <f>O684*H684</f>
        <v>0</v>
      </c>
      <c r="Q684" s="236">
        <v>0.00036000000000000002</v>
      </c>
      <c r="R684" s="236">
        <f>Q684*H684</f>
        <v>0.0010378800000000001</v>
      </c>
      <c r="S684" s="236">
        <v>0</v>
      </c>
      <c r="T684" s="237">
        <f>S684*H684</f>
        <v>0</v>
      </c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R684" s="238" t="s">
        <v>303</v>
      </c>
      <c r="AT684" s="238" t="s">
        <v>208</v>
      </c>
      <c r="AU684" s="238" t="s">
        <v>85</v>
      </c>
      <c r="AY684" s="18" t="s">
        <v>205</v>
      </c>
      <c r="BE684" s="239">
        <f>IF(N684="základní",J684,0)</f>
        <v>0</v>
      </c>
      <c r="BF684" s="239">
        <f>IF(N684="snížená",J684,0)</f>
        <v>0</v>
      </c>
      <c r="BG684" s="239">
        <f>IF(N684="zákl. přenesená",J684,0)</f>
        <v>0</v>
      </c>
      <c r="BH684" s="239">
        <f>IF(N684="sníž. přenesená",J684,0)</f>
        <v>0</v>
      </c>
      <c r="BI684" s="239">
        <f>IF(N684="nulová",J684,0)</f>
        <v>0</v>
      </c>
      <c r="BJ684" s="18" t="s">
        <v>83</v>
      </c>
      <c r="BK684" s="239">
        <f>ROUND(I684*H684,2)</f>
        <v>0</v>
      </c>
      <c r="BL684" s="18" t="s">
        <v>303</v>
      </c>
      <c r="BM684" s="238" t="s">
        <v>5162</v>
      </c>
    </row>
    <row r="685" s="2" customFormat="1">
      <c r="A685" s="39"/>
      <c r="B685" s="40"/>
      <c r="C685" s="41"/>
      <c r="D685" s="240" t="s">
        <v>216</v>
      </c>
      <c r="E685" s="41"/>
      <c r="F685" s="241" t="s">
        <v>1741</v>
      </c>
      <c r="G685" s="41"/>
      <c r="H685" s="41"/>
      <c r="I685" s="242"/>
      <c r="J685" s="41"/>
      <c r="K685" s="41"/>
      <c r="L685" s="45"/>
      <c r="M685" s="243"/>
      <c r="N685" s="244"/>
      <c r="O685" s="92"/>
      <c r="P685" s="92"/>
      <c r="Q685" s="92"/>
      <c r="R685" s="92"/>
      <c r="S685" s="92"/>
      <c r="T685" s="93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T685" s="18" t="s">
        <v>216</v>
      </c>
      <c r="AU685" s="18" t="s">
        <v>85</v>
      </c>
    </row>
    <row r="686" s="13" customFormat="1">
      <c r="A686" s="13"/>
      <c r="B686" s="245"/>
      <c r="C686" s="246"/>
      <c r="D686" s="247" t="s">
        <v>218</v>
      </c>
      <c r="E686" s="248" t="s">
        <v>1</v>
      </c>
      <c r="F686" s="249" t="s">
        <v>219</v>
      </c>
      <c r="G686" s="246"/>
      <c r="H686" s="248" t="s">
        <v>1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5" t="s">
        <v>218</v>
      </c>
      <c r="AU686" s="255" t="s">
        <v>85</v>
      </c>
      <c r="AV686" s="13" t="s">
        <v>83</v>
      </c>
      <c r="AW686" s="13" t="s">
        <v>32</v>
      </c>
      <c r="AX686" s="13" t="s">
        <v>76</v>
      </c>
      <c r="AY686" s="255" t="s">
        <v>205</v>
      </c>
    </row>
    <row r="687" s="13" customFormat="1">
      <c r="A687" s="13"/>
      <c r="B687" s="245"/>
      <c r="C687" s="246"/>
      <c r="D687" s="247" t="s">
        <v>218</v>
      </c>
      <c r="E687" s="248" t="s">
        <v>1</v>
      </c>
      <c r="F687" s="249" t="s">
        <v>220</v>
      </c>
      <c r="G687" s="246"/>
      <c r="H687" s="248" t="s">
        <v>1</v>
      </c>
      <c r="I687" s="250"/>
      <c r="J687" s="246"/>
      <c r="K687" s="246"/>
      <c r="L687" s="251"/>
      <c r="M687" s="252"/>
      <c r="N687" s="253"/>
      <c r="O687" s="253"/>
      <c r="P687" s="253"/>
      <c r="Q687" s="253"/>
      <c r="R687" s="253"/>
      <c r="S687" s="253"/>
      <c r="T687" s="254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5" t="s">
        <v>218</v>
      </c>
      <c r="AU687" s="255" t="s">
        <v>85</v>
      </c>
      <c r="AV687" s="13" t="s">
        <v>83</v>
      </c>
      <c r="AW687" s="13" t="s">
        <v>32</v>
      </c>
      <c r="AX687" s="13" t="s">
        <v>76</v>
      </c>
      <c r="AY687" s="255" t="s">
        <v>205</v>
      </c>
    </row>
    <row r="688" s="13" customFormat="1">
      <c r="A688" s="13"/>
      <c r="B688" s="245"/>
      <c r="C688" s="246"/>
      <c r="D688" s="247" t="s">
        <v>218</v>
      </c>
      <c r="E688" s="248" t="s">
        <v>1</v>
      </c>
      <c r="F688" s="249" t="s">
        <v>222</v>
      </c>
      <c r="G688" s="246"/>
      <c r="H688" s="248" t="s">
        <v>1</v>
      </c>
      <c r="I688" s="250"/>
      <c r="J688" s="246"/>
      <c r="K688" s="246"/>
      <c r="L688" s="251"/>
      <c r="M688" s="252"/>
      <c r="N688" s="253"/>
      <c r="O688" s="253"/>
      <c r="P688" s="253"/>
      <c r="Q688" s="253"/>
      <c r="R688" s="253"/>
      <c r="S688" s="253"/>
      <c r="T688" s="254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5" t="s">
        <v>218</v>
      </c>
      <c r="AU688" s="255" t="s">
        <v>85</v>
      </c>
      <c r="AV688" s="13" t="s">
        <v>83</v>
      </c>
      <c r="AW688" s="13" t="s">
        <v>32</v>
      </c>
      <c r="AX688" s="13" t="s">
        <v>76</v>
      </c>
      <c r="AY688" s="255" t="s">
        <v>205</v>
      </c>
    </row>
    <row r="689" s="13" customFormat="1">
      <c r="A689" s="13"/>
      <c r="B689" s="245"/>
      <c r="C689" s="246"/>
      <c r="D689" s="247" t="s">
        <v>218</v>
      </c>
      <c r="E689" s="248" t="s">
        <v>1</v>
      </c>
      <c r="F689" s="249" t="s">
        <v>5153</v>
      </c>
      <c r="G689" s="246"/>
      <c r="H689" s="248" t="s">
        <v>1</v>
      </c>
      <c r="I689" s="250"/>
      <c r="J689" s="246"/>
      <c r="K689" s="246"/>
      <c r="L689" s="251"/>
      <c r="M689" s="252"/>
      <c r="N689" s="253"/>
      <c r="O689" s="253"/>
      <c r="P689" s="253"/>
      <c r="Q689" s="253"/>
      <c r="R689" s="253"/>
      <c r="S689" s="253"/>
      <c r="T689" s="254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5" t="s">
        <v>218</v>
      </c>
      <c r="AU689" s="255" t="s">
        <v>85</v>
      </c>
      <c r="AV689" s="13" t="s">
        <v>83</v>
      </c>
      <c r="AW689" s="13" t="s">
        <v>32</v>
      </c>
      <c r="AX689" s="13" t="s">
        <v>76</v>
      </c>
      <c r="AY689" s="255" t="s">
        <v>205</v>
      </c>
    </row>
    <row r="690" s="13" customFormat="1">
      <c r="A690" s="13"/>
      <c r="B690" s="245"/>
      <c r="C690" s="246"/>
      <c r="D690" s="247" t="s">
        <v>218</v>
      </c>
      <c r="E690" s="248" t="s">
        <v>1</v>
      </c>
      <c r="F690" s="249" t="s">
        <v>5163</v>
      </c>
      <c r="G690" s="246"/>
      <c r="H690" s="248" t="s">
        <v>1</v>
      </c>
      <c r="I690" s="250"/>
      <c r="J690" s="246"/>
      <c r="K690" s="246"/>
      <c r="L690" s="251"/>
      <c r="M690" s="252"/>
      <c r="N690" s="253"/>
      <c r="O690" s="253"/>
      <c r="P690" s="253"/>
      <c r="Q690" s="253"/>
      <c r="R690" s="253"/>
      <c r="S690" s="253"/>
      <c r="T690" s="254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5" t="s">
        <v>218</v>
      </c>
      <c r="AU690" s="255" t="s">
        <v>85</v>
      </c>
      <c r="AV690" s="13" t="s">
        <v>83</v>
      </c>
      <c r="AW690" s="13" t="s">
        <v>32</v>
      </c>
      <c r="AX690" s="13" t="s">
        <v>76</v>
      </c>
      <c r="AY690" s="255" t="s">
        <v>205</v>
      </c>
    </row>
    <row r="691" s="13" customFormat="1">
      <c r="A691" s="13"/>
      <c r="B691" s="245"/>
      <c r="C691" s="246"/>
      <c r="D691" s="247" t="s">
        <v>218</v>
      </c>
      <c r="E691" s="248" t="s">
        <v>1</v>
      </c>
      <c r="F691" s="249" t="s">
        <v>222</v>
      </c>
      <c r="G691" s="246"/>
      <c r="H691" s="248" t="s">
        <v>1</v>
      </c>
      <c r="I691" s="250"/>
      <c r="J691" s="246"/>
      <c r="K691" s="246"/>
      <c r="L691" s="251"/>
      <c r="M691" s="252"/>
      <c r="N691" s="253"/>
      <c r="O691" s="253"/>
      <c r="P691" s="253"/>
      <c r="Q691" s="253"/>
      <c r="R691" s="253"/>
      <c r="S691" s="253"/>
      <c r="T691" s="254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5" t="s">
        <v>218</v>
      </c>
      <c r="AU691" s="255" t="s">
        <v>85</v>
      </c>
      <c r="AV691" s="13" t="s">
        <v>83</v>
      </c>
      <c r="AW691" s="13" t="s">
        <v>32</v>
      </c>
      <c r="AX691" s="13" t="s">
        <v>76</v>
      </c>
      <c r="AY691" s="255" t="s">
        <v>205</v>
      </c>
    </row>
    <row r="692" s="14" customFormat="1">
      <c r="A692" s="14"/>
      <c r="B692" s="256"/>
      <c r="C692" s="257"/>
      <c r="D692" s="247" t="s">
        <v>218</v>
      </c>
      <c r="E692" s="258" t="s">
        <v>1</v>
      </c>
      <c r="F692" s="259" t="s">
        <v>5154</v>
      </c>
      <c r="G692" s="257"/>
      <c r="H692" s="260">
        <v>9.6099999999999994</v>
      </c>
      <c r="I692" s="261"/>
      <c r="J692" s="257"/>
      <c r="K692" s="257"/>
      <c r="L692" s="262"/>
      <c r="M692" s="263"/>
      <c r="N692" s="264"/>
      <c r="O692" s="264"/>
      <c r="P692" s="264"/>
      <c r="Q692" s="264"/>
      <c r="R692" s="264"/>
      <c r="S692" s="264"/>
      <c r="T692" s="26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66" t="s">
        <v>218</v>
      </c>
      <c r="AU692" s="266" t="s">
        <v>85</v>
      </c>
      <c r="AV692" s="14" t="s">
        <v>85</v>
      </c>
      <c r="AW692" s="14" t="s">
        <v>32</v>
      </c>
      <c r="AX692" s="14" t="s">
        <v>76</v>
      </c>
      <c r="AY692" s="266" t="s">
        <v>205</v>
      </c>
    </row>
    <row r="693" s="15" customFormat="1">
      <c r="A693" s="15"/>
      <c r="B693" s="267"/>
      <c r="C693" s="268"/>
      <c r="D693" s="247" t="s">
        <v>218</v>
      </c>
      <c r="E693" s="269" t="s">
        <v>1</v>
      </c>
      <c r="F693" s="270" t="s">
        <v>229</v>
      </c>
      <c r="G693" s="268"/>
      <c r="H693" s="271">
        <v>9.6099999999999994</v>
      </c>
      <c r="I693" s="272"/>
      <c r="J693" s="268"/>
      <c r="K693" s="268"/>
      <c r="L693" s="273"/>
      <c r="M693" s="274"/>
      <c r="N693" s="275"/>
      <c r="O693" s="275"/>
      <c r="P693" s="275"/>
      <c r="Q693" s="275"/>
      <c r="R693" s="275"/>
      <c r="S693" s="275"/>
      <c r="T693" s="276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77" t="s">
        <v>218</v>
      </c>
      <c r="AU693" s="277" t="s">
        <v>85</v>
      </c>
      <c r="AV693" s="15" t="s">
        <v>213</v>
      </c>
      <c r="AW693" s="15" t="s">
        <v>32</v>
      </c>
      <c r="AX693" s="15" t="s">
        <v>83</v>
      </c>
      <c r="AY693" s="277" t="s">
        <v>205</v>
      </c>
    </row>
    <row r="694" s="14" customFormat="1">
      <c r="A694" s="14"/>
      <c r="B694" s="256"/>
      <c r="C694" s="257"/>
      <c r="D694" s="247" t="s">
        <v>218</v>
      </c>
      <c r="E694" s="257"/>
      <c r="F694" s="259" t="s">
        <v>5164</v>
      </c>
      <c r="G694" s="257"/>
      <c r="H694" s="260">
        <v>2.883</v>
      </c>
      <c r="I694" s="261"/>
      <c r="J694" s="257"/>
      <c r="K694" s="257"/>
      <c r="L694" s="262"/>
      <c r="M694" s="263"/>
      <c r="N694" s="264"/>
      <c r="O694" s="264"/>
      <c r="P694" s="264"/>
      <c r="Q694" s="264"/>
      <c r="R694" s="264"/>
      <c r="S694" s="264"/>
      <c r="T694" s="265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66" t="s">
        <v>218</v>
      </c>
      <c r="AU694" s="266" t="s">
        <v>85</v>
      </c>
      <c r="AV694" s="14" t="s">
        <v>85</v>
      </c>
      <c r="AW694" s="14" t="s">
        <v>4</v>
      </c>
      <c r="AX694" s="14" t="s">
        <v>83</v>
      </c>
      <c r="AY694" s="266" t="s">
        <v>205</v>
      </c>
    </row>
    <row r="695" s="2" customFormat="1" ht="37.8" customHeight="1">
      <c r="A695" s="39"/>
      <c r="B695" s="40"/>
      <c r="C695" s="227" t="s">
        <v>840</v>
      </c>
      <c r="D695" s="227" t="s">
        <v>208</v>
      </c>
      <c r="E695" s="228" t="s">
        <v>1745</v>
      </c>
      <c r="F695" s="229" t="s">
        <v>1746</v>
      </c>
      <c r="G695" s="230" t="s">
        <v>398</v>
      </c>
      <c r="H695" s="231">
        <v>4.8049999999999997</v>
      </c>
      <c r="I695" s="232"/>
      <c r="J695" s="233">
        <f>ROUND(I695*H695,2)</f>
        <v>0</v>
      </c>
      <c r="K695" s="229" t="s">
        <v>212</v>
      </c>
      <c r="L695" s="45"/>
      <c r="M695" s="234" t="s">
        <v>1</v>
      </c>
      <c r="N695" s="235" t="s">
        <v>41</v>
      </c>
      <c r="O695" s="92"/>
      <c r="P695" s="236">
        <f>O695*H695</f>
        <v>0</v>
      </c>
      <c r="Q695" s="236">
        <v>0.00054000000000000001</v>
      </c>
      <c r="R695" s="236">
        <f>Q695*H695</f>
        <v>0.0025946999999999997</v>
      </c>
      <c r="S695" s="236">
        <v>0</v>
      </c>
      <c r="T695" s="237">
        <f>S695*H695</f>
        <v>0</v>
      </c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R695" s="238" t="s">
        <v>303</v>
      </c>
      <c r="AT695" s="238" t="s">
        <v>208</v>
      </c>
      <c r="AU695" s="238" t="s">
        <v>85</v>
      </c>
      <c r="AY695" s="18" t="s">
        <v>205</v>
      </c>
      <c r="BE695" s="239">
        <f>IF(N695="základní",J695,0)</f>
        <v>0</v>
      </c>
      <c r="BF695" s="239">
        <f>IF(N695="snížená",J695,0)</f>
        <v>0</v>
      </c>
      <c r="BG695" s="239">
        <f>IF(N695="zákl. přenesená",J695,0)</f>
        <v>0</v>
      </c>
      <c r="BH695" s="239">
        <f>IF(N695="sníž. přenesená",J695,0)</f>
        <v>0</v>
      </c>
      <c r="BI695" s="239">
        <f>IF(N695="nulová",J695,0)</f>
        <v>0</v>
      </c>
      <c r="BJ695" s="18" t="s">
        <v>83</v>
      </c>
      <c r="BK695" s="239">
        <f>ROUND(I695*H695,2)</f>
        <v>0</v>
      </c>
      <c r="BL695" s="18" t="s">
        <v>303</v>
      </c>
      <c r="BM695" s="238" t="s">
        <v>5165</v>
      </c>
    </row>
    <row r="696" s="2" customFormat="1">
      <c r="A696" s="39"/>
      <c r="B696" s="40"/>
      <c r="C696" s="41"/>
      <c r="D696" s="240" t="s">
        <v>216</v>
      </c>
      <c r="E696" s="41"/>
      <c r="F696" s="241" t="s">
        <v>1748</v>
      </c>
      <c r="G696" s="41"/>
      <c r="H696" s="41"/>
      <c r="I696" s="242"/>
      <c r="J696" s="41"/>
      <c r="K696" s="41"/>
      <c r="L696" s="45"/>
      <c r="M696" s="243"/>
      <c r="N696" s="244"/>
      <c r="O696" s="92"/>
      <c r="P696" s="92"/>
      <c r="Q696" s="92"/>
      <c r="R696" s="92"/>
      <c r="S696" s="92"/>
      <c r="T696" s="93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T696" s="18" t="s">
        <v>216</v>
      </c>
      <c r="AU696" s="18" t="s">
        <v>85</v>
      </c>
    </row>
    <row r="697" s="13" customFormat="1">
      <c r="A697" s="13"/>
      <c r="B697" s="245"/>
      <c r="C697" s="246"/>
      <c r="D697" s="247" t="s">
        <v>218</v>
      </c>
      <c r="E697" s="248" t="s">
        <v>1</v>
      </c>
      <c r="F697" s="249" t="s">
        <v>219</v>
      </c>
      <c r="G697" s="246"/>
      <c r="H697" s="248" t="s">
        <v>1</v>
      </c>
      <c r="I697" s="250"/>
      <c r="J697" s="246"/>
      <c r="K697" s="246"/>
      <c r="L697" s="251"/>
      <c r="M697" s="252"/>
      <c r="N697" s="253"/>
      <c r="O697" s="253"/>
      <c r="P697" s="253"/>
      <c r="Q697" s="253"/>
      <c r="R697" s="253"/>
      <c r="S697" s="253"/>
      <c r="T697" s="254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5" t="s">
        <v>218</v>
      </c>
      <c r="AU697" s="255" t="s">
        <v>85</v>
      </c>
      <c r="AV697" s="13" t="s">
        <v>83</v>
      </c>
      <c r="AW697" s="13" t="s">
        <v>32</v>
      </c>
      <c r="AX697" s="13" t="s">
        <v>76</v>
      </c>
      <c r="AY697" s="255" t="s">
        <v>205</v>
      </c>
    </row>
    <row r="698" s="13" customFormat="1">
      <c r="A698" s="13"/>
      <c r="B698" s="245"/>
      <c r="C698" s="246"/>
      <c r="D698" s="247" t="s">
        <v>218</v>
      </c>
      <c r="E698" s="248" t="s">
        <v>1</v>
      </c>
      <c r="F698" s="249" t="s">
        <v>220</v>
      </c>
      <c r="G698" s="246"/>
      <c r="H698" s="248" t="s">
        <v>1</v>
      </c>
      <c r="I698" s="250"/>
      <c r="J698" s="246"/>
      <c r="K698" s="246"/>
      <c r="L698" s="251"/>
      <c r="M698" s="252"/>
      <c r="N698" s="253"/>
      <c r="O698" s="253"/>
      <c r="P698" s="253"/>
      <c r="Q698" s="253"/>
      <c r="R698" s="253"/>
      <c r="S698" s="253"/>
      <c r="T698" s="254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5" t="s">
        <v>218</v>
      </c>
      <c r="AU698" s="255" t="s">
        <v>85</v>
      </c>
      <c r="AV698" s="13" t="s">
        <v>83</v>
      </c>
      <c r="AW698" s="13" t="s">
        <v>32</v>
      </c>
      <c r="AX698" s="13" t="s">
        <v>76</v>
      </c>
      <c r="AY698" s="255" t="s">
        <v>205</v>
      </c>
    </row>
    <row r="699" s="13" customFormat="1">
      <c r="A699" s="13"/>
      <c r="B699" s="245"/>
      <c r="C699" s="246"/>
      <c r="D699" s="247" t="s">
        <v>218</v>
      </c>
      <c r="E699" s="248" t="s">
        <v>1</v>
      </c>
      <c r="F699" s="249" t="s">
        <v>222</v>
      </c>
      <c r="G699" s="246"/>
      <c r="H699" s="248" t="s">
        <v>1</v>
      </c>
      <c r="I699" s="250"/>
      <c r="J699" s="246"/>
      <c r="K699" s="246"/>
      <c r="L699" s="251"/>
      <c r="M699" s="252"/>
      <c r="N699" s="253"/>
      <c r="O699" s="253"/>
      <c r="P699" s="253"/>
      <c r="Q699" s="253"/>
      <c r="R699" s="253"/>
      <c r="S699" s="253"/>
      <c r="T699" s="254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5" t="s">
        <v>218</v>
      </c>
      <c r="AU699" s="255" t="s">
        <v>85</v>
      </c>
      <c r="AV699" s="13" t="s">
        <v>83</v>
      </c>
      <c r="AW699" s="13" t="s">
        <v>32</v>
      </c>
      <c r="AX699" s="13" t="s">
        <v>76</v>
      </c>
      <c r="AY699" s="255" t="s">
        <v>205</v>
      </c>
    </row>
    <row r="700" s="13" customFormat="1">
      <c r="A700" s="13"/>
      <c r="B700" s="245"/>
      <c r="C700" s="246"/>
      <c r="D700" s="247" t="s">
        <v>218</v>
      </c>
      <c r="E700" s="248" t="s">
        <v>1</v>
      </c>
      <c r="F700" s="249" t="s">
        <v>5153</v>
      </c>
      <c r="G700" s="246"/>
      <c r="H700" s="248" t="s">
        <v>1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5" t="s">
        <v>218</v>
      </c>
      <c r="AU700" s="255" t="s">
        <v>85</v>
      </c>
      <c r="AV700" s="13" t="s">
        <v>83</v>
      </c>
      <c r="AW700" s="13" t="s">
        <v>32</v>
      </c>
      <c r="AX700" s="13" t="s">
        <v>76</v>
      </c>
      <c r="AY700" s="255" t="s">
        <v>205</v>
      </c>
    </row>
    <row r="701" s="13" customFormat="1">
      <c r="A701" s="13"/>
      <c r="B701" s="245"/>
      <c r="C701" s="246"/>
      <c r="D701" s="247" t="s">
        <v>218</v>
      </c>
      <c r="E701" s="248" t="s">
        <v>1</v>
      </c>
      <c r="F701" s="249" t="s">
        <v>5166</v>
      </c>
      <c r="G701" s="246"/>
      <c r="H701" s="248" t="s">
        <v>1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5" t="s">
        <v>218</v>
      </c>
      <c r="AU701" s="255" t="s">
        <v>85</v>
      </c>
      <c r="AV701" s="13" t="s">
        <v>83</v>
      </c>
      <c r="AW701" s="13" t="s">
        <v>32</v>
      </c>
      <c r="AX701" s="13" t="s">
        <v>76</v>
      </c>
      <c r="AY701" s="255" t="s">
        <v>205</v>
      </c>
    </row>
    <row r="702" s="13" customFormat="1">
      <c r="A702" s="13"/>
      <c r="B702" s="245"/>
      <c r="C702" s="246"/>
      <c r="D702" s="247" t="s">
        <v>218</v>
      </c>
      <c r="E702" s="248" t="s">
        <v>1</v>
      </c>
      <c r="F702" s="249" t="s">
        <v>222</v>
      </c>
      <c r="G702" s="246"/>
      <c r="H702" s="248" t="s">
        <v>1</v>
      </c>
      <c r="I702" s="250"/>
      <c r="J702" s="246"/>
      <c r="K702" s="246"/>
      <c r="L702" s="251"/>
      <c r="M702" s="252"/>
      <c r="N702" s="253"/>
      <c r="O702" s="253"/>
      <c r="P702" s="253"/>
      <c r="Q702" s="253"/>
      <c r="R702" s="253"/>
      <c r="S702" s="253"/>
      <c r="T702" s="254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5" t="s">
        <v>218</v>
      </c>
      <c r="AU702" s="255" t="s">
        <v>85</v>
      </c>
      <c r="AV702" s="13" t="s">
        <v>83</v>
      </c>
      <c r="AW702" s="13" t="s">
        <v>32</v>
      </c>
      <c r="AX702" s="13" t="s">
        <v>76</v>
      </c>
      <c r="AY702" s="255" t="s">
        <v>205</v>
      </c>
    </row>
    <row r="703" s="14" customFormat="1">
      <c r="A703" s="14"/>
      <c r="B703" s="256"/>
      <c r="C703" s="257"/>
      <c r="D703" s="247" t="s">
        <v>218</v>
      </c>
      <c r="E703" s="258" t="s">
        <v>1</v>
      </c>
      <c r="F703" s="259" t="s">
        <v>5154</v>
      </c>
      <c r="G703" s="257"/>
      <c r="H703" s="260">
        <v>9.6099999999999994</v>
      </c>
      <c r="I703" s="261"/>
      <c r="J703" s="257"/>
      <c r="K703" s="257"/>
      <c r="L703" s="262"/>
      <c r="M703" s="263"/>
      <c r="N703" s="264"/>
      <c r="O703" s="264"/>
      <c r="P703" s="264"/>
      <c r="Q703" s="264"/>
      <c r="R703" s="264"/>
      <c r="S703" s="264"/>
      <c r="T703" s="265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66" t="s">
        <v>218</v>
      </c>
      <c r="AU703" s="266" t="s">
        <v>85</v>
      </c>
      <c r="AV703" s="14" t="s">
        <v>85</v>
      </c>
      <c r="AW703" s="14" t="s">
        <v>32</v>
      </c>
      <c r="AX703" s="14" t="s">
        <v>76</v>
      </c>
      <c r="AY703" s="266" t="s">
        <v>205</v>
      </c>
    </row>
    <row r="704" s="15" customFormat="1">
      <c r="A704" s="15"/>
      <c r="B704" s="267"/>
      <c r="C704" s="268"/>
      <c r="D704" s="247" t="s">
        <v>218</v>
      </c>
      <c r="E704" s="269" t="s">
        <v>1</v>
      </c>
      <c r="F704" s="270" t="s">
        <v>229</v>
      </c>
      <c r="G704" s="268"/>
      <c r="H704" s="271">
        <v>9.6099999999999994</v>
      </c>
      <c r="I704" s="272"/>
      <c r="J704" s="268"/>
      <c r="K704" s="268"/>
      <c r="L704" s="273"/>
      <c r="M704" s="274"/>
      <c r="N704" s="275"/>
      <c r="O704" s="275"/>
      <c r="P704" s="275"/>
      <c r="Q704" s="275"/>
      <c r="R704" s="275"/>
      <c r="S704" s="275"/>
      <c r="T704" s="276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77" t="s">
        <v>218</v>
      </c>
      <c r="AU704" s="277" t="s">
        <v>85</v>
      </c>
      <c r="AV704" s="15" t="s">
        <v>213</v>
      </c>
      <c r="AW704" s="15" t="s">
        <v>32</v>
      </c>
      <c r="AX704" s="15" t="s">
        <v>83</v>
      </c>
      <c r="AY704" s="277" t="s">
        <v>205</v>
      </c>
    </row>
    <row r="705" s="14" customFormat="1">
      <c r="A705" s="14"/>
      <c r="B705" s="256"/>
      <c r="C705" s="257"/>
      <c r="D705" s="247" t="s">
        <v>218</v>
      </c>
      <c r="E705" s="257"/>
      <c r="F705" s="259" t="s">
        <v>5167</v>
      </c>
      <c r="G705" s="257"/>
      <c r="H705" s="260">
        <v>4.8049999999999997</v>
      </c>
      <c r="I705" s="261"/>
      <c r="J705" s="257"/>
      <c r="K705" s="257"/>
      <c r="L705" s="262"/>
      <c r="M705" s="263"/>
      <c r="N705" s="264"/>
      <c r="O705" s="264"/>
      <c r="P705" s="264"/>
      <c r="Q705" s="264"/>
      <c r="R705" s="264"/>
      <c r="S705" s="264"/>
      <c r="T705" s="265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66" t="s">
        <v>218</v>
      </c>
      <c r="AU705" s="266" t="s">
        <v>85</v>
      </c>
      <c r="AV705" s="14" t="s">
        <v>85</v>
      </c>
      <c r="AW705" s="14" t="s">
        <v>4</v>
      </c>
      <c r="AX705" s="14" t="s">
        <v>83</v>
      </c>
      <c r="AY705" s="266" t="s">
        <v>205</v>
      </c>
    </row>
    <row r="706" s="2" customFormat="1" ht="24.15" customHeight="1">
      <c r="A706" s="39"/>
      <c r="B706" s="40"/>
      <c r="C706" s="289" t="s">
        <v>857</v>
      </c>
      <c r="D706" s="289" t="s">
        <v>386</v>
      </c>
      <c r="E706" s="290" t="s">
        <v>1752</v>
      </c>
      <c r="F706" s="291" t="s">
        <v>1753</v>
      </c>
      <c r="G706" s="292" t="s">
        <v>398</v>
      </c>
      <c r="H706" s="293">
        <v>11.199999999999999</v>
      </c>
      <c r="I706" s="294"/>
      <c r="J706" s="295">
        <f>ROUND(I706*H706,2)</f>
        <v>0</v>
      </c>
      <c r="K706" s="291" t="s">
        <v>212</v>
      </c>
      <c r="L706" s="296"/>
      <c r="M706" s="297" t="s">
        <v>1</v>
      </c>
      <c r="N706" s="298" t="s">
        <v>41</v>
      </c>
      <c r="O706" s="92"/>
      <c r="P706" s="236">
        <f>O706*H706</f>
        <v>0</v>
      </c>
      <c r="Q706" s="236">
        <v>0.0020999999999999999</v>
      </c>
      <c r="R706" s="236">
        <f>Q706*H706</f>
        <v>0.023519999999999996</v>
      </c>
      <c r="S706" s="236">
        <v>0</v>
      </c>
      <c r="T706" s="237">
        <f>S706*H706</f>
        <v>0</v>
      </c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R706" s="238" t="s">
        <v>473</v>
      </c>
      <c r="AT706" s="238" t="s">
        <v>386</v>
      </c>
      <c r="AU706" s="238" t="s">
        <v>85</v>
      </c>
      <c r="AY706" s="18" t="s">
        <v>205</v>
      </c>
      <c r="BE706" s="239">
        <f>IF(N706="základní",J706,0)</f>
        <v>0</v>
      </c>
      <c r="BF706" s="239">
        <f>IF(N706="snížená",J706,0)</f>
        <v>0</v>
      </c>
      <c r="BG706" s="239">
        <f>IF(N706="zákl. přenesená",J706,0)</f>
        <v>0</v>
      </c>
      <c r="BH706" s="239">
        <f>IF(N706="sníž. přenesená",J706,0)</f>
        <v>0</v>
      </c>
      <c r="BI706" s="239">
        <f>IF(N706="nulová",J706,0)</f>
        <v>0</v>
      </c>
      <c r="BJ706" s="18" t="s">
        <v>83</v>
      </c>
      <c r="BK706" s="239">
        <f>ROUND(I706*H706,2)</f>
        <v>0</v>
      </c>
      <c r="BL706" s="18" t="s">
        <v>303</v>
      </c>
      <c r="BM706" s="238" t="s">
        <v>5168</v>
      </c>
    </row>
    <row r="707" s="13" customFormat="1">
      <c r="A707" s="13"/>
      <c r="B707" s="245"/>
      <c r="C707" s="246"/>
      <c r="D707" s="247" t="s">
        <v>218</v>
      </c>
      <c r="E707" s="248" t="s">
        <v>1</v>
      </c>
      <c r="F707" s="249" t="s">
        <v>219</v>
      </c>
      <c r="G707" s="246"/>
      <c r="H707" s="248" t="s">
        <v>1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5" t="s">
        <v>218</v>
      </c>
      <c r="AU707" s="255" t="s">
        <v>85</v>
      </c>
      <c r="AV707" s="13" t="s">
        <v>83</v>
      </c>
      <c r="AW707" s="13" t="s">
        <v>32</v>
      </c>
      <c r="AX707" s="13" t="s">
        <v>76</v>
      </c>
      <c r="AY707" s="255" t="s">
        <v>205</v>
      </c>
    </row>
    <row r="708" s="13" customFormat="1">
      <c r="A708" s="13"/>
      <c r="B708" s="245"/>
      <c r="C708" s="246"/>
      <c r="D708" s="247" t="s">
        <v>218</v>
      </c>
      <c r="E708" s="248" t="s">
        <v>1</v>
      </c>
      <c r="F708" s="249" t="s">
        <v>220</v>
      </c>
      <c r="G708" s="246"/>
      <c r="H708" s="248" t="s">
        <v>1</v>
      </c>
      <c r="I708" s="250"/>
      <c r="J708" s="246"/>
      <c r="K708" s="246"/>
      <c r="L708" s="251"/>
      <c r="M708" s="252"/>
      <c r="N708" s="253"/>
      <c r="O708" s="253"/>
      <c r="P708" s="253"/>
      <c r="Q708" s="253"/>
      <c r="R708" s="253"/>
      <c r="S708" s="253"/>
      <c r="T708" s="254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5" t="s">
        <v>218</v>
      </c>
      <c r="AU708" s="255" t="s">
        <v>85</v>
      </c>
      <c r="AV708" s="13" t="s">
        <v>83</v>
      </c>
      <c r="AW708" s="13" t="s">
        <v>32</v>
      </c>
      <c r="AX708" s="13" t="s">
        <v>76</v>
      </c>
      <c r="AY708" s="255" t="s">
        <v>205</v>
      </c>
    </row>
    <row r="709" s="13" customFormat="1">
      <c r="A709" s="13"/>
      <c r="B709" s="245"/>
      <c r="C709" s="246"/>
      <c r="D709" s="247" t="s">
        <v>218</v>
      </c>
      <c r="E709" s="248" t="s">
        <v>1</v>
      </c>
      <c r="F709" s="249" t="s">
        <v>222</v>
      </c>
      <c r="G709" s="246"/>
      <c r="H709" s="248" t="s">
        <v>1</v>
      </c>
      <c r="I709" s="250"/>
      <c r="J709" s="246"/>
      <c r="K709" s="246"/>
      <c r="L709" s="251"/>
      <c r="M709" s="252"/>
      <c r="N709" s="253"/>
      <c r="O709" s="253"/>
      <c r="P709" s="253"/>
      <c r="Q709" s="253"/>
      <c r="R709" s="253"/>
      <c r="S709" s="253"/>
      <c r="T709" s="254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5" t="s">
        <v>218</v>
      </c>
      <c r="AU709" s="255" t="s">
        <v>85</v>
      </c>
      <c r="AV709" s="13" t="s">
        <v>83</v>
      </c>
      <c r="AW709" s="13" t="s">
        <v>32</v>
      </c>
      <c r="AX709" s="13" t="s">
        <v>76</v>
      </c>
      <c r="AY709" s="255" t="s">
        <v>205</v>
      </c>
    </row>
    <row r="710" s="13" customFormat="1">
      <c r="A710" s="13"/>
      <c r="B710" s="245"/>
      <c r="C710" s="246"/>
      <c r="D710" s="247" t="s">
        <v>218</v>
      </c>
      <c r="E710" s="248" t="s">
        <v>1</v>
      </c>
      <c r="F710" s="249" t="s">
        <v>5153</v>
      </c>
      <c r="G710" s="246"/>
      <c r="H710" s="248" t="s">
        <v>1</v>
      </c>
      <c r="I710" s="250"/>
      <c r="J710" s="246"/>
      <c r="K710" s="246"/>
      <c r="L710" s="251"/>
      <c r="M710" s="252"/>
      <c r="N710" s="253"/>
      <c r="O710" s="253"/>
      <c r="P710" s="253"/>
      <c r="Q710" s="253"/>
      <c r="R710" s="253"/>
      <c r="S710" s="253"/>
      <c r="T710" s="254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5" t="s">
        <v>218</v>
      </c>
      <c r="AU710" s="255" t="s">
        <v>85</v>
      </c>
      <c r="AV710" s="13" t="s">
        <v>83</v>
      </c>
      <c r="AW710" s="13" t="s">
        <v>32</v>
      </c>
      <c r="AX710" s="13" t="s">
        <v>76</v>
      </c>
      <c r="AY710" s="255" t="s">
        <v>205</v>
      </c>
    </row>
    <row r="711" s="13" customFormat="1">
      <c r="A711" s="13"/>
      <c r="B711" s="245"/>
      <c r="C711" s="246"/>
      <c r="D711" s="247" t="s">
        <v>218</v>
      </c>
      <c r="E711" s="248" t="s">
        <v>1</v>
      </c>
      <c r="F711" s="249" t="s">
        <v>222</v>
      </c>
      <c r="G711" s="246"/>
      <c r="H711" s="248" t="s">
        <v>1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5" t="s">
        <v>218</v>
      </c>
      <c r="AU711" s="255" t="s">
        <v>85</v>
      </c>
      <c r="AV711" s="13" t="s">
        <v>83</v>
      </c>
      <c r="AW711" s="13" t="s">
        <v>32</v>
      </c>
      <c r="AX711" s="13" t="s">
        <v>76</v>
      </c>
      <c r="AY711" s="255" t="s">
        <v>205</v>
      </c>
    </row>
    <row r="712" s="14" customFormat="1">
      <c r="A712" s="14"/>
      <c r="B712" s="256"/>
      <c r="C712" s="257"/>
      <c r="D712" s="247" t="s">
        <v>218</v>
      </c>
      <c r="E712" s="258" t="s">
        <v>1</v>
      </c>
      <c r="F712" s="259" t="s">
        <v>5154</v>
      </c>
      <c r="G712" s="257"/>
      <c r="H712" s="260">
        <v>9.6099999999999994</v>
      </c>
      <c r="I712" s="261"/>
      <c r="J712" s="257"/>
      <c r="K712" s="257"/>
      <c r="L712" s="262"/>
      <c r="M712" s="263"/>
      <c r="N712" s="264"/>
      <c r="O712" s="264"/>
      <c r="P712" s="264"/>
      <c r="Q712" s="264"/>
      <c r="R712" s="264"/>
      <c r="S712" s="264"/>
      <c r="T712" s="265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66" t="s">
        <v>218</v>
      </c>
      <c r="AU712" s="266" t="s">
        <v>85</v>
      </c>
      <c r="AV712" s="14" t="s">
        <v>85</v>
      </c>
      <c r="AW712" s="14" t="s">
        <v>32</v>
      </c>
      <c r="AX712" s="14" t="s">
        <v>76</v>
      </c>
      <c r="AY712" s="266" t="s">
        <v>205</v>
      </c>
    </row>
    <row r="713" s="15" customFormat="1">
      <c r="A713" s="15"/>
      <c r="B713" s="267"/>
      <c r="C713" s="268"/>
      <c r="D713" s="247" t="s">
        <v>218</v>
      </c>
      <c r="E713" s="269" t="s">
        <v>1</v>
      </c>
      <c r="F713" s="270" t="s">
        <v>229</v>
      </c>
      <c r="G713" s="268"/>
      <c r="H713" s="271">
        <v>9.6099999999999994</v>
      </c>
      <c r="I713" s="272"/>
      <c r="J713" s="268"/>
      <c r="K713" s="268"/>
      <c r="L713" s="273"/>
      <c r="M713" s="274"/>
      <c r="N713" s="275"/>
      <c r="O713" s="275"/>
      <c r="P713" s="275"/>
      <c r="Q713" s="275"/>
      <c r="R713" s="275"/>
      <c r="S713" s="275"/>
      <c r="T713" s="276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77" t="s">
        <v>218</v>
      </c>
      <c r="AU713" s="277" t="s">
        <v>85</v>
      </c>
      <c r="AV713" s="15" t="s">
        <v>213</v>
      </c>
      <c r="AW713" s="15" t="s">
        <v>32</v>
      </c>
      <c r="AX713" s="15" t="s">
        <v>83</v>
      </c>
      <c r="AY713" s="277" t="s">
        <v>205</v>
      </c>
    </row>
    <row r="714" s="14" customFormat="1">
      <c r="A714" s="14"/>
      <c r="B714" s="256"/>
      <c r="C714" s="257"/>
      <c r="D714" s="247" t="s">
        <v>218</v>
      </c>
      <c r="E714" s="257"/>
      <c r="F714" s="259" t="s">
        <v>5159</v>
      </c>
      <c r="G714" s="257"/>
      <c r="H714" s="260">
        <v>11.199999999999999</v>
      </c>
      <c r="I714" s="261"/>
      <c r="J714" s="257"/>
      <c r="K714" s="257"/>
      <c r="L714" s="262"/>
      <c r="M714" s="263"/>
      <c r="N714" s="264"/>
      <c r="O714" s="264"/>
      <c r="P714" s="264"/>
      <c r="Q714" s="264"/>
      <c r="R714" s="264"/>
      <c r="S714" s="264"/>
      <c r="T714" s="265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66" t="s">
        <v>218</v>
      </c>
      <c r="AU714" s="266" t="s">
        <v>85</v>
      </c>
      <c r="AV714" s="14" t="s">
        <v>85</v>
      </c>
      <c r="AW714" s="14" t="s">
        <v>4</v>
      </c>
      <c r="AX714" s="14" t="s">
        <v>83</v>
      </c>
      <c r="AY714" s="266" t="s">
        <v>205</v>
      </c>
    </row>
    <row r="715" s="2" customFormat="1" ht="24.15" customHeight="1">
      <c r="A715" s="39"/>
      <c r="B715" s="40"/>
      <c r="C715" s="227" t="s">
        <v>870</v>
      </c>
      <c r="D715" s="227" t="s">
        <v>208</v>
      </c>
      <c r="E715" s="228" t="s">
        <v>1790</v>
      </c>
      <c r="F715" s="229" t="s">
        <v>1791</v>
      </c>
      <c r="G715" s="230" t="s">
        <v>398</v>
      </c>
      <c r="H715" s="231">
        <v>9.6099999999999994</v>
      </c>
      <c r="I715" s="232"/>
      <c r="J715" s="233">
        <f>ROUND(I715*H715,2)</f>
        <v>0</v>
      </c>
      <c r="K715" s="229" t="s">
        <v>212</v>
      </c>
      <c r="L715" s="45"/>
      <c r="M715" s="234" t="s">
        <v>1</v>
      </c>
      <c r="N715" s="235" t="s">
        <v>41</v>
      </c>
      <c r="O715" s="92"/>
      <c r="P715" s="236">
        <f>O715*H715</f>
        <v>0</v>
      </c>
      <c r="Q715" s="236">
        <v>0</v>
      </c>
      <c r="R715" s="236">
        <f>Q715*H715</f>
        <v>0</v>
      </c>
      <c r="S715" s="236">
        <v>0</v>
      </c>
      <c r="T715" s="237">
        <f>S715*H715</f>
        <v>0</v>
      </c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R715" s="238" t="s">
        <v>303</v>
      </c>
      <c r="AT715" s="238" t="s">
        <v>208</v>
      </c>
      <c r="AU715" s="238" t="s">
        <v>85</v>
      </c>
      <c r="AY715" s="18" t="s">
        <v>205</v>
      </c>
      <c r="BE715" s="239">
        <f>IF(N715="základní",J715,0)</f>
        <v>0</v>
      </c>
      <c r="BF715" s="239">
        <f>IF(N715="snížená",J715,0)</f>
        <v>0</v>
      </c>
      <c r="BG715" s="239">
        <f>IF(N715="zákl. přenesená",J715,0)</f>
        <v>0</v>
      </c>
      <c r="BH715" s="239">
        <f>IF(N715="sníž. přenesená",J715,0)</f>
        <v>0</v>
      </c>
      <c r="BI715" s="239">
        <f>IF(N715="nulová",J715,0)</f>
        <v>0</v>
      </c>
      <c r="BJ715" s="18" t="s">
        <v>83</v>
      </c>
      <c r="BK715" s="239">
        <f>ROUND(I715*H715,2)</f>
        <v>0</v>
      </c>
      <c r="BL715" s="18" t="s">
        <v>303</v>
      </c>
      <c r="BM715" s="238" t="s">
        <v>5169</v>
      </c>
    </row>
    <row r="716" s="2" customFormat="1">
      <c r="A716" s="39"/>
      <c r="B716" s="40"/>
      <c r="C716" s="41"/>
      <c r="D716" s="240" t="s">
        <v>216</v>
      </c>
      <c r="E716" s="41"/>
      <c r="F716" s="241" t="s">
        <v>1793</v>
      </c>
      <c r="G716" s="41"/>
      <c r="H716" s="41"/>
      <c r="I716" s="242"/>
      <c r="J716" s="41"/>
      <c r="K716" s="41"/>
      <c r="L716" s="45"/>
      <c r="M716" s="243"/>
      <c r="N716" s="244"/>
      <c r="O716" s="92"/>
      <c r="P716" s="92"/>
      <c r="Q716" s="92"/>
      <c r="R716" s="92"/>
      <c r="S716" s="92"/>
      <c r="T716" s="93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T716" s="18" t="s">
        <v>216</v>
      </c>
      <c r="AU716" s="18" t="s">
        <v>85</v>
      </c>
    </row>
    <row r="717" s="2" customFormat="1" ht="16.5" customHeight="1">
      <c r="A717" s="39"/>
      <c r="B717" s="40"/>
      <c r="C717" s="289" t="s">
        <v>875</v>
      </c>
      <c r="D717" s="289" t="s">
        <v>386</v>
      </c>
      <c r="E717" s="290" t="s">
        <v>1785</v>
      </c>
      <c r="F717" s="291" t="s">
        <v>1786</v>
      </c>
      <c r="G717" s="292" t="s">
        <v>398</v>
      </c>
      <c r="H717" s="293">
        <v>11.1</v>
      </c>
      <c r="I717" s="294"/>
      <c r="J717" s="295">
        <f>ROUND(I717*H717,2)</f>
        <v>0</v>
      </c>
      <c r="K717" s="291" t="s">
        <v>212</v>
      </c>
      <c r="L717" s="296"/>
      <c r="M717" s="297" t="s">
        <v>1</v>
      </c>
      <c r="N717" s="298" t="s">
        <v>41</v>
      </c>
      <c r="O717" s="92"/>
      <c r="P717" s="236">
        <f>O717*H717</f>
        <v>0</v>
      </c>
      <c r="Q717" s="236">
        <v>0.00029999999999999997</v>
      </c>
      <c r="R717" s="236">
        <f>Q717*H717</f>
        <v>0.0033299999999999996</v>
      </c>
      <c r="S717" s="236">
        <v>0</v>
      </c>
      <c r="T717" s="237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38" t="s">
        <v>473</v>
      </c>
      <c r="AT717" s="238" t="s">
        <v>386</v>
      </c>
      <c r="AU717" s="238" t="s">
        <v>85</v>
      </c>
      <c r="AY717" s="18" t="s">
        <v>205</v>
      </c>
      <c r="BE717" s="239">
        <f>IF(N717="základní",J717,0)</f>
        <v>0</v>
      </c>
      <c r="BF717" s="239">
        <f>IF(N717="snížená",J717,0)</f>
        <v>0</v>
      </c>
      <c r="BG717" s="239">
        <f>IF(N717="zákl. přenesená",J717,0)</f>
        <v>0</v>
      </c>
      <c r="BH717" s="239">
        <f>IF(N717="sníž. přenesená",J717,0)</f>
        <v>0</v>
      </c>
      <c r="BI717" s="239">
        <f>IF(N717="nulová",J717,0)</f>
        <v>0</v>
      </c>
      <c r="BJ717" s="18" t="s">
        <v>83</v>
      </c>
      <c r="BK717" s="239">
        <f>ROUND(I717*H717,2)</f>
        <v>0</v>
      </c>
      <c r="BL717" s="18" t="s">
        <v>303</v>
      </c>
      <c r="BM717" s="238" t="s">
        <v>5170</v>
      </c>
    </row>
    <row r="718" s="13" customFormat="1">
      <c r="A718" s="13"/>
      <c r="B718" s="245"/>
      <c r="C718" s="246"/>
      <c r="D718" s="247" t="s">
        <v>218</v>
      </c>
      <c r="E718" s="248" t="s">
        <v>1</v>
      </c>
      <c r="F718" s="249" t="s">
        <v>219</v>
      </c>
      <c r="G718" s="246"/>
      <c r="H718" s="248" t="s">
        <v>1</v>
      </c>
      <c r="I718" s="250"/>
      <c r="J718" s="246"/>
      <c r="K718" s="246"/>
      <c r="L718" s="251"/>
      <c r="M718" s="252"/>
      <c r="N718" s="253"/>
      <c r="O718" s="253"/>
      <c r="P718" s="253"/>
      <c r="Q718" s="253"/>
      <c r="R718" s="253"/>
      <c r="S718" s="253"/>
      <c r="T718" s="254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5" t="s">
        <v>218</v>
      </c>
      <c r="AU718" s="255" t="s">
        <v>85</v>
      </c>
      <c r="AV718" s="13" t="s">
        <v>83</v>
      </c>
      <c r="AW718" s="13" t="s">
        <v>32</v>
      </c>
      <c r="AX718" s="13" t="s">
        <v>76</v>
      </c>
      <c r="AY718" s="255" t="s">
        <v>205</v>
      </c>
    </row>
    <row r="719" s="13" customFormat="1">
      <c r="A719" s="13"/>
      <c r="B719" s="245"/>
      <c r="C719" s="246"/>
      <c r="D719" s="247" t="s">
        <v>218</v>
      </c>
      <c r="E719" s="248" t="s">
        <v>1</v>
      </c>
      <c r="F719" s="249" t="s">
        <v>220</v>
      </c>
      <c r="G719" s="246"/>
      <c r="H719" s="248" t="s">
        <v>1</v>
      </c>
      <c r="I719" s="250"/>
      <c r="J719" s="246"/>
      <c r="K719" s="246"/>
      <c r="L719" s="251"/>
      <c r="M719" s="252"/>
      <c r="N719" s="253"/>
      <c r="O719" s="253"/>
      <c r="P719" s="253"/>
      <c r="Q719" s="253"/>
      <c r="R719" s="253"/>
      <c r="S719" s="253"/>
      <c r="T719" s="254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5" t="s">
        <v>218</v>
      </c>
      <c r="AU719" s="255" t="s">
        <v>85</v>
      </c>
      <c r="AV719" s="13" t="s">
        <v>83</v>
      </c>
      <c r="AW719" s="13" t="s">
        <v>32</v>
      </c>
      <c r="AX719" s="13" t="s">
        <v>76</v>
      </c>
      <c r="AY719" s="255" t="s">
        <v>205</v>
      </c>
    </row>
    <row r="720" s="13" customFormat="1">
      <c r="A720" s="13"/>
      <c r="B720" s="245"/>
      <c r="C720" s="246"/>
      <c r="D720" s="247" t="s">
        <v>218</v>
      </c>
      <c r="E720" s="248" t="s">
        <v>1</v>
      </c>
      <c r="F720" s="249" t="s">
        <v>222</v>
      </c>
      <c r="G720" s="246"/>
      <c r="H720" s="248" t="s">
        <v>1</v>
      </c>
      <c r="I720" s="250"/>
      <c r="J720" s="246"/>
      <c r="K720" s="246"/>
      <c r="L720" s="251"/>
      <c r="M720" s="252"/>
      <c r="N720" s="253"/>
      <c r="O720" s="253"/>
      <c r="P720" s="253"/>
      <c r="Q720" s="253"/>
      <c r="R720" s="253"/>
      <c r="S720" s="253"/>
      <c r="T720" s="254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5" t="s">
        <v>218</v>
      </c>
      <c r="AU720" s="255" t="s">
        <v>85</v>
      </c>
      <c r="AV720" s="13" t="s">
        <v>83</v>
      </c>
      <c r="AW720" s="13" t="s">
        <v>32</v>
      </c>
      <c r="AX720" s="13" t="s">
        <v>76</v>
      </c>
      <c r="AY720" s="255" t="s">
        <v>205</v>
      </c>
    </row>
    <row r="721" s="13" customFormat="1">
      <c r="A721" s="13"/>
      <c r="B721" s="245"/>
      <c r="C721" s="246"/>
      <c r="D721" s="247" t="s">
        <v>218</v>
      </c>
      <c r="E721" s="248" t="s">
        <v>1</v>
      </c>
      <c r="F721" s="249" t="s">
        <v>5153</v>
      </c>
      <c r="G721" s="246"/>
      <c r="H721" s="248" t="s">
        <v>1</v>
      </c>
      <c r="I721" s="250"/>
      <c r="J721" s="246"/>
      <c r="K721" s="246"/>
      <c r="L721" s="251"/>
      <c r="M721" s="252"/>
      <c r="N721" s="253"/>
      <c r="O721" s="253"/>
      <c r="P721" s="253"/>
      <c r="Q721" s="253"/>
      <c r="R721" s="253"/>
      <c r="S721" s="253"/>
      <c r="T721" s="254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5" t="s">
        <v>218</v>
      </c>
      <c r="AU721" s="255" t="s">
        <v>85</v>
      </c>
      <c r="AV721" s="13" t="s">
        <v>83</v>
      </c>
      <c r="AW721" s="13" t="s">
        <v>32</v>
      </c>
      <c r="AX721" s="13" t="s">
        <v>76</v>
      </c>
      <c r="AY721" s="255" t="s">
        <v>205</v>
      </c>
    </row>
    <row r="722" s="13" customFormat="1">
      <c r="A722" s="13"/>
      <c r="B722" s="245"/>
      <c r="C722" s="246"/>
      <c r="D722" s="247" t="s">
        <v>218</v>
      </c>
      <c r="E722" s="248" t="s">
        <v>1</v>
      </c>
      <c r="F722" s="249" t="s">
        <v>222</v>
      </c>
      <c r="G722" s="246"/>
      <c r="H722" s="248" t="s">
        <v>1</v>
      </c>
      <c r="I722" s="250"/>
      <c r="J722" s="246"/>
      <c r="K722" s="246"/>
      <c r="L722" s="251"/>
      <c r="M722" s="252"/>
      <c r="N722" s="253"/>
      <c r="O722" s="253"/>
      <c r="P722" s="253"/>
      <c r="Q722" s="253"/>
      <c r="R722" s="253"/>
      <c r="S722" s="253"/>
      <c r="T722" s="254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5" t="s">
        <v>218</v>
      </c>
      <c r="AU722" s="255" t="s">
        <v>85</v>
      </c>
      <c r="AV722" s="13" t="s">
        <v>83</v>
      </c>
      <c r="AW722" s="13" t="s">
        <v>32</v>
      </c>
      <c r="AX722" s="13" t="s">
        <v>76</v>
      </c>
      <c r="AY722" s="255" t="s">
        <v>205</v>
      </c>
    </row>
    <row r="723" s="14" customFormat="1">
      <c r="A723" s="14"/>
      <c r="B723" s="256"/>
      <c r="C723" s="257"/>
      <c r="D723" s="247" t="s">
        <v>218</v>
      </c>
      <c r="E723" s="258" t="s">
        <v>1</v>
      </c>
      <c r="F723" s="259" t="s">
        <v>5154</v>
      </c>
      <c r="G723" s="257"/>
      <c r="H723" s="260">
        <v>9.6099999999999994</v>
      </c>
      <c r="I723" s="261"/>
      <c r="J723" s="257"/>
      <c r="K723" s="257"/>
      <c r="L723" s="262"/>
      <c r="M723" s="263"/>
      <c r="N723" s="264"/>
      <c r="O723" s="264"/>
      <c r="P723" s="264"/>
      <c r="Q723" s="264"/>
      <c r="R723" s="264"/>
      <c r="S723" s="264"/>
      <c r="T723" s="265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66" t="s">
        <v>218</v>
      </c>
      <c r="AU723" s="266" t="s">
        <v>85</v>
      </c>
      <c r="AV723" s="14" t="s">
        <v>85</v>
      </c>
      <c r="AW723" s="14" t="s">
        <v>32</v>
      </c>
      <c r="AX723" s="14" t="s">
        <v>76</v>
      </c>
      <c r="AY723" s="266" t="s">
        <v>205</v>
      </c>
    </row>
    <row r="724" s="15" customFormat="1">
      <c r="A724" s="15"/>
      <c r="B724" s="267"/>
      <c r="C724" s="268"/>
      <c r="D724" s="247" t="s">
        <v>218</v>
      </c>
      <c r="E724" s="269" t="s">
        <v>1</v>
      </c>
      <c r="F724" s="270" t="s">
        <v>229</v>
      </c>
      <c r="G724" s="268"/>
      <c r="H724" s="271">
        <v>9.6099999999999994</v>
      </c>
      <c r="I724" s="272"/>
      <c r="J724" s="268"/>
      <c r="K724" s="268"/>
      <c r="L724" s="273"/>
      <c r="M724" s="274"/>
      <c r="N724" s="275"/>
      <c r="O724" s="275"/>
      <c r="P724" s="275"/>
      <c r="Q724" s="275"/>
      <c r="R724" s="275"/>
      <c r="S724" s="275"/>
      <c r="T724" s="276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77" t="s">
        <v>218</v>
      </c>
      <c r="AU724" s="277" t="s">
        <v>85</v>
      </c>
      <c r="AV724" s="15" t="s">
        <v>213</v>
      </c>
      <c r="AW724" s="15" t="s">
        <v>32</v>
      </c>
      <c r="AX724" s="15" t="s">
        <v>83</v>
      </c>
      <c r="AY724" s="277" t="s">
        <v>205</v>
      </c>
    </row>
    <row r="725" s="14" customFormat="1">
      <c r="A725" s="14"/>
      <c r="B725" s="256"/>
      <c r="C725" s="257"/>
      <c r="D725" s="247" t="s">
        <v>218</v>
      </c>
      <c r="E725" s="257"/>
      <c r="F725" s="259" t="s">
        <v>5171</v>
      </c>
      <c r="G725" s="257"/>
      <c r="H725" s="260">
        <v>11.1</v>
      </c>
      <c r="I725" s="261"/>
      <c r="J725" s="257"/>
      <c r="K725" s="257"/>
      <c r="L725" s="262"/>
      <c r="M725" s="263"/>
      <c r="N725" s="264"/>
      <c r="O725" s="264"/>
      <c r="P725" s="264"/>
      <c r="Q725" s="264"/>
      <c r="R725" s="264"/>
      <c r="S725" s="264"/>
      <c r="T725" s="265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66" t="s">
        <v>218</v>
      </c>
      <c r="AU725" s="266" t="s">
        <v>85</v>
      </c>
      <c r="AV725" s="14" t="s">
        <v>85</v>
      </c>
      <c r="AW725" s="14" t="s">
        <v>4</v>
      </c>
      <c r="AX725" s="14" t="s">
        <v>83</v>
      </c>
      <c r="AY725" s="266" t="s">
        <v>205</v>
      </c>
    </row>
    <row r="726" s="2" customFormat="1" ht="24.15" customHeight="1">
      <c r="A726" s="39"/>
      <c r="B726" s="40"/>
      <c r="C726" s="227" t="s">
        <v>884</v>
      </c>
      <c r="D726" s="227" t="s">
        <v>208</v>
      </c>
      <c r="E726" s="228" t="s">
        <v>5172</v>
      </c>
      <c r="F726" s="229" t="s">
        <v>5173</v>
      </c>
      <c r="G726" s="230" t="s">
        <v>357</v>
      </c>
      <c r="H726" s="231">
        <v>0.098000000000000004</v>
      </c>
      <c r="I726" s="232"/>
      <c r="J726" s="233">
        <f>ROUND(I726*H726,2)</f>
        <v>0</v>
      </c>
      <c r="K726" s="229" t="s">
        <v>212</v>
      </c>
      <c r="L726" s="45"/>
      <c r="M726" s="234" t="s">
        <v>1</v>
      </c>
      <c r="N726" s="235" t="s">
        <v>41</v>
      </c>
      <c r="O726" s="92"/>
      <c r="P726" s="236">
        <f>O726*H726</f>
        <v>0</v>
      </c>
      <c r="Q726" s="236">
        <v>0</v>
      </c>
      <c r="R726" s="236">
        <f>Q726*H726</f>
        <v>0</v>
      </c>
      <c r="S726" s="236">
        <v>0</v>
      </c>
      <c r="T726" s="237">
        <f>S726*H726</f>
        <v>0</v>
      </c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R726" s="238" t="s">
        <v>303</v>
      </c>
      <c r="AT726" s="238" t="s">
        <v>208</v>
      </c>
      <c r="AU726" s="238" t="s">
        <v>85</v>
      </c>
      <c r="AY726" s="18" t="s">
        <v>205</v>
      </c>
      <c r="BE726" s="239">
        <f>IF(N726="základní",J726,0)</f>
        <v>0</v>
      </c>
      <c r="BF726" s="239">
        <f>IF(N726="snížená",J726,0)</f>
        <v>0</v>
      </c>
      <c r="BG726" s="239">
        <f>IF(N726="zákl. přenesená",J726,0)</f>
        <v>0</v>
      </c>
      <c r="BH726" s="239">
        <f>IF(N726="sníž. přenesená",J726,0)</f>
        <v>0</v>
      </c>
      <c r="BI726" s="239">
        <f>IF(N726="nulová",J726,0)</f>
        <v>0</v>
      </c>
      <c r="BJ726" s="18" t="s">
        <v>83</v>
      </c>
      <c r="BK726" s="239">
        <f>ROUND(I726*H726,2)</f>
        <v>0</v>
      </c>
      <c r="BL726" s="18" t="s">
        <v>303</v>
      </c>
      <c r="BM726" s="238" t="s">
        <v>5174</v>
      </c>
    </row>
    <row r="727" s="2" customFormat="1">
      <c r="A727" s="39"/>
      <c r="B727" s="40"/>
      <c r="C727" s="41"/>
      <c r="D727" s="240" t="s">
        <v>216</v>
      </c>
      <c r="E727" s="41"/>
      <c r="F727" s="241" t="s">
        <v>5175</v>
      </c>
      <c r="G727" s="41"/>
      <c r="H727" s="41"/>
      <c r="I727" s="242"/>
      <c r="J727" s="41"/>
      <c r="K727" s="41"/>
      <c r="L727" s="45"/>
      <c r="M727" s="243"/>
      <c r="N727" s="244"/>
      <c r="O727" s="92"/>
      <c r="P727" s="92"/>
      <c r="Q727" s="92"/>
      <c r="R727" s="92"/>
      <c r="S727" s="92"/>
      <c r="T727" s="93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T727" s="18" t="s">
        <v>216</v>
      </c>
      <c r="AU727" s="18" t="s">
        <v>85</v>
      </c>
    </row>
    <row r="728" s="12" customFormat="1" ht="22.8" customHeight="1">
      <c r="A728" s="12"/>
      <c r="B728" s="211"/>
      <c r="C728" s="212"/>
      <c r="D728" s="213" t="s">
        <v>75</v>
      </c>
      <c r="E728" s="225" t="s">
        <v>2081</v>
      </c>
      <c r="F728" s="225" t="s">
        <v>2082</v>
      </c>
      <c r="G728" s="212"/>
      <c r="H728" s="212"/>
      <c r="I728" s="215"/>
      <c r="J728" s="226">
        <f>BK728</f>
        <v>0</v>
      </c>
      <c r="K728" s="212"/>
      <c r="L728" s="217"/>
      <c r="M728" s="218"/>
      <c r="N728" s="219"/>
      <c r="O728" s="219"/>
      <c r="P728" s="220">
        <f>SUM(P729:P737)</f>
        <v>0</v>
      </c>
      <c r="Q728" s="219"/>
      <c r="R728" s="220">
        <f>SUM(R729:R737)</f>
        <v>0.043524</v>
      </c>
      <c r="S728" s="219"/>
      <c r="T728" s="221">
        <f>SUM(T729:T737)</f>
        <v>0</v>
      </c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R728" s="222" t="s">
        <v>85</v>
      </c>
      <c r="AT728" s="223" t="s">
        <v>75</v>
      </c>
      <c r="AU728" s="223" t="s">
        <v>83</v>
      </c>
      <c r="AY728" s="222" t="s">
        <v>205</v>
      </c>
      <c r="BK728" s="224">
        <f>SUM(BK729:BK737)</f>
        <v>0</v>
      </c>
    </row>
    <row r="729" s="2" customFormat="1" ht="33" customHeight="1">
      <c r="A729" s="39"/>
      <c r="B729" s="40"/>
      <c r="C729" s="227" t="s">
        <v>890</v>
      </c>
      <c r="D729" s="227" t="s">
        <v>208</v>
      </c>
      <c r="E729" s="228" t="s">
        <v>5176</v>
      </c>
      <c r="F729" s="229" t="s">
        <v>5177</v>
      </c>
      <c r="G729" s="230" t="s">
        <v>255</v>
      </c>
      <c r="H729" s="231">
        <v>12.4</v>
      </c>
      <c r="I729" s="232"/>
      <c r="J729" s="233">
        <f>ROUND(I729*H729,2)</f>
        <v>0</v>
      </c>
      <c r="K729" s="229" t="s">
        <v>212</v>
      </c>
      <c r="L729" s="45"/>
      <c r="M729" s="234" t="s">
        <v>1</v>
      </c>
      <c r="N729" s="235" t="s">
        <v>41</v>
      </c>
      <c r="O729" s="92"/>
      <c r="P729" s="236">
        <f>O729*H729</f>
        <v>0</v>
      </c>
      <c r="Q729" s="236">
        <v>0.0035100000000000001</v>
      </c>
      <c r="R729" s="236">
        <f>Q729*H729</f>
        <v>0.043524</v>
      </c>
      <c r="S729" s="236">
        <v>0</v>
      </c>
      <c r="T729" s="237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38" t="s">
        <v>303</v>
      </c>
      <c r="AT729" s="238" t="s">
        <v>208</v>
      </c>
      <c r="AU729" s="238" t="s">
        <v>85</v>
      </c>
      <c r="AY729" s="18" t="s">
        <v>205</v>
      </c>
      <c r="BE729" s="239">
        <f>IF(N729="základní",J729,0)</f>
        <v>0</v>
      </c>
      <c r="BF729" s="239">
        <f>IF(N729="snížená",J729,0)</f>
        <v>0</v>
      </c>
      <c r="BG729" s="239">
        <f>IF(N729="zákl. přenesená",J729,0)</f>
        <v>0</v>
      </c>
      <c r="BH729" s="239">
        <f>IF(N729="sníž. přenesená",J729,0)</f>
        <v>0</v>
      </c>
      <c r="BI729" s="239">
        <f>IF(N729="nulová",J729,0)</f>
        <v>0</v>
      </c>
      <c r="BJ729" s="18" t="s">
        <v>83</v>
      </c>
      <c r="BK729" s="239">
        <f>ROUND(I729*H729,2)</f>
        <v>0</v>
      </c>
      <c r="BL729" s="18" t="s">
        <v>303</v>
      </c>
      <c r="BM729" s="238" t="s">
        <v>5178</v>
      </c>
    </row>
    <row r="730" s="2" customFormat="1">
      <c r="A730" s="39"/>
      <c r="B730" s="40"/>
      <c r="C730" s="41"/>
      <c r="D730" s="240" t="s">
        <v>216</v>
      </c>
      <c r="E730" s="41"/>
      <c r="F730" s="241" t="s">
        <v>5179</v>
      </c>
      <c r="G730" s="41"/>
      <c r="H730" s="41"/>
      <c r="I730" s="242"/>
      <c r="J730" s="41"/>
      <c r="K730" s="41"/>
      <c r="L730" s="45"/>
      <c r="M730" s="243"/>
      <c r="N730" s="244"/>
      <c r="O730" s="92"/>
      <c r="P730" s="92"/>
      <c r="Q730" s="92"/>
      <c r="R730" s="92"/>
      <c r="S730" s="92"/>
      <c r="T730" s="93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T730" s="18" t="s">
        <v>216</v>
      </c>
      <c r="AU730" s="18" t="s">
        <v>85</v>
      </c>
    </row>
    <row r="731" s="13" customFormat="1">
      <c r="A731" s="13"/>
      <c r="B731" s="245"/>
      <c r="C731" s="246"/>
      <c r="D731" s="247" t="s">
        <v>218</v>
      </c>
      <c r="E731" s="248" t="s">
        <v>1</v>
      </c>
      <c r="F731" s="249" t="s">
        <v>219</v>
      </c>
      <c r="G731" s="246"/>
      <c r="H731" s="248" t="s">
        <v>1</v>
      </c>
      <c r="I731" s="250"/>
      <c r="J731" s="246"/>
      <c r="K731" s="246"/>
      <c r="L731" s="251"/>
      <c r="M731" s="252"/>
      <c r="N731" s="253"/>
      <c r="O731" s="253"/>
      <c r="P731" s="253"/>
      <c r="Q731" s="253"/>
      <c r="R731" s="253"/>
      <c r="S731" s="253"/>
      <c r="T731" s="254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5" t="s">
        <v>218</v>
      </c>
      <c r="AU731" s="255" t="s">
        <v>85</v>
      </c>
      <c r="AV731" s="13" t="s">
        <v>83</v>
      </c>
      <c r="AW731" s="13" t="s">
        <v>32</v>
      </c>
      <c r="AX731" s="13" t="s">
        <v>76</v>
      </c>
      <c r="AY731" s="255" t="s">
        <v>205</v>
      </c>
    </row>
    <row r="732" s="13" customFormat="1">
      <c r="A732" s="13"/>
      <c r="B732" s="245"/>
      <c r="C732" s="246"/>
      <c r="D732" s="247" t="s">
        <v>218</v>
      </c>
      <c r="E732" s="248" t="s">
        <v>1</v>
      </c>
      <c r="F732" s="249" t="s">
        <v>220</v>
      </c>
      <c r="G732" s="246"/>
      <c r="H732" s="248" t="s">
        <v>1</v>
      </c>
      <c r="I732" s="250"/>
      <c r="J732" s="246"/>
      <c r="K732" s="246"/>
      <c r="L732" s="251"/>
      <c r="M732" s="252"/>
      <c r="N732" s="253"/>
      <c r="O732" s="253"/>
      <c r="P732" s="253"/>
      <c r="Q732" s="253"/>
      <c r="R732" s="253"/>
      <c r="S732" s="253"/>
      <c r="T732" s="254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5" t="s">
        <v>218</v>
      </c>
      <c r="AU732" s="255" t="s">
        <v>85</v>
      </c>
      <c r="AV732" s="13" t="s">
        <v>83</v>
      </c>
      <c r="AW732" s="13" t="s">
        <v>32</v>
      </c>
      <c r="AX732" s="13" t="s">
        <v>76</v>
      </c>
      <c r="AY732" s="255" t="s">
        <v>205</v>
      </c>
    </row>
    <row r="733" s="13" customFormat="1">
      <c r="A733" s="13"/>
      <c r="B733" s="245"/>
      <c r="C733" s="246"/>
      <c r="D733" s="247" t="s">
        <v>218</v>
      </c>
      <c r="E733" s="248" t="s">
        <v>1</v>
      </c>
      <c r="F733" s="249" t="s">
        <v>222</v>
      </c>
      <c r="G733" s="246"/>
      <c r="H733" s="248" t="s">
        <v>1</v>
      </c>
      <c r="I733" s="250"/>
      <c r="J733" s="246"/>
      <c r="K733" s="246"/>
      <c r="L733" s="251"/>
      <c r="M733" s="252"/>
      <c r="N733" s="253"/>
      <c r="O733" s="253"/>
      <c r="P733" s="253"/>
      <c r="Q733" s="253"/>
      <c r="R733" s="253"/>
      <c r="S733" s="253"/>
      <c r="T733" s="254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5" t="s">
        <v>218</v>
      </c>
      <c r="AU733" s="255" t="s">
        <v>85</v>
      </c>
      <c r="AV733" s="13" t="s">
        <v>83</v>
      </c>
      <c r="AW733" s="13" t="s">
        <v>32</v>
      </c>
      <c r="AX733" s="13" t="s">
        <v>76</v>
      </c>
      <c r="AY733" s="255" t="s">
        <v>205</v>
      </c>
    </row>
    <row r="734" s="14" customFormat="1">
      <c r="A734" s="14"/>
      <c r="B734" s="256"/>
      <c r="C734" s="257"/>
      <c r="D734" s="247" t="s">
        <v>218</v>
      </c>
      <c r="E734" s="258" t="s">
        <v>1</v>
      </c>
      <c r="F734" s="259" t="s">
        <v>5180</v>
      </c>
      <c r="G734" s="257"/>
      <c r="H734" s="260">
        <v>12.4</v>
      </c>
      <c r="I734" s="261"/>
      <c r="J734" s="257"/>
      <c r="K734" s="257"/>
      <c r="L734" s="262"/>
      <c r="M734" s="263"/>
      <c r="N734" s="264"/>
      <c r="O734" s="264"/>
      <c r="P734" s="264"/>
      <c r="Q734" s="264"/>
      <c r="R734" s="264"/>
      <c r="S734" s="264"/>
      <c r="T734" s="265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66" t="s">
        <v>218</v>
      </c>
      <c r="AU734" s="266" t="s">
        <v>85</v>
      </c>
      <c r="AV734" s="14" t="s">
        <v>85</v>
      </c>
      <c r="AW734" s="14" t="s">
        <v>32</v>
      </c>
      <c r="AX734" s="14" t="s">
        <v>76</v>
      </c>
      <c r="AY734" s="266" t="s">
        <v>205</v>
      </c>
    </row>
    <row r="735" s="15" customFormat="1">
      <c r="A735" s="15"/>
      <c r="B735" s="267"/>
      <c r="C735" s="268"/>
      <c r="D735" s="247" t="s">
        <v>218</v>
      </c>
      <c r="E735" s="269" t="s">
        <v>1</v>
      </c>
      <c r="F735" s="270" t="s">
        <v>229</v>
      </c>
      <c r="G735" s="268"/>
      <c r="H735" s="271">
        <v>12.4</v>
      </c>
      <c r="I735" s="272"/>
      <c r="J735" s="268"/>
      <c r="K735" s="268"/>
      <c r="L735" s="273"/>
      <c r="M735" s="274"/>
      <c r="N735" s="275"/>
      <c r="O735" s="275"/>
      <c r="P735" s="275"/>
      <c r="Q735" s="275"/>
      <c r="R735" s="275"/>
      <c r="S735" s="275"/>
      <c r="T735" s="276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T735" s="277" t="s">
        <v>218</v>
      </c>
      <c r="AU735" s="277" t="s">
        <v>85</v>
      </c>
      <c r="AV735" s="15" t="s">
        <v>213</v>
      </c>
      <c r="AW735" s="15" t="s">
        <v>32</v>
      </c>
      <c r="AX735" s="15" t="s">
        <v>83</v>
      </c>
      <c r="AY735" s="277" t="s">
        <v>205</v>
      </c>
    </row>
    <row r="736" s="2" customFormat="1" ht="24.15" customHeight="1">
      <c r="A736" s="39"/>
      <c r="B736" s="40"/>
      <c r="C736" s="227" t="s">
        <v>897</v>
      </c>
      <c r="D736" s="227" t="s">
        <v>208</v>
      </c>
      <c r="E736" s="228" t="s">
        <v>5181</v>
      </c>
      <c r="F736" s="229" t="s">
        <v>5182</v>
      </c>
      <c r="G736" s="230" t="s">
        <v>357</v>
      </c>
      <c r="H736" s="231">
        <v>0.043999999999999997</v>
      </c>
      <c r="I736" s="232"/>
      <c r="J736" s="233">
        <f>ROUND(I736*H736,2)</f>
        <v>0</v>
      </c>
      <c r="K736" s="229" t="s">
        <v>212</v>
      </c>
      <c r="L736" s="45"/>
      <c r="M736" s="234" t="s">
        <v>1</v>
      </c>
      <c r="N736" s="235" t="s">
        <v>41</v>
      </c>
      <c r="O736" s="92"/>
      <c r="P736" s="236">
        <f>O736*H736</f>
        <v>0</v>
      </c>
      <c r="Q736" s="236">
        <v>0</v>
      </c>
      <c r="R736" s="236">
        <f>Q736*H736</f>
        <v>0</v>
      </c>
      <c r="S736" s="236">
        <v>0</v>
      </c>
      <c r="T736" s="237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38" t="s">
        <v>303</v>
      </c>
      <c r="AT736" s="238" t="s">
        <v>208</v>
      </c>
      <c r="AU736" s="238" t="s">
        <v>85</v>
      </c>
      <c r="AY736" s="18" t="s">
        <v>205</v>
      </c>
      <c r="BE736" s="239">
        <f>IF(N736="základní",J736,0)</f>
        <v>0</v>
      </c>
      <c r="BF736" s="239">
        <f>IF(N736="snížená",J736,0)</f>
        <v>0</v>
      </c>
      <c r="BG736" s="239">
        <f>IF(N736="zákl. přenesená",J736,0)</f>
        <v>0</v>
      </c>
      <c r="BH736" s="239">
        <f>IF(N736="sníž. přenesená",J736,0)</f>
        <v>0</v>
      </c>
      <c r="BI736" s="239">
        <f>IF(N736="nulová",J736,0)</f>
        <v>0</v>
      </c>
      <c r="BJ736" s="18" t="s">
        <v>83</v>
      </c>
      <c r="BK736" s="239">
        <f>ROUND(I736*H736,2)</f>
        <v>0</v>
      </c>
      <c r="BL736" s="18" t="s">
        <v>303</v>
      </c>
      <c r="BM736" s="238" t="s">
        <v>5183</v>
      </c>
    </row>
    <row r="737" s="2" customFormat="1">
      <c r="A737" s="39"/>
      <c r="B737" s="40"/>
      <c r="C737" s="41"/>
      <c r="D737" s="240" t="s">
        <v>216</v>
      </c>
      <c r="E737" s="41"/>
      <c r="F737" s="241" t="s">
        <v>5184</v>
      </c>
      <c r="G737" s="41"/>
      <c r="H737" s="41"/>
      <c r="I737" s="242"/>
      <c r="J737" s="41"/>
      <c r="K737" s="41"/>
      <c r="L737" s="45"/>
      <c r="M737" s="243"/>
      <c r="N737" s="244"/>
      <c r="O737" s="92"/>
      <c r="P737" s="92"/>
      <c r="Q737" s="92"/>
      <c r="R737" s="92"/>
      <c r="S737" s="92"/>
      <c r="T737" s="93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T737" s="18" t="s">
        <v>216</v>
      </c>
      <c r="AU737" s="18" t="s">
        <v>85</v>
      </c>
    </row>
    <row r="738" s="12" customFormat="1" ht="22.8" customHeight="1">
      <c r="A738" s="12"/>
      <c r="B738" s="211"/>
      <c r="C738" s="212"/>
      <c r="D738" s="213" t="s">
        <v>75</v>
      </c>
      <c r="E738" s="225" t="s">
        <v>2170</v>
      </c>
      <c r="F738" s="225" t="s">
        <v>2171</v>
      </c>
      <c r="G738" s="212"/>
      <c r="H738" s="212"/>
      <c r="I738" s="215"/>
      <c r="J738" s="226">
        <f>BK738</f>
        <v>0</v>
      </c>
      <c r="K738" s="212"/>
      <c r="L738" s="217"/>
      <c r="M738" s="218"/>
      <c r="N738" s="219"/>
      <c r="O738" s="219"/>
      <c r="P738" s="220">
        <f>SUM(P739:P790)</f>
        <v>0</v>
      </c>
      <c r="Q738" s="219"/>
      <c r="R738" s="220">
        <f>SUM(R739:R790)</f>
        <v>2.0808400000000002</v>
      </c>
      <c r="S738" s="219"/>
      <c r="T738" s="221">
        <f>SUM(T739:T790)</f>
        <v>0</v>
      </c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R738" s="222" t="s">
        <v>85</v>
      </c>
      <c r="AT738" s="223" t="s">
        <v>75</v>
      </c>
      <c r="AU738" s="223" t="s">
        <v>83</v>
      </c>
      <c r="AY738" s="222" t="s">
        <v>205</v>
      </c>
      <c r="BK738" s="224">
        <f>SUM(BK739:BK790)</f>
        <v>0</v>
      </c>
    </row>
    <row r="739" s="2" customFormat="1" ht="55.5" customHeight="1">
      <c r="A739" s="39"/>
      <c r="B739" s="40"/>
      <c r="C739" s="227" t="s">
        <v>903</v>
      </c>
      <c r="D739" s="227" t="s">
        <v>208</v>
      </c>
      <c r="E739" s="228" t="s">
        <v>2392</v>
      </c>
      <c r="F739" s="229" t="s">
        <v>5185</v>
      </c>
      <c r="G739" s="230" t="s">
        <v>933</v>
      </c>
      <c r="H739" s="231">
        <v>1</v>
      </c>
      <c r="I739" s="232"/>
      <c r="J739" s="233">
        <f>ROUND(I739*H739,2)</f>
        <v>0</v>
      </c>
      <c r="K739" s="229" t="s">
        <v>1</v>
      </c>
      <c r="L739" s="45"/>
      <c r="M739" s="234" t="s">
        <v>1</v>
      </c>
      <c r="N739" s="235" t="s">
        <v>41</v>
      </c>
      <c r="O739" s="92"/>
      <c r="P739" s="236">
        <f>O739*H739</f>
        <v>0</v>
      </c>
      <c r="Q739" s="236">
        <v>0.00093999999999999997</v>
      </c>
      <c r="R739" s="236">
        <f>Q739*H739</f>
        <v>0.00093999999999999997</v>
      </c>
      <c r="S739" s="236">
        <v>0</v>
      </c>
      <c r="T739" s="237">
        <f>S739*H739</f>
        <v>0</v>
      </c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R739" s="238" t="s">
        <v>303</v>
      </c>
      <c r="AT739" s="238" t="s">
        <v>208</v>
      </c>
      <c r="AU739" s="238" t="s">
        <v>85</v>
      </c>
      <c r="AY739" s="18" t="s">
        <v>205</v>
      </c>
      <c r="BE739" s="239">
        <f>IF(N739="základní",J739,0)</f>
        <v>0</v>
      </c>
      <c r="BF739" s="239">
        <f>IF(N739="snížená",J739,0)</f>
        <v>0</v>
      </c>
      <c r="BG739" s="239">
        <f>IF(N739="zákl. přenesená",J739,0)</f>
        <v>0</v>
      </c>
      <c r="BH739" s="239">
        <f>IF(N739="sníž. přenesená",J739,0)</f>
        <v>0</v>
      </c>
      <c r="BI739" s="239">
        <f>IF(N739="nulová",J739,0)</f>
        <v>0</v>
      </c>
      <c r="BJ739" s="18" t="s">
        <v>83</v>
      </c>
      <c r="BK739" s="239">
        <f>ROUND(I739*H739,2)</f>
        <v>0</v>
      </c>
      <c r="BL739" s="18" t="s">
        <v>303</v>
      </c>
      <c r="BM739" s="238" t="s">
        <v>5186</v>
      </c>
    </row>
    <row r="740" s="13" customFormat="1">
      <c r="A740" s="13"/>
      <c r="B740" s="245"/>
      <c r="C740" s="246"/>
      <c r="D740" s="247" t="s">
        <v>218</v>
      </c>
      <c r="E740" s="248" t="s">
        <v>1</v>
      </c>
      <c r="F740" s="249" t="s">
        <v>219</v>
      </c>
      <c r="G740" s="246"/>
      <c r="H740" s="248" t="s">
        <v>1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5" t="s">
        <v>218</v>
      </c>
      <c r="AU740" s="255" t="s">
        <v>85</v>
      </c>
      <c r="AV740" s="13" t="s">
        <v>83</v>
      </c>
      <c r="AW740" s="13" t="s">
        <v>32</v>
      </c>
      <c r="AX740" s="13" t="s">
        <v>76</v>
      </c>
      <c r="AY740" s="255" t="s">
        <v>205</v>
      </c>
    </row>
    <row r="741" s="13" customFormat="1">
      <c r="A741" s="13"/>
      <c r="B741" s="245"/>
      <c r="C741" s="246"/>
      <c r="D741" s="247" t="s">
        <v>218</v>
      </c>
      <c r="E741" s="248" t="s">
        <v>1</v>
      </c>
      <c r="F741" s="249" t="s">
        <v>220</v>
      </c>
      <c r="G741" s="246"/>
      <c r="H741" s="248" t="s">
        <v>1</v>
      </c>
      <c r="I741" s="250"/>
      <c r="J741" s="246"/>
      <c r="K741" s="246"/>
      <c r="L741" s="251"/>
      <c r="M741" s="252"/>
      <c r="N741" s="253"/>
      <c r="O741" s="253"/>
      <c r="P741" s="253"/>
      <c r="Q741" s="253"/>
      <c r="R741" s="253"/>
      <c r="S741" s="253"/>
      <c r="T741" s="254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5" t="s">
        <v>218</v>
      </c>
      <c r="AU741" s="255" t="s">
        <v>85</v>
      </c>
      <c r="AV741" s="13" t="s">
        <v>83</v>
      </c>
      <c r="AW741" s="13" t="s">
        <v>32</v>
      </c>
      <c r="AX741" s="13" t="s">
        <v>76</v>
      </c>
      <c r="AY741" s="255" t="s">
        <v>205</v>
      </c>
    </row>
    <row r="742" s="13" customFormat="1">
      <c r="A742" s="13"/>
      <c r="B742" s="245"/>
      <c r="C742" s="246"/>
      <c r="D742" s="247" t="s">
        <v>218</v>
      </c>
      <c r="E742" s="248" t="s">
        <v>1</v>
      </c>
      <c r="F742" s="249" t="s">
        <v>4917</v>
      </c>
      <c r="G742" s="246"/>
      <c r="H742" s="248" t="s">
        <v>1</v>
      </c>
      <c r="I742" s="250"/>
      <c r="J742" s="246"/>
      <c r="K742" s="246"/>
      <c r="L742" s="251"/>
      <c r="M742" s="252"/>
      <c r="N742" s="253"/>
      <c r="O742" s="253"/>
      <c r="P742" s="253"/>
      <c r="Q742" s="253"/>
      <c r="R742" s="253"/>
      <c r="S742" s="253"/>
      <c r="T742" s="254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5" t="s">
        <v>218</v>
      </c>
      <c r="AU742" s="255" t="s">
        <v>85</v>
      </c>
      <c r="AV742" s="13" t="s">
        <v>83</v>
      </c>
      <c r="AW742" s="13" t="s">
        <v>32</v>
      </c>
      <c r="AX742" s="13" t="s">
        <v>76</v>
      </c>
      <c r="AY742" s="255" t="s">
        <v>205</v>
      </c>
    </row>
    <row r="743" s="13" customFormat="1">
      <c r="A743" s="13"/>
      <c r="B743" s="245"/>
      <c r="C743" s="246"/>
      <c r="D743" s="247" t="s">
        <v>218</v>
      </c>
      <c r="E743" s="248" t="s">
        <v>1</v>
      </c>
      <c r="F743" s="249" t="s">
        <v>222</v>
      </c>
      <c r="G743" s="246"/>
      <c r="H743" s="248" t="s">
        <v>1</v>
      </c>
      <c r="I743" s="250"/>
      <c r="J743" s="246"/>
      <c r="K743" s="246"/>
      <c r="L743" s="251"/>
      <c r="M743" s="252"/>
      <c r="N743" s="253"/>
      <c r="O743" s="253"/>
      <c r="P743" s="253"/>
      <c r="Q743" s="253"/>
      <c r="R743" s="253"/>
      <c r="S743" s="253"/>
      <c r="T743" s="254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5" t="s">
        <v>218</v>
      </c>
      <c r="AU743" s="255" t="s">
        <v>85</v>
      </c>
      <c r="AV743" s="13" t="s">
        <v>83</v>
      </c>
      <c r="AW743" s="13" t="s">
        <v>32</v>
      </c>
      <c r="AX743" s="13" t="s">
        <v>76</v>
      </c>
      <c r="AY743" s="255" t="s">
        <v>205</v>
      </c>
    </row>
    <row r="744" s="13" customFormat="1">
      <c r="A744" s="13"/>
      <c r="B744" s="245"/>
      <c r="C744" s="246"/>
      <c r="D744" s="247" t="s">
        <v>218</v>
      </c>
      <c r="E744" s="248" t="s">
        <v>1</v>
      </c>
      <c r="F744" s="249" t="s">
        <v>5187</v>
      </c>
      <c r="G744" s="246"/>
      <c r="H744" s="248" t="s">
        <v>1</v>
      </c>
      <c r="I744" s="250"/>
      <c r="J744" s="246"/>
      <c r="K744" s="246"/>
      <c r="L744" s="251"/>
      <c r="M744" s="252"/>
      <c r="N744" s="253"/>
      <c r="O744" s="253"/>
      <c r="P744" s="253"/>
      <c r="Q744" s="253"/>
      <c r="R744" s="253"/>
      <c r="S744" s="253"/>
      <c r="T744" s="254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5" t="s">
        <v>218</v>
      </c>
      <c r="AU744" s="255" t="s">
        <v>85</v>
      </c>
      <c r="AV744" s="13" t="s">
        <v>83</v>
      </c>
      <c r="AW744" s="13" t="s">
        <v>32</v>
      </c>
      <c r="AX744" s="13" t="s">
        <v>76</v>
      </c>
      <c r="AY744" s="255" t="s">
        <v>205</v>
      </c>
    </row>
    <row r="745" s="14" customFormat="1">
      <c r="A745" s="14"/>
      <c r="B745" s="256"/>
      <c r="C745" s="257"/>
      <c r="D745" s="247" t="s">
        <v>218</v>
      </c>
      <c r="E745" s="258" t="s">
        <v>1</v>
      </c>
      <c r="F745" s="259" t="s">
        <v>83</v>
      </c>
      <c r="G745" s="257"/>
      <c r="H745" s="260">
        <v>1</v>
      </c>
      <c r="I745" s="261"/>
      <c r="J745" s="257"/>
      <c r="K745" s="257"/>
      <c r="L745" s="262"/>
      <c r="M745" s="263"/>
      <c r="N745" s="264"/>
      <c r="O745" s="264"/>
      <c r="P745" s="264"/>
      <c r="Q745" s="264"/>
      <c r="R745" s="264"/>
      <c r="S745" s="264"/>
      <c r="T745" s="265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66" t="s">
        <v>218</v>
      </c>
      <c r="AU745" s="266" t="s">
        <v>85</v>
      </c>
      <c r="AV745" s="14" t="s">
        <v>85</v>
      </c>
      <c r="AW745" s="14" t="s">
        <v>32</v>
      </c>
      <c r="AX745" s="14" t="s">
        <v>76</v>
      </c>
      <c r="AY745" s="266" t="s">
        <v>205</v>
      </c>
    </row>
    <row r="746" s="15" customFormat="1">
      <c r="A746" s="15"/>
      <c r="B746" s="267"/>
      <c r="C746" s="268"/>
      <c r="D746" s="247" t="s">
        <v>218</v>
      </c>
      <c r="E746" s="269" t="s">
        <v>1</v>
      </c>
      <c r="F746" s="270" t="s">
        <v>229</v>
      </c>
      <c r="G746" s="268"/>
      <c r="H746" s="271">
        <v>1</v>
      </c>
      <c r="I746" s="272"/>
      <c r="J746" s="268"/>
      <c r="K746" s="268"/>
      <c r="L746" s="273"/>
      <c r="M746" s="274"/>
      <c r="N746" s="275"/>
      <c r="O746" s="275"/>
      <c r="P746" s="275"/>
      <c r="Q746" s="275"/>
      <c r="R746" s="275"/>
      <c r="S746" s="275"/>
      <c r="T746" s="276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T746" s="277" t="s">
        <v>218</v>
      </c>
      <c r="AU746" s="277" t="s">
        <v>85</v>
      </c>
      <c r="AV746" s="15" t="s">
        <v>213</v>
      </c>
      <c r="AW746" s="15" t="s">
        <v>32</v>
      </c>
      <c r="AX746" s="15" t="s">
        <v>83</v>
      </c>
      <c r="AY746" s="277" t="s">
        <v>205</v>
      </c>
    </row>
    <row r="747" s="2" customFormat="1" ht="16.5" customHeight="1">
      <c r="A747" s="39"/>
      <c r="B747" s="40"/>
      <c r="C747" s="227" t="s">
        <v>908</v>
      </c>
      <c r="D747" s="227" t="s">
        <v>208</v>
      </c>
      <c r="E747" s="228" t="s">
        <v>5188</v>
      </c>
      <c r="F747" s="229" t="s">
        <v>5189</v>
      </c>
      <c r="G747" s="230" t="s">
        <v>933</v>
      </c>
      <c r="H747" s="231">
        <v>1</v>
      </c>
      <c r="I747" s="232"/>
      <c r="J747" s="233">
        <f>ROUND(I747*H747,2)</f>
        <v>0</v>
      </c>
      <c r="K747" s="229" t="s">
        <v>1</v>
      </c>
      <c r="L747" s="45"/>
      <c r="M747" s="234" t="s">
        <v>1</v>
      </c>
      <c r="N747" s="235" t="s">
        <v>41</v>
      </c>
      <c r="O747" s="92"/>
      <c r="P747" s="236">
        <f>O747*H747</f>
        <v>0</v>
      </c>
      <c r="Q747" s="236">
        <v>0</v>
      </c>
      <c r="R747" s="236">
        <f>Q747*H747</f>
        <v>0</v>
      </c>
      <c r="S747" s="236">
        <v>0</v>
      </c>
      <c r="T747" s="237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38" t="s">
        <v>303</v>
      </c>
      <c r="AT747" s="238" t="s">
        <v>208</v>
      </c>
      <c r="AU747" s="238" t="s">
        <v>85</v>
      </c>
      <c r="AY747" s="18" t="s">
        <v>205</v>
      </c>
      <c r="BE747" s="239">
        <f>IF(N747="základní",J747,0)</f>
        <v>0</v>
      </c>
      <c r="BF747" s="239">
        <f>IF(N747="snížená",J747,0)</f>
        <v>0</v>
      </c>
      <c r="BG747" s="239">
        <f>IF(N747="zákl. přenesená",J747,0)</f>
        <v>0</v>
      </c>
      <c r="BH747" s="239">
        <f>IF(N747="sníž. přenesená",J747,0)</f>
        <v>0</v>
      </c>
      <c r="BI747" s="239">
        <f>IF(N747="nulová",J747,0)</f>
        <v>0</v>
      </c>
      <c r="BJ747" s="18" t="s">
        <v>83</v>
      </c>
      <c r="BK747" s="239">
        <f>ROUND(I747*H747,2)</f>
        <v>0</v>
      </c>
      <c r="BL747" s="18" t="s">
        <v>303</v>
      </c>
      <c r="BM747" s="238" t="s">
        <v>5190</v>
      </c>
    </row>
    <row r="748" s="13" customFormat="1">
      <c r="A748" s="13"/>
      <c r="B748" s="245"/>
      <c r="C748" s="246"/>
      <c r="D748" s="247" t="s">
        <v>218</v>
      </c>
      <c r="E748" s="248" t="s">
        <v>1</v>
      </c>
      <c r="F748" s="249" t="s">
        <v>219</v>
      </c>
      <c r="G748" s="246"/>
      <c r="H748" s="248" t="s">
        <v>1</v>
      </c>
      <c r="I748" s="250"/>
      <c r="J748" s="246"/>
      <c r="K748" s="246"/>
      <c r="L748" s="251"/>
      <c r="M748" s="252"/>
      <c r="N748" s="253"/>
      <c r="O748" s="253"/>
      <c r="P748" s="253"/>
      <c r="Q748" s="253"/>
      <c r="R748" s="253"/>
      <c r="S748" s="253"/>
      <c r="T748" s="254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5" t="s">
        <v>218</v>
      </c>
      <c r="AU748" s="255" t="s">
        <v>85</v>
      </c>
      <c r="AV748" s="13" t="s">
        <v>83</v>
      </c>
      <c r="AW748" s="13" t="s">
        <v>32</v>
      </c>
      <c r="AX748" s="13" t="s">
        <v>76</v>
      </c>
      <c r="AY748" s="255" t="s">
        <v>205</v>
      </c>
    </row>
    <row r="749" s="13" customFormat="1">
      <c r="A749" s="13"/>
      <c r="B749" s="245"/>
      <c r="C749" s="246"/>
      <c r="D749" s="247" t="s">
        <v>218</v>
      </c>
      <c r="E749" s="248" t="s">
        <v>1</v>
      </c>
      <c r="F749" s="249" t="s">
        <v>220</v>
      </c>
      <c r="G749" s="246"/>
      <c r="H749" s="248" t="s">
        <v>1</v>
      </c>
      <c r="I749" s="250"/>
      <c r="J749" s="246"/>
      <c r="K749" s="246"/>
      <c r="L749" s="251"/>
      <c r="M749" s="252"/>
      <c r="N749" s="253"/>
      <c r="O749" s="253"/>
      <c r="P749" s="253"/>
      <c r="Q749" s="253"/>
      <c r="R749" s="253"/>
      <c r="S749" s="253"/>
      <c r="T749" s="254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5" t="s">
        <v>218</v>
      </c>
      <c r="AU749" s="255" t="s">
        <v>85</v>
      </c>
      <c r="AV749" s="13" t="s">
        <v>83</v>
      </c>
      <c r="AW749" s="13" t="s">
        <v>32</v>
      </c>
      <c r="AX749" s="13" t="s">
        <v>76</v>
      </c>
      <c r="AY749" s="255" t="s">
        <v>205</v>
      </c>
    </row>
    <row r="750" s="13" customFormat="1">
      <c r="A750" s="13"/>
      <c r="B750" s="245"/>
      <c r="C750" s="246"/>
      <c r="D750" s="247" t="s">
        <v>218</v>
      </c>
      <c r="E750" s="248" t="s">
        <v>1</v>
      </c>
      <c r="F750" s="249" t="s">
        <v>4917</v>
      </c>
      <c r="G750" s="246"/>
      <c r="H750" s="248" t="s">
        <v>1</v>
      </c>
      <c r="I750" s="250"/>
      <c r="J750" s="246"/>
      <c r="K750" s="246"/>
      <c r="L750" s="251"/>
      <c r="M750" s="252"/>
      <c r="N750" s="253"/>
      <c r="O750" s="253"/>
      <c r="P750" s="253"/>
      <c r="Q750" s="253"/>
      <c r="R750" s="253"/>
      <c r="S750" s="253"/>
      <c r="T750" s="254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5" t="s">
        <v>218</v>
      </c>
      <c r="AU750" s="255" t="s">
        <v>85</v>
      </c>
      <c r="AV750" s="13" t="s">
        <v>83</v>
      </c>
      <c r="AW750" s="13" t="s">
        <v>32</v>
      </c>
      <c r="AX750" s="13" t="s">
        <v>76</v>
      </c>
      <c r="AY750" s="255" t="s">
        <v>205</v>
      </c>
    </row>
    <row r="751" s="13" customFormat="1">
      <c r="A751" s="13"/>
      <c r="B751" s="245"/>
      <c r="C751" s="246"/>
      <c r="D751" s="247" t="s">
        <v>218</v>
      </c>
      <c r="E751" s="248" t="s">
        <v>1</v>
      </c>
      <c r="F751" s="249" t="s">
        <v>222</v>
      </c>
      <c r="G751" s="246"/>
      <c r="H751" s="248" t="s">
        <v>1</v>
      </c>
      <c r="I751" s="250"/>
      <c r="J751" s="246"/>
      <c r="K751" s="246"/>
      <c r="L751" s="251"/>
      <c r="M751" s="252"/>
      <c r="N751" s="253"/>
      <c r="O751" s="253"/>
      <c r="P751" s="253"/>
      <c r="Q751" s="253"/>
      <c r="R751" s="253"/>
      <c r="S751" s="253"/>
      <c r="T751" s="254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5" t="s">
        <v>218</v>
      </c>
      <c r="AU751" s="255" t="s">
        <v>85</v>
      </c>
      <c r="AV751" s="13" t="s">
        <v>83</v>
      </c>
      <c r="AW751" s="13" t="s">
        <v>32</v>
      </c>
      <c r="AX751" s="13" t="s">
        <v>76</v>
      </c>
      <c r="AY751" s="255" t="s">
        <v>205</v>
      </c>
    </row>
    <row r="752" s="13" customFormat="1">
      <c r="A752" s="13"/>
      <c r="B752" s="245"/>
      <c r="C752" s="246"/>
      <c r="D752" s="247" t="s">
        <v>218</v>
      </c>
      <c r="E752" s="248" t="s">
        <v>1</v>
      </c>
      <c r="F752" s="249" t="s">
        <v>5187</v>
      </c>
      <c r="G752" s="246"/>
      <c r="H752" s="248" t="s">
        <v>1</v>
      </c>
      <c r="I752" s="250"/>
      <c r="J752" s="246"/>
      <c r="K752" s="246"/>
      <c r="L752" s="251"/>
      <c r="M752" s="252"/>
      <c r="N752" s="253"/>
      <c r="O752" s="253"/>
      <c r="P752" s="253"/>
      <c r="Q752" s="253"/>
      <c r="R752" s="253"/>
      <c r="S752" s="253"/>
      <c r="T752" s="254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5" t="s">
        <v>218</v>
      </c>
      <c r="AU752" s="255" t="s">
        <v>85</v>
      </c>
      <c r="AV752" s="13" t="s">
        <v>83</v>
      </c>
      <c r="AW752" s="13" t="s">
        <v>32</v>
      </c>
      <c r="AX752" s="13" t="s">
        <v>76</v>
      </c>
      <c r="AY752" s="255" t="s">
        <v>205</v>
      </c>
    </row>
    <row r="753" s="14" customFormat="1">
      <c r="A753" s="14"/>
      <c r="B753" s="256"/>
      <c r="C753" s="257"/>
      <c r="D753" s="247" t="s">
        <v>218</v>
      </c>
      <c r="E753" s="258" t="s">
        <v>1</v>
      </c>
      <c r="F753" s="259" t="s">
        <v>5191</v>
      </c>
      <c r="G753" s="257"/>
      <c r="H753" s="260">
        <v>1</v>
      </c>
      <c r="I753" s="261"/>
      <c r="J753" s="257"/>
      <c r="K753" s="257"/>
      <c r="L753" s="262"/>
      <c r="M753" s="263"/>
      <c r="N753" s="264"/>
      <c r="O753" s="264"/>
      <c r="P753" s="264"/>
      <c r="Q753" s="264"/>
      <c r="R753" s="264"/>
      <c r="S753" s="264"/>
      <c r="T753" s="265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66" t="s">
        <v>218</v>
      </c>
      <c r="AU753" s="266" t="s">
        <v>85</v>
      </c>
      <c r="AV753" s="14" t="s">
        <v>85</v>
      </c>
      <c r="AW753" s="14" t="s">
        <v>32</v>
      </c>
      <c r="AX753" s="14" t="s">
        <v>76</v>
      </c>
      <c r="AY753" s="266" t="s">
        <v>205</v>
      </c>
    </row>
    <row r="754" s="15" customFormat="1">
      <c r="A754" s="15"/>
      <c r="B754" s="267"/>
      <c r="C754" s="268"/>
      <c r="D754" s="247" t="s">
        <v>218</v>
      </c>
      <c r="E754" s="269" t="s">
        <v>1</v>
      </c>
      <c r="F754" s="270" t="s">
        <v>229</v>
      </c>
      <c r="G754" s="268"/>
      <c r="H754" s="271">
        <v>1</v>
      </c>
      <c r="I754" s="272"/>
      <c r="J754" s="268"/>
      <c r="K754" s="268"/>
      <c r="L754" s="273"/>
      <c r="M754" s="274"/>
      <c r="N754" s="275"/>
      <c r="O754" s="275"/>
      <c r="P754" s="275"/>
      <c r="Q754" s="275"/>
      <c r="R754" s="275"/>
      <c r="S754" s="275"/>
      <c r="T754" s="276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77" t="s">
        <v>218</v>
      </c>
      <c r="AU754" s="277" t="s">
        <v>85</v>
      </c>
      <c r="AV754" s="15" t="s">
        <v>213</v>
      </c>
      <c r="AW754" s="15" t="s">
        <v>32</v>
      </c>
      <c r="AX754" s="15" t="s">
        <v>83</v>
      </c>
      <c r="AY754" s="277" t="s">
        <v>205</v>
      </c>
    </row>
    <row r="755" s="2" customFormat="1" ht="16.5" customHeight="1">
      <c r="A755" s="39"/>
      <c r="B755" s="40"/>
      <c r="C755" s="289" t="s">
        <v>914</v>
      </c>
      <c r="D755" s="289" t="s">
        <v>386</v>
      </c>
      <c r="E755" s="290" t="s">
        <v>5192</v>
      </c>
      <c r="F755" s="291" t="s">
        <v>5193</v>
      </c>
      <c r="G755" s="292" t="s">
        <v>933</v>
      </c>
      <c r="H755" s="293">
        <v>1</v>
      </c>
      <c r="I755" s="294"/>
      <c r="J755" s="295">
        <f>ROUND(I755*H755,2)</f>
        <v>0</v>
      </c>
      <c r="K755" s="291" t="s">
        <v>1</v>
      </c>
      <c r="L755" s="296"/>
      <c r="M755" s="297" t="s">
        <v>1</v>
      </c>
      <c r="N755" s="298" t="s">
        <v>41</v>
      </c>
      <c r="O755" s="92"/>
      <c r="P755" s="236">
        <f>O755*H755</f>
        <v>0</v>
      </c>
      <c r="Q755" s="236">
        <v>0.0201</v>
      </c>
      <c r="R755" s="236">
        <f>Q755*H755</f>
        <v>0.0201</v>
      </c>
      <c r="S755" s="236">
        <v>0</v>
      </c>
      <c r="T755" s="237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38" t="s">
        <v>473</v>
      </c>
      <c r="AT755" s="238" t="s">
        <v>386</v>
      </c>
      <c r="AU755" s="238" t="s">
        <v>85</v>
      </c>
      <c r="AY755" s="18" t="s">
        <v>205</v>
      </c>
      <c r="BE755" s="239">
        <f>IF(N755="základní",J755,0)</f>
        <v>0</v>
      </c>
      <c r="BF755" s="239">
        <f>IF(N755="snížená",J755,0)</f>
        <v>0</v>
      </c>
      <c r="BG755" s="239">
        <f>IF(N755="zákl. přenesená",J755,0)</f>
        <v>0</v>
      </c>
      <c r="BH755" s="239">
        <f>IF(N755="sníž. přenesená",J755,0)</f>
        <v>0</v>
      </c>
      <c r="BI755" s="239">
        <f>IF(N755="nulová",J755,0)</f>
        <v>0</v>
      </c>
      <c r="BJ755" s="18" t="s">
        <v>83</v>
      </c>
      <c r="BK755" s="239">
        <f>ROUND(I755*H755,2)</f>
        <v>0</v>
      </c>
      <c r="BL755" s="18" t="s">
        <v>303</v>
      </c>
      <c r="BM755" s="238" t="s">
        <v>5194</v>
      </c>
    </row>
    <row r="756" s="2" customFormat="1" ht="24.15" customHeight="1">
      <c r="A756" s="39"/>
      <c r="B756" s="40"/>
      <c r="C756" s="227" t="s">
        <v>919</v>
      </c>
      <c r="D756" s="227" t="s">
        <v>208</v>
      </c>
      <c r="E756" s="228" t="s">
        <v>5195</v>
      </c>
      <c r="F756" s="229" t="s">
        <v>5196</v>
      </c>
      <c r="G756" s="230" t="s">
        <v>255</v>
      </c>
      <c r="H756" s="231">
        <v>12</v>
      </c>
      <c r="I756" s="232"/>
      <c r="J756" s="233">
        <f>ROUND(I756*H756,2)</f>
        <v>0</v>
      </c>
      <c r="K756" s="229" t="s">
        <v>212</v>
      </c>
      <c r="L756" s="45"/>
      <c r="M756" s="234" t="s">
        <v>1</v>
      </c>
      <c r="N756" s="235" t="s">
        <v>41</v>
      </c>
      <c r="O756" s="92"/>
      <c r="P756" s="236">
        <f>O756*H756</f>
        <v>0</v>
      </c>
      <c r="Q756" s="236">
        <v>0</v>
      </c>
      <c r="R756" s="236">
        <f>Q756*H756</f>
        <v>0</v>
      </c>
      <c r="S756" s="236">
        <v>0</v>
      </c>
      <c r="T756" s="237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38" t="s">
        <v>303</v>
      </c>
      <c r="AT756" s="238" t="s">
        <v>208</v>
      </c>
      <c r="AU756" s="238" t="s">
        <v>85</v>
      </c>
      <c r="AY756" s="18" t="s">
        <v>205</v>
      </c>
      <c r="BE756" s="239">
        <f>IF(N756="základní",J756,0)</f>
        <v>0</v>
      </c>
      <c r="BF756" s="239">
        <f>IF(N756="snížená",J756,0)</f>
        <v>0</v>
      </c>
      <c r="BG756" s="239">
        <f>IF(N756="zákl. přenesená",J756,0)</f>
        <v>0</v>
      </c>
      <c r="BH756" s="239">
        <f>IF(N756="sníž. přenesená",J756,0)</f>
        <v>0</v>
      </c>
      <c r="BI756" s="239">
        <f>IF(N756="nulová",J756,0)</f>
        <v>0</v>
      </c>
      <c r="BJ756" s="18" t="s">
        <v>83</v>
      </c>
      <c r="BK756" s="239">
        <f>ROUND(I756*H756,2)</f>
        <v>0</v>
      </c>
      <c r="BL756" s="18" t="s">
        <v>303</v>
      </c>
      <c r="BM756" s="238" t="s">
        <v>5197</v>
      </c>
    </row>
    <row r="757" s="2" customFormat="1">
      <c r="A757" s="39"/>
      <c r="B757" s="40"/>
      <c r="C757" s="41"/>
      <c r="D757" s="240" t="s">
        <v>216</v>
      </c>
      <c r="E757" s="41"/>
      <c r="F757" s="241" t="s">
        <v>5198</v>
      </c>
      <c r="G757" s="41"/>
      <c r="H757" s="41"/>
      <c r="I757" s="242"/>
      <c r="J757" s="41"/>
      <c r="K757" s="41"/>
      <c r="L757" s="45"/>
      <c r="M757" s="243"/>
      <c r="N757" s="244"/>
      <c r="O757" s="92"/>
      <c r="P757" s="92"/>
      <c r="Q757" s="92"/>
      <c r="R757" s="92"/>
      <c r="S757" s="92"/>
      <c r="T757" s="93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T757" s="18" t="s">
        <v>216</v>
      </c>
      <c r="AU757" s="18" t="s">
        <v>85</v>
      </c>
    </row>
    <row r="758" s="13" customFormat="1">
      <c r="A758" s="13"/>
      <c r="B758" s="245"/>
      <c r="C758" s="246"/>
      <c r="D758" s="247" t="s">
        <v>218</v>
      </c>
      <c r="E758" s="248" t="s">
        <v>1</v>
      </c>
      <c r="F758" s="249" t="s">
        <v>219</v>
      </c>
      <c r="G758" s="246"/>
      <c r="H758" s="248" t="s">
        <v>1</v>
      </c>
      <c r="I758" s="250"/>
      <c r="J758" s="246"/>
      <c r="K758" s="246"/>
      <c r="L758" s="251"/>
      <c r="M758" s="252"/>
      <c r="N758" s="253"/>
      <c r="O758" s="253"/>
      <c r="P758" s="253"/>
      <c r="Q758" s="253"/>
      <c r="R758" s="253"/>
      <c r="S758" s="253"/>
      <c r="T758" s="254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5" t="s">
        <v>218</v>
      </c>
      <c r="AU758" s="255" t="s">
        <v>85</v>
      </c>
      <c r="AV758" s="13" t="s">
        <v>83</v>
      </c>
      <c r="AW758" s="13" t="s">
        <v>32</v>
      </c>
      <c r="AX758" s="13" t="s">
        <v>76</v>
      </c>
      <c r="AY758" s="255" t="s">
        <v>205</v>
      </c>
    </row>
    <row r="759" s="13" customFormat="1">
      <c r="A759" s="13"/>
      <c r="B759" s="245"/>
      <c r="C759" s="246"/>
      <c r="D759" s="247" t="s">
        <v>218</v>
      </c>
      <c r="E759" s="248" t="s">
        <v>1</v>
      </c>
      <c r="F759" s="249" t="s">
        <v>220</v>
      </c>
      <c r="G759" s="246"/>
      <c r="H759" s="248" t="s">
        <v>1</v>
      </c>
      <c r="I759" s="250"/>
      <c r="J759" s="246"/>
      <c r="K759" s="246"/>
      <c r="L759" s="251"/>
      <c r="M759" s="252"/>
      <c r="N759" s="253"/>
      <c r="O759" s="253"/>
      <c r="P759" s="253"/>
      <c r="Q759" s="253"/>
      <c r="R759" s="253"/>
      <c r="S759" s="253"/>
      <c r="T759" s="254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5" t="s">
        <v>218</v>
      </c>
      <c r="AU759" s="255" t="s">
        <v>85</v>
      </c>
      <c r="AV759" s="13" t="s">
        <v>83</v>
      </c>
      <c r="AW759" s="13" t="s">
        <v>32</v>
      </c>
      <c r="AX759" s="13" t="s">
        <v>76</v>
      </c>
      <c r="AY759" s="255" t="s">
        <v>205</v>
      </c>
    </row>
    <row r="760" s="13" customFormat="1">
      <c r="A760" s="13"/>
      <c r="B760" s="245"/>
      <c r="C760" s="246"/>
      <c r="D760" s="247" t="s">
        <v>218</v>
      </c>
      <c r="E760" s="248" t="s">
        <v>1</v>
      </c>
      <c r="F760" s="249" t="s">
        <v>4917</v>
      </c>
      <c r="G760" s="246"/>
      <c r="H760" s="248" t="s">
        <v>1</v>
      </c>
      <c r="I760" s="250"/>
      <c r="J760" s="246"/>
      <c r="K760" s="246"/>
      <c r="L760" s="251"/>
      <c r="M760" s="252"/>
      <c r="N760" s="253"/>
      <c r="O760" s="253"/>
      <c r="P760" s="253"/>
      <c r="Q760" s="253"/>
      <c r="R760" s="253"/>
      <c r="S760" s="253"/>
      <c r="T760" s="254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5" t="s">
        <v>218</v>
      </c>
      <c r="AU760" s="255" t="s">
        <v>85</v>
      </c>
      <c r="AV760" s="13" t="s">
        <v>83</v>
      </c>
      <c r="AW760" s="13" t="s">
        <v>32</v>
      </c>
      <c r="AX760" s="13" t="s">
        <v>76</v>
      </c>
      <c r="AY760" s="255" t="s">
        <v>205</v>
      </c>
    </row>
    <row r="761" s="13" customFormat="1">
      <c r="A761" s="13"/>
      <c r="B761" s="245"/>
      <c r="C761" s="246"/>
      <c r="D761" s="247" t="s">
        <v>218</v>
      </c>
      <c r="E761" s="248" t="s">
        <v>1</v>
      </c>
      <c r="F761" s="249" t="s">
        <v>222</v>
      </c>
      <c r="G761" s="246"/>
      <c r="H761" s="248" t="s">
        <v>1</v>
      </c>
      <c r="I761" s="250"/>
      <c r="J761" s="246"/>
      <c r="K761" s="246"/>
      <c r="L761" s="251"/>
      <c r="M761" s="252"/>
      <c r="N761" s="253"/>
      <c r="O761" s="253"/>
      <c r="P761" s="253"/>
      <c r="Q761" s="253"/>
      <c r="R761" s="253"/>
      <c r="S761" s="253"/>
      <c r="T761" s="254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5" t="s">
        <v>218</v>
      </c>
      <c r="AU761" s="255" t="s">
        <v>85</v>
      </c>
      <c r="AV761" s="13" t="s">
        <v>83</v>
      </c>
      <c r="AW761" s="13" t="s">
        <v>32</v>
      </c>
      <c r="AX761" s="13" t="s">
        <v>76</v>
      </c>
      <c r="AY761" s="255" t="s">
        <v>205</v>
      </c>
    </row>
    <row r="762" s="13" customFormat="1">
      <c r="A762" s="13"/>
      <c r="B762" s="245"/>
      <c r="C762" s="246"/>
      <c r="D762" s="247" t="s">
        <v>218</v>
      </c>
      <c r="E762" s="248" t="s">
        <v>1</v>
      </c>
      <c r="F762" s="249" t="s">
        <v>5187</v>
      </c>
      <c r="G762" s="246"/>
      <c r="H762" s="248" t="s">
        <v>1</v>
      </c>
      <c r="I762" s="250"/>
      <c r="J762" s="246"/>
      <c r="K762" s="246"/>
      <c r="L762" s="251"/>
      <c r="M762" s="252"/>
      <c r="N762" s="253"/>
      <c r="O762" s="253"/>
      <c r="P762" s="253"/>
      <c r="Q762" s="253"/>
      <c r="R762" s="253"/>
      <c r="S762" s="253"/>
      <c r="T762" s="254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5" t="s">
        <v>218</v>
      </c>
      <c r="AU762" s="255" t="s">
        <v>85</v>
      </c>
      <c r="AV762" s="13" t="s">
        <v>83</v>
      </c>
      <c r="AW762" s="13" t="s">
        <v>32</v>
      </c>
      <c r="AX762" s="13" t="s">
        <v>76</v>
      </c>
      <c r="AY762" s="255" t="s">
        <v>205</v>
      </c>
    </row>
    <row r="763" s="14" customFormat="1">
      <c r="A763" s="14"/>
      <c r="B763" s="256"/>
      <c r="C763" s="257"/>
      <c r="D763" s="247" t="s">
        <v>218</v>
      </c>
      <c r="E763" s="258" t="s">
        <v>1</v>
      </c>
      <c r="F763" s="259" t="s">
        <v>5199</v>
      </c>
      <c r="G763" s="257"/>
      <c r="H763" s="260">
        <v>12</v>
      </c>
      <c r="I763" s="261"/>
      <c r="J763" s="257"/>
      <c r="K763" s="257"/>
      <c r="L763" s="262"/>
      <c r="M763" s="263"/>
      <c r="N763" s="264"/>
      <c r="O763" s="264"/>
      <c r="P763" s="264"/>
      <c r="Q763" s="264"/>
      <c r="R763" s="264"/>
      <c r="S763" s="264"/>
      <c r="T763" s="265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66" t="s">
        <v>218</v>
      </c>
      <c r="AU763" s="266" t="s">
        <v>85</v>
      </c>
      <c r="AV763" s="14" t="s">
        <v>85</v>
      </c>
      <c r="AW763" s="14" t="s">
        <v>32</v>
      </c>
      <c r="AX763" s="14" t="s">
        <v>76</v>
      </c>
      <c r="AY763" s="266" t="s">
        <v>205</v>
      </c>
    </row>
    <row r="764" s="15" customFormat="1">
      <c r="A764" s="15"/>
      <c r="B764" s="267"/>
      <c r="C764" s="268"/>
      <c r="D764" s="247" t="s">
        <v>218</v>
      </c>
      <c r="E764" s="269" t="s">
        <v>1</v>
      </c>
      <c r="F764" s="270" t="s">
        <v>229</v>
      </c>
      <c r="G764" s="268"/>
      <c r="H764" s="271">
        <v>12</v>
      </c>
      <c r="I764" s="272"/>
      <c r="J764" s="268"/>
      <c r="K764" s="268"/>
      <c r="L764" s="273"/>
      <c r="M764" s="274"/>
      <c r="N764" s="275"/>
      <c r="O764" s="275"/>
      <c r="P764" s="275"/>
      <c r="Q764" s="275"/>
      <c r="R764" s="275"/>
      <c r="S764" s="275"/>
      <c r="T764" s="276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T764" s="277" t="s">
        <v>218</v>
      </c>
      <c r="AU764" s="277" t="s">
        <v>85</v>
      </c>
      <c r="AV764" s="15" t="s">
        <v>213</v>
      </c>
      <c r="AW764" s="15" t="s">
        <v>32</v>
      </c>
      <c r="AX764" s="15" t="s">
        <v>83</v>
      </c>
      <c r="AY764" s="277" t="s">
        <v>205</v>
      </c>
    </row>
    <row r="765" s="2" customFormat="1" ht="21.75" customHeight="1">
      <c r="A765" s="39"/>
      <c r="B765" s="40"/>
      <c r="C765" s="289" t="s">
        <v>925</v>
      </c>
      <c r="D765" s="289" t="s">
        <v>386</v>
      </c>
      <c r="E765" s="290" t="s">
        <v>5200</v>
      </c>
      <c r="F765" s="291" t="s">
        <v>5201</v>
      </c>
      <c r="G765" s="292" t="s">
        <v>255</v>
      </c>
      <c r="H765" s="293">
        <v>12</v>
      </c>
      <c r="I765" s="294"/>
      <c r="J765" s="295">
        <f>ROUND(I765*H765,2)</f>
        <v>0</v>
      </c>
      <c r="K765" s="291" t="s">
        <v>212</v>
      </c>
      <c r="L765" s="296"/>
      <c r="M765" s="297" t="s">
        <v>1</v>
      </c>
      <c r="N765" s="298" t="s">
        <v>41</v>
      </c>
      <c r="O765" s="92"/>
      <c r="P765" s="236">
        <f>O765*H765</f>
        <v>0</v>
      </c>
      <c r="Q765" s="236">
        <v>0.0028999999999999998</v>
      </c>
      <c r="R765" s="236">
        <f>Q765*H765</f>
        <v>0.034799999999999998</v>
      </c>
      <c r="S765" s="236">
        <v>0</v>
      </c>
      <c r="T765" s="237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38" t="s">
        <v>473</v>
      </c>
      <c r="AT765" s="238" t="s">
        <v>386</v>
      </c>
      <c r="AU765" s="238" t="s">
        <v>85</v>
      </c>
      <c r="AY765" s="18" t="s">
        <v>205</v>
      </c>
      <c r="BE765" s="239">
        <f>IF(N765="základní",J765,0)</f>
        <v>0</v>
      </c>
      <c r="BF765" s="239">
        <f>IF(N765="snížená",J765,0)</f>
        <v>0</v>
      </c>
      <c r="BG765" s="239">
        <f>IF(N765="zákl. přenesená",J765,0)</f>
        <v>0</v>
      </c>
      <c r="BH765" s="239">
        <f>IF(N765="sníž. přenesená",J765,0)</f>
        <v>0</v>
      </c>
      <c r="BI765" s="239">
        <f>IF(N765="nulová",J765,0)</f>
        <v>0</v>
      </c>
      <c r="BJ765" s="18" t="s">
        <v>83</v>
      </c>
      <c r="BK765" s="239">
        <f>ROUND(I765*H765,2)</f>
        <v>0</v>
      </c>
      <c r="BL765" s="18" t="s">
        <v>303</v>
      </c>
      <c r="BM765" s="238" t="s">
        <v>5202</v>
      </c>
    </row>
    <row r="766" s="2" customFormat="1" ht="24.15" customHeight="1">
      <c r="A766" s="39"/>
      <c r="B766" s="40"/>
      <c r="C766" s="227" t="s">
        <v>930</v>
      </c>
      <c r="D766" s="227" t="s">
        <v>208</v>
      </c>
      <c r="E766" s="228" t="s">
        <v>2351</v>
      </c>
      <c r="F766" s="229" t="s">
        <v>2352</v>
      </c>
      <c r="G766" s="230" t="s">
        <v>1634</v>
      </c>
      <c r="H766" s="231">
        <v>500</v>
      </c>
      <c r="I766" s="232"/>
      <c r="J766" s="233">
        <f>ROUND(I766*H766,2)</f>
        <v>0</v>
      </c>
      <c r="K766" s="229" t="s">
        <v>212</v>
      </c>
      <c r="L766" s="45"/>
      <c r="M766" s="234" t="s">
        <v>1</v>
      </c>
      <c r="N766" s="235" t="s">
        <v>41</v>
      </c>
      <c r="O766" s="92"/>
      <c r="P766" s="236">
        <f>O766*H766</f>
        <v>0</v>
      </c>
      <c r="Q766" s="236">
        <v>5.0000000000000002E-05</v>
      </c>
      <c r="R766" s="236">
        <f>Q766*H766</f>
        <v>0.025000000000000001</v>
      </c>
      <c r="S766" s="236">
        <v>0</v>
      </c>
      <c r="T766" s="237">
        <f>S766*H766</f>
        <v>0</v>
      </c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R766" s="238" t="s">
        <v>303</v>
      </c>
      <c r="AT766" s="238" t="s">
        <v>208</v>
      </c>
      <c r="AU766" s="238" t="s">
        <v>85</v>
      </c>
      <c r="AY766" s="18" t="s">
        <v>205</v>
      </c>
      <c r="BE766" s="239">
        <f>IF(N766="základní",J766,0)</f>
        <v>0</v>
      </c>
      <c r="BF766" s="239">
        <f>IF(N766="snížená",J766,0)</f>
        <v>0</v>
      </c>
      <c r="BG766" s="239">
        <f>IF(N766="zákl. přenesená",J766,0)</f>
        <v>0</v>
      </c>
      <c r="BH766" s="239">
        <f>IF(N766="sníž. přenesená",J766,0)</f>
        <v>0</v>
      </c>
      <c r="BI766" s="239">
        <f>IF(N766="nulová",J766,0)</f>
        <v>0</v>
      </c>
      <c r="BJ766" s="18" t="s">
        <v>83</v>
      </c>
      <c r="BK766" s="239">
        <f>ROUND(I766*H766,2)</f>
        <v>0</v>
      </c>
      <c r="BL766" s="18" t="s">
        <v>303</v>
      </c>
      <c r="BM766" s="238" t="s">
        <v>5203</v>
      </c>
    </row>
    <row r="767" s="2" customFormat="1">
      <c r="A767" s="39"/>
      <c r="B767" s="40"/>
      <c r="C767" s="41"/>
      <c r="D767" s="240" t="s">
        <v>216</v>
      </c>
      <c r="E767" s="41"/>
      <c r="F767" s="241" t="s">
        <v>2354</v>
      </c>
      <c r="G767" s="41"/>
      <c r="H767" s="41"/>
      <c r="I767" s="242"/>
      <c r="J767" s="41"/>
      <c r="K767" s="41"/>
      <c r="L767" s="45"/>
      <c r="M767" s="243"/>
      <c r="N767" s="244"/>
      <c r="O767" s="92"/>
      <c r="P767" s="92"/>
      <c r="Q767" s="92"/>
      <c r="R767" s="92"/>
      <c r="S767" s="92"/>
      <c r="T767" s="93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T767" s="18" t="s">
        <v>216</v>
      </c>
      <c r="AU767" s="18" t="s">
        <v>85</v>
      </c>
    </row>
    <row r="768" s="14" customFormat="1">
      <c r="A768" s="14"/>
      <c r="B768" s="256"/>
      <c r="C768" s="257"/>
      <c r="D768" s="247" t="s">
        <v>218</v>
      </c>
      <c r="E768" s="257"/>
      <c r="F768" s="259" t="s">
        <v>5204</v>
      </c>
      <c r="G768" s="257"/>
      <c r="H768" s="260">
        <v>500</v>
      </c>
      <c r="I768" s="261"/>
      <c r="J768" s="257"/>
      <c r="K768" s="257"/>
      <c r="L768" s="262"/>
      <c r="M768" s="263"/>
      <c r="N768" s="264"/>
      <c r="O768" s="264"/>
      <c r="P768" s="264"/>
      <c r="Q768" s="264"/>
      <c r="R768" s="264"/>
      <c r="S768" s="264"/>
      <c r="T768" s="265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66" t="s">
        <v>218</v>
      </c>
      <c r="AU768" s="266" t="s">
        <v>85</v>
      </c>
      <c r="AV768" s="14" t="s">
        <v>85</v>
      </c>
      <c r="AW768" s="14" t="s">
        <v>4</v>
      </c>
      <c r="AX768" s="14" t="s">
        <v>83</v>
      </c>
      <c r="AY768" s="266" t="s">
        <v>205</v>
      </c>
    </row>
    <row r="769" s="2" customFormat="1" ht="16.5" customHeight="1">
      <c r="A769" s="39"/>
      <c r="B769" s="40"/>
      <c r="C769" s="289" t="s">
        <v>939</v>
      </c>
      <c r="D769" s="289" t="s">
        <v>386</v>
      </c>
      <c r="E769" s="290" t="s">
        <v>5205</v>
      </c>
      <c r="F769" s="291" t="s">
        <v>5206</v>
      </c>
      <c r="G769" s="292" t="s">
        <v>933</v>
      </c>
      <c r="H769" s="293">
        <v>1</v>
      </c>
      <c r="I769" s="294"/>
      <c r="J769" s="295">
        <f>ROUND(I769*H769,2)</f>
        <v>0</v>
      </c>
      <c r="K769" s="291" t="s">
        <v>1</v>
      </c>
      <c r="L769" s="296"/>
      <c r="M769" s="297" t="s">
        <v>1</v>
      </c>
      <c r="N769" s="298" t="s">
        <v>41</v>
      </c>
      <c r="O769" s="92"/>
      <c r="P769" s="236">
        <f>O769*H769</f>
        <v>0</v>
      </c>
      <c r="Q769" s="236">
        <v>1</v>
      </c>
      <c r="R769" s="236">
        <f>Q769*H769</f>
        <v>1</v>
      </c>
      <c r="S769" s="236">
        <v>0</v>
      </c>
      <c r="T769" s="237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38" t="s">
        <v>473</v>
      </c>
      <c r="AT769" s="238" t="s">
        <v>386</v>
      </c>
      <c r="AU769" s="238" t="s">
        <v>85</v>
      </c>
      <c r="AY769" s="18" t="s">
        <v>205</v>
      </c>
      <c r="BE769" s="239">
        <f>IF(N769="základní",J769,0)</f>
        <v>0</v>
      </c>
      <c r="BF769" s="239">
        <f>IF(N769="snížená",J769,0)</f>
        <v>0</v>
      </c>
      <c r="BG769" s="239">
        <f>IF(N769="zákl. přenesená",J769,0)</f>
        <v>0</v>
      </c>
      <c r="BH769" s="239">
        <f>IF(N769="sníž. přenesená",J769,0)</f>
        <v>0</v>
      </c>
      <c r="BI769" s="239">
        <f>IF(N769="nulová",J769,0)</f>
        <v>0</v>
      </c>
      <c r="BJ769" s="18" t="s">
        <v>83</v>
      </c>
      <c r="BK769" s="239">
        <f>ROUND(I769*H769,2)</f>
        <v>0</v>
      </c>
      <c r="BL769" s="18" t="s">
        <v>303</v>
      </c>
      <c r="BM769" s="238" t="s">
        <v>5207</v>
      </c>
    </row>
    <row r="770" s="13" customFormat="1">
      <c r="A770" s="13"/>
      <c r="B770" s="245"/>
      <c r="C770" s="246"/>
      <c r="D770" s="247" t="s">
        <v>218</v>
      </c>
      <c r="E770" s="248" t="s">
        <v>1</v>
      </c>
      <c r="F770" s="249" t="s">
        <v>219</v>
      </c>
      <c r="G770" s="246"/>
      <c r="H770" s="248" t="s">
        <v>1</v>
      </c>
      <c r="I770" s="250"/>
      <c r="J770" s="246"/>
      <c r="K770" s="246"/>
      <c r="L770" s="251"/>
      <c r="M770" s="252"/>
      <c r="N770" s="253"/>
      <c r="O770" s="253"/>
      <c r="P770" s="253"/>
      <c r="Q770" s="253"/>
      <c r="R770" s="253"/>
      <c r="S770" s="253"/>
      <c r="T770" s="254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5" t="s">
        <v>218</v>
      </c>
      <c r="AU770" s="255" t="s">
        <v>85</v>
      </c>
      <c r="AV770" s="13" t="s">
        <v>83</v>
      </c>
      <c r="AW770" s="13" t="s">
        <v>32</v>
      </c>
      <c r="AX770" s="13" t="s">
        <v>76</v>
      </c>
      <c r="AY770" s="255" t="s">
        <v>205</v>
      </c>
    </row>
    <row r="771" s="13" customFormat="1">
      <c r="A771" s="13"/>
      <c r="B771" s="245"/>
      <c r="C771" s="246"/>
      <c r="D771" s="247" t="s">
        <v>218</v>
      </c>
      <c r="E771" s="248" t="s">
        <v>1</v>
      </c>
      <c r="F771" s="249" t="s">
        <v>220</v>
      </c>
      <c r="G771" s="246"/>
      <c r="H771" s="248" t="s">
        <v>1</v>
      </c>
      <c r="I771" s="250"/>
      <c r="J771" s="246"/>
      <c r="K771" s="246"/>
      <c r="L771" s="251"/>
      <c r="M771" s="252"/>
      <c r="N771" s="253"/>
      <c r="O771" s="253"/>
      <c r="P771" s="253"/>
      <c r="Q771" s="253"/>
      <c r="R771" s="253"/>
      <c r="S771" s="253"/>
      <c r="T771" s="254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5" t="s">
        <v>218</v>
      </c>
      <c r="AU771" s="255" t="s">
        <v>85</v>
      </c>
      <c r="AV771" s="13" t="s">
        <v>83</v>
      </c>
      <c r="AW771" s="13" t="s">
        <v>32</v>
      </c>
      <c r="AX771" s="13" t="s">
        <v>76</v>
      </c>
      <c r="AY771" s="255" t="s">
        <v>205</v>
      </c>
    </row>
    <row r="772" s="13" customFormat="1">
      <c r="A772" s="13"/>
      <c r="B772" s="245"/>
      <c r="C772" s="246"/>
      <c r="D772" s="247" t="s">
        <v>218</v>
      </c>
      <c r="E772" s="248" t="s">
        <v>1</v>
      </c>
      <c r="F772" s="249" t="s">
        <v>4917</v>
      </c>
      <c r="G772" s="246"/>
      <c r="H772" s="248" t="s">
        <v>1</v>
      </c>
      <c r="I772" s="250"/>
      <c r="J772" s="246"/>
      <c r="K772" s="246"/>
      <c r="L772" s="251"/>
      <c r="M772" s="252"/>
      <c r="N772" s="253"/>
      <c r="O772" s="253"/>
      <c r="P772" s="253"/>
      <c r="Q772" s="253"/>
      <c r="R772" s="253"/>
      <c r="S772" s="253"/>
      <c r="T772" s="254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5" t="s">
        <v>218</v>
      </c>
      <c r="AU772" s="255" t="s">
        <v>85</v>
      </c>
      <c r="AV772" s="13" t="s">
        <v>83</v>
      </c>
      <c r="AW772" s="13" t="s">
        <v>32</v>
      </c>
      <c r="AX772" s="13" t="s">
        <v>76</v>
      </c>
      <c r="AY772" s="255" t="s">
        <v>205</v>
      </c>
    </row>
    <row r="773" s="13" customFormat="1">
      <c r="A773" s="13"/>
      <c r="B773" s="245"/>
      <c r="C773" s="246"/>
      <c r="D773" s="247" t="s">
        <v>218</v>
      </c>
      <c r="E773" s="248" t="s">
        <v>1</v>
      </c>
      <c r="F773" s="249" t="s">
        <v>222</v>
      </c>
      <c r="G773" s="246"/>
      <c r="H773" s="248" t="s">
        <v>1</v>
      </c>
      <c r="I773" s="250"/>
      <c r="J773" s="246"/>
      <c r="K773" s="246"/>
      <c r="L773" s="251"/>
      <c r="M773" s="252"/>
      <c r="N773" s="253"/>
      <c r="O773" s="253"/>
      <c r="P773" s="253"/>
      <c r="Q773" s="253"/>
      <c r="R773" s="253"/>
      <c r="S773" s="253"/>
      <c r="T773" s="254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5" t="s">
        <v>218</v>
      </c>
      <c r="AU773" s="255" t="s">
        <v>85</v>
      </c>
      <c r="AV773" s="13" t="s">
        <v>83</v>
      </c>
      <c r="AW773" s="13" t="s">
        <v>32</v>
      </c>
      <c r="AX773" s="13" t="s">
        <v>76</v>
      </c>
      <c r="AY773" s="255" t="s">
        <v>205</v>
      </c>
    </row>
    <row r="774" s="13" customFormat="1">
      <c r="A774" s="13"/>
      <c r="B774" s="245"/>
      <c r="C774" s="246"/>
      <c r="D774" s="247" t="s">
        <v>218</v>
      </c>
      <c r="E774" s="248" t="s">
        <v>1</v>
      </c>
      <c r="F774" s="249" t="s">
        <v>5187</v>
      </c>
      <c r="G774" s="246"/>
      <c r="H774" s="248" t="s">
        <v>1</v>
      </c>
      <c r="I774" s="250"/>
      <c r="J774" s="246"/>
      <c r="K774" s="246"/>
      <c r="L774" s="251"/>
      <c r="M774" s="252"/>
      <c r="N774" s="253"/>
      <c r="O774" s="253"/>
      <c r="P774" s="253"/>
      <c r="Q774" s="253"/>
      <c r="R774" s="253"/>
      <c r="S774" s="253"/>
      <c r="T774" s="254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5" t="s">
        <v>218</v>
      </c>
      <c r="AU774" s="255" t="s">
        <v>85</v>
      </c>
      <c r="AV774" s="13" t="s">
        <v>83</v>
      </c>
      <c r="AW774" s="13" t="s">
        <v>32</v>
      </c>
      <c r="AX774" s="13" t="s">
        <v>76</v>
      </c>
      <c r="AY774" s="255" t="s">
        <v>205</v>
      </c>
    </row>
    <row r="775" s="13" customFormat="1">
      <c r="A775" s="13"/>
      <c r="B775" s="245"/>
      <c r="C775" s="246"/>
      <c r="D775" s="247" t="s">
        <v>218</v>
      </c>
      <c r="E775" s="248" t="s">
        <v>1</v>
      </c>
      <c r="F775" s="249" t="s">
        <v>5208</v>
      </c>
      <c r="G775" s="246"/>
      <c r="H775" s="248" t="s">
        <v>1</v>
      </c>
      <c r="I775" s="250"/>
      <c r="J775" s="246"/>
      <c r="K775" s="246"/>
      <c r="L775" s="251"/>
      <c r="M775" s="252"/>
      <c r="N775" s="253"/>
      <c r="O775" s="253"/>
      <c r="P775" s="253"/>
      <c r="Q775" s="253"/>
      <c r="R775" s="253"/>
      <c r="S775" s="253"/>
      <c r="T775" s="254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5" t="s">
        <v>218</v>
      </c>
      <c r="AU775" s="255" t="s">
        <v>85</v>
      </c>
      <c r="AV775" s="13" t="s">
        <v>83</v>
      </c>
      <c r="AW775" s="13" t="s">
        <v>32</v>
      </c>
      <c r="AX775" s="13" t="s">
        <v>76</v>
      </c>
      <c r="AY775" s="255" t="s">
        <v>205</v>
      </c>
    </row>
    <row r="776" s="13" customFormat="1">
      <c r="A776" s="13"/>
      <c r="B776" s="245"/>
      <c r="C776" s="246"/>
      <c r="D776" s="247" t="s">
        <v>218</v>
      </c>
      <c r="E776" s="248" t="s">
        <v>1</v>
      </c>
      <c r="F776" s="249" t="s">
        <v>222</v>
      </c>
      <c r="G776" s="246"/>
      <c r="H776" s="248" t="s">
        <v>1</v>
      </c>
      <c r="I776" s="250"/>
      <c r="J776" s="246"/>
      <c r="K776" s="246"/>
      <c r="L776" s="251"/>
      <c r="M776" s="252"/>
      <c r="N776" s="253"/>
      <c r="O776" s="253"/>
      <c r="P776" s="253"/>
      <c r="Q776" s="253"/>
      <c r="R776" s="253"/>
      <c r="S776" s="253"/>
      <c r="T776" s="254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5" t="s">
        <v>218</v>
      </c>
      <c r="AU776" s="255" t="s">
        <v>85</v>
      </c>
      <c r="AV776" s="13" t="s">
        <v>83</v>
      </c>
      <c r="AW776" s="13" t="s">
        <v>32</v>
      </c>
      <c r="AX776" s="13" t="s">
        <v>76</v>
      </c>
      <c r="AY776" s="255" t="s">
        <v>205</v>
      </c>
    </row>
    <row r="777" s="14" customFormat="1">
      <c r="A777" s="14"/>
      <c r="B777" s="256"/>
      <c r="C777" s="257"/>
      <c r="D777" s="247" t="s">
        <v>218</v>
      </c>
      <c r="E777" s="258" t="s">
        <v>1</v>
      </c>
      <c r="F777" s="259" t="s">
        <v>83</v>
      </c>
      <c r="G777" s="257"/>
      <c r="H777" s="260">
        <v>1</v>
      </c>
      <c r="I777" s="261"/>
      <c r="J777" s="257"/>
      <c r="K777" s="257"/>
      <c r="L777" s="262"/>
      <c r="M777" s="263"/>
      <c r="N777" s="264"/>
      <c r="O777" s="264"/>
      <c r="P777" s="264"/>
      <c r="Q777" s="264"/>
      <c r="R777" s="264"/>
      <c r="S777" s="264"/>
      <c r="T777" s="265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66" t="s">
        <v>218</v>
      </c>
      <c r="AU777" s="266" t="s">
        <v>85</v>
      </c>
      <c r="AV777" s="14" t="s">
        <v>85</v>
      </c>
      <c r="AW777" s="14" t="s">
        <v>32</v>
      </c>
      <c r="AX777" s="14" t="s">
        <v>76</v>
      </c>
      <c r="AY777" s="266" t="s">
        <v>205</v>
      </c>
    </row>
    <row r="778" s="15" customFormat="1">
      <c r="A778" s="15"/>
      <c r="B778" s="267"/>
      <c r="C778" s="268"/>
      <c r="D778" s="247" t="s">
        <v>218</v>
      </c>
      <c r="E778" s="269" t="s">
        <v>1</v>
      </c>
      <c r="F778" s="270" t="s">
        <v>229</v>
      </c>
      <c r="G778" s="268"/>
      <c r="H778" s="271">
        <v>1</v>
      </c>
      <c r="I778" s="272"/>
      <c r="J778" s="268"/>
      <c r="K778" s="268"/>
      <c r="L778" s="273"/>
      <c r="M778" s="274"/>
      <c r="N778" s="275"/>
      <c r="O778" s="275"/>
      <c r="P778" s="275"/>
      <c r="Q778" s="275"/>
      <c r="R778" s="275"/>
      <c r="S778" s="275"/>
      <c r="T778" s="276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77" t="s">
        <v>218</v>
      </c>
      <c r="AU778" s="277" t="s">
        <v>85</v>
      </c>
      <c r="AV778" s="15" t="s">
        <v>213</v>
      </c>
      <c r="AW778" s="15" t="s">
        <v>32</v>
      </c>
      <c r="AX778" s="15" t="s">
        <v>83</v>
      </c>
      <c r="AY778" s="277" t="s">
        <v>205</v>
      </c>
    </row>
    <row r="779" s="2" customFormat="1" ht="16.5" customHeight="1">
      <c r="A779" s="39"/>
      <c r="B779" s="40"/>
      <c r="C779" s="289" t="s">
        <v>944</v>
      </c>
      <c r="D779" s="289" t="s">
        <v>386</v>
      </c>
      <c r="E779" s="290" t="s">
        <v>5209</v>
      </c>
      <c r="F779" s="291" t="s">
        <v>5210</v>
      </c>
      <c r="G779" s="292" t="s">
        <v>933</v>
      </c>
      <c r="H779" s="293">
        <v>1</v>
      </c>
      <c r="I779" s="294"/>
      <c r="J779" s="295">
        <f>ROUND(I779*H779,2)</f>
        <v>0</v>
      </c>
      <c r="K779" s="291" t="s">
        <v>1</v>
      </c>
      <c r="L779" s="296"/>
      <c r="M779" s="297" t="s">
        <v>1</v>
      </c>
      <c r="N779" s="298" t="s">
        <v>41</v>
      </c>
      <c r="O779" s="92"/>
      <c r="P779" s="236">
        <f>O779*H779</f>
        <v>0</v>
      </c>
      <c r="Q779" s="236">
        <v>1</v>
      </c>
      <c r="R779" s="236">
        <f>Q779*H779</f>
        <v>1</v>
      </c>
      <c r="S779" s="236">
        <v>0</v>
      </c>
      <c r="T779" s="237">
        <f>S779*H779</f>
        <v>0</v>
      </c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R779" s="238" t="s">
        <v>473</v>
      </c>
      <c r="AT779" s="238" t="s">
        <v>386</v>
      </c>
      <c r="AU779" s="238" t="s">
        <v>85</v>
      </c>
      <c r="AY779" s="18" t="s">
        <v>205</v>
      </c>
      <c r="BE779" s="239">
        <f>IF(N779="základní",J779,0)</f>
        <v>0</v>
      </c>
      <c r="BF779" s="239">
        <f>IF(N779="snížená",J779,0)</f>
        <v>0</v>
      </c>
      <c r="BG779" s="239">
        <f>IF(N779="zákl. přenesená",J779,0)</f>
        <v>0</v>
      </c>
      <c r="BH779" s="239">
        <f>IF(N779="sníž. přenesená",J779,0)</f>
        <v>0</v>
      </c>
      <c r="BI779" s="239">
        <f>IF(N779="nulová",J779,0)</f>
        <v>0</v>
      </c>
      <c r="BJ779" s="18" t="s">
        <v>83</v>
      </c>
      <c r="BK779" s="239">
        <f>ROUND(I779*H779,2)</f>
        <v>0</v>
      </c>
      <c r="BL779" s="18" t="s">
        <v>303</v>
      </c>
      <c r="BM779" s="238" t="s">
        <v>5211</v>
      </c>
    </row>
    <row r="780" s="13" customFormat="1">
      <c r="A780" s="13"/>
      <c r="B780" s="245"/>
      <c r="C780" s="246"/>
      <c r="D780" s="247" t="s">
        <v>218</v>
      </c>
      <c r="E780" s="248" t="s">
        <v>1</v>
      </c>
      <c r="F780" s="249" t="s">
        <v>219</v>
      </c>
      <c r="G780" s="246"/>
      <c r="H780" s="248" t="s">
        <v>1</v>
      </c>
      <c r="I780" s="250"/>
      <c r="J780" s="246"/>
      <c r="K780" s="246"/>
      <c r="L780" s="251"/>
      <c r="M780" s="252"/>
      <c r="N780" s="253"/>
      <c r="O780" s="253"/>
      <c r="P780" s="253"/>
      <c r="Q780" s="253"/>
      <c r="R780" s="253"/>
      <c r="S780" s="253"/>
      <c r="T780" s="254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5" t="s">
        <v>218</v>
      </c>
      <c r="AU780" s="255" t="s">
        <v>85</v>
      </c>
      <c r="AV780" s="13" t="s">
        <v>83</v>
      </c>
      <c r="AW780" s="13" t="s">
        <v>32</v>
      </c>
      <c r="AX780" s="13" t="s">
        <v>76</v>
      </c>
      <c r="AY780" s="255" t="s">
        <v>205</v>
      </c>
    </row>
    <row r="781" s="13" customFormat="1">
      <c r="A781" s="13"/>
      <c r="B781" s="245"/>
      <c r="C781" s="246"/>
      <c r="D781" s="247" t="s">
        <v>218</v>
      </c>
      <c r="E781" s="248" t="s">
        <v>1</v>
      </c>
      <c r="F781" s="249" t="s">
        <v>220</v>
      </c>
      <c r="G781" s="246"/>
      <c r="H781" s="248" t="s">
        <v>1</v>
      </c>
      <c r="I781" s="250"/>
      <c r="J781" s="246"/>
      <c r="K781" s="246"/>
      <c r="L781" s="251"/>
      <c r="M781" s="252"/>
      <c r="N781" s="253"/>
      <c r="O781" s="253"/>
      <c r="P781" s="253"/>
      <c r="Q781" s="253"/>
      <c r="R781" s="253"/>
      <c r="S781" s="253"/>
      <c r="T781" s="254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5" t="s">
        <v>218</v>
      </c>
      <c r="AU781" s="255" t="s">
        <v>85</v>
      </c>
      <c r="AV781" s="13" t="s">
        <v>83</v>
      </c>
      <c r="AW781" s="13" t="s">
        <v>32</v>
      </c>
      <c r="AX781" s="13" t="s">
        <v>76</v>
      </c>
      <c r="AY781" s="255" t="s">
        <v>205</v>
      </c>
    </row>
    <row r="782" s="13" customFormat="1">
      <c r="A782" s="13"/>
      <c r="B782" s="245"/>
      <c r="C782" s="246"/>
      <c r="D782" s="247" t="s">
        <v>218</v>
      </c>
      <c r="E782" s="248" t="s">
        <v>1</v>
      </c>
      <c r="F782" s="249" t="s">
        <v>4917</v>
      </c>
      <c r="G782" s="246"/>
      <c r="H782" s="248" t="s">
        <v>1</v>
      </c>
      <c r="I782" s="250"/>
      <c r="J782" s="246"/>
      <c r="K782" s="246"/>
      <c r="L782" s="251"/>
      <c r="M782" s="252"/>
      <c r="N782" s="253"/>
      <c r="O782" s="253"/>
      <c r="P782" s="253"/>
      <c r="Q782" s="253"/>
      <c r="R782" s="253"/>
      <c r="S782" s="253"/>
      <c r="T782" s="254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5" t="s">
        <v>218</v>
      </c>
      <c r="AU782" s="255" t="s">
        <v>85</v>
      </c>
      <c r="AV782" s="13" t="s">
        <v>83</v>
      </c>
      <c r="AW782" s="13" t="s">
        <v>32</v>
      </c>
      <c r="AX782" s="13" t="s">
        <v>76</v>
      </c>
      <c r="AY782" s="255" t="s">
        <v>205</v>
      </c>
    </row>
    <row r="783" s="13" customFormat="1">
      <c r="A783" s="13"/>
      <c r="B783" s="245"/>
      <c r="C783" s="246"/>
      <c r="D783" s="247" t="s">
        <v>218</v>
      </c>
      <c r="E783" s="248" t="s">
        <v>1</v>
      </c>
      <c r="F783" s="249" t="s">
        <v>222</v>
      </c>
      <c r="G783" s="246"/>
      <c r="H783" s="248" t="s">
        <v>1</v>
      </c>
      <c r="I783" s="250"/>
      <c r="J783" s="246"/>
      <c r="K783" s="246"/>
      <c r="L783" s="251"/>
      <c r="M783" s="252"/>
      <c r="N783" s="253"/>
      <c r="O783" s="253"/>
      <c r="P783" s="253"/>
      <c r="Q783" s="253"/>
      <c r="R783" s="253"/>
      <c r="S783" s="253"/>
      <c r="T783" s="254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5" t="s">
        <v>218</v>
      </c>
      <c r="AU783" s="255" t="s">
        <v>85</v>
      </c>
      <c r="AV783" s="13" t="s">
        <v>83</v>
      </c>
      <c r="AW783" s="13" t="s">
        <v>32</v>
      </c>
      <c r="AX783" s="13" t="s">
        <v>76</v>
      </c>
      <c r="AY783" s="255" t="s">
        <v>205</v>
      </c>
    </row>
    <row r="784" s="13" customFormat="1">
      <c r="A784" s="13"/>
      <c r="B784" s="245"/>
      <c r="C784" s="246"/>
      <c r="D784" s="247" t="s">
        <v>218</v>
      </c>
      <c r="E784" s="248" t="s">
        <v>1</v>
      </c>
      <c r="F784" s="249" t="s">
        <v>5187</v>
      </c>
      <c r="G784" s="246"/>
      <c r="H784" s="248" t="s">
        <v>1</v>
      </c>
      <c r="I784" s="250"/>
      <c r="J784" s="246"/>
      <c r="K784" s="246"/>
      <c r="L784" s="251"/>
      <c r="M784" s="252"/>
      <c r="N784" s="253"/>
      <c r="O784" s="253"/>
      <c r="P784" s="253"/>
      <c r="Q784" s="253"/>
      <c r="R784" s="253"/>
      <c r="S784" s="253"/>
      <c r="T784" s="254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5" t="s">
        <v>218</v>
      </c>
      <c r="AU784" s="255" t="s">
        <v>85</v>
      </c>
      <c r="AV784" s="13" t="s">
        <v>83</v>
      </c>
      <c r="AW784" s="13" t="s">
        <v>32</v>
      </c>
      <c r="AX784" s="13" t="s">
        <v>76</v>
      </c>
      <c r="AY784" s="255" t="s">
        <v>205</v>
      </c>
    </row>
    <row r="785" s="13" customFormat="1">
      <c r="A785" s="13"/>
      <c r="B785" s="245"/>
      <c r="C785" s="246"/>
      <c r="D785" s="247" t="s">
        <v>218</v>
      </c>
      <c r="E785" s="248" t="s">
        <v>1</v>
      </c>
      <c r="F785" s="249" t="s">
        <v>5208</v>
      </c>
      <c r="G785" s="246"/>
      <c r="H785" s="248" t="s">
        <v>1</v>
      </c>
      <c r="I785" s="250"/>
      <c r="J785" s="246"/>
      <c r="K785" s="246"/>
      <c r="L785" s="251"/>
      <c r="M785" s="252"/>
      <c r="N785" s="253"/>
      <c r="O785" s="253"/>
      <c r="P785" s="253"/>
      <c r="Q785" s="253"/>
      <c r="R785" s="253"/>
      <c r="S785" s="253"/>
      <c r="T785" s="254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5" t="s">
        <v>218</v>
      </c>
      <c r="AU785" s="255" t="s">
        <v>85</v>
      </c>
      <c r="AV785" s="13" t="s">
        <v>83</v>
      </c>
      <c r="AW785" s="13" t="s">
        <v>32</v>
      </c>
      <c r="AX785" s="13" t="s">
        <v>76</v>
      </c>
      <c r="AY785" s="255" t="s">
        <v>205</v>
      </c>
    </row>
    <row r="786" s="13" customFormat="1">
      <c r="A786" s="13"/>
      <c r="B786" s="245"/>
      <c r="C786" s="246"/>
      <c r="D786" s="247" t="s">
        <v>218</v>
      </c>
      <c r="E786" s="248" t="s">
        <v>1</v>
      </c>
      <c r="F786" s="249" t="s">
        <v>222</v>
      </c>
      <c r="G786" s="246"/>
      <c r="H786" s="248" t="s">
        <v>1</v>
      </c>
      <c r="I786" s="250"/>
      <c r="J786" s="246"/>
      <c r="K786" s="246"/>
      <c r="L786" s="251"/>
      <c r="M786" s="252"/>
      <c r="N786" s="253"/>
      <c r="O786" s="253"/>
      <c r="P786" s="253"/>
      <c r="Q786" s="253"/>
      <c r="R786" s="253"/>
      <c r="S786" s="253"/>
      <c r="T786" s="254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5" t="s">
        <v>218</v>
      </c>
      <c r="AU786" s="255" t="s">
        <v>85</v>
      </c>
      <c r="AV786" s="13" t="s">
        <v>83</v>
      </c>
      <c r="AW786" s="13" t="s">
        <v>32</v>
      </c>
      <c r="AX786" s="13" t="s">
        <v>76</v>
      </c>
      <c r="AY786" s="255" t="s">
        <v>205</v>
      </c>
    </row>
    <row r="787" s="14" customFormat="1">
      <c r="A787" s="14"/>
      <c r="B787" s="256"/>
      <c r="C787" s="257"/>
      <c r="D787" s="247" t="s">
        <v>218</v>
      </c>
      <c r="E787" s="258" t="s">
        <v>1</v>
      </c>
      <c r="F787" s="259" t="s">
        <v>83</v>
      </c>
      <c r="G787" s="257"/>
      <c r="H787" s="260">
        <v>1</v>
      </c>
      <c r="I787" s="261"/>
      <c r="J787" s="257"/>
      <c r="K787" s="257"/>
      <c r="L787" s="262"/>
      <c r="M787" s="263"/>
      <c r="N787" s="264"/>
      <c r="O787" s="264"/>
      <c r="P787" s="264"/>
      <c r="Q787" s="264"/>
      <c r="R787" s="264"/>
      <c r="S787" s="264"/>
      <c r="T787" s="265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66" t="s">
        <v>218</v>
      </c>
      <c r="AU787" s="266" t="s">
        <v>85</v>
      </c>
      <c r="AV787" s="14" t="s">
        <v>85</v>
      </c>
      <c r="AW787" s="14" t="s">
        <v>32</v>
      </c>
      <c r="AX787" s="14" t="s">
        <v>76</v>
      </c>
      <c r="AY787" s="266" t="s">
        <v>205</v>
      </c>
    </row>
    <row r="788" s="15" customFormat="1">
      <c r="A788" s="15"/>
      <c r="B788" s="267"/>
      <c r="C788" s="268"/>
      <c r="D788" s="247" t="s">
        <v>218</v>
      </c>
      <c r="E788" s="269" t="s">
        <v>1</v>
      </c>
      <c r="F788" s="270" t="s">
        <v>229</v>
      </c>
      <c r="G788" s="268"/>
      <c r="H788" s="271">
        <v>1</v>
      </c>
      <c r="I788" s="272"/>
      <c r="J788" s="268"/>
      <c r="K788" s="268"/>
      <c r="L788" s="273"/>
      <c r="M788" s="274"/>
      <c r="N788" s="275"/>
      <c r="O788" s="275"/>
      <c r="P788" s="275"/>
      <c r="Q788" s="275"/>
      <c r="R788" s="275"/>
      <c r="S788" s="275"/>
      <c r="T788" s="276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77" t="s">
        <v>218</v>
      </c>
      <c r="AU788" s="277" t="s">
        <v>85</v>
      </c>
      <c r="AV788" s="15" t="s">
        <v>213</v>
      </c>
      <c r="AW788" s="15" t="s">
        <v>32</v>
      </c>
      <c r="AX788" s="15" t="s">
        <v>83</v>
      </c>
      <c r="AY788" s="277" t="s">
        <v>205</v>
      </c>
    </row>
    <row r="789" s="2" customFormat="1" ht="24.15" customHeight="1">
      <c r="A789" s="39"/>
      <c r="B789" s="40"/>
      <c r="C789" s="227" t="s">
        <v>949</v>
      </c>
      <c r="D789" s="227" t="s">
        <v>208</v>
      </c>
      <c r="E789" s="228" t="s">
        <v>5212</v>
      </c>
      <c r="F789" s="229" t="s">
        <v>5213</v>
      </c>
      <c r="G789" s="230" t="s">
        <v>357</v>
      </c>
      <c r="H789" s="231">
        <v>2.081</v>
      </c>
      <c r="I789" s="232"/>
      <c r="J789" s="233">
        <f>ROUND(I789*H789,2)</f>
        <v>0</v>
      </c>
      <c r="K789" s="229" t="s">
        <v>212</v>
      </c>
      <c r="L789" s="45"/>
      <c r="M789" s="234" t="s">
        <v>1</v>
      </c>
      <c r="N789" s="235" t="s">
        <v>41</v>
      </c>
      <c r="O789" s="92"/>
      <c r="P789" s="236">
        <f>O789*H789</f>
        <v>0</v>
      </c>
      <c r="Q789" s="236">
        <v>0</v>
      </c>
      <c r="R789" s="236">
        <f>Q789*H789</f>
        <v>0</v>
      </c>
      <c r="S789" s="236">
        <v>0</v>
      </c>
      <c r="T789" s="237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38" t="s">
        <v>303</v>
      </c>
      <c r="AT789" s="238" t="s">
        <v>208</v>
      </c>
      <c r="AU789" s="238" t="s">
        <v>85</v>
      </c>
      <c r="AY789" s="18" t="s">
        <v>205</v>
      </c>
      <c r="BE789" s="239">
        <f>IF(N789="základní",J789,0)</f>
        <v>0</v>
      </c>
      <c r="BF789" s="239">
        <f>IF(N789="snížená",J789,0)</f>
        <v>0</v>
      </c>
      <c r="BG789" s="239">
        <f>IF(N789="zákl. přenesená",J789,0)</f>
        <v>0</v>
      </c>
      <c r="BH789" s="239">
        <f>IF(N789="sníž. přenesená",J789,0)</f>
        <v>0</v>
      </c>
      <c r="BI789" s="239">
        <f>IF(N789="nulová",J789,0)</f>
        <v>0</v>
      </c>
      <c r="BJ789" s="18" t="s">
        <v>83</v>
      </c>
      <c r="BK789" s="239">
        <f>ROUND(I789*H789,2)</f>
        <v>0</v>
      </c>
      <c r="BL789" s="18" t="s">
        <v>303</v>
      </c>
      <c r="BM789" s="238" t="s">
        <v>5214</v>
      </c>
    </row>
    <row r="790" s="2" customFormat="1">
      <c r="A790" s="39"/>
      <c r="B790" s="40"/>
      <c r="C790" s="41"/>
      <c r="D790" s="240" t="s">
        <v>216</v>
      </c>
      <c r="E790" s="41"/>
      <c r="F790" s="241" t="s">
        <v>5215</v>
      </c>
      <c r="G790" s="41"/>
      <c r="H790" s="41"/>
      <c r="I790" s="242"/>
      <c r="J790" s="41"/>
      <c r="K790" s="41"/>
      <c r="L790" s="45"/>
      <c r="M790" s="243"/>
      <c r="N790" s="244"/>
      <c r="O790" s="92"/>
      <c r="P790" s="92"/>
      <c r="Q790" s="92"/>
      <c r="R790" s="92"/>
      <c r="S790" s="92"/>
      <c r="T790" s="93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T790" s="18" t="s">
        <v>216</v>
      </c>
      <c r="AU790" s="18" t="s">
        <v>85</v>
      </c>
    </row>
    <row r="791" s="12" customFormat="1" ht="22.8" customHeight="1">
      <c r="A791" s="12"/>
      <c r="B791" s="211"/>
      <c r="C791" s="212"/>
      <c r="D791" s="213" t="s">
        <v>75</v>
      </c>
      <c r="E791" s="225" t="s">
        <v>2804</v>
      </c>
      <c r="F791" s="225" t="s">
        <v>2805</v>
      </c>
      <c r="G791" s="212"/>
      <c r="H791" s="212"/>
      <c r="I791" s="215"/>
      <c r="J791" s="226">
        <f>BK791</f>
        <v>0</v>
      </c>
      <c r="K791" s="212"/>
      <c r="L791" s="217"/>
      <c r="M791" s="218"/>
      <c r="N791" s="219"/>
      <c r="O791" s="219"/>
      <c r="P791" s="220">
        <f>SUM(P792:P798)</f>
        <v>0</v>
      </c>
      <c r="Q791" s="219"/>
      <c r="R791" s="220">
        <f>SUM(R792:R798)</f>
        <v>0.00085999999999999998</v>
      </c>
      <c r="S791" s="219"/>
      <c r="T791" s="221">
        <f>SUM(T792:T798)</f>
        <v>0</v>
      </c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R791" s="222" t="s">
        <v>85</v>
      </c>
      <c r="AT791" s="223" t="s">
        <v>75</v>
      </c>
      <c r="AU791" s="223" t="s">
        <v>83</v>
      </c>
      <c r="AY791" s="222" t="s">
        <v>205</v>
      </c>
      <c r="BK791" s="224">
        <f>SUM(BK792:BK798)</f>
        <v>0</v>
      </c>
    </row>
    <row r="792" s="2" customFormat="1" ht="24.15" customHeight="1">
      <c r="A792" s="39"/>
      <c r="B792" s="40"/>
      <c r="C792" s="227" t="s">
        <v>953</v>
      </c>
      <c r="D792" s="227" t="s">
        <v>208</v>
      </c>
      <c r="E792" s="228" t="s">
        <v>5216</v>
      </c>
      <c r="F792" s="229" t="s">
        <v>5217</v>
      </c>
      <c r="G792" s="230" t="s">
        <v>933</v>
      </c>
      <c r="H792" s="231">
        <v>1</v>
      </c>
      <c r="I792" s="232"/>
      <c r="J792" s="233">
        <f>ROUND(I792*H792,2)</f>
        <v>0</v>
      </c>
      <c r="K792" s="229" t="s">
        <v>1</v>
      </c>
      <c r="L792" s="45"/>
      <c r="M792" s="234" t="s">
        <v>1</v>
      </c>
      <c r="N792" s="235" t="s">
        <v>41</v>
      </c>
      <c r="O792" s="92"/>
      <c r="P792" s="236">
        <f>O792*H792</f>
        <v>0</v>
      </c>
      <c r="Q792" s="236">
        <v>0.00085999999999999998</v>
      </c>
      <c r="R792" s="236">
        <f>Q792*H792</f>
        <v>0.00085999999999999998</v>
      </c>
      <c r="S792" s="236">
        <v>0</v>
      </c>
      <c r="T792" s="237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38" t="s">
        <v>303</v>
      </c>
      <c r="AT792" s="238" t="s">
        <v>208</v>
      </c>
      <c r="AU792" s="238" t="s">
        <v>85</v>
      </c>
      <c r="AY792" s="18" t="s">
        <v>205</v>
      </c>
      <c r="BE792" s="239">
        <f>IF(N792="základní",J792,0)</f>
        <v>0</v>
      </c>
      <c r="BF792" s="239">
        <f>IF(N792="snížená",J792,0)</f>
        <v>0</v>
      </c>
      <c r="BG792" s="239">
        <f>IF(N792="zákl. přenesená",J792,0)</f>
        <v>0</v>
      </c>
      <c r="BH792" s="239">
        <f>IF(N792="sníž. přenesená",J792,0)</f>
        <v>0</v>
      </c>
      <c r="BI792" s="239">
        <f>IF(N792="nulová",J792,0)</f>
        <v>0</v>
      </c>
      <c r="BJ792" s="18" t="s">
        <v>83</v>
      </c>
      <c r="BK792" s="239">
        <f>ROUND(I792*H792,2)</f>
        <v>0</v>
      </c>
      <c r="BL792" s="18" t="s">
        <v>303</v>
      </c>
      <c r="BM792" s="238" t="s">
        <v>5218</v>
      </c>
    </row>
    <row r="793" s="13" customFormat="1">
      <c r="A793" s="13"/>
      <c r="B793" s="245"/>
      <c r="C793" s="246"/>
      <c r="D793" s="247" t="s">
        <v>218</v>
      </c>
      <c r="E793" s="248" t="s">
        <v>1</v>
      </c>
      <c r="F793" s="249" t="s">
        <v>219</v>
      </c>
      <c r="G793" s="246"/>
      <c r="H793" s="248" t="s">
        <v>1</v>
      </c>
      <c r="I793" s="250"/>
      <c r="J793" s="246"/>
      <c r="K793" s="246"/>
      <c r="L793" s="251"/>
      <c r="M793" s="252"/>
      <c r="N793" s="253"/>
      <c r="O793" s="253"/>
      <c r="P793" s="253"/>
      <c r="Q793" s="253"/>
      <c r="R793" s="253"/>
      <c r="S793" s="253"/>
      <c r="T793" s="254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5" t="s">
        <v>218</v>
      </c>
      <c r="AU793" s="255" t="s">
        <v>85</v>
      </c>
      <c r="AV793" s="13" t="s">
        <v>83</v>
      </c>
      <c r="AW793" s="13" t="s">
        <v>32</v>
      </c>
      <c r="AX793" s="13" t="s">
        <v>76</v>
      </c>
      <c r="AY793" s="255" t="s">
        <v>205</v>
      </c>
    </row>
    <row r="794" s="13" customFormat="1">
      <c r="A794" s="13"/>
      <c r="B794" s="245"/>
      <c r="C794" s="246"/>
      <c r="D794" s="247" t="s">
        <v>218</v>
      </c>
      <c r="E794" s="248" t="s">
        <v>1</v>
      </c>
      <c r="F794" s="249" t="s">
        <v>220</v>
      </c>
      <c r="G794" s="246"/>
      <c r="H794" s="248" t="s">
        <v>1</v>
      </c>
      <c r="I794" s="250"/>
      <c r="J794" s="246"/>
      <c r="K794" s="246"/>
      <c r="L794" s="251"/>
      <c r="M794" s="252"/>
      <c r="N794" s="253"/>
      <c r="O794" s="253"/>
      <c r="P794" s="253"/>
      <c r="Q794" s="253"/>
      <c r="R794" s="253"/>
      <c r="S794" s="253"/>
      <c r="T794" s="254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55" t="s">
        <v>218</v>
      </c>
      <c r="AU794" s="255" t="s">
        <v>85</v>
      </c>
      <c r="AV794" s="13" t="s">
        <v>83</v>
      </c>
      <c r="AW794" s="13" t="s">
        <v>32</v>
      </c>
      <c r="AX794" s="13" t="s">
        <v>76</v>
      </c>
      <c r="AY794" s="255" t="s">
        <v>205</v>
      </c>
    </row>
    <row r="795" s="13" customFormat="1">
      <c r="A795" s="13"/>
      <c r="B795" s="245"/>
      <c r="C795" s="246"/>
      <c r="D795" s="247" t="s">
        <v>218</v>
      </c>
      <c r="E795" s="248" t="s">
        <v>1</v>
      </c>
      <c r="F795" s="249" t="s">
        <v>222</v>
      </c>
      <c r="G795" s="246"/>
      <c r="H795" s="248" t="s">
        <v>1</v>
      </c>
      <c r="I795" s="250"/>
      <c r="J795" s="246"/>
      <c r="K795" s="246"/>
      <c r="L795" s="251"/>
      <c r="M795" s="252"/>
      <c r="N795" s="253"/>
      <c r="O795" s="253"/>
      <c r="P795" s="253"/>
      <c r="Q795" s="253"/>
      <c r="R795" s="253"/>
      <c r="S795" s="253"/>
      <c r="T795" s="254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5" t="s">
        <v>218</v>
      </c>
      <c r="AU795" s="255" t="s">
        <v>85</v>
      </c>
      <c r="AV795" s="13" t="s">
        <v>83</v>
      </c>
      <c r="AW795" s="13" t="s">
        <v>32</v>
      </c>
      <c r="AX795" s="13" t="s">
        <v>76</v>
      </c>
      <c r="AY795" s="255" t="s">
        <v>205</v>
      </c>
    </row>
    <row r="796" s="13" customFormat="1">
      <c r="A796" s="13"/>
      <c r="B796" s="245"/>
      <c r="C796" s="246"/>
      <c r="D796" s="247" t="s">
        <v>218</v>
      </c>
      <c r="E796" s="248" t="s">
        <v>1</v>
      </c>
      <c r="F796" s="249" t="s">
        <v>5219</v>
      </c>
      <c r="G796" s="246"/>
      <c r="H796" s="248" t="s">
        <v>1</v>
      </c>
      <c r="I796" s="250"/>
      <c r="J796" s="246"/>
      <c r="K796" s="246"/>
      <c r="L796" s="251"/>
      <c r="M796" s="252"/>
      <c r="N796" s="253"/>
      <c r="O796" s="253"/>
      <c r="P796" s="253"/>
      <c r="Q796" s="253"/>
      <c r="R796" s="253"/>
      <c r="S796" s="253"/>
      <c r="T796" s="254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5" t="s">
        <v>218</v>
      </c>
      <c r="AU796" s="255" t="s">
        <v>85</v>
      </c>
      <c r="AV796" s="13" t="s">
        <v>83</v>
      </c>
      <c r="AW796" s="13" t="s">
        <v>32</v>
      </c>
      <c r="AX796" s="13" t="s">
        <v>76</v>
      </c>
      <c r="AY796" s="255" t="s">
        <v>205</v>
      </c>
    </row>
    <row r="797" s="13" customFormat="1">
      <c r="A797" s="13"/>
      <c r="B797" s="245"/>
      <c r="C797" s="246"/>
      <c r="D797" s="247" t="s">
        <v>218</v>
      </c>
      <c r="E797" s="248" t="s">
        <v>1</v>
      </c>
      <c r="F797" s="249" t="s">
        <v>5220</v>
      </c>
      <c r="G797" s="246"/>
      <c r="H797" s="248" t="s">
        <v>1</v>
      </c>
      <c r="I797" s="250"/>
      <c r="J797" s="246"/>
      <c r="K797" s="246"/>
      <c r="L797" s="251"/>
      <c r="M797" s="252"/>
      <c r="N797" s="253"/>
      <c r="O797" s="253"/>
      <c r="P797" s="253"/>
      <c r="Q797" s="253"/>
      <c r="R797" s="253"/>
      <c r="S797" s="253"/>
      <c r="T797" s="254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5" t="s">
        <v>218</v>
      </c>
      <c r="AU797" s="255" t="s">
        <v>85</v>
      </c>
      <c r="AV797" s="13" t="s">
        <v>83</v>
      </c>
      <c r="AW797" s="13" t="s">
        <v>32</v>
      </c>
      <c r="AX797" s="13" t="s">
        <v>76</v>
      </c>
      <c r="AY797" s="255" t="s">
        <v>205</v>
      </c>
    </row>
    <row r="798" s="14" customFormat="1">
      <c r="A798" s="14"/>
      <c r="B798" s="256"/>
      <c r="C798" s="257"/>
      <c r="D798" s="247" t="s">
        <v>218</v>
      </c>
      <c r="E798" s="258" t="s">
        <v>1</v>
      </c>
      <c r="F798" s="259" t="s">
        <v>5221</v>
      </c>
      <c r="G798" s="257"/>
      <c r="H798" s="260">
        <v>1</v>
      </c>
      <c r="I798" s="261"/>
      <c r="J798" s="257"/>
      <c r="K798" s="257"/>
      <c r="L798" s="262"/>
      <c r="M798" s="303"/>
      <c r="N798" s="304"/>
      <c r="O798" s="304"/>
      <c r="P798" s="304"/>
      <c r="Q798" s="304"/>
      <c r="R798" s="304"/>
      <c r="S798" s="304"/>
      <c r="T798" s="305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66" t="s">
        <v>218</v>
      </c>
      <c r="AU798" s="266" t="s">
        <v>85</v>
      </c>
      <c r="AV798" s="14" t="s">
        <v>85</v>
      </c>
      <c r="AW798" s="14" t="s">
        <v>32</v>
      </c>
      <c r="AX798" s="14" t="s">
        <v>83</v>
      </c>
      <c r="AY798" s="266" t="s">
        <v>205</v>
      </c>
    </row>
    <row r="799" s="2" customFormat="1" ht="6.96" customHeight="1">
      <c r="A799" s="39"/>
      <c r="B799" s="67"/>
      <c r="C799" s="68"/>
      <c r="D799" s="68"/>
      <c r="E799" s="68"/>
      <c r="F799" s="68"/>
      <c r="G799" s="68"/>
      <c r="H799" s="68"/>
      <c r="I799" s="68"/>
      <c r="J799" s="68"/>
      <c r="K799" s="68"/>
      <c r="L799" s="45"/>
      <c r="M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</sheetData>
  <sheetProtection sheet="1" autoFilter="0" formatColumns="0" formatRows="0" objects="1" scenarios="1" spinCount="100000" saltValue="txs68BFDAloOo++kA8TjQDMegEz6gTg53VT6wK6QnkKiK02xMtRq+C5tTpaDhOqFGeUQxOwzlDVWKufO1Oet0g==" hashValue="YwlGUYViZUbT6aQ6to6HqrhmP4qhlwosOl/JsA0CfZqw3/FyJUdv7um5i4N56euHY/5o4uECTrAkeuZkPtR5xQ==" algorithmName="SHA-512" password="CC2B"/>
  <autoFilter ref="C141:K79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0:H130"/>
    <mergeCell ref="E132:H132"/>
    <mergeCell ref="E134:H134"/>
    <mergeCell ref="L2:V2"/>
  </mergeCells>
  <hyperlinks>
    <hyperlink ref="F147" r:id="rId1" display="https://podminky.urs.cz/item/CS_URS_2025_01/131151100"/>
    <hyperlink ref="F157" r:id="rId2" display="https://podminky.urs.cz/item/CS_URS_2025_01/131251100"/>
    <hyperlink ref="F168" r:id="rId3" display="https://podminky.urs.cz/item/CS_URS_2025_01/162751117"/>
    <hyperlink ref="F179" r:id="rId4" display="https://podminky.urs.cz/item/CS_URS_2025_01/162751119"/>
    <hyperlink ref="F182" r:id="rId5" display="https://podminky.urs.cz/item/CS_URS_2025_01/162751137"/>
    <hyperlink ref="F193" r:id="rId6" display="https://podminky.urs.cz/item/CS_URS_2025_01/162751139"/>
    <hyperlink ref="F196" r:id="rId7" display="https://podminky.urs.cz/item/CS_URS_2025_01/167151101"/>
    <hyperlink ref="F204" r:id="rId8" display="https://podminky.urs.cz/item/CS_URS_2025_01/167151102"/>
    <hyperlink ref="F213" r:id="rId9" display="https://podminky.urs.cz/item/CS_URS_2025_01/171201231"/>
    <hyperlink ref="F224" r:id="rId10" display="https://podminky.urs.cz/item/CS_URS_2025_01/171251201"/>
    <hyperlink ref="F235" r:id="rId11" display="https://podminky.urs.cz/item/CS_URS_2025_01/181951112"/>
    <hyperlink ref="F249" r:id="rId12" display="https://podminky.urs.cz/item/CS_URS_2025_01/226113211"/>
    <hyperlink ref="F259" r:id="rId13" display="https://podminky.urs.cz/item/CS_URS_2025_01/226113212"/>
    <hyperlink ref="F269" r:id="rId14" display="https://podminky.urs.cz/item/CS_URS_2025_01/226113213"/>
    <hyperlink ref="F279" r:id="rId15" display="https://podminky.urs.cz/item/CS_URS_2025_01/226113214"/>
    <hyperlink ref="F290" r:id="rId16" display="https://podminky.urs.cz/item/CS_URS_2025_01/231212113"/>
    <hyperlink ref="F300" r:id="rId17" display="https://podminky.urs.cz/item/CS_URS_2025_01/231611114"/>
    <hyperlink ref="F313" r:id="rId18" display="https://podminky.urs.cz/item/CS_URS_2025_01/273321411"/>
    <hyperlink ref="F320" r:id="rId19" display="https://podminky.urs.cz/item/CS_URS_2025_01/273351121"/>
    <hyperlink ref="F327" r:id="rId20" display="https://podminky.urs.cz/item/CS_URS_2025_01/273351122"/>
    <hyperlink ref="F329" r:id="rId21" display="https://podminky.urs.cz/item/CS_URS_2025_01/273361821"/>
    <hyperlink ref="F357" r:id="rId22" display="https://podminky.urs.cz/item/CS_URS_2025_01/342191911"/>
    <hyperlink ref="F374" r:id="rId23" display="https://podminky.urs.cz/item/CS_URS_2025_01/564851111"/>
    <hyperlink ref="F382" r:id="rId24" display="https://podminky.urs.cz/item/CS_URS_2025_01/596212210"/>
    <hyperlink ref="F392" r:id="rId25" display="https://podminky.urs.cz/item/CS_URS_2025_01/622324411"/>
    <hyperlink ref="F400" r:id="rId26" display="https://podminky.urs.cz/item/CS_URS_2025_01/631311123"/>
    <hyperlink ref="F407" r:id="rId27" display="https://podminky.urs.cz/item/CS_URS_2025_01/631311135"/>
    <hyperlink ref="F414" r:id="rId28" display="https://podminky.urs.cz/item/CS_URS_2025_01/631319013"/>
    <hyperlink ref="F416" r:id="rId29" display="https://podminky.urs.cz/item/CS_URS_2025_01/631319197"/>
    <hyperlink ref="F418" r:id="rId30" display="https://podminky.urs.cz/item/CS_URS_2025_01/631351101"/>
    <hyperlink ref="F425" r:id="rId31" display="https://podminky.urs.cz/item/CS_URS_2025_01/631351102"/>
    <hyperlink ref="F427" r:id="rId32" display="https://podminky.urs.cz/item/CS_URS_2025_01/631351111"/>
    <hyperlink ref="F434" r:id="rId33" display="https://podminky.urs.cz/item/CS_URS_2025_01/631351112"/>
    <hyperlink ref="F437" r:id="rId34" display="https://podminky.urs.cz/item/CS_URS_2025_01/941111112"/>
    <hyperlink ref="F441" r:id="rId35" display="https://podminky.urs.cz/item/CS_URS_2025_01/941111212"/>
    <hyperlink ref="F446" r:id="rId36" display="https://podminky.urs.cz/item/CS_URS_2025_01/941111812"/>
    <hyperlink ref="F448" r:id="rId37" display="https://podminky.urs.cz/item/CS_URS_2025_01/943111112"/>
    <hyperlink ref="F452" r:id="rId38" display="https://podminky.urs.cz/item/CS_URS_2025_01/943111119"/>
    <hyperlink ref="F457" r:id="rId39" display="https://podminky.urs.cz/item/CS_URS_2025_01/943111212"/>
    <hyperlink ref="F460" r:id="rId40" display="https://podminky.urs.cz/item/CS_URS_2025_01/943111812"/>
    <hyperlink ref="F464" r:id="rId41" display="https://podminky.urs.cz/item/CS_URS_2025_01/944111111"/>
    <hyperlink ref="F468" r:id="rId42" display="https://podminky.urs.cz/item/CS_URS_2025_01/944111211"/>
    <hyperlink ref="F473" r:id="rId43" display="https://podminky.urs.cz/item/CS_URS_2025_01/944111811"/>
    <hyperlink ref="F475" r:id="rId44" display="https://podminky.urs.cz/item/CS_URS_2025_01/944511111"/>
    <hyperlink ref="F479" r:id="rId45" display="https://podminky.urs.cz/item/CS_URS_2025_01/944511211"/>
    <hyperlink ref="F484" r:id="rId46" display="https://podminky.urs.cz/item/CS_URS_2025_01/944511811"/>
    <hyperlink ref="F495" r:id="rId47" display="https://podminky.urs.cz/item/CS_URS_2025_01/953946113"/>
    <hyperlink ref="F560" r:id="rId48" display="https://podminky.urs.cz/item/CS_URS_2025_01/953946123"/>
    <hyperlink ref="F589" r:id="rId49" display="https://podminky.urs.cz/item/CS_URS_2025_01/953946133"/>
    <hyperlink ref="F609" r:id="rId50" display="https://podminky.urs.cz/item/CS_URS_2025_01/993111111"/>
    <hyperlink ref="F613" r:id="rId51" display="https://podminky.urs.cz/item/CS_URS_2025_01/993111119"/>
    <hyperlink ref="F616" r:id="rId52" display="https://podminky.urs.cz/item/CS_URS_2025_01/916131113"/>
    <hyperlink ref="F629" r:id="rId53" display="https://podminky.urs.cz/item/CS_URS_2025_01/711111001"/>
    <hyperlink ref="F639" r:id="rId54" display="https://podminky.urs.cz/item/CS_URS_2025_01/711111051"/>
    <hyperlink ref="F649" r:id="rId55" display="https://podminky.urs.cz/item/CS_URS_2025_01/998711101"/>
    <hyperlink ref="F652" r:id="rId56" display="https://podminky.urs.cz/item/CS_URS_2025_01/712311101"/>
    <hyperlink ref="F663" r:id="rId57" display="https://podminky.urs.cz/item/CS_URS_2025_01/712341659"/>
    <hyperlink ref="F674" r:id="rId58" display="https://podminky.urs.cz/item/CS_URS_2025_01/712363611"/>
    <hyperlink ref="F685" r:id="rId59" display="https://podminky.urs.cz/item/CS_URS_2025_01/712363612"/>
    <hyperlink ref="F696" r:id="rId60" display="https://podminky.urs.cz/item/CS_URS_2025_01/712363613"/>
    <hyperlink ref="F716" r:id="rId61" display="https://podminky.urs.cz/item/CS_URS_2025_01/712391172"/>
    <hyperlink ref="F727" r:id="rId62" display="https://podminky.urs.cz/item/CS_URS_2025_01/998712103"/>
    <hyperlink ref="F730" r:id="rId63" display="https://podminky.urs.cz/item/CS_URS_2025_01/764214605"/>
    <hyperlink ref="F737" r:id="rId64" display="https://podminky.urs.cz/item/CS_URS_2025_01/998764103"/>
    <hyperlink ref="F757" r:id="rId65" display="https://podminky.urs.cz/item/CS_URS_2025_01/767832112"/>
    <hyperlink ref="F767" r:id="rId66" display="https://podminky.urs.cz/item/CS_URS_2025_01/767995116"/>
    <hyperlink ref="F790" r:id="rId67" display="https://podminky.urs.cz/item/CS_URS_2025_01/998767103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68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121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1" customFormat="1" ht="12" customHeight="1">
      <c r="B8" s="21"/>
      <c r="D8" s="151" t="s">
        <v>129</v>
      </c>
      <c r="L8" s="21"/>
    </row>
    <row r="9" s="2" customFormat="1" ht="16.5" customHeight="1">
      <c r="A9" s="39"/>
      <c r="B9" s="45"/>
      <c r="C9" s="39"/>
      <c r="D9" s="39"/>
      <c r="E9" s="152" t="s">
        <v>5222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131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3" t="s">
        <v>5223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12. 5. 2025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1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28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30</v>
      </c>
      <c r="E22" s="39"/>
      <c r="F22" s="39"/>
      <c r="G22" s="39"/>
      <c r="H22" s="39"/>
      <c r="I22" s="151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1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33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1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36</v>
      </c>
      <c r="E32" s="39"/>
      <c r="F32" s="39"/>
      <c r="G32" s="39"/>
      <c r="H32" s="39"/>
      <c r="I32" s="39"/>
      <c r="J32" s="161">
        <f>ROUND(J135,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38</v>
      </c>
      <c r="G34" s="39"/>
      <c r="H34" s="39"/>
      <c r="I34" s="162" t="s">
        <v>37</v>
      </c>
      <c r="J34" s="162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40</v>
      </c>
      <c r="E35" s="151" t="s">
        <v>41</v>
      </c>
      <c r="F35" s="164">
        <f>ROUND((SUM(BE135:BE735)),  2)</f>
        <v>0</v>
      </c>
      <c r="G35" s="39"/>
      <c r="H35" s="39"/>
      <c r="I35" s="165">
        <v>0.20999999999999999</v>
      </c>
      <c r="J35" s="164">
        <f>ROUND(((SUM(BE135:BE735))*I35),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42</v>
      </c>
      <c r="F36" s="164">
        <f>ROUND((SUM(BF135:BF735)),  2)</f>
        <v>0</v>
      </c>
      <c r="G36" s="39"/>
      <c r="H36" s="39"/>
      <c r="I36" s="165">
        <v>0.12</v>
      </c>
      <c r="J36" s="164">
        <f>ROUND(((SUM(BF135:BF735))*I36),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43</v>
      </c>
      <c r="F37" s="164">
        <f>ROUND((SUM(BG135:BG735)),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44</v>
      </c>
      <c r="F38" s="164">
        <f>ROUND((SUM(BH135:BH735)),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45</v>
      </c>
      <c r="F39" s="164">
        <f>ROUND((SUM(BI135:BI735)),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46</v>
      </c>
      <c r="E41" s="168"/>
      <c r="F41" s="168"/>
      <c r="G41" s="169" t="s">
        <v>47</v>
      </c>
      <c r="H41" s="170" t="s">
        <v>48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129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4" t="s">
        <v>5222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131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D1.03.01 - Stavebně konstrukční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Turnov</v>
      </c>
      <c r="G91" s="41"/>
      <c r="H91" s="41"/>
      <c r="I91" s="33" t="s">
        <v>22</v>
      </c>
      <c r="J91" s="80" t="str">
        <f>IF(J14="","",J14)</f>
        <v>12. 5. 2025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Město Turnov</v>
      </c>
      <c r="G93" s="41"/>
      <c r="H93" s="41"/>
      <c r="I93" s="33" t="s">
        <v>30</v>
      </c>
      <c r="J93" s="37" t="str">
        <f>E23</f>
        <v>Jan Hošek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Bc. Čermák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J135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J136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139</v>
      </c>
      <c r="E100" s="197"/>
      <c r="F100" s="197"/>
      <c r="G100" s="197"/>
      <c r="H100" s="197"/>
      <c r="I100" s="197"/>
      <c r="J100" s="198">
        <f>J137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5"/>
      <c r="C101" s="134"/>
      <c r="D101" s="196" t="s">
        <v>5224</v>
      </c>
      <c r="E101" s="197"/>
      <c r="F101" s="197"/>
      <c r="G101" s="197"/>
      <c r="H101" s="197"/>
      <c r="I101" s="197"/>
      <c r="J101" s="198">
        <f>J138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5"/>
      <c r="C102" s="134"/>
      <c r="D102" s="196" t="s">
        <v>4846</v>
      </c>
      <c r="E102" s="197"/>
      <c r="F102" s="197"/>
      <c r="G102" s="197"/>
      <c r="H102" s="197"/>
      <c r="I102" s="197"/>
      <c r="J102" s="198">
        <f>J147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5"/>
      <c r="C103" s="134"/>
      <c r="D103" s="196" t="s">
        <v>4847</v>
      </c>
      <c r="E103" s="197"/>
      <c r="F103" s="197"/>
      <c r="G103" s="197"/>
      <c r="H103" s="197"/>
      <c r="I103" s="197"/>
      <c r="J103" s="198">
        <f>J183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5"/>
      <c r="C104" s="134"/>
      <c r="D104" s="196" t="s">
        <v>143</v>
      </c>
      <c r="E104" s="197"/>
      <c r="F104" s="197"/>
      <c r="G104" s="197"/>
      <c r="H104" s="197"/>
      <c r="I104" s="197"/>
      <c r="J104" s="198">
        <f>J252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5"/>
      <c r="C105" s="134"/>
      <c r="D105" s="196" t="s">
        <v>144</v>
      </c>
      <c r="E105" s="197"/>
      <c r="F105" s="197"/>
      <c r="G105" s="197"/>
      <c r="H105" s="197"/>
      <c r="I105" s="197"/>
      <c r="J105" s="198">
        <f>J340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5"/>
      <c r="C106" s="134"/>
      <c r="D106" s="196" t="s">
        <v>149</v>
      </c>
      <c r="E106" s="197"/>
      <c r="F106" s="197"/>
      <c r="G106" s="197"/>
      <c r="H106" s="197"/>
      <c r="I106" s="197"/>
      <c r="J106" s="198">
        <f>J382</f>
        <v>0</v>
      </c>
      <c r="K106" s="134"/>
      <c r="L106" s="19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5"/>
      <c r="C107" s="134"/>
      <c r="D107" s="196" t="s">
        <v>153</v>
      </c>
      <c r="E107" s="197"/>
      <c r="F107" s="197"/>
      <c r="G107" s="197"/>
      <c r="H107" s="197"/>
      <c r="I107" s="197"/>
      <c r="J107" s="198">
        <f>J467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5"/>
      <c r="C108" s="134"/>
      <c r="D108" s="196" t="s">
        <v>156</v>
      </c>
      <c r="E108" s="197"/>
      <c r="F108" s="197"/>
      <c r="G108" s="197"/>
      <c r="H108" s="197"/>
      <c r="I108" s="197"/>
      <c r="J108" s="198">
        <f>J468</f>
        <v>0</v>
      </c>
      <c r="K108" s="134"/>
      <c r="L108" s="19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5"/>
      <c r="C109" s="134"/>
      <c r="D109" s="196" t="s">
        <v>157</v>
      </c>
      <c r="E109" s="197"/>
      <c r="F109" s="197"/>
      <c r="G109" s="197"/>
      <c r="H109" s="197"/>
      <c r="I109" s="197"/>
      <c r="J109" s="198">
        <f>J600</f>
        <v>0</v>
      </c>
      <c r="K109" s="134"/>
      <c r="L109" s="19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5"/>
      <c r="C110" s="134"/>
      <c r="D110" s="196" t="s">
        <v>161</v>
      </c>
      <c r="E110" s="197"/>
      <c r="F110" s="197"/>
      <c r="G110" s="197"/>
      <c r="H110" s="197"/>
      <c r="I110" s="197"/>
      <c r="J110" s="198">
        <f>J609</f>
        <v>0</v>
      </c>
      <c r="K110" s="134"/>
      <c r="L110" s="19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95"/>
      <c r="C111" s="134"/>
      <c r="D111" s="196" t="s">
        <v>4849</v>
      </c>
      <c r="E111" s="197"/>
      <c r="F111" s="197"/>
      <c r="G111" s="197"/>
      <c r="H111" s="197"/>
      <c r="I111" s="197"/>
      <c r="J111" s="198">
        <f>J610</f>
        <v>0</v>
      </c>
      <c r="K111" s="134"/>
      <c r="L111" s="199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4.88" customHeight="1">
      <c r="A112" s="10"/>
      <c r="B112" s="195"/>
      <c r="C112" s="134"/>
      <c r="D112" s="196" t="s">
        <v>5225</v>
      </c>
      <c r="E112" s="197"/>
      <c r="F112" s="197"/>
      <c r="G112" s="197"/>
      <c r="H112" s="197"/>
      <c r="I112" s="197"/>
      <c r="J112" s="198">
        <f>J723</f>
        <v>0</v>
      </c>
      <c r="K112" s="134"/>
      <c r="L112" s="19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5"/>
      <c r="C113" s="134"/>
      <c r="D113" s="196" t="s">
        <v>167</v>
      </c>
      <c r="E113" s="197"/>
      <c r="F113" s="197"/>
      <c r="G113" s="197"/>
      <c r="H113" s="197"/>
      <c r="I113" s="197"/>
      <c r="J113" s="198">
        <f>J733</f>
        <v>0</v>
      </c>
      <c r="K113" s="134"/>
      <c r="L113" s="19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190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4" t="str">
        <f>E7</f>
        <v>Požární stanice pro jednotku dobrovolných hasičů Turnov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" customFormat="1" ht="12" customHeight="1">
      <c r="B124" s="22"/>
      <c r="C124" s="33" t="s">
        <v>129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184" t="s">
        <v>5222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131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E11</f>
        <v>D1.03.01 - Stavebně konstrukční část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F14</f>
        <v>Turnov</v>
      </c>
      <c r="G129" s="41"/>
      <c r="H129" s="41"/>
      <c r="I129" s="33" t="s">
        <v>22</v>
      </c>
      <c r="J129" s="80" t="str">
        <f>IF(J14="","",J14)</f>
        <v>12. 5. 2025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E17</f>
        <v>Město Turnov</v>
      </c>
      <c r="G131" s="41"/>
      <c r="H131" s="41"/>
      <c r="I131" s="33" t="s">
        <v>30</v>
      </c>
      <c r="J131" s="37" t="str">
        <f>E23</f>
        <v>Jan Hošek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28</v>
      </c>
      <c r="D132" s="41"/>
      <c r="E132" s="41"/>
      <c r="F132" s="28" t="str">
        <f>IF(E20="","",E20)</f>
        <v>Vyplň údaj</v>
      </c>
      <c r="G132" s="41"/>
      <c r="H132" s="41"/>
      <c r="I132" s="33" t="s">
        <v>33</v>
      </c>
      <c r="J132" s="37" t="str">
        <f>E26</f>
        <v>Bc. Čermák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00"/>
      <c r="B134" s="201"/>
      <c r="C134" s="202" t="s">
        <v>191</v>
      </c>
      <c r="D134" s="203" t="s">
        <v>61</v>
      </c>
      <c r="E134" s="203" t="s">
        <v>57</v>
      </c>
      <c r="F134" s="203" t="s">
        <v>58</v>
      </c>
      <c r="G134" s="203" t="s">
        <v>192</v>
      </c>
      <c r="H134" s="203" t="s">
        <v>193</v>
      </c>
      <c r="I134" s="203" t="s">
        <v>194</v>
      </c>
      <c r="J134" s="203" t="s">
        <v>135</v>
      </c>
      <c r="K134" s="204" t="s">
        <v>195</v>
      </c>
      <c r="L134" s="205"/>
      <c r="M134" s="101" t="s">
        <v>1</v>
      </c>
      <c r="N134" s="102" t="s">
        <v>40</v>
      </c>
      <c r="O134" s="102" t="s">
        <v>196</v>
      </c>
      <c r="P134" s="102" t="s">
        <v>197</v>
      </c>
      <c r="Q134" s="102" t="s">
        <v>198</v>
      </c>
      <c r="R134" s="102" t="s">
        <v>199</v>
      </c>
      <c r="S134" s="102" t="s">
        <v>200</v>
      </c>
      <c r="T134" s="103" t="s">
        <v>201</v>
      </c>
      <c r="U134" s="200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</row>
    <row r="135" s="2" customFormat="1" ht="22.8" customHeight="1">
      <c r="A135" s="39"/>
      <c r="B135" s="40"/>
      <c r="C135" s="108" t="s">
        <v>202</v>
      </c>
      <c r="D135" s="41"/>
      <c r="E135" s="41"/>
      <c r="F135" s="41"/>
      <c r="G135" s="41"/>
      <c r="H135" s="41"/>
      <c r="I135" s="41"/>
      <c r="J135" s="206">
        <f>BK135</f>
        <v>0</v>
      </c>
      <c r="K135" s="41"/>
      <c r="L135" s="45"/>
      <c r="M135" s="104"/>
      <c r="N135" s="207"/>
      <c r="O135" s="105"/>
      <c r="P135" s="208">
        <f>P136</f>
        <v>0</v>
      </c>
      <c r="Q135" s="105"/>
      <c r="R135" s="208">
        <f>R136</f>
        <v>228.02819961999998</v>
      </c>
      <c r="S135" s="105"/>
      <c r="T135" s="209">
        <f>T136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75</v>
      </c>
      <c r="AU135" s="18" t="s">
        <v>137</v>
      </c>
      <c r="BK135" s="210">
        <f>BK136</f>
        <v>0</v>
      </c>
    </row>
    <row r="136" s="12" customFormat="1" ht="25.92" customHeight="1">
      <c r="A136" s="12"/>
      <c r="B136" s="211"/>
      <c r="C136" s="212"/>
      <c r="D136" s="213" t="s">
        <v>75</v>
      </c>
      <c r="E136" s="214" t="s">
        <v>203</v>
      </c>
      <c r="F136" s="214" t="s">
        <v>204</v>
      </c>
      <c r="G136" s="212"/>
      <c r="H136" s="212"/>
      <c r="I136" s="215"/>
      <c r="J136" s="216">
        <f>BK136</f>
        <v>0</v>
      </c>
      <c r="K136" s="212"/>
      <c r="L136" s="217"/>
      <c r="M136" s="218"/>
      <c r="N136" s="219"/>
      <c r="O136" s="219"/>
      <c r="P136" s="220">
        <f>P137+P382+P467+P468+P600+P609+P733</f>
        <v>0</v>
      </c>
      <c r="Q136" s="219"/>
      <c r="R136" s="220">
        <f>R137+R382+R467+R468+R600+R609+R733</f>
        <v>228.02819961999998</v>
      </c>
      <c r="S136" s="219"/>
      <c r="T136" s="221">
        <f>T137+T382+T467+T468+T600+T609+T733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2" t="s">
        <v>83</v>
      </c>
      <c r="AT136" s="223" t="s">
        <v>75</v>
      </c>
      <c r="AU136" s="223" t="s">
        <v>76</v>
      </c>
      <c r="AY136" s="222" t="s">
        <v>205</v>
      </c>
      <c r="BK136" s="224">
        <f>BK137+BK382+BK467+BK468+BK600+BK609+BK733</f>
        <v>0</v>
      </c>
    </row>
    <row r="137" s="12" customFormat="1" ht="22.8" customHeight="1">
      <c r="A137" s="12"/>
      <c r="B137" s="211"/>
      <c r="C137" s="212"/>
      <c r="D137" s="213" t="s">
        <v>75</v>
      </c>
      <c r="E137" s="225" t="s">
        <v>83</v>
      </c>
      <c r="F137" s="225" t="s">
        <v>206</v>
      </c>
      <c r="G137" s="212"/>
      <c r="H137" s="212"/>
      <c r="I137" s="215"/>
      <c r="J137" s="226">
        <f>BK137</f>
        <v>0</v>
      </c>
      <c r="K137" s="212"/>
      <c r="L137" s="217"/>
      <c r="M137" s="218"/>
      <c r="N137" s="219"/>
      <c r="O137" s="219"/>
      <c r="P137" s="220">
        <f>P138+P147+P183+P252+P340</f>
        <v>0</v>
      </c>
      <c r="Q137" s="219"/>
      <c r="R137" s="220">
        <f>R138+R147+R183+R252+R340</f>
        <v>0.022380000000000001</v>
      </c>
      <c r="S137" s="219"/>
      <c r="T137" s="221">
        <f>T138+T147+T183+T252+T340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2" t="s">
        <v>83</v>
      </c>
      <c r="AT137" s="223" t="s">
        <v>75</v>
      </c>
      <c r="AU137" s="223" t="s">
        <v>83</v>
      </c>
      <c r="AY137" s="222" t="s">
        <v>205</v>
      </c>
      <c r="BK137" s="224">
        <f>BK138+BK147+BK183+BK252+BK340</f>
        <v>0</v>
      </c>
    </row>
    <row r="138" s="12" customFormat="1" ht="20.88" customHeight="1">
      <c r="A138" s="12"/>
      <c r="B138" s="211"/>
      <c r="C138" s="212"/>
      <c r="D138" s="213" t="s">
        <v>75</v>
      </c>
      <c r="E138" s="225" t="s">
        <v>8</v>
      </c>
      <c r="F138" s="225" t="s">
        <v>5226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SUM(P139:P146)</f>
        <v>0</v>
      </c>
      <c r="Q138" s="219"/>
      <c r="R138" s="220">
        <f>SUM(R139:R146)</f>
        <v>0</v>
      </c>
      <c r="S138" s="219"/>
      <c r="T138" s="221">
        <f>SUM(T139:T146)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83</v>
      </c>
      <c r="AT138" s="223" t="s">
        <v>75</v>
      </c>
      <c r="AU138" s="223" t="s">
        <v>85</v>
      </c>
      <c r="AY138" s="222" t="s">
        <v>205</v>
      </c>
      <c r="BK138" s="224">
        <f>SUM(BK139:BK146)</f>
        <v>0</v>
      </c>
    </row>
    <row r="139" s="2" customFormat="1" ht="24.15" customHeight="1">
      <c r="A139" s="39"/>
      <c r="B139" s="40"/>
      <c r="C139" s="227" t="s">
        <v>83</v>
      </c>
      <c r="D139" s="227" t="s">
        <v>208</v>
      </c>
      <c r="E139" s="228" t="s">
        <v>5227</v>
      </c>
      <c r="F139" s="229" t="s">
        <v>5228</v>
      </c>
      <c r="G139" s="230" t="s">
        <v>398</v>
      </c>
      <c r="H139" s="231">
        <v>2163</v>
      </c>
      <c r="I139" s="232"/>
      <c r="J139" s="233">
        <f>ROUND(I139*H139,2)</f>
        <v>0</v>
      </c>
      <c r="K139" s="229" t="s">
        <v>212</v>
      </c>
      <c r="L139" s="45"/>
      <c r="M139" s="234" t="s">
        <v>1</v>
      </c>
      <c r="N139" s="235" t="s">
        <v>41</v>
      </c>
      <c r="O139" s="92"/>
      <c r="P139" s="236">
        <f>O139*H139</f>
        <v>0</v>
      </c>
      <c r="Q139" s="236">
        <v>0</v>
      </c>
      <c r="R139" s="236">
        <f>Q139*H139</f>
        <v>0</v>
      </c>
      <c r="S139" s="236">
        <v>0</v>
      </c>
      <c r="T139" s="237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8" t="s">
        <v>213</v>
      </c>
      <c r="AT139" s="238" t="s">
        <v>208</v>
      </c>
      <c r="AU139" s="238" t="s">
        <v>214</v>
      </c>
      <c r="AY139" s="18" t="s">
        <v>205</v>
      </c>
      <c r="BE139" s="239">
        <f>IF(N139="základní",J139,0)</f>
        <v>0</v>
      </c>
      <c r="BF139" s="239">
        <f>IF(N139="snížená",J139,0)</f>
        <v>0</v>
      </c>
      <c r="BG139" s="239">
        <f>IF(N139="zákl. přenesená",J139,0)</f>
        <v>0</v>
      </c>
      <c r="BH139" s="239">
        <f>IF(N139="sníž. přenesená",J139,0)</f>
        <v>0</v>
      </c>
      <c r="BI139" s="239">
        <f>IF(N139="nulová",J139,0)</f>
        <v>0</v>
      </c>
      <c r="BJ139" s="18" t="s">
        <v>83</v>
      </c>
      <c r="BK139" s="239">
        <f>ROUND(I139*H139,2)</f>
        <v>0</v>
      </c>
      <c r="BL139" s="18" t="s">
        <v>213</v>
      </c>
      <c r="BM139" s="238" t="s">
        <v>5229</v>
      </c>
    </row>
    <row r="140" s="2" customFormat="1">
      <c r="A140" s="39"/>
      <c r="B140" s="40"/>
      <c r="C140" s="41"/>
      <c r="D140" s="240" t="s">
        <v>216</v>
      </c>
      <c r="E140" s="41"/>
      <c r="F140" s="241" t="s">
        <v>5230</v>
      </c>
      <c r="G140" s="41"/>
      <c r="H140" s="41"/>
      <c r="I140" s="242"/>
      <c r="J140" s="41"/>
      <c r="K140" s="41"/>
      <c r="L140" s="45"/>
      <c r="M140" s="243"/>
      <c r="N140" s="244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216</v>
      </c>
      <c r="AU140" s="18" t="s">
        <v>214</v>
      </c>
    </row>
    <row r="141" s="13" customFormat="1">
      <c r="A141" s="13"/>
      <c r="B141" s="245"/>
      <c r="C141" s="246"/>
      <c r="D141" s="247" t="s">
        <v>218</v>
      </c>
      <c r="E141" s="248" t="s">
        <v>1</v>
      </c>
      <c r="F141" s="249" t="s">
        <v>219</v>
      </c>
      <c r="G141" s="246"/>
      <c r="H141" s="248" t="s">
        <v>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5" t="s">
        <v>218</v>
      </c>
      <c r="AU141" s="255" t="s">
        <v>214</v>
      </c>
      <c r="AV141" s="13" t="s">
        <v>83</v>
      </c>
      <c r="AW141" s="13" t="s">
        <v>32</v>
      </c>
      <c r="AX141" s="13" t="s">
        <v>76</v>
      </c>
      <c r="AY141" s="255" t="s">
        <v>205</v>
      </c>
    </row>
    <row r="142" s="13" customFormat="1">
      <c r="A142" s="13"/>
      <c r="B142" s="245"/>
      <c r="C142" s="246"/>
      <c r="D142" s="247" t="s">
        <v>218</v>
      </c>
      <c r="E142" s="248" t="s">
        <v>1</v>
      </c>
      <c r="F142" s="249" t="s">
        <v>220</v>
      </c>
      <c r="G142" s="246"/>
      <c r="H142" s="248" t="s">
        <v>1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5" t="s">
        <v>218</v>
      </c>
      <c r="AU142" s="255" t="s">
        <v>214</v>
      </c>
      <c r="AV142" s="13" t="s">
        <v>83</v>
      </c>
      <c r="AW142" s="13" t="s">
        <v>32</v>
      </c>
      <c r="AX142" s="13" t="s">
        <v>76</v>
      </c>
      <c r="AY142" s="255" t="s">
        <v>205</v>
      </c>
    </row>
    <row r="143" s="13" customFormat="1">
      <c r="A143" s="13"/>
      <c r="B143" s="245"/>
      <c r="C143" s="246"/>
      <c r="D143" s="247" t="s">
        <v>218</v>
      </c>
      <c r="E143" s="248" t="s">
        <v>1</v>
      </c>
      <c r="F143" s="249" t="s">
        <v>5231</v>
      </c>
      <c r="G143" s="246"/>
      <c r="H143" s="248" t="s">
        <v>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5" t="s">
        <v>218</v>
      </c>
      <c r="AU143" s="255" t="s">
        <v>214</v>
      </c>
      <c r="AV143" s="13" t="s">
        <v>83</v>
      </c>
      <c r="AW143" s="13" t="s">
        <v>32</v>
      </c>
      <c r="AX143" s="13" t="s">
        <v>76</v>
      </c>
      <c r="AY143" s="255" t="s">
        <v>205</v>
      </c>
    </row>
    <row r="144" s="13" customFormat="1">
      <c r="A144" s="13"/>
      <c r="B144" s="245"/>
      <c r="C144" s="246"/>
      <c r="D144" s="247" t="s">
        <v>218</v>
      </c>
      <c r="E144" s="248" t="s">
        <v>1</v>
      </c>
      <c r="F144" s="249" t="s">
        <v>222</v>
      </c>
      <c r="G144" s="246"/>
      <c r="H144" s="248" t="s">
        <v>1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5" t="s">
        <v>218</v>
      </c>
      <c r="AU144" s="255" t="s">
        <v>214</v>
      </c>
      <c r="AV144" s="13" t="s">
        <v>83</v>
      </c>
      <c r="AW144" s="13" t="s">
        <v>32</v>
      </c>
      <c r="AX144" s="13" t="s">
        <v>76</v>
      </c>
      <c r="AY144" s="255" t="s">
        <v>205</v>
      </c>
    </row>
    <row r="145" s="14" customFormat="1">
      <c r="A145" s="14"/>
      <c r="B145" s="256"/>
      <c r="C145" s="257"/>
      <c r="D145" s="247" t="s">
        <v>218</v>
      </c>
      <c r="E145" s="258" t="s">
        <v>1</v>
      </c>
      <c r="F145" s="259" t="s">
        <v>5232</v>
      </c>
      <c r="G145" s="257"/>
      <c r="H145" s="260">
        <v>2163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6" t="s">
        <v>218</v>
      </c>
      <c r="AU145" s="266" t="s">
        <v>214</v>
      </c>
      <c r="AV145" s="14" t="s">
        <v>85</v>
      </c>
      <c r="AW145" s="14" t="s">
        <v>32</v>
      </c>
      <c r="AX145" s="14" t="s">
        <v>76</v>
      </c>
      <c r="AY145" s="266" t="s">
        <v>205</v>
      </c>
    </row>
    <row r="146" s="15" customFormat="1">
      <c r="A146" s="15"/>
      <c r="B146" s="267"/>
      <c r="C146" s="268"/>
      <c r="D146" s="247" t="s">
        <v>218</v>
      </c>
      <c r="E146" s="269" t="s">
        <v>1</v>
      </c>
      <c r="F146" s="270" t="s">
        <v>229</v>
      </c>
      <c r="G146" s="268"/>
      <c r="H146" s="271">
        <v>2163</v>
      </c>
      <c r="I146" s="272"/>
      <c r="J146" s="268"/>
      <c r="K146" s="268"/>
      <c r="L146" s="273"/>
      <c r="M146" s="274"/>
      <c r="N146" s="275"/>
      <c r="O146" s="275"/>
      <c r="P146" s="275"/>
      <c r="Q146" s="275"/>
      <c r="R146" s="275"/>
      <c r="S146" s="275"/>
      <c r="T146" s="27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7" t="s">
        <v>218</v>
      </c>
      <c r="AU146" s="277" t="s">
        <v>214</v>
      </c>
      <c r="AV146" s="15" t="s">
        <v>213</v>
      </c>
      <c r="AW146" s="15" t="s">
        <v>32</v>
      </c>
      <c r="AX146" s="15" t="s">
        <v>83</v>
      </c>
      <c r="AY146" s="277" t="s">
        <v>205</v>
      </c>
    </row>
    <row r="147" s="12" customFormat="1" ht="20.88" customHeight="1">
      <c r="A147" s="12"/>
      <c r="B147" s="211"/>
      <c r="C147" s="212"/>
      <c r="D147" s="213" t="s">
        <v>75</v>
      </c>
      <c r="E147" s="225" t="s">
        <v>250</v>
      </c>
      <c r="F147" s="225" t="s">
        <v>4850</v>
      </c>
      <c r="G147" s="212"/>
      <c r="H147" s="212"/>
      <c r="I147" s="215"/>
      <c r="J147" s="226">
        <f>BK147</f>
        <v>0</v>
      </c>
      <c r="K147" s="212"/>
      <c r="L147" s="217"/>
      <c r="M147" s="218"/>
      <c r="N147" s="219"/>
      <c r="O147" s="219"/>
      <c r="P147" s="220">
        <f>SUM(P148:P182)</f>
        <v>0</v>
      </c>
      <c r="Q147" s="219"/>
      <c r="R147" s="220">
        <f>SUM(R148:R182)</f>
        <v>0</v>
      </c>
      <c r="S147" s="219"/>
      <c r="T147" s="221">
        <f>SUM(T148:T182)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2" t="s">
        <v>83</v>
      </c>
      <c r="AT147" s="223" t="s">
        <v>75</v>
      </c>
      <c r="AU147" s="223" t="s">
        <v>85</v>
      </c>
      <c r="AY147" s="222" t="s">
        <v>205</v>
      </c>
      <c r="BK147" s="224">
        <f>SUM(BK148:BK182)</f>
        <v>0</v>
      </c>
    </row>
    <row r="148" s="2" customFormat="1" ht="24.15" customHeight="1">
      <c r="A148" s="39"/>
      <c r="B148" s="40"/>
      <c r="C148" s="227" t="s">
        <v>85</v>
      </c>
      <c r="D148" s="227" t="s">
        <v>208</v>
      </c>
      <c r="E148" s="228" t="s">
        <v>253</v>
      </c>
      <c r="F148" s="229" t="s">
        <v>254</v>
      </c>
      <c r="G148" s="230" t="s">
        <v>255</v>
      </c>
      <c r="H148" s="231">
        <v>51</v>
      </c>
      <c r="I148" s="232"/>
      <c r="J148" s="233">
        <f>ROUND(I148*H148,2)</f>
        <v>0</v>
      </c>
      <c r="K148" s="229" t="s">
        <v>212</v>
      </c>
      <c r="L148" s="45"/>
      <c r="M148" s="234" t="s">
        <v>1</v>
      </c>
      <c r="N148" s="235" t="s">
        <v>41</v>
      </c>
      <c r="O148" s="92"/>
      <c r="P148" s="236">
        <f>O148*H148</f>
        <v>0</v>
      </c>
      <c r="Q148" s="236">
        <v>0</v>
      </c>
      <c r="R148" s="236">
        <f>Q148*H148</f>
        <v>0</v>
      </c>
      <c r="S148" s="236">
        <v>0</v>
      </c>
      <c r="T148" s="237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8" t="s">
        <v>213</v>
      </c>
      <c r="AT148" s="238" t="s">
        <v>208</v>
      </c>
      <c r="AU148" s="238" t="s">
        <v>214</v>
      </c>
      <c r="AY148" s="18" t="s">
        <v>205</v>
      </c>
      <c r="BE148" s="239">
        <f>IF(N148="základní",J148,0)</f>
        <v>0</v>
      </c>
      <c r="BF148" s="239">
        <f>IF(N148="snížená",J148,0)</f>
        <v>0</v>
      </c>
      <c r="BG148" s="239">
        <f>IF(N148="zákl. přenesená",J148,0)</f>
        <v>0</v>
      </c>
      <c r="BH148" s="239">
        <f>IF(N148="sníž. přenesená",J148,0)</f>
        <v>0</v>
      </c>
      <c r="BI148" s="239">
        <f>IF(N148="nulová",J148,0)</f>
        <v>0</v>
      </c>
      <c r="BJ148" s="18" t="s">
        <v>83</v>
      </c>
      <c r="BK148" s="239">
        <f>ROUND(I148*H148,2)</f>
        <v>0</v>
      </c>
      <c r="BL148" s="18" t="s">
        <v>213</v>
      </c>
      <c r="BM148" s="238" t="s">
        <v>5233</v>
      </c>
    </row>
    <row r="149" s="2" customFormat="1">
      <c r="A149" s="39"/>
      <c r="B149" s="40"/>
      <c r="C149" s="41"/>
      <c r="D149" s="240" t="s">
        <v>216</v>
      </c>
      <c r="E149" s="41"/>
      <c r="F149" s="241" t="s">
        <v>257</v>
      </c>
      <c r="G149" s="41"/>
      <c r="H149" s="41"/>
      <c r="I149" s="242"/>
      <c r="J149" s="41"/>
      <c r="K149" s="41"/>
      <c r="L149" s="45"/>
      <c r="M149" s="243"/>
      <c r="N149" s="244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216</v>
      </c>
      <c r="AU149" s="18" t="s">
        <v>214</v>
      </c>
    </row>
    <row r="150" s="13" customFormat="1">
      <c r="A150" s="13"/>
      <c r="B150" s="245"/>
      <c r="C150" s="246"/>
      <c r="D150" s="247" t="s">
        <v>218</v>
      </c>
      <c r="E150" s="248" t="s">
        <v>1</v>
      </c>
      <c r="F150" s="249" t="s">
        <v>219</v>
      </c>
      <c r="G150" s="246"/>
      <c r="H150" s="248" t="s">
        <v>1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5" t="s">
        <v>218</v>
      </c>
      <c r="AU150" s="255" t="s">
        <v>214</v>
      </c>
      <c r="AV150" s="13" t="s">
        <v>83</v>
      </c>
      <c r="AW150" s="13" t="s">
        <v>32</v>
      </c>
      <c r="AX150" s="13" t="s">
        <v>76</v>
      </c>
      <c r="AY150" s="255" t="s">
        <v>205</v>
      </c>
    </row>
    <row r="151" s="13" customFormat="1">
      <c r="A151" s="13"/>
      <c r="B151" s="245"/>
      <c r="C151" s="246"/>
      <c r="D151" s="247" t="s">
        <v>218</v>
      </c>
      <c r="E151" s="248" t="s">
        <v>1</v>
      </c>
      <c r="F151" s="249" t="s">
        <v>220</v>
      </c>
      <c r="G151" s="246"/>
      <c r="H151" s="248" t="s">
        <v>1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5" t="s">
        <v>218</v>
      </c>
      <c r="AU151" s="255" t="s">
        <v>214</v>
      </c>
      <c r="AV151" s="13" t="s">
        <v>83</v>
      </c>
      <c r="AW151" s="13" t="s">
        <v>32</v>
      </c>
      <c r="AX151" s="13" t="s">
        <v>76</v>
      </c>
      <c r="AY151" s="255" t="s">
        <v>205</v>
      </c>
    </row>
    <row r="152" s="13" customFormat="1">
      <c r="A152" s="13"/>
      <c r="B152" s="245"/>
      <c r="C152" s="246"/>
      <c r="D152" s="247" t="s">
        <v>218</v>
      </c>
      <c r="E152" s="248" t="s">
        <v>1</v>
      </c>
      <c r="F152" s="249" t="s">
        <v>222</v>
      </c>
      <c r="G152" s="246"/>
      <c r="H152" s="248" t="s">
        <v>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5" t="s">
        <v>218</v>
      </c>
      <c r="AU152" s="255" t="s">
        <v>214</v>
      </c>
      <c r="AV152" s="13" t="s">
        <v>83</v>
      </c>
      <c r="AW152" s="13" t="s">
        <v>32</v>
      </c>
      <c r="AX152" s="13" t="s">
        <v>76</v>
      </c>
      <c r="AY152" s="255" t="s">
        <v>205</v>
      </c>
    </row>
    <row r="153" s="14" customFormat="1">
      <c r="A153" s="14"/>
      <c r="B153" s="256"/>
      <c r="C153" s="257"/>
      <c r="D153" s="247" t="s">
        <v>218</v>
      </c>
      <c r="E153" s="258" t="s">
        <v>1</v>
      </c>
      <c r="F153" s="259" t="s">
        <v>5234</v>
      </c>
      <c r="G153" s="257"/>
      <c r="H153" s="260">
        <v>51</v>
      </c>
      <c r="I153" s="261"/>
      <c r="J153" s="257"/>
      <c r="K153" s="257"/>
      <c r="L153" s="262"/>
      <c r="M153" s="263"/>
      <c r="N153" s="264"/>
      <c r="O153" s="264"/>
      <c r="P153" s="264"/>
      <c r="Q153" s="264"/>
      <c r="R153" s="264"/>
      <c r="S153" s="264"/>
      <c r="T153" s="26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6" t="s">
        <v>218</v>
      </c>
      <c r="AU153" s="266" t="s">
        <v>214</v>
      </c>
      <c r="AV153" s="14" t="s">
        <v>85</v>
      </c>
      <c r="AW153" s="14" t="s">
        <v>32</v>
      </c>
      <c r="AX153" s="14" t="s">
        <v>76</v>
      </c>
      <c r="AY153" s="266" t="s">
        <v>205</v>
      </c>
    </row>
    <row r="154" s="15" customFormat="1">
      <c r="A154" s="15"/>
      <c r="B154" s="267"/>
      <c r="C154" s="268"/>
      <c r="D154" s="247" t="s">
        <v>218</v>
      </c>
      <c r="E154" s="269" t="s">
        <v>1</v>
      </c>
      <c r="F154" s="270" t="s">
        <v>229</v>
      </c>
      <c r="G154" s="268"/>
      <c r="H154" s="271">
        <v>51</v>
      </c>
      <c r="I154" s="272"/>
      <c r="J154" s="268"/>
      <c r="K154" s="268"/>
      <c r="L154" s="273"/>
      <c r="M154" s="274"/>
      <c r="N154" s="275"/>
      <c r="O154" s="275"/>
      <c r="P154" s="275"/>
      <c r="Q154" s="275"/>
      <c r="R154" s="275"/>
      <c r="S154" s="275"/>
      <c r="T154" s="27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7" t="s">
        <v>218</v>
      </c>
      <c r="AU154" s="277" t="s">
        <v>214</v>
      </c>
      <c r="AV154" s="15" t="s">
        <v>213</v>
      </c>
      <c r="AW154" s="15" t="s">
        <v>32</v>
      </c>
      <c r="AX154" s="15" t="s">
        <v>83</v>
      </c>
      <c r="AY154" s="277" t="s">
        <v>205</v>
      </c>
    </row>
    <row r="155" s="2" customFormat="1" ht="33" customHeight="1">
      <c r="A155" s="39"/>
      <c r="B155" s="40"/>
      <c r="C155" s="227" t="s">
        <v>214</v>
      </c>
      <c r="D155" s="227" t="s">
        <v>208</v>
      </c>
      <c r="E155" s="228" t="s">
        <v>261</v>
      </c>
      <c r="F155" s="229" t="s">
        <v>262</v>
      </c>
      <c r="G155" s="230" t="s">
        <v>211</v>
      </c>
      <c r="H155" s="231">
        <v>210.02000000000001</v>
      </c>
      <c r="I155" s="232"/>
      <c r="J155" s="233">
        <f>ROUND(I155*H155,2)</f>
        <v>0</v>
      </c>
      <c r="K155" s="229" t="s">
        <v>212</v>
      </c>
      <c r="L155" s="45"/>
      <c r="M155" s="234" t="s">
        <v>1</v>
      </c>
      <c r="N155" s="235" t="s">
        <v>41</v>
      </c>
      <c r="O155" s="92"/>
      <c r="P155" s="236">
        <f>O155*H155</f>
        <v>0</v>
      </c>
      <c r="Q155" s="236">
        <v>0</v>
      </c>
      <c r="R155" s="236">
        <f>Q155*H155</f>
        <v>0</v>
      </c>
      <c r="S155" s="236">
        <v>0</v>
      </c>
      <c r="T155" s="237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8" t="s">
        <v>213</v>
      </c>
      <c r="AT155" s="238" t="s">
        <v>208</v>
      </c>
      <c r="AU155" s="238" t="s">
        <v>214</v>
      </c>
      <c r="AY155" s="18" t="s">
        <v>205</v>
      </c>
      <c r="BE155" s="239">
        <f>IF(N155="základní",J155,0)</f>
        <v>0</v>
      </c>
      <c r="BF155" s="239">
        <f>IF(N155="snížená",J155,0)</f>
        <v>0</v>
      </c>
      <c r="BG155" s="239">
        <f>IF(N155="zákl. přenesená",J155,0)</f>
        <v>0</v>
      </c>
      <c r="BH155" s="239">
        <f>IF(N155="sníž. přenesená",J155,0)</f>
        <v>0</v>
      </c>
      <c r="BI155" s="239">
        <f>IF(N155="nulová",J155,0)</f>
        <v>0</v>
      </c>
      <c r="BJ155" s="18" t="s">
        <v>83</v>
      </c>
      <c r="BK155" s="239">
        <f>ROUND(I155*H155,2)</f>
        <v>0</v>
      </c>
      <c r="BL155" s="18" t="s">
        <v>213</v>
      </c>
      <c r="BM155" s="238" t="s">
        <v>5235</v>
      </c>
    </row>
    <row r="156" s="2" customFormat="1">
      <c r="A156" s="39"/>
      <c r="B156" s="40"/>
      <c r="C156" s="41"/>
      <c r="D156" s="240" t="s">
        <v>216</v>
      </c>
      <c r="E156" s="41"/>
      <c r="F156" s="241" t="s">
        <v>264</v>
      </c>
      <c r="G156" s="41"/>
      <c r="H156" s="41"/>
      <c r="I156" s="242"/>
      <c r="J156" s="41"/>
      <c r="K156" s="41"/>
      <c r="L156" s="45"/>
      <c r="M156" s="243"/>
      <c r="N156" s="244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216</v>
      </c>
      <c r="AU156" s="18" t="s">
        <v>214</v>
      </c>
    </row>
    <row r="157" s="13" customFormat="1">
      <c r="A157" s="13"/>
      <c r="B157" s="245"/>
      <c r="C157" s="246"/>
      <c r="D157" s="247" t="s">
        <v>218</v>
      </c>
      <c r="E157" s="248" t="s">
        <v>1</v>
      </c>
      <c r="F157" s="249" t="s">
        <v>219</v>
      </c>
      <c r="G157" s="246"/>
      <c r="H157" s="248" t="s">
        <v>1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5" t="s">
        <v>218</v>
      </c>
      <c r="AU157" s="255" t="s">
        <v>214</v>
      </c>
      <c r="AV157" s="13" t="s">
        <v>83</v>
      </c>
      <c r="AW157" s="13" t="s">
        <v>32</v>
      </c>
      <c r="AX157" s="13" t="s">
        <v>76</v>
      </c>
      <c r="AY157" s="255" t="s">
        <v>205</v>
      </c>
    </row>
    <row r="158" s="13" customFormat="1">
      <c r="A158" s="13"/>
      <c r="B158" s="245"/>
      <c r="C158" s="246"/>
      <c r="D158" s="247" t="s">
        <v>218</v>
      </c>
      <c r="E158" s="248" t="s">
        <v>1</v>
      </c>
      <c r="F158" s="249" t="s">
        <v>220</v>
      </c>
      <c r="G158" s="246"/>
      <c r="H158" s="248" t="s">
        <v>1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5" t="s">
        <v>218</v>
      </c>
      <c r="AU158" s="255" t="s">
        <v>214</v>
      </c>
      <c r="AV158" s="13" t="s">
        <v>83</v>
      </c>
      <c r="AW158" s="13" t="s">
        <v>32</v>
      </c>
      <c r="AX158" s="13" t="s">
        <v>76</v>
      </c>
      <c r="AY158" s="255" t="s">
        <v>205</v>
      </c>
    </row>
    <row r="159" s="13" customFormat="1">
      <c r="A159" s="13"/>
      <c r="B159" s="245"/>
      <c r="C159" s="246"/>
      <c r="D159" s="247" t="s">
        <v>218</v>
      </c>
      <c r="E159" s="248" t="s">
        <v>1</v>
      </c>
      <c r="F159" s="249" t="s">
        <v>417</v>
      </c>
      <c r="G159" s="246"/>
      <c r="H159" s="248" t="s">
        <v>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5" t="s">
        <v>218</v>
      </c>
      <c r="AU159" s="255" t="s">
        <v>214</v>
      </c>
      <c r="AV159" s="13" t="s">
        <v>83</v>
      </c>
      <c r="AW159" s="13" t="s">
        <v>32</v>
      </c>
      <c r="AX159" s="13" t="s">
        <v>76</v>
      </c>
      <c r="AY159" s="255" t="s">
        <v>205</v>
      </c>
    </row>
    <row r="160" s="13" customFormat="1">
      <c r="A160" s="13"/>
      <c r="B160" s="245"/>
      <c r="C160" s="246"/>
      <c r="D160" s="247" t="s">
        <v>218</v>
      </c>
      <c r="E160" s="248" t="s">
        <v>1</v>
      </c>
      <c r="F160" s="249" t="s">
        <v>5236</v>
      </c>
      <c r="G160" s="246"/>
      <c r="H160" s="248" t="s">
        <v>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5" t="s">
        <v>218</v>
      </c>
      <c r="AU160" s="255" t="s">
        <v>214</v>
      </c>
      <c r="AV160" s="13" t="s">
        <v>83</v>
      </c>
      <c r="AW160" s="13" t="s">
        <v>32</v>
      </c>
      <c r="AX160" s="13" t="s">
        <v>76</v>
      </c>
      <c r="AY160" s="255" t="s">
        <v>205</v>
      </c>
    </row>
    <row r="161" s="13" customFormat="1">
      <c r="A161" s="13"/>
      <c r="B161" s="245"/>
      <c r="C161" s="246"/>
      <c r="D161" s="247" t="s">
        <v>218</v>
      </c>
      <c r="E161" s="248" t="s">
        <v>1</v>
      </c>
      <c r="F161" s="249" t="s">
        <v>222</v>
      </c>
      <c r="G161" s="246"/>
      <c r="H161" s="248" t="s">
        <v>1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5" t="s">
        <v>218</v>
      </c>
      <c r="AU161" s="255" t="s">
        <v>214</v>
      </c>
      <c r="AV161" s="13" t="s">
        <v>83</v>
      </c>
      <c r="AW161" s="13" t="s">
        <v>32</v>
      </c>
      <c r="AX161" s="13" t="s">
        <v>76</v>
      </c>
      <c r="AY161" s="255" t="s">
        <v>205</v>
      </c>
    </row>
    <row r="162" s="14" customFormat="1">
      <c r="A162" s="14"/>
      <c r="B162" s="256"/>
      <c r="C162" s="257"/>
      <c r="D162" s="247" t="s">
        <v>218</v>
      </c>
      <c r="E162" s="258" t="s">
        <v>1</v>
      </c>
      <c r="F162" s="259" t="s">
        <v>5237</v>
      </c>
      <c r="G162" s="257"/>
      <c r="H162" s="260">
        <v>315.5</v>
      </c>
      <c r="I162" s="261"/>
      <c r="J162" s="257"/>
      <c r="K162" s="257"/>
      <c r="L162" s="262"/>
      <c r="M162" s="263"/>
      <c r="N162" s="264"/>
      <c r="O162" s="264"/>
      <c r="P162" s="264"/>
      <c r="Q162" s="264"/>
      <c r="R162" s="264"/>
      <c r="S162" s="264"/>
      <c r="T162" s="26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6" t="s">
        <v>218</v>
      </c>
      <c r="AU162" s="266" t="s">
        <v>214</v>
      </c>
      <c r="AV162" s="14" t="s">
        <v>85</v>
      </c>
      <c r="AW162" s="14" t="s">
        <v>32</v>
      </c>
      <c r="AX162" s="14" t="s">
        <v>76</v>
      </c>
      <c r="AY162" s="266" t="s">
        <v>205</v>
      </c>
    </row>
    <row r="163" s="14" customFormat="1">
      <c r="A163" s="14"/>
      <c r="B163" s="256"/>
      <c r="C163" s="257"/>
      <c r="D163" s="247" t="s">
        <v>218</v>
      </c>
      <c r="E163" s="258" t="s">
        <v>1</v>
      </c>
      <c r="F163" s="259" t="s">
        <v>5238</v>
      </c>
      <c r="G163" s="257"/>
      <c r="H163" s="260">
        <v>12.949999999999999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6" t="s">
        <v>218</v>
      </c>
      <c r="AU163" s="266" t="s">
        <v>214</v>
      </c>
      <c r="AV163" s="14" t="s">
        <v>85</v>
      </c>
      <c r="AW163" s="14" t="s">
        <v>32</v>
      </c>
      <c r="AX163" s="14" t="s">
        <v>76</v>
      </c>
      <c r="AY163" s="266" t="s">
        <v>205</v>
      </c>
    </row>
    <row r="164" s="14" customFormat="1">
      <c r="A164" s="14"/>
      <c r="B164" s="256"/>
      <c r="C164" s="257"/>
      <c r="D164" s="247" t="s">
        <v>218</v>
      </c>
      <c r="E164" s="258" t="s">
        <v>1</v>
      </c>
      <c r="F164" s="259" t="s">
        <v>5239</v>
      </c>
      <c r="G164" s="257"/>
      <c r="H164" s="260">
        <v>57.840000000000003</v>
      </c>
      <c r="I164" s="261"/>
      <c r="J164" s="257"/>
      <c r="K164" s="257"/>
      <c r="L164" s="262"/>
      <c r="M164" s="263"/>
      <c r="N164" s="264"/>
      <c r="O164" s="264"/>
      <c r="P164" s="264"/>
      <c r="Q164" s="264"/>
      <c r="R164" s="264"/>
      <c r="S164" s="264"/>
      <c r="T164" s="26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6" t="s">
        <v>218</v>
      </c>
      <c r="AU164" s="266" t="s">
        <v>214</v>
      </c>
      <c r="AV164" s="14" t="s">
        <v>85</v>
      </c>
      <c r="AW164" s="14" t="s">
        <v>32</v>
      </c>
      <c r="AX164" s="14" t="s">
        <v>76</v>
      </c>
      <c r="AY164" s="266" t="s">
        <v>205</v>
      </c>
    </row>
    <row r="165" s="14" customFormat="1">
      <c r="A165" s="14"/>
      <c r="B165" s="256"/>
      <c r="C165" s="257"/>
      <c r="D165" s="247" t="s">
        <v>218</v>
      </c>
      <c r="E165" s="258" t="s">
        <v>1</v>
      </c>
      <c r="F165" s="259" t="s">
        <v>5240</v>
      </c>
      <c r="G165" s="257"/>
      <c r="H165" s="260">
        <v>13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6" t="s">
        <v>218</v>
      </c>
      <c r="AU165" s="266" t="s">
        <v>214</v>
      </c>
      <c r="AV165" s="14" t="s">
        <v>85</v>
      </c>
      <c r="AW165" s="14" t="s">
        <v>32</v>
      </c>
      <c r="AX165" s="14" t="s">
        <v>76</v>
      </c>
      <c r="AY165" s="266" t="s">
        <v>205</v>
      </c>
    </row>
    <row r="166" s="14" customFormat="1">
      <c r="A166" s="14"/>
      <c r="B166" s="256"/>
      <c r="C166" s="257"/>
      <c r="D166" s="247" t="s">
        <v>218</v>
      </c>
      <c r="E166" s="258" t="s">
        <v>1</v>
      </c>
      <c r="F166" s="259" t="s">
        <v>5241</v>
      </c>
      <c r="G166" s="257"/>
      <c r="H166" s="260">
        <v>20.75</v>
      </c>
      <c r="I166" s="261"/>
      <c r="J166" s="257"/>
      <c r="K166" s="257"/>
      <c r="L166" s="262"/>
      <c r="M166" s="263"/>
      <c r="N166" s="264"/>
      <c r="O166" s="264"/>
      <c r="P166" s="264"/>
      <c r="Q166" s="264"/>
      <c r="R166" s="264"/>
      <c r="S166" s="264"/>
      <c r="T166" s="26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6" t="s">
        <v>218</v>
      </c>
      <c r="AU166" s="266" t="s">
        <v>214</v>
      </c>
      <c r="AV166" s="14" t="s">
        <v>85</v>
      </c>
      <c r="AW166" s="14" t="s">
        <v>32</v>
      </c>
      <c r="AX166" s="14" t="s">
        <v>76</v>
      </c>
      <c r="AY166" s="266" t="s">
        <v>205</v>
      </c>
    </row>
    <row r="167" s="15" customFormat="1">
      <c r="A167" s="15"/>
      <c r="B167" s="267"/>
      <c r="C167" s="268"/>
      <c r="D167" s="247" t="s">
        <v>218</v>
      </c>
      <c r="E167" s="269" t="s">
        <v>1</v>
      </c>
      <c r="F167" s="270" t="s">
        <v>229</v>
      </c>
      <c r="G167" s="268"/>
      <c r="H167" s="271">
        <v>420.04000000000002</v>
      </c>
      <c r="I167" s="272"/>
      <c r="J167" s="268"/>
      <c r="K167" s="268"/>
      <c r="L167" s="273"/>
      <c r="M167" s="274"/>
      <c r="N167" s="275"/>
      <c r="O167" s="275"/>
      <c r="P167" s="275"/>
      <c r="Q167" s="275"/>
      <c r="R167" s="275"/>
      <c r="S167" s="275"/>
      <c r="T167" s="27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7" t="s">
        <v>218</v>
      </c>
      <c r="AU167" s="277" t="s">
        <v>214</v>
      </c>
      <c r="AV167" s="15" t="s">
        <v>213</v>
      </c>
      <c r="AW167" s="15" t="s">
        <v>32</v>
      </c>
      <c r="AX167" s="15" t="s">
        <v>83</v>
      </c>
      <c r="AY167" s="277" t="s">
        <v>205</v>
      </c>
    </row>
    <row r="168" s="14" customFormat="1">
      <c r="A168" s="14"/>
      <c r="B168" s="256"/>
      <c r="C168" s="257"/>
      <c r="D168" s="247" t="s">
        <v>218</v>
      </c>
      <c r="E168" s="257"/>
      <c r="F168" s="259" t="s">
        <v>5242</v>
      </c>
      <c r="G168" s="257"/>
      <c r="H168" s="260">
        <v>210.02000000000001</v>
      </c>
      <c r="I168" s="261"/>
      <c r="J168" s="257"/>
      <c r="K168" s="257"/>
      <c r="L168" s="262"/>
      <c r="M168" s="263"/>
      <c r="N168" s="264"/>
      <c r="O168" s="264"/>
      <c r="P168" s="264"/>
      <c r="Q168" s="264"/>
      <c r="R168" s="264"/>
      <c r="S168" s="264"/>
      <c r="T168" s="26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6" t="s">
        <v>218</v>
      </c>
      <c r="AU168" s="266" t="s">
        <v>214</v>
      </c>
      <c r="AV168" s="14" t="s">
        <v>85</v>
      </c>
      <c r="AW168" s="14" t="s">
        <v>4</v>
      </c>
      <c r="AX168" s="14" t="s">
        <v>83</v>
      </c>
      <c r="AY168" s="266" t="s">
        <v>205</v>
      </c>
    </row>
    <row r="169" s="2" customFormat="1" ht="33" customHeight="1">
      <c r="A169" s="39"/>
      <c r="B169" s="40"/>
      <c r="C169" s="227" t="s">
        <v>213</v>
      </c>
      <c r="D169" s="227" t="s">
        <v>208</v>
      </c>
      <c r="E169" s="228" t="s">
        <v>271</v>
      </c>
      <c r="F169" s="229" t="s">
        <v>272</v>
      </c>
      <c r="G169" s="230" t="s">
        <v>211</v>
      </c>
      <c r="H169" s="231">
        <v>210.02000000000001</v>
      </c>
      <c r="I169" s="232"/>
      <c r="J169" s="233">
        <f>ROUND(I169*H169,2)</f>
        <v>0</v>
      </c>
      <c r="K169" s="229" t="s">
        <v>212</v>
      </c>
      <c r="L169" s="45"/>
      <c r="M169" s="234" t="s">
        <v>1</v>
      </c>
      <c r="N169" s="235" t="s">
        <v>41</v>
      </c>
      <c r="O169" s="92"/>
      <c r="P169" s="236">
        <f>O169*H169</f>
        <v>0</v>
      </c>
      <c r="Q169" s="236">
        <v>0</v>
      </c>
      <c r="R169" s="236">
        <f>Q169*H169</f>
        <v>0</v>
      </c>
      <c r="S169" s="236">
        <v>0</v>
      </c>
      <c r="T169" s="237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8" t="s">
        <v>213</v>
      </c>
      <c r="AT169" s="238" t="s">
        <v>208</v>
      </c>
      <c r="AU169" s="238" t="s">
        <v>214</v>
      </c>
      <c r="AY169" s="18" t="s">
        <v>205</v>
      </c>
      <c r="BE169" s="239">
        <f>IF(N169="základní",J169,0)</f>
        <v>0</v>
      </c>
      <c r="BF169" s="239">
        <f>IF(N169="snížená",J169,0)</f>
        <v>0</v>
      </c>
      <c r="BG169" s="239">
        <f>IF(N169="zákl. přenesená",J169,0)</f>
        <v>0</v>
      </c>
      <c r="BH169" s="239">
        <f>IF(N169="sníž. přenesená",J169,0)</f>
        <v>0</v>
      </c>
      <c r="BI169" s="239">
        <f>IF(N169="nulová",J169,0)</f>
        <v>0</v>
      </c>
      <c r="BJ169" s="18" t="s">
        <v>83</v>
      </c>
      <c r="BK169" s="239">
        <f>ROUND(I169*H169,2)</f>
        <v>0</v>
      </c>
      <c r="BL169" s="18" t="s">
        <v>213</v>
      </c>
      <c r="BM169" s="238" t="s">
        <v>5243</v>
      </c>
    </row>
    <row r="170" s="2" customFormat="1">
      <c r="A170" s="39"/>
      <c r="B170" s="40"/>
      <c r="C170" s="41"/>
      <c r="D170" s="240" t="s">
        <v>216</v>
      </c>
      <c r="E170" s="41"/>
      <c r="F170" s="241" t="s">
        <v>274</v>
      </c>
      <c r="G170" s="41"/>
      <c r="H170" s="41"/>
      <c r="I170" s="242"/>
      <c r="J170" s="41"/>
      <c r="K170" s="41"/>
      <c r="L170" s="45"/>
      <c r="M170" s="243"/>
      <c r="N170" s="244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216</v>
      </c>
      <c r="AU170" s="18" t="s">
        <v>214</v>
      </c>
    </row>
    <row r="171" s="13" customFormat="1">
      <c r="A171" s="13"/>
      <c r="B171" s="245"/>
      <c r="C171" s="246"/>
      <c r="D171" s="247" t="s">
        <v>218</v>
      </c>
      <c r="E171" s="248" t="s">
        <v>1</v>
      </c>
      <c r="F171" s="249" t="s">
        <v>219</v>
      </c>
      <c r="G171" s="246"/>
      <c r="H171" s="248" t="s">
        <v>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5" t="s">
        <v>218</v>
      </c>
      <c r="AU171" s="255" t="s">
        <v>214</v>
      </c>
      <c r="AV171" s="13" t="s">
        <v>83</v>
      </c>
      <c r="AW171" s="13" t="s">
        <v>32</v>
      </c>
      <c r="AX171" s="13" t="s">
        <v>76</v>
      </c>
      <c r="AY171" s="255" t="s">
        <v>205</v>
      </c>
    </row>
    <row r="172" s="13" customFormat="1">
      <c r="A172" s="13"/>
      <c r="B172" s="245"/>
      <c r="C172" s="246"/>
      <c r="D172" s="247" t="s">
        <v>218</v>
      </c>
      <c r="E172" s="248" t="s">
        <v>1</v>
      </c>
      <c r="F172" s="249" t="s">
        <v>220</v>
      </c>
      <c r="G172" s="246"/>
      <c r="H172" s="248" t="s">
        <v>1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5" t="s">
        <v>218</v>
      </c>
      <c r="AU172" s="255" t="s">
        <v>214</v>
      </c>
      <c r="AV172" s="13" t="s">
        <v>83</v>
      </c>
      <c r="AW172" s="13" t="s">
        <v>32</v>
      </c>
      <c r="AX172" s="13" t="s">
        <v>76</v>
      </c>
      <c r="AY172" s="255" t="s">
        <v>205</v>
      </c>
    </row>
    <row r="173" s="13" customFormat="1">
      <c r="A173" s="13"/>
      <c r="B173" s="245"/>
      <c r="C173" s="246"/>
      <c r="D173" s="247" t="s">
        <v>218</v>
      </c>
      <c r="E173" s="248" t="s">
        <v>1</v>
      </c>
      <c r="F173" s="249" t="s">
        <v>417</v>
      </c>
      <c r="G173" s="246"/>
      <c r="H173" s="248" t="s">
        <v>1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5" t="s">
        <v>218</v>
      </c>
      <c r="AU173" s="255" t="s">
        <v>214</v>
      </c>
      <c r="AV173" s="13" t="s">
        <v>83</v>
      </c>
      <c r="AW173" s="13" t="s">
        <v>32</v>
      </c>
      <c r="AX173" s="13" t="s">
        <v>76</v>
      </c>
      <c r="AY173" s="255" t="s">
        <v>205</v>
      </c>
    </row>
    <row r="174" s="13" customFormat="1">
      <c r="A174" s="13"/>
      <c r="B174" s="245"/>
      <c r="C174" s="246"/>
      <c r="D174" s="247" t="s">
        <v>218</v>
      </c>
      <c r="E174" s="248" t="s">
        <v>1</v>
      </c>
      <c r="F174" s="249" t="s">
        <v>5236</v>
      </c>
      <c r="G174" s="246"/>
      <c r="H174" s="248" t="s">
        <v>1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5" t="s">
        <v>218</v>
      </c>
      <c r="AU174" s="255" t="s">
        <v>214</v>
      </c>
      <c r="AV174" s="13" t="s">
        <v>83</v>
      </c>
      <c r="AW174" s="13" t="s">
        <v>32</v>
      </c>
      <c r="AX174" s="13" t="s">
        <v>76</v>
      </c>
      <c r="AY174" s="255" t="s">
        <v>205</v>
      </c>
    </row>
    <row r="175" s="13" customFormat="1">
      <c r="A175" s="13"/>
      <c r="B175" s="245"/>
      <c r="C175" s="246"/>
      <c r="D175" s="247" t="s">
        <v>218</v>
      </c>
      <c r="E175" s="248" t="s">
        <v>1</v>
      </c>
      <c r="F175" s="249" t="s">
        <v>222</v>
      </c>
      <c r="G175" s="246"/>
      <c r="H175" s="248" t="s">
        <v>1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5" t="s">
        <v>218</v>
      </c>
      <c r="AU175" s="255" t="s">
        <v>214</v>
      </c>
      <c r="AV175" s="13" t="s">
        <v>83</v>
      </c>
      <c r="AW175" s="13" t="s">
        <v>32</v>
      </c>
      <c r="AX175" s="13" t="s">
        <v>76</v>
      </c>
      <c r="AY175" s="255" t="s">
        <v>205</v>
      </c>
    </row>
    <row r="176" s="14" customFormat="1">
      <c r="A176" s="14"/>
      <c r="B176" s="256"/>
      <c r="C176" s="257"/>
      <c r="D176" s="247" t="s">
        <v>218</v>
      </c>
      <c r="E176" s="258" t="s">
        <v>1</v>
      </c>
      <c r="F176" s="259" t="s">
        <v>5237</v>
      </c>
      <c r="G176" s="257"/>
      <c r="H176" s="260">
        <v>315.5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6" t="s">
        <v>218</v>
      </c>
      <c r="AU176" s="266" t="s">
        <v>214</v>
      </c>
      <c r="AV176" s="14" t="s">
        <v>85</v>
      </c>
      <c r="AW176" s="14" t="s">
        <v>32</v>
      </c>
      <c r="AX176" s="14" t="s">
        <v>76</v>
      </c>
      <c r="AY176" s="266" t="s">
        <v>205</v>
      </c>
    </row>
    <row r="177" s="14" customFormat="1">
      <c r="A177" s="14"/>
      <c r="B177" s="256"/>
      <c r="C177" s="257"/>
      <c r="D177" s="247" t="s">
        <v>218</v>
      </c>
      <c r="E177" s="258" t="s">
        <v>1</v>
      </c>
      <c r="F177" s="259" t="s">
        <v>5238</v>
      </c>
      <c r="G177" s="257"/>
      <c r="H177" s="260">
        <v>12.949999999999999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6" t="s">
        <v>218</v>
      </c>
      <c r="AU177" s="266" t="s">
        <v>214</v>
      </c>
      <c r="AV177" s="14" t="s">
        <v>85</v>
      </c>
      <c r="AW177" s="14" t="s">
        <v>32</v>
      </c>
      <c r="AX177" s="14" t="s">
        <v>76</v>
      </c>
      <c r="AY177" s="266" t="s">
        <v>205</v>
      </c>
    </row>
    <row r="178" s="14" customFormat="1">
      <c r="A178" s="14"/>
      <c r="B178" s="256"/>
      <c r="C178" s="257"/>
      <c r="D178" s="247" t="s">
        <v>218</v>
      </c>
      <c r="E178" s="258" t="s">
        <v>1</v>
      </c>
      <c r="F178" s="259" t="s">
        <v>5239</v>
      </c>
      <c r="G178" s="257"/>
      <c r="H178" s="260">
        <v>57.840000000000003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6" t="s">
        <v>218</v>
      </c>
      <c r="AU178" s="266" t="s">
        <v>214</v>
      </c>
      <c r="AV178" s="14" t="s">
        <v>85</v>
      </c>
      <c r="AW178" s="14" t="s">
        <v>32</v>
      </c>
      <c r="AX178" s="14" t="s">
        <v>76</v>
      </c>
      <c r="AY178" s="266" t="s">
        <v>205</v>
      </c>
    </row>
    <row r="179" s="14" customFormat="1">
      <c r="A179" s="14"/>
      <c r="B179" s="256"/>
      <c r="C179" s="257"/>
      <c r="D179" s="247" t="s">
        <v>218</v>
      </c>
      <c r="E179" s="258" t="s">
        <v>1</v>
      </c>
      <c r="F179" s="259" t="s">
        <v>5240</v>
      </c>
      <c r="G179" s="257"/>
      <c r="H179" s="260">
        <v>13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6" t="s">
        <v>218</v>
      </c>
      <c r="AU179" s="266" t="s">
        <v>214</v>
      </c>
      <c r="AV179" s="14" t="s">
        <v>85</v>
      </c>
      <c r="AW179" s="14" t="s">
        <v>32</v>
      </c>
      <c r="AX179" s="14" t="s">
        <v>76</v>
      </c>
      <c r="AY179" s="266" t="s">
        <v>205</v>
      </c>
    </row>
    <row r="180" s="14" customFormat="1">
      <c r="A180" s="14"/>
      <c r="B180" s="256"/>
      <c r="C180" s="257"/>
      <c r="D180" s="247" t="s">
        <v>218</v>
      </c>
      <c r="E180" s="258" t="s">
        <v>1</v>
      </c>
      <c r="F180" s="259" t="s">
        <v>5241</v>
      </c>
      <c r="G180" s="257"/>
      <c r="H180" s="260">
        <v>20.75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6" t="s">
        <v>218</v>
      </c>
      <c r="AU180" s="266" t="s">
        <v>214</v>
      </c>
      <c r="AV180" s="14" t="s">
        <v>85</v>
      </c>
      <c r="AW180" s="14" t="s">
        <v>32</v>
      </c>
      <c r="AX180" s="14" t="s">
        <v>76</v>
      </c>
      <c r="AY180" s="266" t="s">
        <v>205</v>
      </c>
    </row>
    <row r="181" s="15" customFormat="1">
      <c r="A181" s="15"/>
      <c r="B181" s="267"/>
      <c r="C181" s="268"/>
      <c r="D181" s="247" t="s">
        <v>218</v>
      </c>
      <c r="E181" s="269" t="s">
        <v>1</v>
      </c>
      <c r="F181" s="270" t="s">
        <v>229</v>
      </c>
      <c r="G181" s="268"/>
      <c r="H181" s="271">
        <v>420.04000000000002</v>
      </c>
      <c r="I181" s="272"/>
      <c r="J181" s="268"/>
      <c r="K181" s="268"/>
      <c r="L181" s="273"/>
      <c r="M181" s="274"/>
      <c r="N181" s="275"/>
      <c r="O181" s="275"/>
      <c r="P181" s="275"/>
      <c r="Q181" s="275"/>
      <c r="R181" s="275"/>
      <c r="S181" s="275"/>
      <c r="T181" s="27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77" t="s">
        <v>218</v>
      </c>
      <c r="AU181" s="277" t="s">
        <v>214</v>
      </c>
      <c r="AV181" s="15" t="s">
        <v>213</v>
      </c>
      <c r="AW181" s="15" t="s">
        <v>32</v>
      </c>
      <c r="AX181" s="15" t="s">
        <v>83</v>
      </c>
      <c r="AY181" s="277" t="s">
        <v>205</v>
      </c>
    </row>
    <row r="182" s="14" customFormat="1">
      <c r="A182" s="14"/>
      <c r="B182" s="256"/>
      <c r="C182" s="257"/>
      <c r="D182" s="247" t="s">
        <v>218</v>
      </c>
      <c r="E182" s="257"/>
      <c r="F182" s="259" t="s">
        <v>5242</v>
      </c>
      <c r="G182" s="257"/>
      <c r="H182" s="260">
        <v>210.02000000000001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6" t="s">
        <v>218</v>
      </c>
      <c r="AU182" s="266" t="s">
        <v>214</v>
      </c>
      <c r="AV182" s="14" t="s">
        <v>85</v>
      </c>
      <c r="AW182" s="14" t="s">
        <v>4</v>
      </c>
      <c r="AX182" s="14" t="s">
        <v>83</v>
      </c>
      <c r="AY182" s="266" t="s">
        <v>205</v>
      </c>
    </row>
    <row r="183" s="12" customFormat="1" ht="20.88" customHeight="1">
      <c r="A183" s="12"/>
      <c r="B183" s="211"/>
      <c r="C183" s="212"/>
      <c r="D183" s="213" t="s">
        <v>75</v>
      </c>
      <c r="E183" s="225" t="s">
        <v>303</v>
      </c>
      <c r="F183" s="225" t="s">
        <v>4857</v>
      </c>
      <c r="G183" s="212"/>
      <c r="H183" s="212"/>
      <c r="I183" s="215"/>
      <c r="J183" s="226">
        <f>BK183</f>
        <v>0</v>
      </c>
      <c r="K183" s="212"/>
      <c r="L183" s="217"/>
      <c r="M183" s="218"/>
      <c r="N183" s="219"/>
      <c r="O183" s="219"/>
      <c r="P183" s="220">
        <f>SUM(P184:P251)</f>
        <v>0</v>
      </c>
      <c r="Q183" s="219"/>
      <c r="R183" s="220">
        <f>SUM(R184:R251)</f>
        <v>0</v>
      </c>
      <c r="S183" s="219"/>
      <c r="T183" s="221">
        <f>SUM(T184:T251)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2" t="s">
        <v>83</v>
      </c>
      <c r="AT183" s="223" t="s">
        <v>75</v>
      </c>
      <c r="AU183" s="223" t="s">
        <v>85</v>
      </c>
      <c r="AY183" s="222" t="s">
        <v>205</v>
      </c>
      <c r="BK183" s="224">
        <f>SUM(BK184:BK251)</f>
        <v>0</v>
      </c>
    </row>
    <row r="184" s="2" customFormat="1" ht="37.8" customHeight="1">
      <c r="A184" s="39"/>
      <c r="B184" s="40"/>
      <c r="C184" s="227" t="s">
        <v>252</v>
      </c>
      <c r="D184" s="227" t="s">
        <v>208</v>
      </c>
      <c r="E184" s="228" t="s">
        <v>306</v>
      </c>
      <c r="F184" s="229" t="s">
        <v>307</v>
      </c>
      <c r="G184" s="230" t="s">
        <v>211</v>
      </c>
      <c r="H184" s="231">
        <v>1198.8399999999999</v>
      </c>
      <c r="I184" s="232"/>
      <c r="J184" s="233">
        <f>ROUND(I184*H184,2)</f>
        <v>0</v>
      </c>
      <c r="K184" s="229" t="s">
        <v>212</v>
      </c>
      <c r="L184" s="45"/>
      <c r="M184" s="234" t="s">
        <v>1</v>
      </c>
      <c r="N184" s="235" t="s">
        <v>41</v>
      </c>
      <c r="O184" s="92"/>
      <c r="P184" s="236">
        <f>O184*H184</f>
        <v>0</v>
      </c>
      <c r="Q184" s="236">
        <v>0</v>
      </c>
      <c r="R184" s="236">
        <f>Q184*H184</f>
        <v>0</v>
      </c>
      <c r="S184" s="236">
        <v>0</v>
      </c>
      <c r="T184" s="237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8" t="s">
        <v>213</v>
      </c>
      <c r="AT184" s="238" t="s">
        <v>208</v>
      </c>
      <c r="AU184" s="238" t="s">
        <v>214</v>
      </c>
      <c r="AY184" s="18" t="s">
        <v>205</v>
      </c>
      <c r="BE184" s="239">
        <f>IF(N184="základní",J184,0)</f>
        <v>0</v>
      </c>
      <c r="BF184" s="239">
        <f>IF(N184="snížená",J184,0)</f>
        <v>0</v>
      </c>
      <c r="BG184" s="239">
        <f>IF(N184="zákl. přenesená",J184,0)</f>
        <v>0</v>
      </c>
      <c r="BH184" s="239">
        <f>IF(N184="sníž. přenesená",J184,0)</f>
        <v>0</v>
      </c>
      <c r="BI184" s="239">
        <f>IF(N184="nulová",J184,0)</f>
        <v>0</v>
      </c>
      <c r="BJ184" s="18" t="s">
        <v>83</v>
      </c>
      <c r="BK184" s="239">
        <f>ROUND(I184*H184,2)</f>
        <v>0</v>
      </c>
      <c r="BL184" s="18" t="s">
        <v>213</v>
      </c>
      <c r="BM184" s="238" t="s">
        <v>5244</v>
      </c>
    </row>
    <row r="185" s="2" customFormat="1">
      <c r="A185" s="39"/>
      <c r="B185" s="40"/>
      <c r="C185" s="41"/>
      <c r="D185" s="240" t="s">
        <v>216</v>
      </c>
      <c r="E185" s="41"/>
      <c r="F185" s="241" t="s">
        <v>309</v>
      </c>
      <c r="G185" s="41"/>
      <c r="H185" s="41"/>
      <c r="I185" s="242"/>
      <c r="J185" s="41"/>
      <c r="K185" s="41"/>
      <c r="L185" s="45"/>
      <c r="M185" s="243"/>
      <c r="N185" s="244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216</v>
      </c>
      <c r="AU185" s="18" t="s">
        <v>214</v>
      </c>
    </row>
    <row r="186" s="13" customFormat="1">
      <c r="A186" s="13"/>
      <c r="B186" s="245"/>
      <c r="C186" s="246"/>
      <c r="D186" s="247" t="s">
        <v>218</v>
      </c>
      <c r="E186" s="248" t="s">
        <v>1</v>
      </c>
      <c r="F186" s="249" t="s">
        <v>219</v>
      </c>
      <c r="G186" s="246"/>
      <c r="H186" s="248" t="s">
        <v>1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5" t="s">
        <v>218</v>
      </c>
      <c r="AU186" s="255" t="s">
        <v>214</v>
      </c>
      <c r="AV186" s="13" t="s">
        <v>83</v>
      </c>
      <c r="AW186" s="13" t="s">
        <v>32</v>
      </c>
      <c r="AX186" s="13" t="s">
        <v>76</v>
      </c>
      <c r="AY186" s="255" t="s">
        <v>205</v>
      </c>
    </row>
    <row r="187" s="13" customFormat="1">
      <c r="A187" s="13"/>
      <c r="B187" s="245"/>
      <c r="C187" s="246"/>
      <c r="D187" s="247" t="s">
        <v>218</v>
      </c>
      <c r="E187" s="248" t="s">
        <v>1</v>
      </c>
      <c r="F187" s="249" t="s">
        <v>220</v>
      </c>
      <c r="G187" s="246"/>
      <c r="H187" s="248" t="s">
        <v>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5" t="s">
        <v>218</v>
      </c>
      <c r="AU187" s="255" t="s">
        <v>214</v>
      </c>
      <c r="AV187" s="13" t="s">
        <v>83</v>
      </c>
      <c r="AW187" s="13" t="s">
        <v>32</v>
      </c>
      <c r="AX187" s="13" t="s">
        <v>76</v>
      </c>
      <c r="AY187" s="255" t="s">
        <v>205</v>
      </c>
    </row>
    <row r="188" s="13" customFormat="1">
      <c r="A188" s="13"/>
      <c r="B188" s="245"/>
      <c r="C188" s="246"/>
      <c r="D188" s="247" t="s">
        <v>218</v>
      </c>
      <c r="E188" s="248" t="s">
        <v>1</v>
      </c>
      <c r="F188" s="249" t="s">
        <v>222</v>
      </c>
      <c r="G188" s="246"/>
      <c r="H188" s="248" t="s">
        <v>1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5" t="s">
        <v>218</v>
      </c>
      <c r="AU188" s="255" t="s">
        <v>214</v>
      </c>
      <c r="AV188" s="13" t="s">
        <v>83</v>
      </c>
      <c r="AW188" s="13" t="s">
        <v>32</v>
      </c>
      <c r="AX188" s="13" t="s">
        <v>76</v>
      </c>
      <c r="AY188" s="255" t="s">
        <v>205</v>
      </c>
    </row>
    <row r="189" s="13" customFormat="1">
      <c r="A189" s="13"/>
      <c r="B189" s="245"/>
      <c r="C189" s="246"/>
      <c r="D189" s="247" t="s">
        <v>218</v>
      </c>
      <c r="E189" s="248" t="s">
        <v>1</v>
      </c>
      <c r="F189" s="249" t="s">
        <v>5245</v>
      </c>
      <c r="G189" s="246"/>
      <c r="H189" s="248" t="s">
        <v>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5" t="s">
        <v>218</v>
      </c>
      <c r="AU189" s="255" t="s">
        <v>214</v>
      </c>
      <c r="AV189" s="13" t="s">
        <v>83</v>
      </c>
      <c r="AW189" s="13" t="s">
        <v>32</v>
      </c>
      <c r="AX189" s="13" t="s">
        <v>76</v>
      </c>
      <c r="AY189" s="255" t="s">
        <v>205</v>
      </c>
    </row>
    <row r="190" s="13" customFormat="1">
      <c r="A190" s="13"/>
      <c r="B190" s="245"/>
      <c r="C190" s="246"/>
      <c r="D190" s="247" t="s">
        <v>218</v>
      </c>
      <c r="E190" s="248" t="s">
        <v>1</v>
      </c>
      <c r="F190" s="249" t="s">
        <v>5246</v>
      </c>
      <c r="G190" s="246"/>
      <c r="H190" s="248" t="s">
        <v>1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5" t="s">
        <v>218</v>
      </c>
      <c r="AU190" s="255" t="s">
        <v>214</v>
      </c>
      <c r="AV190" s="13" t="s">
        <v>83</v>
      </c>
      <c r="AW190" s="13" t="s">
        <v>32</v>
      </c>
      <c r="AX190" s="13" t="s">
        <v>76</v>
      </c>
      <c r="AY190" s="255" t="s">
        <v>205</v>
      </c>
    </row>
    <row r="191" s="13" customFormat="1">
      <c r="A191" s="13"/>
      <c r="B191" s="245"/>
      <c r="C191" s="246"/>
      <c r="D191" s="247" t="s">
        <v>218</v>
      </c>
      <c r="E191" s="248" t="s">
        <v>1</v>
      </c>
      <c r="F191" s="249" t="s">
        <v>222</v>
      </c>
      <c r="G191" s="246"/>
      <c r="H191" s="248" t="s">
        <v>1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5" t="s">
        <v>218</v>
      </c>
      <c r="AU191" s="255" t="s">
        <v>214</v>
      </c>
      <c r="AV191" s="13" t="s">
        <v>83</v>
      </c>
      <c r="AW191" s="13" t="s">
        <v>32</v>
      </c>
      <c r="AX191" s="13" t="s">
        <v>76</v>
      </c>
      <c r="AY191" s="255" t="s">
        <v>205</v>
      </c>
    </row>
    <row r="192" s="13" customFormat="1">
      <c r="A192" s="13"/>
      <c r="B192" s="245"/>
      <c r="C192" s="246"/>
      <c r="D192" s="247" t="s">
        <v>218</v>
      </c>
      <c r="E192" s="248" t="s">
        <v>1</v>
      </c>
      <c r="F192" s="249" t="s">
        <v>5247</v>
      </c>
      <c r="G192" s="246"/>
      <c r="H192" s="248" t="s">
        <v>1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5" t="s">
        <v>218</v>
      </c>
      <c r="AU192" s="255" t="s">
        <v>214</v>
      </c>
      <c r="AV192" s="13" t="s">
        <v>83</v>
      </c>
      <c r="AW192" s="13" t="s">
        <v>32</v>
      </c>
      <c r="AX192" s="13" t="s">
        <v>76</v>
      </c>
      <c r="AY192" s="255" t="s">
        <v>205</v>
      </c>
    </row>
    <row r="193" s="14" customFormat="1">
      <c r="A193" s="14"/>
      <c r="B193" s="256"/>
      <c r="C193" s="257"/>
      <c r="D193" s="247" t="s">
        <v>218</v>
      </c>
      <c r="E193" s="258" t="s">
        <v>1</v>
      </c>
      <c r="F193" s="259" t="s">
        <v>5248</v>
      </c>
      <c r="G193" s="257"/>
      <c r="H193" s="260">
        <v>432.60000000000002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6" t="s">
        <v>218</v>
      </c>
      <c r="AU193" s="266" t="s">
        <v>214</v>
      </c>
      <c r="AV193" s="14" t="s">
        <v>85</v>
      </c>
      <c r="AW193" s="14" t="s">
        <v>32</v>
      </c>
      <c r="AX193" s="14" t="s">
        <v>76</v>
      </c>
      <c r="AY193" s="266" t="s">
        <v>205</v>
      </c>
    </row>
    <row r="194" s="16" customFormat="1">
      <c r="A194" s="16"/>
      <c r="B194" s="278"/>
      <c r="C194" s="279"/>
      <c r="D194" s="247" t="s">
        <v>218</v>
      </c>
      <c r="E194" s="280" t="s">
        <v>1</v>
      </c>
      <c r="F194" s="281" t="s">
        <v>241</v>
      </c>
      <c r="G194" s="279"/>
      <c r="H194" s="282">
        <v>432.60000000000002</v>
      </c>
      <c r="I194" s="283"/>
      <c r="J194" s="279"/>
      <c r="K194" s="279"/>
      <c r="L194" s="284"/>
      <c r="M194" s="285"/>
      <c r="N194" s="286"/>
      <c r="O194" s="286"/>
      <c r="P194" s="286"/>
      <c r="Q194" s="286"/>
      <c r="R194" s="286"/>
      <c r="S194" s="286"/>
      <c r="T194" s="287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T194" s="288" t="s">
        <v>218</v>
      </c>
      <c r="AU194" s="288" t="s">
        <v>214</v>
      </c>
      <c r="AV194" s="16" t="s">
        <v>214</v>
      </c>
      <c r="AW194" s="16" t="s">
        <v>32</v>
      </c>
      <c r="AX194" s="16" t="s">
        <v>76</v>
      </c>
      <c r="AY194" s="288" t="s">
        <v>205</v>
      </c>
    </row>
    <row r="195" s="13" customFormat="1">
      <c r="A195" s="13"/>
      <c r="B195" s="245"/>
      <c r="C195" s="246"/>
      <c r="D195" s="247" t="s">
        <v>218</v>
      </c>
      <c r="E195" s="248" t="s">
        <v>1</v>
      </c>
      <c r="F195" s="249" t="s">
        <v>5249</v>
      </c>
      <c r="G195" s="246"/>
      <c r="H195" s="248" t="s">
        <v>1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5" t="s">
        <v>218</v>
      </c>
      <c r="AU195" s="255" t="s">
        <v>214</v>
      </c>
      <c r="AV195" s="13" t="s">
        <v>83</v>
      </c>
      <c r="AW195" s="13" t="s">
        <v>32</v>
      </c>
      <c r="AX195" s="13" t="s">
        <v>76</v>
      </c>
      <c r="AY195" s="255" t="s">
        <v>205</v>
      </c>
    </row>
    <row r="196" s="14" customFormat="1">
      <c r="A196" s="14"/>
      <c r="B196" s="256"/>
      <c r="C196" s="257"/>
      <c r="D196" s="247" t="s">
        <v>218</v>
      </c>
      <c r="E196" s="258" t="s">
        <v>1</v>
      </c>
      <c r="F196" s="259" t="s">
        <v>5237</v>
      </c>
      <c r="G196" s="257"/>
      <c r="H196" s="260">
        <v>315.5</v>
      </c>
      <c r="I196" s="261"/>
      <c r="J196" s="257"/>
      <c r="K196" s="257"/>
      <c r="L196" s="262"/>
      <c r="M196" s="263"/>
      <c r="N196" s="264"/>
      <c r="O196" s="264"/>
      <c r="P196" s="264"/>
      <c r="Q196" s="264"/>
      <c r="R196" s="264"/>
      <c r="S196" s="264"/>
      <c r="T196" s="26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6" t="s">
        <v>218</v>
      </c>
      <c r="AU196" s="266" t="s">
        <v>214</v>
      </c>
      <c r="AV196" s="14" t="s">
        <v>85</v>
      </c>
      <c r="AW196" s="14" t="s">
        <v>32</v>
      </c>
      <c r="AX196" s="14" t="s">
        <v>76</v>
      </c>
      <c r="AY196" s="266" t="s">
        <v>205</v>
      </c>
    </row>
    <row r="197" s="14" customFormat="1">
      <c r="A197" s="14"/>
      <c r="B197" s="256"/>
      <c r="C197" s="257"/>
      <c r="D197" s="247" t="s">
        <v>218</v>
      </c>
      <c r="E197" s="258" t="s">
        <v>1</v>
      </c>
      <c r="F197" s="259" t="s">
        <v>5238</v>
      </c>
      <c r="G197" s="257"/>
      <c r="H197" s="260">
        <v>12.949999999999999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6" t="s">
        <v>218</v>
      </c>
      <c r="AU197" s="266" t="s">
        <v>214</v>
      </c>
      <c r="AV197" s="14" t="s">
        <v>85</v>
      </c>
      <c r="AW197" s="14" t="s">
        <v>32</v>
      </c>
      <c r="AX197" s="14" t="s">
        <v>76</v>
      </c>
      <c r="AY197" s="266" t="s">
        <v>205</v>
      </c>
    </row>
    <row r="198" s="14" customFormat="1">
      <c r="A198" s="14"/>
      <c r="B198" s="256"/>
      <c r="C198" s="257"/>
      <c r="D198" s="247" t="s">
        <v>218</v>
      </c>
      <c r="E198" s="258" t="s">
        <v>1</v>
      </c>
      <c r="F198" s="259" t="s">
        <v>5239</v>
      </c>
      <c r="G198" s="257"/>
      <c r="H198" s="260">
        <v>57.840000000000003</v>
      </c>
      <c r="I198" s="261"/>
      <c r="J198" s="257"/>
      <c r="K198" s="257"/>
      <c r="L198" s="262"/>
      <c r="M198" s="263"/>
      <c r="N198" s="264"/>
      <c r="O198" s="264"/>
      <c r="P198" s="264"/>
      <c r="Q198" s="264"/>
      <c r="R198" s="264"/>
      <c r="S198" s="264"/>
      <c r="T198" s="26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6" t="s">
        <v>218</v>
      </c>
      <c r="AU198" s="266" t="s">
        <v>214</v>
      </c>
      <c r="AV198" s="14" t="s">
        <v>85</v>
      </c>
      <c r="AW198" s="14" t="s">
        <v>32</v>
      </c>
      <c r="AX198" s="14" t="s">
        <v>76</v>
      </c>
      <c r="AY198" s="266" t="s">
        <v>205</v>
      </c>
    </row>
    <row r="199" s="14" customFormat="1">
      <c r="A199" s="14"/>
      <c r="B199" s="256"/>
      <c r="C199" s="257"/>
      <c r="D199" s="247" t="s">
        <v>218</v>
      </c>
      <c r="E199" s="258" t="s">
        <v>1</v>
      </c>
      <c r="F199" s="259" t="s">
        <v>5240</v>
      </c>
      <c r="G199" s="257"/>
      <c r="H199" s="260">
        <v>13</v>
      </c>
      <c r="I199" s="261"/>
      <c r="J199" s="257"/>
      <c r="K199" s="257"/>
      <c r="L199" s="262"/>
      <c r="M199" s="263"/>
      <c r="N199" s="264"/>
      <c r="O199" s="264"/>
      <c r="P199" s="264"/>
      <c r="Q199" s="264"/>
      <c r="R199" s="264"/>
      <c r="S199" s="264"/>
      <c r="T199" s="26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6" t="s">
        <v>218</v>
      </c>
      <c r="AU199" s="266" t="s">
        <v>214</v>
      </c>
      <c r="AV199" s="14" t="s">
        <v>85</v>
      </c>
      <c r="AW199" s="14" t="s">
        <v>32</v>
      </c>
      <c r="AX199" s="14" t="s">
        <v>76</v>
      </c>
      <c r="AY199" s="266" t="s">
        <v>205</v>
      </c>
    </row>
    <row r="200" s="14" customFormat="1">
      <c r="A200" s="14"/>
      <c r="B200" s="256"/>
      <c r="C200" s="257"/>
      <c r="D200" s="247" t="s">
        <v>218</v>
      </c>
      <c r="E200" s="258" t="s">
        <v>1</v>
      </c>
      <c r="F200" s="259" t="s">
        <v>5241</v>
      </c>
      <c r="G200" s="257"/>
      <c r="H200" s="260">
        <v>20.75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6" t="s">
        <v>218</v>
      </c>
      <c r="AU200" s="266" t="s">
        <v>214</v>
      </c>
      <c r="AV200" s="14" t="s">
        <v>85</v>
      </c>
      <c r="AW200" s="14" t="s">
        <v>32</v>
      </c>
      <c r="AX200" s="14" t="s">
        <v>76</v>
      </c>
      <c r="AY200" s="266" t="s">
        <v>205</v>
      </c>
    </row>
    <row r="201" s="16" customFormat="1">
      <c r="A201" s="16"/>
      <c r="B201" s="278"/>
      <c r="C201" s="279"/>
      <c r="D201" s="247" t="s">
        <v>218</v>
      </c>
      <c r="E201" s="280" t="s">
        <v>1</v>
      </c>
      <c r="F201" s="281" t="s">
        <v>241</v>
      </c>
      <c r="G201" s="279"/>
      <c r="H201" s="282">
        <v>420.04000000000002</v>
      </c>
      <c r="I201" s="283"/>
      <c r="J201" s="279"/>
      <c r="K201" s="279"/>
      <c r="L201" s="284"/>
      <c r="M201" s="285"/>
      <c r="N201" s="286"/>
      <c r="O201" s="286"/>
      <c r="P201" s="286"/>
      <c r="Q201" s="286"/>
      <c r="R201" s="286"/>
      <c r="S201" s="286"/>
      <c r="T201" s="287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T201" s="288" t="s">
        <v>218</v>
      </c>
      <c r="AU201" s="288" t="s">
        <v>214</v>
      </c>
      <c r="AV201" s="16" t="s">
        <v>214</v>
      </c>
      <c r="AW201" s="16" t="s">
        <v>32</v>
      </c>
      <c r="AX201" s="16" t="s">
        <v>76</v>
      </c>
      <c r="AY201" s="288" t="s">
        <v>205</v>
      </c>
    </row>
    <row r="202" s="13" customFormat="1">
      <c r="A202" s="13"/>
      <c r="B202" s="245"/>
      <c r="C202" s="246"/>
      <c r="D202" s="247" t="s">
        <v>218</v>
      </c>
      <c r="E202" s="248" t="s">
        <v>1</v>
      </c>
      <c r="F202" s="249" t="s">
        <v>222</v>
      </c>
      <c r="G202" s="246"/>
      <c r="H202" s="248" t="s">
        <v>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5" t="s">
        <v>218</v>
      </c>
      <c r="AU202" s="255" t="s">
        <v>214</v>
      </c>
      <c r="AV202" s="13" t="s">
        <v>83</v>
      </c>
      <c r="AW202" s="13" t="s">
        <v>32</v>
      </c>
      <c r="AX202" s="13" t="s">
        <v>76</v>
      </c>
      <c r="AY202" s="255" t="s">
        <v>205</v>
      </c>
    </row>
    <row r="203" s="13" customFormat="1">
      <c r="A203" s="13"/>
      <c r="B203" s="245"/>
      <c r="C203" s="246"/>
      <c r="D203" s="247" t="s">
        <v>218</v>
      </c>
      <c r="E203" s="248" t="s">
        <v>1</v>
      </c>
      <c r="F203" s="249" t="s">
        <v>5250</v>
      </c>
      <c r="G203" s="246"/>
      <c r="H203" s="248" t="s">
        <v>1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5" t="s">
        <v>218</v>
      </c>
      <c r="AU203" s="255" t="s">
        <v>214</v>
      </c>
      <c r="AV203" s="13" t="s">
        <v>83</v>
      </c>
      <c r="AW203" s="13" t="s">
        <v>32</v>
      </c>
      <c r="AX203" s="13" t="s">
        <v>76</v>
      </c>
      <c r="AY203" s="255" t="s">
        <v>205</v>
      </c>
    </row>
    <row r="204" s="14" customFormat="1">
      <c r="A204" s="14"/>
      <c r="B204" s="256"/>
      <c r="C204" s="257"/>
      <c r="D204" s="247" t="s">
        <v>218</v>
      </c>
      <c r="E204" s="258" t="s">
        <v>1</v>
      </c>
      <c r="F204" s="259" t="s">
        <v>5251</v>
      </c>
      <c r="G204" s="257"/>
      <c r="H204" s="260">
        <v>346.19999999999999</v>
      </c>
      <c r="I204" s="261"/>
      <c r="J204" s="257"/>
      <c r="K204" s="257"/>
      <c r="L204" s="262"/>
      <c r="M204" s="263"/>
      <c r="N204" s="264"/>
      <c r="O204" s="264"/>
      <c r="P204" s="264"/>
      <c r="Q204" s="264"/>
      <c r="R204" s="264"/>
      <c r="S204" s="264"/>
      <c r="T204" s="26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6" t="s">
        <v>218</v>
      </c>
      <c r="AU204" s="266" t="s">
        <v>214</v>
      </c>
      <c r="AV204" s="14" t="s">
        <v>85</v>
      </c>
      <c r="AW204" s="14" t="s">
        <v>32</v>
      </c>
      <c r="AX204" s="14" t="s">
        <v>76</v>
      </c>
      <c r="AY204" s="266" t="s">
        <v>205</v>
      </c>
    </row>
    <row r="205" s="16" customFormat="1">
      <c r="A205" s="16"/>
      <c r="B205" s="278"/>
      <c r="C205" s="279"/>
      <c r="D205" s="247" t="s">
        <v>218</v>
      </c>
      <c r="E205" s="280" t="s">
        <v>1</v>
      </c>
      <c r="F205" s="281" t="s">
        <v>241</v>
      </c>
      <c r="G205" s="279"/>
      <c r="H205" s="282">
        <v>346.19999999999999</v>
      </c>
      <c r="I205" s="283"/>
      <c r="J205" s="279"/>
      <c r="K205" s="279"/>
      <c r="L205" s="284"/>
      <c r="M205" s="285"/>
      <c r="N205" s="286"/>
      <c r="O205" s="286"/>
      <c r="P205" s="286"/>
      <c r="Q205" s="286"/>
      <c r="R205" s="286"/>
      <c r="S205" s="286"/>
      <c r="T205" s="287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T205" s="288" t="s">
        <v>218</v>
      </c>
      <c r="AU205" s="288" t="s">
        <v>214</v>
      </c>
      <c r="AV205" s="16" t="s">
        <v>214</v>
      </c>
      <c r="AW205" s="16" t="s">
        <v>32</v>
      </c>
      <c r="AX205" s="16" t="s">
        <v>76</v>
      </c>
      <c r="AY205" s="288" t="s">
        <v>205</v>
      </c>
    </row>
    <row r="206" s="15" customFormat="1">
      <c r="A206" s="15"/>
      <c r="B206" s="267"/>
      <c r="C206" s="268"/>
      <c r="D206" s="247" t="s">
        <v>218</v>
      </c>
      <c r="E206" s="269" t="s">
        <v>1</v>
      </c>
      <c r="F206" s="270" t="s">
        <v>229</v>
      </c>
      <c r="G206" s="268"/>
      <c r="H206" s="271">
        <v>1198.8399999999999</v>
      </c>
      <c r="I206" s="272"/>
      <c r="J206" s="268"/>
      <c r="K206" s="268"/>
      <c r="L206" s="273"/>
      <c r="M206" s="274"/>
      <c r="N206" s="275"/>
      <c r="O206" s="275"/>
      <c r="P206" s="275"/>
      <c r="Q206" s="275"/>
      <c r="R206" s="275"/>
      <c r="S206" s="275"/>
      <c r="T206" s="276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77" t="s">
        <v>218</v>
      </c>
      <c r="AU206" s="277" t="s">
        <v>214</v>
      </c>
      <c r="AV206" s="15" t="s">
        <v>213</v>
      </c>
      <c r="AW206" s="15" t="s">
        <v>32</v>
      </c>
      <c r="AX206" s="15" t="s">
        <v>83</v>
      </c>
      <c r="AY206" s="277" t="s">
        <v>205</v>
      </c>
    </row>
    <row r="207" s="2" customFormat="1" ht="37.8" customHeight="1">
      <c r="A207" s="39"/>
      <c r="B207" s="40"/>
      <c r="C207" s="227" t="s">
        <v>260</v>
      </c>
      <c r="D207" s="227" t="s">
        <v>208</v>
      </c>
      <c r="E207" s="228" t="s">
        <v>316</v>
      </c>
      <c r="F207" s="229" t="s">
        <v>317</v>
      </c>
      <c r="G207" s="230" t="s">
        <v>211</v>
      </c>
      <c r="H207" s="231">
        <v>502.75</v>
      </c>
      <c r="I207" s="232"/>
      <c r="J207" s="233">
        <f>ROUND(I207*H207,2)</f>
        <v>0</v>
      </c>
      <c r="K207" s="229" t="s">
        <v>212</v>
      </c>
      <c r="L207" s="45"/>
      <c r="M207" s="234" t="s">
        <v>1</v>
      </c>
      <c r="N207" s="235" t="s">
        <v>41</v>
      </c>
      <c r="O207" s="92"/>
      <c r="P207" s="236">
        <f>O207*H207</f>
        <v>0</v>
      </c>
      <c r="Q207" s="236">
        <v>0</v>
      </c>
      <c r="R207" s="236">
        <f>Q207*H207</f>
        <v>0</v>
      </c>
      <c r="S207" s="236">
        <v>0</v>
      </c>
      <c r="T207" s="237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8" t="s">
        <v>213</v>
      </c>
      <c r="AT207" s="238" t="s">
        <v>208</v>
      </c>
      <c r="AU207" s="238" t="s">
        <v>214</v>
      </c>
      <c r="AY207" s="18" t="s">
        <v>205</v>
      </c>
      <c r="BE207" s="239">
        <f>IF(N207="základní",J207,0)</f>
        <v>0</v>
      </c>
      <c r="BF207" s="239">
        <f>IF(N207="snížená",J207,0)</f>
        <v>0</v>
      </c>
      <c r="BG207" s="239">
        <f>IF(N207="zákl. přenesená",J207,0)</f>
        <v>0</v>
      </c>
      <c r="BH207" s="239">
        <f>IF(N207="sníž. přenesená",J207,0)</f>
        <v>0</v>
      </c>
      <c r="BI207" s="239">
        <f>IF(N207="nulová",J207,0)</f>
        <v>0</v>
      </c>
      <c r="BJ207" s="18" t="s">
        <v>83</v>
      </c>
      <c r="BK207" s="239">
        <f>ROUND(I207*H207,2)</f>
        <v>0</v>
      </c>
      <c r="BL207" s="18" t="s">
        <v>213</v>
      </c>
      <c r="BM207" s="238" t="s">
        <v>5252</v>
      </c>
    </row>
    <row r="208" s="2" customFormat="1">
      <c r="A208" s="39"/>
      <c r="B208" s="40"/>
      <c r="C208" s="41"/>
      <c r="D208" s="240" t="s">
        <v>216</v>
      </c>
      <c r="E208" s="41"/>
      <c r="F208" s="241" t="s">
        <v>319</v>
      </c>
      <c r="G208" s="41"/>
      <c r="H208" s="41"/>
      <c r="I208" s="242"/>
      <c r="J208" s="41"/>
      <c r="K208" s="41"/>
      <c r="L208" s="45"/>
      <c r="M208" s="243"/>
      <c r="N208" s="244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216</v>
      </c>
      <c r="AU208" s="18" t="s">
        <v>214</v>
      </c>
    </row>
    <row r="209" s="13" customFormat="1">
      <c r="A209" s="13"/>
      <c r="B209" s="245"/>
      <c r="C209" s="246"/>
      <c r="D209" s="247" t="s">
        <v>218</v>
      </c>
      <c r="E209" s="248" t="s">
        <v>1</v>
      </c>
      <c r="F209" s="249" t="s">
        <v>219</v>
      </c>
      <c r="G209" s="246"/>
      <c r="H209" s="248" t="s">
        <v>1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5" t="s">
        <v>218</v>
      </c>
      <c r="AU209" s="255" t="s">
        <v>214</v>
      </c>
      <c r="AV209" s="13" t="s">
        <v>83</v>
      </c>
      <c r="AW209" s="13" t="s">
        <v>32</v>
      </c>
      <c r="AX209" s="13" t="s">
        <v>76</v>
      </c>
      <c r="AY209" s="255" t="s">
        <v>205</v>
      </c>
    </row>
    <row r="210" s="13" customFormat="1">
      <c r="A210" s="13"/>
      <c r="B210" s="245"/>
      <c r="C210" s="246"/>
      <c r="D210" s="247" t="s">
        <v>218</v>
      </c>
      <c r="E210" s="248" t="s">
        <v>1</v>
      </c>
      <c r="F210" s="249" t="s">
        <v>220</v>
      </c>
      <c r="G210" s="246"/>
      <c r="H210" s="248" t="s">
        <v>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5" t="s">
        <v>218</v>
      </c>
      <c r="AU210" s="255" t="s">
        <v>214</v>
      </c>
      <c r="AV210" s="13" t="s">
        <v>83</v>
      </c>
      <c r="AW210" s="13" t="s">
        <v>32</v>
      </c>
      <c r="AX210" s="13" t="s">
        <v>76</v>
      </c>
      <c r="AY210" s="255" t="s">
        <v>205</v>
      </c>
    </row>
    <row r="211" s="13" customFormat="1">
      <c r="A211" s="13"/>
      <c r="B211" s="245"/>
      <c r="C211" s="246"/>
      <c r="D211" s="247" t="s">
        <v>218</v>
      </c>
      <c r="E211" s="248" t="s">
        <v>1</v>
      </c>
      <c r="F211" s="249" t="s">
        <v>222</v>
      </c>
      <c r="G211" s="246"/>
      <c r="H211" s="248" t="s">
        <v>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5" t="s">
        <v>218</v>
      </c>
      <c r="AU211" s="255" t="s">
        <v>214</v>
      </c>
      <c r="AV211" s="13" t="s">
        <v>83</v>
      </c>
      <c r="AW211" s="13" t="s">
        <v>32</v>
      </c>
      <c r="AX211" s="13" t="s">
        <v>76</v>
      </c>
      <c r="AY211" s="255" t="s">
        <v>205</v>
      </c>
    </row>
    <row r="212" s="13" customFormat="1">
      <c r="A212" s="13"/>
      <c r="B212" s="245"/>
      <c r="C212" s="246"/>
      <c r="D212" s="247" t="s">
        <v>218</v>
      </c>
      <c r="E212" s="248" t="s">
        <v>1</v>
      </c>
      <c r="F212" s="249" t="s">
        <v>4859</v>
      </c>
      <c r="G212" s="246"/>
      <c r="H212" s="248" t="s">
        <v>1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5" t="s">
        <v>218</v>
      </c>
      <c r="AU212" s="255" t="s">
        <v>214</v>
      </c>
      <c r="AV212" s="13" t="s">
        <v>83</v>
      </c>
      <c r="AW212" s="13" t="s">
        <v>32</v>
      </c>
      <c r="AX212" s="13" t="s">
        <v>76</v>
      </c>
      <c r="AY212" s="255" t="s">
        <v>205</v>
      </c>
    </row>
    <row r="213" s="13" customFormat="1">
      <c r="A213" s="13"/>
      <c r="B213" s="245"/>
      <c r="C213" s="246"/>
      <c r="D213" s="247" t="s">
        <v>218</v>
      </c>
      <c r="E213" s="248" t="s">
        <v>1</v>
      </c>
      <c r="F213" s="249" t="s">
        <v>4860</v>
      </c>
      <c r="G213" s="246"/>
      <c r="H213" s="248" t="s">
        <v>1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5" t="s">
        <v>218</v>
      </c>
      <c r="AU213" s="255" t="s">
        <v>214</v>
      </c>
      <c r="AV213" s="13" t="s">
        <v>83</v>
      </c>
      <c r="AW213" s="13" t="s">
        <v>32</v>
      </c>
      <c r="AX213" s="13" t="s">
        <v>76</v>
      </c>
      <c r="AY213" s="255" t="s">
        <v>205</v>
      </c>
    </row>
    <row r="214" s="13" customFormat="1">
      <c r="A214" s="13"/>
      <c r="B214" s="245"/>
      <c r="C214" s="246"/>
      <c r="D214" s="247" t="s">
        <v>218</v>
      </c>
      <c r="E214" s="248" t="s">
        <v>1</v>
      </c>
      <c r="F214" s="249" t="s">
        <v>222</v>
      </c>
      <c r="G214" s="246"/>
      <c r="H214" s="248" t="s">
        <v>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5" t="s">
        <v>218</v>
      </c>
      <c r="AU214" s="255" t="s">
        <v>214</v>
      </c>
      <c r="AV214" s="13" t="s">
        <v>83</v>
      </c>
      <c r="AW214" s="13" t="s">
        <v>32</v>
      </c>
      <c r="AX214" s="13" t="s">
        <v>76</v>
      </c>
      <c r="AY214" s="255" t="s">
        <v>205</v>
      </c>
    </row>
    <row r="215" s="13" customFormat="1">
      <c r="A215" s="13"/>
      <c r="B215" s="245"/>
      <c r="C215" s="246"/>
      <c r="D215" s="247" t="s">
        <v>218</v>
      </c>
      <c r="E215" s="248" t="s">
        <v>1</v>
      </c>
      <c r="F215" s="249" t="s">
        <v>5253</v>
      </c>
      <c r="G215" s="246"/>
      <c r="H215" s="248" t="s">
        <v>1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5" t="s">
        <v>218</v>
      </c>
      <c r="AU215" s="255" t="s">
        <v>214</v>
      </c>
      <c r="AV215" s="13" t="s">
        <v>83</v>
      </c>
      <c r="AW215" s="13" t="s">
        <v>32</v>
      </c>
      <c r="AX215" s="13" t="s">
        <v>76</v>
      </c>
      <c r="AY215" s="255" t="s">
        <v>205</v>
      </c>
    </row>
    <row r="216" s="14" customFormat="1">
      <c r="A216" s="14"/>
      <c r="B216" s="256"/>
      <c r="C216" s="257"/>
      <c r="D216" s="247" t="s">
        <v>218</v>
      </c>
      <c r="E216" s="258" t="s">
        <v>1</v>
      </c>
      <c r="F216" s="259" t="s">
        <v>5254</v>
      </c>
      <c r="G216" s="257"/>
      <c r="H216" s="260">
        <v>81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6" t="s">
        <v>218</v>
      </c>
      <c r="AU216" s="266" t="s">
        <v>214</v>
      </c>
      <c r="AV216" s="14" t="s">
        <v>85</v>
      </c>
      <c r="AW216" s="14" t="s">
        <v>32</v>
      </c>
      <c r="AX216" s="14" t="s">
        <v>76</v>
      </c>
      <c r="AY216" s="266" t="s">
        <v>205</v>
      </c>
    </row>
    <row r="217" s="16" customFormat="1">
      <c r="A217" s="16"/>
      <c r="B217" s="278"/>
      <c r="C217" s="279"/>
      <c r="D217" s="247" t="s">
        <v>218</v>
      </c>
      <c r="E217" s="280" t="s">
        <v>1</v>
      </c>
      <c r="F217" s="281" t="s">
        <v>241</v>
      </c>
      <c r="G217" s="279"/>
      <c r="H217" s="282">
        <v>81</v>
      </c>
      <c r="I217" s="283"/>
      <c r="J217" s="279"/>
      <c r="K217" s="279"/>
      <c r="L217" s="284"/>
      <c r="M217" s="285"/>
      <c r="N217" s="286"/>
      <c r="O217" s="286"/>
      <c r="P217" s="286"/>
      <c r="Q217" s="286"/>
      <c r="R217" s="286"/>
      <c r="S217" s="286"/>
      <c r="T217" s="287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88" t="s">
        <v>218</v>
      </c>
      <c r="AU217" s="288" t="s">
        <v>214</v>
      </c>
      <c r="AV217" s="16" t="s">
        <v>214</v>
      </c>
      <c r="AW217" s="16" t="s">
        <v>32</v>
      </c>
      <c r="AX217" s="16" t="s">
        <v>76</v>
      </c>
      <c r="AY217" s="288" t="s">
        <v>205</v>
      </c>
    </row>
    <row r="218" s="13" customFormat="1">
      <c r="A218" s="13"/>
      <c r="B218" s="245"/>
      <c r="C218" s="246"/>
      <c r="D218" s="247" t="s">
        <v>218</v>
      </c>
      <c r="E218" s="248" t="s">
        <v>1</v>
      </c>
      <c r="F218" s="249" t="s">
        <v>5255</v>
      </c>
      <c r="G218" s="246"/>
      <c r="H218" s="248" t="s">
        <v>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5" t="s">
        <v>218</v>
      </c>
      <c r="AU218" s="255" t="s">
        <v>214</v>
      </c>
      <c r="AV218" s="13" t="s">
        <v>83</v>
      </c>
      <c r="AW218" s="13" t="s">
        <v>32</v>
      </c>
      <c r="AX218" s="13" t="s">
        <v>76</v>
      </c>
      <c r="AY218" s="255" t="s">
        <v>205</v>
      </c>
    </row>
    <row r="219" s="14" customFormat="1">
      <c r="A219" s="14"/>
      <c r="B219" s="256"/>
      <c r="C219" s="257"/>
      <c r="D219" s="247" t="s">
        <v>218</v>
      </c>
      <c r="E219" s="258" t="s">
        <v>1</v>
      </c>
      <c r="F219" s="259" t="s">
        <v>5237</v>
      </c>
      <c r="G219" s="257"/>
      <c r="H219" s="260">
        <v>315.5</v>
      </c>
      <c r="I219" s="261"/>
      <c r="J219" s="257"/>
      <c r="K219" s="257"/>
      <c r="L219" s="262"/>
      <c r="M219" s="263"/>
      <c r="N219" s="264"/>
      <c r="O219" s="264"/>
      <c r="P219" s="264"/>
      <c r="Q219" s="264"/>
      <c r="R219" s="264"/>
      <c r="S219" s="264"/>
      <c r="T219" s="26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6" t="s">
        <v>218</v>
      </c>
      <c r="AU219" s="266" t="s">
        <v>214</v>
      </c>
      <c r="AV219" s="14" t="s">
        <v>85</v>
      </c>
      <c r="AW219" s="14" t="s">
        <v>32</v>
      </c>
      <c r="AX219" s="14" t="s">
        <v>76</v>
      </c>
      <c r="AY219" s="266" t="s">
        <v>205</v>
      </c>
    </row>
    <row r="220" s="14" customFormat="1">
      <c r="A220" s="14"/>
      <c r="B220" s="256"/>
      <c r="C220" s="257"/>
      <c r="D220" s="247" t="s">
        <v>218</v>
      </c>
      <c r="E220" s="258" t="s">
        <v>1</v>
      </c>
      <c r="F220" s="259" t="s">
        <v>5238</v>
      </c>
      <c r="G220" s="257"/>
      <c r="H220" s="260">
        <v>12.949999999999999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6" t="s">
        <v>218</v>
      </c>
      <c r="AU220" s="266" t="s">
        <v>214</v>
      </c>
      <c r="AV220" s="14" t="s">
        <v>85</v>
      </c>
      <c r="AW220" s="14" t="s">
        <v>32</v>
      </c>
      <c r="AX220" s="14" t="s">
        <v>76</v>
      </c>
      <c r="AY220" s="266" t="s">
        <v>205</v>
      </c>
    </row>
    <row r="221" s="14" customFormat="1">
      <c r="A221" s="14"/>
      <c r="B221" s="256"/>
      <c r="C221" s="257"/>
      <c r="D221" s="247" t="s">
        <v>218</v>
      </c>
      <c r="E221" s="258" t="s">
        <v>1</v>
      </c>
      <c r="F221" s="259" t="s">
        <v>5239</v>
      </c>
      <c r="G221" s="257"/>
      <c r="H221" s="260">
        <v>57.840000000000003</v>
      </c>
      <c r="I221" s="261"/>
      <c r="J221" s="257"/>
      <c r="K221" s="257"/>
      <c r="L221" s="262"/>
      <c r="M221" s="263"/>
      <c r="N221" s="264"/>
      <c r="O221" s="264"/>
      <c r="P221" s="264"/>
      <c r="Q221" s="264"/>
      <c r="R221" s="264"/>
      <c r="S221" s="264"/>
      <c r="T221" s="26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6" t="s">
        <v>218</v>
      </c>
      <c r="AU221" s="266" t="s">
        <v>214</v>
      </c>
      <c r="AV221" s="14" t="s">
        <v>85</v>
      </c>
      <c r="AW221" s="14" t="s">
        <v>32</v>
      </c>
      <c r="AX221" s="14" t="s">
        <v>76</v>
      </c>
      <c r="AY221" s="266" t="s">
        <v>205</v>
      </c>
    </row>
    <row r="222" s="14" customFormat="1">
      <c r="A222" s="14"/>
      <c r="B222" s="256"/>
      <c r="C222" s="257"/>
      <c r="D222" s="247" t="s">
        <v>218</v>
      </c>
      <c r="E222" s="258" t="s">
        <v>1</v>
      </c>
      <c r="F222" s="259" t="s">
        <v>5240</v>
      </c>
      <c r="G222" s="257"/>
      <c r="H222" s="260">
        <v>13</v>
      </c>
      <c r="I222" s="261"/>
      <c r="J222" s="257"/>
      <c r="K222" s="257"/>
      <c r="L222" s="262"/>
      <c r="M222" s="263"/>
      <c r="N222" s="264"/>
      <c r="O222" s="264"/>
      <c r="P222" s="264"/>
      <c r="Q222" s="264"/>
      <c r="R222" s="264"/>
      <c r="S222" s="264"/>
      <c r="T222" s="26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6" t="s">
        <v>218</v>
      </c>
      <c r="AU222" s="266" t="s">
        <v>214</v>
      </c>
      <c r="AV222" s="14" t="s">
        <v>85</v>
      </c>
      <c r="AW222" s="14" t="s">
        <v>32</v>
      </c>
      <c r="AX222" s="14" t="s">
        <v>76</v>
      </c>
      <c r="AY222" s="266" t="s">
        <v>205</v>
      </c>
    </row>
    <row r="223" s="14" customFormat="1">
      <c r="A223" s="14"/>
      <c r="B223" s="256"/>
      <c r="C223" s="257"/>
      <c r="D223" s="247" t="s">
        <v>218</v>
      </c>
      <c r="E223" s="258" t="s">
        <v>1</v>
      </c>
      <c r="F223" s="259" t="s">
        <v>5241</v>
      </c>
      <c r="G223" s="257"/>
      <c r="H223" s="260">
        <v>20.75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6" t="s">
        <v>218</v>
      </c>
      <c r="AU223" s="266" t="s">
        <v>214</v>
      </c>
      <c r="AV223" s="14" t="s">
        <v>85</v>
      </c>
      <c r="AW223" s="14" t="s">
        <v>32</v>
      </c>
      <c r="AX223" s="14" t="s">
        <v>76</v>
      </c>
      <c r="AY223" s="266" t="s">
        <v>205</v>
      </c>
    </row>
    <row r="224" s="16" customFormat="1">
      <c r="A224" s="16"/>
      <c r="B224" s="278"/>
      <c r="C224" s="279"/>
      <c r="D224" s="247" t="s">
        <v>218</v>
      </c>
      <c r="E224" s="280" t="s">
        <v>1</v>
      </c>
      <c r="F224" s="281" t="s">
        <v>241</v>
      </c>
      <c r="G224" s="279"/>
      <c r="H224" s="282">
        <v>420.04000000000002</v>
      </c>
      <c r="I224" s="283"/>
      <c r="J224" s="279"/>
      <c r="K224" s="279"/>
      <c r="L224" s="284"/>
      <c r="M224" s="285"/>
      <c r="N224" s="286"/>
      <c r="O224" s="286"/>
      <c r="P224" s="286"/>
      <c r="Q224" s="286"/>
      <c r="R224" s="286"/>
      <c r="S224" s="286"/>
      <c r="T224" s="287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T224" s="288" t="s">
        <v>218</v>
      </c>
      <c r="AU224" s="288" t="s">
        <v>214</v>
      </c>
      <c r="AV224" s="16" t="s">
        <v>214</v>
      </c>
      <c r="AW224" s="16" t="s">
        <v>32</v>
      </c>
      <c r="AX224" s="16" t="s">
        <v>76</v>
      </c>
      <c r="AY224" s="288" t="s">
        <v>205</v>
      </c>
    </row>
    <row r="225" s="14" customFormat="1">
      <c r="A225" s="14"/>
      <c r="B225" s="256"/>
      <c r="C225" s="257"/>
      <c r="D225" s="247" t="s">
        <v>218</v>
      </c>
      <c r="E225" s="258" t="s">
        <v>1</v>
      </c>
      <c r="F225" s="259" t="s">
        <v>5256</v>
      </c>
      <c r="G225" s="257"/>
      <c r="H225" s="260">
        <v>1.6020000000000001</v>
      </c>
      <c r="I225" s="261"/>
      <c r="J225" s="257"/>
      <c r="K225" s="257"/>
      <c r="L225" s="262"/>
      <c r="M225" s="263"/>
      <c r="N225" s="264"/>
      <c r="O225" s="264"/>
      <c r="P225" s="264"/>
      <c r="Q225" s="264"/>
      <c r="R225" s="264"/>
      <c r="S225" s="264"/>
      <c r="T225" s="26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6" t="s">
        <v>218</v>
      </c>
      <c r="AU225" s="266" t="s">
        <v>214</v>
      </c>
      <c r="AV225" s="14" t="s">
        <v>85</v>
      </c>
      <c r="AW225" s="14" t="s">
        <v>32</v>
      </c>
      <c r="AX225" s="14" t="s">
        <v>76</v>
      </c>
      <c r="AY225" s="266" t="s">
        <v>205</v>
      </c>
    </row>
    <row r="226" s="14" customFormat="1">
      <c r="A226" s="14"/>
      <c r="B226" s="256"/>
      <c r="C226" s="257"/>
      <c r="D226" s="247" t="s">
        <v>218</v>
      </c>
      <c r="E226" s="258" t="s">
        <v>1</v>
      </c>
      <c r="F226" s="259" t="s">
        <v>5257</v>
      </c>
      <c r="G226" s="257"/>
      <c r="H226" s="260">
        <v>0.108</v>
      </c>
      <c r="I226" s="261"/>
      <c r="J226" s="257"/>
      <c r="K226" s="257"/>
      <c r="L226" s="262"/>
      <c r="M226" s="263"/>
      <c r="N226" s="264"/>
      <c r="O226" s="264"/>
      <c r="P226" s="264"/>
      <c r="Q226" s="264"/>
      <c r="R226" s="264"/>
      <c r="S226" s="264"/>
      <c r="T226" s="26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6" t="s">
        <v>218</v>
      </c>
      <c r="AU226" s="266" t="s">
        <v>214</v>
      </c>
      <c r="AV226" s="14" t="s">
        <v>85</v>
      </c>
      <c r="AW226" s="14" t="s">
        <v>32</v>
      </c>
      <c r="AX226" s="14" t="s">
        <v>76</v>
      </c>
      <c r="AY226" s="266" t="s">
        <v>205</v>
      </c>
    </row>
    <row r="227" s="16" customFormat="1">
      <c r="A227" s="16"/>
      <c r="B227" s="278"/>
      <c r="C227" s="279"/>
      <c r="D227" s="247" t="s">
        <v>218</v>
      </c>
      <c r="E227" s="280" t="s">
        <v>1</v>
      </c>
      <c r="F227" s="281" t="s">
        <v>241</v>
      </c>
      <c r="G227" s="279"/>
      <c r="H227" s="282">
        <v>1.71</v>
      </c>
      <c r="I227" s="283"/>
      <c r="J227" s="279"/>
      <c r="K227" s="279"/>
      <c r="L227" s="284"/>
      <c r="M227" s="285"/>
      <c r="N227" s="286"/>
      <c r="O227" s="286"/>
      <c r="P227" s="286"/>
      <c r="Q227" s="286"/>
      <c r="R227" s="286"/>
      <c r="S227" s="286"/>
      <c r="T227" s="287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288" t="s">
        <v>218</v>
      </c>
      <c r="AU227" s="288" t="s">
        <v>214</v>
      </c>
      <c r="AV227" s="16" t="s">
        <v>214</v>
      </c>
      <c r="AW227" s="16" t="s">
        <v>32</v>
      </c>
      <c r="AX227" s="16" t="s">
        <v>76</v>
      </c>
      <c r="AY227" s="288" t="s">
        <v>205</v>
      </c>
    </row>
    <row r="228" s="15" customFormat="1">
      <c r="A228" s="15"/>
      <c r="B228" s="267"/>
      <c r="C228" s="268"/>
      <c r="D228" s="247" t="s">
        <v>218</v>
      </c>
      <c r="E228" s="269" t="s">
        <v>1</v>
      </c>
      <c r="F228" s="270" t="s">
        <v>229</v>
      </c>
      <c r="G228" s="268"/>
      <c r="H228" s="271">
        <v>502.75</v>
      </c>
      <c r="I228" s="272"/>
      <c r="J228" s="268"/>
      <c r="K228" s="268"/>
      <c r="L228" s="273"/>
      <c r="M228" s="274"/>
      <c r="N228" s="275"/>
      <c r="O228" s="275"/>
      <c r="P228" s="275"/>
      <c r="Q228" s="275"/>
      <c r="R228" s="275"/>
      <c r="S228" s="275"/>
      <c r="T228" s="27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7" t="s">
        <v>218</v>
      </c>
      <c r="AU228" s="277" t="s">
        <v>214</v>
      </c>
      <c r="AV228" s="15" t="s">
        <v>213</v>
      </c>
      <c r="AW228" s="15" t="s">
        <v>32</v>
      </c>
      <c r="AX228" s="15" t="s">
        <v>83</v>
      </c>
      <c r="AY228" s="277" t="s">
        <v>205</v>
      </c>
    </row>
    <row r="229" s="2" customFormat="1" ht="37.8" customHeight="1">
      <c r="A229" s="39"/>
      <c r="B229" s="40"/>
      <c r="C229" s="227" t="s">
        <v>270</v>
      </c>
      <c r="D229" s="227" t="s">
        <v>208</v>
      </c>
      <c r="E229" s="228" t="s">
        <v>328</v>
      </c>
      <c r="F229" s="229" t="s">
        <v>329</v>
      </c>
      <c r="G229" s="230" t="s">
        <v>211</v>
      </c>
      <c r="H229" s="231">
        <v>5027.5</v>
      </c>
      <c r="I229" s="232"/>
      <c r="J229" s="233">
        <f>ROUND(I229*H229,2)</f>
        <v>0</v>
      </c>
      <c r="K229" s="229" t="s">
        <v>212</v>
      </c>
      <c r="L229" s="45"/>
      <c r="M229" s="234" t="s">
        <v>1</v>
      </c>
      <c r="N229" s="235" t="s">
        <v>41</v>
      </c>
      <c r="O229" s="92"/>
      <c r="P229" s="236">
        <f>O229*H229</f>
        <v>0</v>
      </c>
      <c r="Q229" s="236">
        <v>0</v>
      </c>
      <c r="R229" s="236">
        <f>Q229*H229</f>
        <v>0</v>
      </c>
      <c r="S229" s="236">
        <v>0</v>
      </c>
      <c r="T229" s="237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8" t="s">
        <v>213</v>
      </c>
      <c r="AT229" s="238" t="s">
        <v>208</v>
      </c>
      <c r="AU229" s="238" t="s">
        <v>214</v>
      </c>
      <c r="AY229" s="18" t="s">
        <v>205</v>
      </c>
      <c r="BE229" s="239">
        <f>IF(N229="základní",J229,0)</f>
        <v>0</v>
      </c>
      <c r="BF229" s="239">
        <f>IF(N229="snížená",J229,0)</f>
        <v>0</v>
      </c>
      <c r="BG229" s="239">
        <f>IF(N229="zákl. přenesená",J229,0)</f>
        <v>0</v>
      </c>
      <c r="BH229" s="239">
        <f>IF(N229="sníž. přenesená",J229,0)</f>
        <v>0</v>
      </c>
      <c r="BI229" s="239">
        <f>IF(N229="nulová",J229,0)</f>
        <v>0</v>
      </c>
      <c r="BJ229" s="18" t="s">
        <v>83</v>
      </c>
      <c r="BK229" s="239">
        <f>ROUND(I229*H229,2)</f>
        <v>0</v>
      </c>
      <c r="BL229" s="18" t="s">
        <v>213</v>
      </c>
      <c r="BM229" s="238" t="s">
        <v>5258</v>
      </c>
    </row>
    <row r="230" s="2" customFormat="1">
      <c r="A230" s="39"/>
      <c r="B230" s="40"/>
      <c r="C230" s="41"/>
      <c r="D230" s="240" t="s">
        <v>216</v>
      </c>
      <c r="E230" s="41"/>
      <c r="F230" s="241" t="s">
        <v>331</v>
      </c>
      <c r="G230" s="41"/>
      <c r="H230" s="41"/>
      <c r="I230" s="242"/>
      <c r="J230" s="41"/>
      <c r="K230" s="41"/>
      <c r="L230" s="45"/>
      <c r="M230" s="243"/>
      <c r="N230" s="244"/>
      <c r="O230" s="92"/>
      <c r="P230" s="92"/>
      <c r="Q230" s="92"/>
      <c r="R230" s="92"/>
      <c r="S230" s="92"/>
      <c r="T230" s="93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T230" s="18" t="s">
        <v>216</v>
      </c>
      <c r="AU230" s="18" t="s">
        <v>214</v>
      </c>
    </row>
    <row r="231" s="14" customFormat="1">
      <c r="A231" s="14"/>
      <c r="B231" s="256"/>
      <c r="C231" s="257"/>
      <c r="D231" s="247" t="s">
        <v>218</v>
      </c>
      <c r="E231" s="257"/>
      <c r="F231" s="259" t="s">
        <v>5259</v>
      </c>
      <c r="G231" s="257"/>
      <c r="H231" s="260">
        <v>5027.5</v>
      </c>
      <c r="I231" s="261"/>
      <c r="J231" s="257"/>
      <c r="K231" s="257"/>
      <c r="L231" s="262"/>
      <c r="M231" s="263"/>
      <c r="N231" s="264"/>
      <c r="O231" s="264"/>
      <c r="P231" s="264"/>
      <c r="Q231" s="264"/>
      <c r="R231" s="264"/>
      <c r="S231" s="264"/>
      <c r="T231" s="26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6" t="s">
        <v>218</v>
      </c>
      <c r="AU231" s="266" t="s">
        <v>214</v>
      </c>
      <c r="AV231" s="14" t="s">
        <v>85</v>
      </c>
      <c r="AW231" s="14" t="s">
        <v>4</v>
      </c>
      <c r="AX231" s="14" t="s">
        <v>83</v>
      </c>
      <c r="AY231" s="266" t="s">
        <v>205</v>
      </c>
    </row>
    <row r="232" s="2" customFormat="1" ht="24.15" customHeight="1">
      <c r="A232" s="39"/>
      <c r="B232" s="40"/>
      <c r="C232" s="227" t="s">
        <v>276</v>
      </c>
      <c r="D232" s="227" t="s">
        <v>208</v>
      </c>
      <c r="E232" s="228" t="s">
        <v>347</v>
      </c>
      <c r="F232" s="229" t="s">
        <v>348</v>
      </c>
      <c r="G232" s="230" t="s">
        <v>211</v>
      </c>
      <c r="H232" s="231">
        <v>506.548</v>
      </c>
      <c r="I232" s="232"/>
      <c r="J232" s="233">
        <f>ROUND(I232*H232,2)</f>
        <v>0</v>
      </c>
      <c r="K232" s="229" t="s">
        <v>212</v>
      </c>
      <c r="L232" s="45"/>
      <c r="M232" s="234" t="s">
        <v>1</v>
      </c>
      <c r="N232" s="235" t="s">
        <v>41</v>
      </c>
      <c r="O232" s="92"/>
      <c r="P232" s="236">
        <f>O232*H232</f>
        <v>0</v>
      </c>
      <c r="Q232" s="236">
        <v>0</v>
      </c>
      <c r="R232" s="236">
        <f>Q232*H232</f>
        <v>0</v>
      </c>
      <c r="S232" s="236">
        <v>0</v>
      </c>
      <c r="T232" s="237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8" t="s">
        <v>213</v>
      </c>
      <c r="AT232" s="238" t="s">
        <v>208</v>
      </c>
      <c r="AU232" s="238" t="s">
        <v>214</v>
      </c>
      <c r="AY232" s="18" t="s">
        <v>205</v>
      </c>
      <c r="BE232" s="239">
        <f>IF(N232="základní",J232,0)</f>
        <v>0</v>
      </c>
      <c r="BF232" s="239">
        <f>IF(N232="snížená",J232,0)</f>
        <v>0</v>
      </c>
      <c r="BG232" s="239">
        <f>IF(N232="zákl. přenesená",J232,0)</f>
        <v>0</v>
      </c>
      <c r="BH232" s="239">
        <f>IF(N232="sníž. přenesená",J232,0)</f>
        <v>0</v>
      </c>
      <c r="BI232" s="239">
        <f>IF(N232="nulová",J232,0)</f>
        <v>0</v>
      </c>
      <c r="BJ232" s="18" t="s">
        <v>83</v>
      </c>
      <c r="BK232" s="239">
        <f>ROUND(I232*H232,2)</f>
        <v>0</v>
      </c>
      <c r="BL232" s="18" t="s">
        <v>213</v>
      </c>
      <c r="BM232" s="238" t="s">
        <v>5260</v>
      </c>
    </row>
    <row r="233" s="2" customFormat="1">
      <c r="A233" s="39"/>
      <c r="B233" s="40"/>
      <c r="C233" s="41"/>
      <c r="D233" s="240" t="s">
        <v>216</v>
      </c>
      <c r="E233" s="41"/>
      <c r="F233" s="241" t="s">
        <v>350</v>
      </c>
      <c r="G233" s="41"/>
      <c r="H233" s="41"/>
      <c r="I233" s="242"/>
      <c r="J233" s="41"/>
      <c r="K233" s="41"/>
      <c r="L233" s="45"/>
      <c r="M233" s="243"/>
      <c r="N233" s="244"/>
      <c r="O233" s="92"/>
      <c r="P233" s="92"/>
      <c r="Q233" s="92"/>
      <c r="R233" s="92"/>
      <c r="S233" s="92"/>
      <c r="T233" s="93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216</v>
      </c>
      <c r="AU233" s="18" t="s">
        <v>214</v>
      </c>
    </row>
    <row r="234" s="13" customFormat="1">
      <c r="A234" s="13"/>
      <c r="B234" s="245"/>
      <c r="C234" s="246"/>
      <c r="D234" s="247" t="s">
        <v>218</v>
      </c>
      <c r="E234" s="248" t="s">
        <v>1</v>
      </c>
      <c r="F234" s="249" t="s">
        <v>219</v>
      </c>
      <c r="G234" s="246"/>
      <c r="H234" s="248" t="s">
        <v>1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5" t="s">
        <v>218</v>
      </c>
      <c r="AU234" s="255" t="s">
        <v>214</v>
      </c>
      <c r="AV234" s="13" t="s">
        <v>83</v>
      </c>
      <c r="AW234" s="13" t="s">
        <v>32</v>
      </c>
      <c r="AX234" s="13" t="s">
        <v>76</v>
      </c>
      <c r="AY234" s="255" t="s">
        <v>205</v>
      </c>
    </row>
    <row r="235" s="13" customFormat="1">
      <c r="A235" s="13"/>
      <c r="B235" s="245"/>
      <c r="C235" s="246"/>
      <c r="D235" s="247" t="s">
        <v>218</v>
      </c>
      <c r="E235" s="248" t="s">
        <v>1</v>
      </c>
      <c r="F235" s="249" t="s">
        <v>220</v>
      </c>
      <c r="G235" s="246"/>
      <c r="H235" s="248" t="s">
        <v>1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5" t="s">
        <v>218</v>
      </c>
      <c r="AU235" s="255" t="s">
        <v>214</v>
      </c>
      <c r="AV235" s="13" t="s">
        <v>83</v>
      </c>
      <c r="AW235" s="13" t="s">
        <v>32</v>
      </c>
      <c r="AX235" s="13" t="s">
        <v>76</v>
      </c>
      <c r="AY235" s="255" t="s">
        <v>205</v>
      </c>
    </row>
    <row r="236" s="13" customFormat="1">
      <c r="A236" s="13"/>
      <c r="B236" s="245"/>
      <c r="C236" s="246"/>
      <c r="D236" s="247" t="s">
        <v>218</v>
      </c>
      <c r="E236" s="248" t="s">
        <v>1</v>
      </c>
      <c r="F236" s="249" t="s">
        <v>222</v>
      </c>
      <c r="G236" s="246"/>
      <c r="H236" s="248" t="s">
        <v>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5" t="s">
        <v>218</v>
      </c>
      <c r="AU236" s="255" t="s">
        <v>214</v>
      </c>
      <c r="AV236" s="13" t="s">
        <v>83</v>
      </c>
      <c r="AW236" s="13" t="s">
        <v>32</v>
      </c>
      <c r="AX236" s="13" t="s">
        <v>76</v>
      </c>
      <c r="AY236" s="255" t="s">
        <v>205</v>
      </c>
    </row>
    <row r="237" s="13" customFormat="1">
      <c r="A237" s="13"/>
      <c r="B237" s="245"/>
      <c r="C237" s="246"/>
      <c r="D237" s="247" t="s">
        <v>218</v>
      </c>
      <c r="E237" s="248" t="s">
        <v>1</v>
      </c>
      <c r="F237" s="249" t="s">
        <v>4859</v>
      </c>
      <c r="G237" s="246"/>
      <c r="H237" s="248" t="s">
        <v>1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5" t="s">
        <v>218</v>
      </c>
      <c r="AU237" s="255" t="s">
        <v>214</v>
      </c>
      <c r="AV237" s="13" t="s">
        <v>83</v>
      </c>
      <c r="AW237" s="13" t="s">
        <v>32</v>
      </c>
      <c r="AX237" s="13" t="s">
        <v>76</v>
      </c>
      <c r="AY237" s="255" t="s">
        <v>205</v>
      </c>
    </row>
    <row r="238" s="13" customFormat="1">
      <c r="A238" s="13"/>
      <c r="B238" s="245"/>
      <c r="C238" s="246"/>
      <c r="D238" s="247" t="s">
        <v>218</v>
      </c>
      <c r="E238" s="248" t="s">
        <v>1</v>
      </c>
      <c r="F238" s="249" t="s">
        <v>222</v>
      </c>
      <c r="G238" s="246"/>
      <c r="H238" s="248" t="s">
        <v>1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5" t="s">
        <v>218</v>
      </c>
      <c r="AU238" s="255" t="s">
        <v>214</v>
      </c>
      <c r="AV238" s="13" t="s">
        <v>83</v>
      </c>
      <c r="AW238" s="13" t="s">
        <v>32</v>
      </c>
      <c r="AX238" s="13" t="s">
        <v>76</v>
      </c>
      <c r="AY238" s="255" t="s">
        <v>205</v>
      </c>
    </row>
    <row r="239" s="13" customFormat="1">
      <c r="A239" s="13"/>
      <c r="B239" s="245"/>
      <c r="C239" s="246"/>
      <c r="D239" s="247" t="s">
        <v>218</v>
      </c>
      <c r="E239" s="248" t="s">
        <v>1</v>
      </c>
      <c r="F239" s="249" t="s">
        <v>5253</v>
      </c>
      <c r="G239" s="246"/>
      <c r="H239" s="248" t="s">
        <v>1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5" t="s">
        <v>218</v>
      </c>
      <c r="AU239" s="255" t="s">
        <v>214</v>
      </c>
      <c r="AV239" s="13" t="s">
        <v>83</v>
      </c>
      <c r="AW239" s="13" t="s">
        <v>32</v>
      </c>
      <c r="AX239" s="13" t="s">
        <v>76</v>
      </c>
      <c r="AY239" s="255" t="s">
        <v>205</v>
      </c>
    </row>
    <row r="240" s="14" customFormat="1">
      <c r="A240" s="14"/>
      <c r="B240" s="256"/>
      <c r="C240" s="257"/>
      <c r="D240" s="247" t="s">
        <v>218</v>
      </c>
      <c r="E240" s="258" t="s">
        <v>1</v>
      </c>
      <c r="F240" s="259" t="s">
        <v>5261</v>
      </c>
      <c r="G240" s="257"/>
      <c r="H240" s="260">
        <v>86.400000000000006</v>
      </c>
      <c r="I240" s="261"/>
      <c r="J240" s="257"/>
      <c r="K240" s="257"/>
      <c r="L240" s="262"/>
      <c r="M240" s="263"/>
      <c r="N240" s="264"/>
      <c r="O240" s="264"/>
      <c r="P240" s="264"/>
      <c r="Q240" s="264"/>
      <c r="R240" s="264"/>
      <c r="S240" s="264"/>
      <c r="T240" s="26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6" t="s">
        <v>218</v>
      </c>
      <c r="AU240" s="266" t="s">
        <v>214</v>
      </c>
      <c r="AV240" s="14" t="s">
        <v>85</v>
      </c>
      <c r="AW240" s="14" t="s">
        <v>32</v>
      </c>
      <c r="AX240" s="14" t="s">
        <v>76</v>
      </c>
      <c r="AY240" s="266" t="s">
        <v>205</v>
      </c>
    </row>
    <row r="241" s="16" customFormat="1">
      <c r="A241" s="16"/>
      <c r="B241" s="278"/>
      <c r="C241" s="279"/>
      <c r="D241" s="247" t="s">
        <v>218</v>
      </c>
      <c r="E241" s="280" t="s">
        <v>1</v>
      </c>
      <c r="F241" s="281" t="s">
        <v>241</v>
      </c>
      <c r="G241" s="279"/>
      <c r="H241" s="282">
        <v>86.400000000000006</v>
      </c>
      <c r="I241" s="283"/>
      <c r="J241" s="279"/>
      <c r="K241" s="279"/>
      <c r="L241" s="284"/>
      <c r="M241" s="285"/>
      <c r="N241" s="286"/>
      <c r="O241" s="286"/>
      <c r="P241" s="286"/>
      <c r="Q241" s="286"/>
      <c r="R241" s="286"/>
      <c r="S241" s="286"/>
      <c r="T241" s="287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T241" s="288" t="s">
        <v>218</v>
      </c>
      <c r="AU241" s="288" t="s">
        <v>214</v>
      </c>
      <c r="AV241" s="16" t="s">
        <v>214</v>
      </c>
      <c r="AW241" s="16" t="s">
        <v>32</v>
      </c>
      <c r="AX241" s="16" t="s">
        <v>76</v>
      </c>
      <c r="AY241" s="288" t="s">
        <v>205</v>
      </c>
    </row>
    <row r="242" s="13" customFormat="1">
      <c r="A242" s="13"/>
      <c r="B242" s="245"/>
      <c r="C242" s="246"/>
      <c r="D242" s="247" t="s">
        <v>218</v>
      </c>
      <c r="E242" s="248" t="s">
        <v>1</v>
      </c>
      <c r="F242" s="249" t="s">
        <v>5255</v>
      </c>
      <c r="G242" s="246"/>
      <c r="H242" s="248" t="s">
        <v>1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5" t="s">
        <v>218</v>
      </c>
      <c r="AU242" s="255" t="s">
        <v>214</v>
      </c>
      <c r="AV242" s="13" t="s">
        <v>83</v>
      </c>
      <c r="AW242" s="13" t="s">
        <v>32</v>
      </c>
      <c r="AX242" s="13" t="s">
        <v>76</v>
      </c>
      <c r="AY242" s="255" t="s">
        <v>205</v>
      </c>
    </row>
    <row r="243" s="14" customFormat="1">
      <c r="A243" s="14"/>
      <c r="B243" s="256"/>
      <c r="C243" s="257"/>
      <c r="D243" s="247" t="s">
        <v>218</v>
      </c>
      <c r="E243" s="258" t="s">
        <v>1</v>
      </c>
      <c r="F243" s="259" t="s">
        <v>5237</v>
      </c>
      <c r="G243" s="257"/>
      <c r="H243" s="260">
        <v>315.5</v>
      </c>
      <c r="I243" s="261"/>
      <c r="J243" s="257"/>
      <c r="K243" s="257"/>
      <c r="L243" s="262"/>
      <c r="M243" s="263"/>
      <c r="N243" s="264"/>
      <c r="O243" s="264"/>
      <c r="P243" s="264"/>
      <c r="Q243" s="264"/>
      <c r="R243" s="264"/>
      <c r="S243" s="264"/>
      <c r="T243" s="26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66" t="s">
        <v>218</v>
      </c>
      <c r="AU243" s="266" t="s">
        <v>214</v>
      </c>
      <c r="AV243" s="14" t="s">
        <v>85</v>
      </c>
      <c r="AW243" s="14" t="s">
        <v>32</v>
      </c>
      <c r="AX243" s="14" t="s">
        <v>76</v>
      </c>
      <c r="AY243" s="266" t="s">
        <v>205</v>
      </c>
    </row>
    <row r="244" s="14" customFormat="1">
      <c r="A244" s="14"/>
      <c r="B244" s="256"/>
      <c r="C244" s="257"/>
      <c r="D244" s="247" t="s">
        <v>218</v>
      </c>
      <c r="E244" s="258" t="s">
        <v>1</v>
      </c>
      <c r="F244" s="259" t="s">
        <v>5238</v>
      </c>
      <c r="G244" s="257"/>
      <c r="H244" s="260">
        <v>12.949999999999999</v>
      </c>
      <c r="I244" s="261"/>
      <c r="J244" s="257"/>
      <c r="K244" s="257"/>
      <c r="L244" s="262"/>
      <c r="M244" s="263"/>
      <c r="N244" s="264"/>
      <c r="O244" s="264"/>
      <c r="P244" s="264"/>
      <c r="Q244" s="264"/>
      <c r="R244" s="264"/>
      <c r="S244" s="264"/>
      <c r="T244" s="26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6" t="s">
        <v>218</v>
      </c>
      <c r="AU244" s="266" t="s">
        <v>214</v>
      </c>
      <c r="AV244" s="14" t="s">
        <v>85</v>
      </c>
      <c r="AW244" s="14" t="s">
        <v>32</v>
      </c>
      <c r="AX244" s="14" t="s">
        <v>76</v>
      </c>
      <c r="AY244" s="266" t="s">
        <v>205</v>
      </c>
    </row>
    <row r="245" s="14" customFormat="1">
      <c r="A245" s="14"/>
      <c r="B245" s="256"/>
      <c r="C245" s="257"/>
      <c r="D245" s="247" t="s">
        <v>218</v>
      </c>
      <c r="E245" s="258" t="s">
        <v>1</v>
      </c>
      <c r="F245" s="259" t="s">
        <v>5239</v>
      </c>
      <c r="G245" s="257"/>
      <c r="H245" s="260">
        <v>57.840000000000003</v>
      </c>
      <c r="I245" s="261"/>
      <c r="J245" s="257"/>
      <c r="K245" s="257"/>
      <c r="L245" s="262"/>
      <c r="M245" s="263"/>
      <c r="N245" s="264"/>
      <c r="O245" s="264"/>
      <c r="P245" s="264"/>
      <c r="Q245" s="264"/>
      <c r="R245" s="264"/>
      <c r="S245" s="264"/>
      <c r="T245" s="26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6" t="s">
        <v>218</v>
      </c>
      <c r="AU245" s="266" t="s">
        <v>214</v>
      </c>
      <c r="AV245" s="14" t="s">
        <v>85</v>
      </c>
      <c r="AW245" s="14" t="s">
        <v>32</v>
      </c>
      <c r="AX245" s="14" t="s">
        <v>76</v>
      </c>
      <c r="AY245" s="266" t="s">
        <v>205</v>
      </c>
    </row>
    <row r="246" s="14" customFormat="1">
      <c r="A246" s="14"/>
      <c r="B246" s="256"/>
      <c r="C246" s="257"/>
      <c r="D246" s="247" t="s">
        <v>218</v>
      </c>
      <c r="E246" s="258" t="s">
        <v>1</v>
      </c>
      <c r="F246" s="259" t="s">
        <v>5240</v>
      </c>
      <c r="G246" s="257"/>
      <c r="H246" s="260">
        <v>13</v>
      </c>
      <c r="I246" s="261"/>
      <c r="J246" s="257"/>
      <c r="K246" s="257"/>
      <c r="L246" s="262"/>
      <c r="M246" s="263"/>
      <c r="N246" s="264"/>
      <c r="O246" s="264"/>
      <c r="P246" s="264"/>
      <c r="Q246" s="264"/>
      <c r="R246" s="264"/>
      <c r="S246" s="264"/>
      <c r="T246" s="26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6" t="s">
        <v>218</v>
      </c>
      <c r="AU246" s="266" t="s">
        <v>214</v>
      </c>
      <c r="AV246" s="14" t="s">
        <v>85</v>
      </c>
      <c r="AW246" s="14" t="s">
        <v>32</v>
      </c>
      <c r="AX246" s="14" t="s">
        <v>76</v>
      </c>
      <c r="AY246" s="266" t="s">
        <v>205</v>
      </c>
    </row>
    <row r="247" s="14" customFormat="1">
      <c r="A247" s="14"/>
      <c r="B247" s="256"/>
      <c r="C247" s="257"/>
      <c r="D247" s="247" t="s">
        <v>218</v>
      </c>
      <c r="E247" s="258" t="s">
        <v>1</v>
      </c>
      <c r="F247" s="259" t="s">
        <v>5241</v>
      </c>
      <c r="G247" s="257"/>
      <c r="H247" s="260">
        <v>20.75</v>
      </c>
      <c r="I247" s="261"/>
      <c r="J247" s="257"/>
      <c r="K247" s="257"/>
      <c r="L247" s="262"/>
      <c r="M247" s="263"/>
      <c r="N247" s="264"/>
      <c r="O247" s="264"/>
      <c r="P247" s="264"/>
      <c r="Q247" s="264"/>
      <c r="R247" s="264"/>
      <c r="S247" s="264"/>
      <c r="T247" s="26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6" t="s">
        <v>218</v>
      </c>
      <c r="AU247" s="266" t="s">
        <v>214</v>
      </c>
      <c r="AV247" s="14" t="s">
        <v>85</v>
      </c>
      <c r="AW247" s="14" t="s">
        <v>32</v>
      </c>
      <c r="AX247" s="14" t="s">
        <v>76</v>
      </c>
      <c r="AY247" s="266" t="s">
        <v>205</v>
      </c>
    </row>
    <row r="248" s="16" customFormat="1">
      <c r="A248" s="16"/>
      <c r="B248" s="278"/>
      <c r="C248" s="279"/>
      <c r="D248" s="247" t="s">
        <v>218</v>
      </c>
      <c r="E248" s="280" t="s">
        <v>1</v>
      </c>
      <c r="F248" s="281" t="s">
        <v>241</v>
      </c>
      <c r="G248" s="279"/>
      <c r="H248" s="282">
        <v>420.04000000000002</v>
      </c>
      <c r="I248" s="283"/>
      <c r="J248" s="279"/>
      <c r="K248" s="279"/>
      <c r="L248" s="284"/>
      <c r="M248" s="285"/>
      <c r="N248" s="286"/>
      <c r="O248" s="286"/>
      <c r="P248" s="286"/>
      <c r="Q248" s="286"/>
      <c r="R248" s="286"/>
      <c r="S248" s="286"/>
      <c r="T248" s="287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T248" s="288" t="s">
        <v>218</v>
      </c>
      <c r="AU248" s="288" t="s">
        <v>214</v>
      </c>
      <c r="AV248" s="16" t="s">
        <v>214</v>
      </c>
      <c r="AW248" s="16" t="s">
        <v>32</v>
      </c>
      <c r="AX248" s="16" t="s">
        <v>76</v>
      </c>
      <c r="AY248" s="288" t="s">
        <v>205</v>
      </c>
    </row>
    <row r="249" s="14" customFormat="1">
      <c r="A249" s="14"/>
      <c r="B249" s="256"/>
      <c r="C249" s="257"/>
      <c r="D249" s="247" t="s">
        <v>218</v>
      </c>
      <c r="E249" s="258" t="s">
        <v>1</v>
      </c>
      <c r="F249" s="259" t="s">
        <v>5257</v>
      </c>
      <c r="G249" s="257"/>
      <c r="H249" s="260">
        <v>0.108</v>
      </c>
      <c r="I249" s="261"/>
      <c r="J249" s="257"/>
      <c r="K249" s="257"/>
      <c r="L249" s="262"/>
      <c r="M249" s="263"/>
      <c r="N249" s="264"/>
      <c r="O249" s="264"/>
      <c r="P249" s="264"/>
      <c r="Q249" s="264"/>
      <c r="R249" s="264"/>
      <c r="S249" s="264"/>
      <c r="T249" s="26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6" t="s">
        <v>218</v>
      </c>
      <c r="AU249" s="266" t="s">
        <v>214</v>
      </c>
      <c r="AV249" s="14" t="s">
        <v>85</v>
      </c>
      <c r="AW249" s="14" t="s">
        <v>32</v>
      </c>
      <c r="AX249" s="14" t="s">
        <v>76</v>
      </c>
      <c r="AY249" s="266" t="s">
        <v>205</v>
      </c>
    </row>
    <row r="250" s="16" customFormat="1">
      <c r="A250" s="16"/>
      <c r="B250" s="278"/>
      <c r="C250" s="279"/>
      <c r="D250" s="247" t="s">
        <v>218</v>
      </c>
      <c r="E250" s="280" t="s">
        <v>1</v>
      </c>
      <c r="F250" s="281" t="s">
        <v>241</v>
      </c>
      <c r="G250" s="279"/>
      <c r="H250" s="282">
        <v>0.108</v>
      </c>
      <c r="I250" s="283"/>
      <c r="J250" s="279"/>
      <c r="K250" s="279"/>
      <c r="L250" s="284"/>
      <c r="M250" s="285"/>
      <c r="N250" s="286"/>
      <c r="O250" s="286"/>
      <c r="P250" s="286"/>
      <c r="Q250" s="286"/>
      <c r="R250" s="286"/>
      <c r="S250" s="286"/>
      <c r="T250" s="287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T250" s="288" t="s">
        <v>218</v>
      </c>
      <c r="AU250" s="288" t="s">
        <v>214</v>
      </c>
      <c r="AV250" s="16" t="s">
        <v>214</v>
      </c>
      <c r="AW250" s="16" t="s">
        <v>32</v>
      </c>
      <c r="AX250" s="16" t="s">
        <v>76</v>
      </c>
      <c r="AY250" s="288" t="s">
        <v>205</v>
      </c>
    </row>
    <row r="251" s="15" customFormat="1">
      <c r="A251" s="15"/>
      <c r="B251" s="267"/>
      <c r="C251" s="268"/>
      <c r="D251" s="247" t="s">
        <v>218</v>
      </c>
      <c r="E251" s="269" t="s">
        <v>1</v>
      </c>
      <c r="F251" s="270" t="s">
        <v>229</v>
      </c>
      <c r="G251" s="268"/>
      <c r="H251" s="271">
        <v>506.548</v>
      </c>
      <c r="I251" s="272"/>
      <c r="J251" s="268"/>
      <c r="K251" s="268"/>
      <c r="L251" s="273"/>
      <c r="M251" s="274"/>
      <c r="N251" s="275"/>
      <c r="O251" s="275"/>
      <c r="P251" s="275"/>
      <c r="Q251" s="275"/>
      <c r="R251" s="275"/>
      <c r="S251" s="275"/>
      <c r="T251" s="276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7" t="s">
        <v>218</v>
      </c>
      <c r="AU251" s="277" t="s">
        <v>214</v>
      </c>
      <c r="AV251" s="15" t="s">
        <v>213</v>
      </c>
      <c r="AW251" s="15" t="s">
        <v>32</v>
      </c>
      <c r="AX251" s="15" t="s">
        <v>83</v>
      </c>
      <c r="AY251" s="277" t="s">
        <v>205</v>
      </c>
    </row>
    <row r="252" s="12" customFormat="1" ht="20.88" customHeight="1">
      <c r="A252" s="12"/>
      <c r="B252" s="211"/>
      <c r="C252" s="212"/>
      <c r="D252" s="213" t="s">
        <v>75</v>
      </c>
      <c r="E252" s="225" t="s">
        <v>353</v>
      </c>
      <c r="F252" s="225" t="s">
        <v>354</v>
      </c>
      <c r="G252" s="212"/>
      <c r="H252" s="212"/>
      <c r="I252" s="215"/>
      <c r="J252" s="226">
        <f>BK252</f>
        <v>0</v>
      </c>
      <c r="K252" s="212"/>
      <c r="L252" s="217"/>
      <c r="M252" s="218"/>
      <c r="N252" s="219"/>
      <c r="O252" s="219"/>
      <c r="P252" s="220">
        <f>SUM(P253:P339)</f>
        <v>0</v>
      </c>
      <c r="Q252" s="219"/>
      <c r="R252" s="220">
        <f>SUM(R253:R339)</f>
        <v>0</v>
      </c>
      <c r="S252" s="219"/>
      <c r="T252" s="221">
        <f>SUM(T253:T339)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22" t="s">
        <v>83</v>
      </c>
      <c r="AT252" s="223" t="s">
        <v>75</v>
      </c>
      <c r="AU252" s="223" t="s">
        <v>85</v>
      </c>
      <c r="AY252" s="222" t="s">
        <v>205</v>
      </c>
      <c r="BK252" s="224">
        <f>SUM(BK253:BK339)</f>
        <v>0</v>
      </c>
    </row>
    <row r="253" s="2" customFormat="1" ht="33" customHeight="1">
      <c r="A253" s="39"/>
      <c r="B253" s="40"/>
      <c r="C253" s="227" t="s">
        <v>282</v>
      </c>
      <c r="D253" s="227" t="s">
        <v>208</v>
      </c>
      <c r="E253" s="228" t="s">
        <v>355</v>
      </c>
      <c r="F253" s="229" t="s">
        <v>356</v>
      </c>
      <c r="G253" s="230" t="s">
        <v>357</v>
      </c>
      <c r="H253" s="231">
        <v>365.868</v>
      </c>
      <c r="I253" s="232"/>
      <c r="J253" s="233">
        <f>ROUND(I253*H253,2)</f>
        <v>0</v>
      </c>
      <c r="K253" s="229" t="s">
        <v>212</v>
      </c>
      <c r="L253" s="45"/>
      <c r="M253" s="234" t="s">
        <v>1</v>
      </c>
      <c r="N253" s="235" t="s">
        <v>41</v>
      </c>
      <c r="O253" s="92"/>
      <c r="P253" s="236">
        <f>O253*H253</f>
        <v>0</v>
      </c>
      <c r="Q253" s="236">
        <v>0</v>
      </c>
      <c r="R253" s="236">
        <f>Q253*H253</f>
        <v>0</v>
      </c>
      <c r="S253" s="236">
        <v>0</v>
      </c>
      <c r="T253" s="237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8" t="s">
        <v>213</v>
      </c>
      <c r="AT253" s="238" t="s">
        <v>208</v>
      </c>
      <c r="AU253" s="238" t="s">
        <v>214</v>
      </c>
      <c r="AY253" s="18" t="s">
        <v>205</v>
      </c>
      <c r="BE253" s="239">
        <f>IF(N253="základní",J253,0)</f>
        <v>0</v>
      </c>
      <c r="BF253" s="239">
        <f>IF(N253="snížená",J253,0)</f>
        <v>0</v>
      </c>
      <c r="BG253" s="239">
        <f>IF(N253="zákl. přenesená",J253,0)</f>
        <v>0</v>
      </c>
      <c r="BH253" s="239">
        <f>IF(N253="sníž. přenesená",J253,0)</f>
        <v>0</v>
      </c>
      <c r="BI253" s="239">
        <f>IF(N253="nulová",J253,0)</f>
        <v>0</v>
      </c>
      <c r="BJ253" s="18" t="s">
        <v>83</v>
      </c>
      <c r="BK253" s="239">
        <f>ROUND(I253*H253,2)</f>
        <v>0</v>
      </c>
      <c r="BL253" s="18" t="s">
        <v>213</v>
      </c>
      <c r="BM253" s="238" t="s">
        <v>5262</v>
      </c>
    </row>
    <row r="254" s="2" customFormat="1">
      <c r="A254" s="39"/>
      <c r="B254" s="40"/>
      <c r="C254" s="41"/>
      <c r="D254" s="240" t="s">
        <v>216</v>
      </c>
      <c r="E254" s="41"/>
      <c r="F254" s="241" t="s">
        <v>359</v>
      </c>
      <c r="G254" s="41"/>
      <c r="H254" s="41"/>
      <c r="I254" s="242"/>
      <c r="J254" s="41"/>
      <c r="K254" s="41"/>
      <c r="L254" s="45"/>
      <c r="M254" s="243"/>
      <c r="N254" s="244"/>
      <c r="O254" s="92"/>
      <c r="P254" s="92"/>
      <c r="Q254" s="92"/>
      <c r="R254" s="92"/>
      <c r="S254" s="92"/>
      <c r="T254" s="93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216</v>
      </c>
      <c r="AU254" s="18" t="s">
        <v>214</v>
      </c>
    </row>
    <row r="255" s="13" customFormat="1">
      <c r="A255" s="13"/>
      <c r="B255" s="245"/>
      <c r="C255" s="246"/>
      <c r="D255" s="247" t="s">
        <v>218</v>
      </c>
      <c r="E255" s="248" t="s">
        <v>1</v>
      </c>
      <c r="F255" s="249" t="s">
        <v>219</v>
      </c>
      <c r="G255" s="246"/>
      <c r="H255" s="248" t="s">
        <v>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5" t="s">
        <v>218</v>
      </c>
      <c r="AU255" s="255" t="s">
        <v>214</v>
      </c>
      <c r="AV255" s="13" t="s">
        <v>83</v>
      </c>
      <c r="AW255" s="13" t="s">
        <v>32</v>
      </c>
      <c r="AX255" s="13" t="s">
        <v>76</v>
      </c>
      <c r="AY255" s="255" t="s">
        <v>205</v>
      </c>
    </row>
    <row r="256" s="13" customFormat="1">
      <c r="A256" s="13"/>
      <c r="B256" s="245"/>
      <c r="C256" s="246"/>
      <c r="D256" s="247" t="s">
        <v>218</v>
      </c>
      <c r="E256" s="248" t="s">
        <v>1</v>
      </c>
      <c r="F256" s="249" t="s">
        <v>220</v>
      </c>
      <c r="G256" s="246"/>
      <c r="H256" s="248" t="s">
        <v>1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5" t="s">
        <v>218</v>
      </c>
      <c r="AU256" s="255" t="s">
        <v>214</v>
      </c>
      <c r="AV256" s="13" t="s">
        <v>83</v>
      </c>
      <c r="AW256" s="13" t="s">
        <v>32</v>
      </c>
      <c r="AX256" s="13" t="s">
        <v>76</v>
      </c>
      <c r="AY256" s="255" t="s">
        <v>205</v>
      </c>
    </row>
    <row r="257" s="13" customFormat="1">
      <c r="A257" s="13"/>
      <c r="B257" s="245"/>
      <c r="C257" s="246"/>
      <c r="D257" s="247" t="s">
        <v>218</v>
      </c>
      <c r="E257" s="248" t="s">
        <v>1</v>
      </c>
      <c r="F257" s="249" t="s">
        <v>222</v>
      </c>
      <c r="G257" s="246"/>
      <c r="H257" s="248" t="s">
        <v>1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5" t="s">
        <v>218</v>
      </c>
      <c r="AU257" s="255" t="s">
        <v>214</v>
      </c>
      <c r="AV257" s="13" t="s">
        <v>83</v>
      </c>
      <c r="AW257" s="13" t="s">
        <v>32</v>
      </c>
      <c r="AX257" s="13" t="s">
        <v>76</v>
      </c>
      <c r="AY257" s="255" t="s">
        <v>205</v>
      </c>
    </row>
    <row r="258" s="13" customFormat="1">
      <c r="A258" s="13"/>
      <c r="B258" s="245"/>
      <c r="C258" s="246"/>
      <c r="D258" s="247" t="s">
        <v>218</v>
      </c>
      <c r="E258" s="248" t="s">
        <v>1</v>
      </c>
      <c r="F258" s="249" t="s">
        <v>4859</v>
      </c>
      <c r="G258" s="246"/>
      <c r="H258" s="248" t="s">
        <v>1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5" t="s">
        <v>218</v>
      </c>
      <c r="AU258" s="255" t="s">
        <v>214</v>
      </c>
      <c r="AV258" s="13" t="s">
        <v>83</v>
      </c>
      <c r="AW258" s="13" t="s">
        <v>32</v>
      </c>
      <c r="AX258" s="13" t="s">
        <v>76</v>
      </c>
      <c r="AY258" s="255" t="s">
        <v>205</v>
      </c>
    </row>
    <row r="259" s="13" customFormat="1">
      <c r="A259" s="13"/>
      <c r="B259" s="245"/>
      <c r="C259" s="246"/>
      <c r="D259" s="247" t="s">
        <v>218</v>
      </c>
      <c r="E259" s="248" t="s">
        <v>1</v>
      </c>
      <c r="F259" s="249" t="s">
        <v>222</v>
      </c>
      <c r="G259" s="246"/>
      <c r="H259" s="248" t="s">
        <v>1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5" t="s">
        <v>218</v>
      </c>
      <c r="AU259" s="255" t="s">
        <v>214</v>
      </c>
      <c r="AV259" s="13" t="s">
        <v>83</v>
      </c>
      <c r="AW259" s="13" t="s">
        <v>32</v>
      </c>
      <c r="AX259" s="13" t="s">
        <v>76</v>
      </c>
      <c r="AY259" s="255" t="s">
        <v>205</v>
      </c>
    </row>
    <row r="260" s="13" customFormat="1">
      <c r="A260" s="13"/>
      <c r="B260" s="245"/>
      <c r="C260" s="246"/>
      <c r="D260" s="247" t="s">
        <v>218</v>
      </c>
      <c r="E260" s="248" t="s">
        <v>1</v>
      </c>
      <c r="F260" s="249" t="s">
        <v>5253</v>
      </c>
      <c r="G260" s="246"/>
      <c r="H260" s="248" t="s">
        <v>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5" t="s">
        <v>218</v>
      </c>
      <c r="AU260" s="255" t="s">
        <v>214</v>
      </c>
      <c r="AV260" s="13" t="s">
        <v>83</v>
      </c>
      <c r="AW260" s="13" t="s">
        <v>32</v>
      </c>
      <c r="AX260" s="13" t="s">
        <v>76</v>
      </c>
      <c r="AY260" s="255" t="s">
        <v>205</v>
      </c>
    </row>
    <row r="261" s="14" customFormat="1">
      <c r="A261" s="14"/>
      <c r="B261" s="256"/>
      <c r="C261" s="257"/>
      <c r="D261" s="247" t="s">
        <v>218</v>
      </c>
      <c r="E261" s="258" t="s">
        <v>1</v>
      </c>
      <c r="F261" s="259" t="s">
        <v>5261</v>
      </c>
      <c r="G261" s="257"/>
      <c r="H261" s="260">
        <v>86.400000000000006</v>
      </c>
      <c r="I261" s="261"/>
      <c r="J261" s="257"/>
      <c r="K261" s="257"/>
      <c r="L261" s="262"/>
      <c r="M261" s="263"/>
      <c r="N261" s="264"/>
      <c r="O261" s="264"/>
      <c r="P261" s="264"/>
      <c r="Q261" s="264"/>
      <c r="R261" s="264"/>
      <c r="S261" s="264"/>
      <c r="T261" s="26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6" t="s">
        <v>218</v>
      </c>
      <c r="AU261" s="266" t="s">
        <v>214</v>
      </c>
      <c r="AV261" s="14" t="s">
        <v>85</v>
      </c>
      <c r="AW261" s="14" t="s">
        <v>32</v>
      </c>
      <c r="AX261" s="14" t="s">
        <v>76</v>
      </c>
      <c r="AY261" s="266" t="s">
        <v>205</v>
      </c>
    </row>
    <row r="262" s="16" customFormat="1">
      <c r="A262" s="16"/>
      <c r="B262" s="278"/>
      <c r="C262" s="279"/>
      <c r="D262" s="247" t="s">
        <v>218</v>
      </c>
      <c r="E262" s="280" t="s">
        <v>1</v>
      </c>
      <c r="F262" s="281" t="s">
        <v>241</v>
      </c>
      <c r="G262" s="279"/>
      <c r="H262" s="282">
        <v>86.400000000000006</v>
      </c>
      <c r="I262" s="283"/>
      <c r="J262" s="279"/>
      <c r="K262" s="279"/>
      <c r="L262" s="284"/>
      <c r="M262" s="285"/>
      <c r="N262" s="286"/>
      <c r="O262" s="286"/>
      <c r="P262" s="286"/>
      <c r="Q262" s="286"/>
      <c r="R262" s="286"/>
      <c r="S262" s="286"/>
      <c r="T262" s="287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288" t="s">
        <v>218</v>
      </c>
      <c r="AU262" s="288" t="s">
        <v>214</v>
      </c>
      <c r="AV262" s="16" t="s">
        <v>214</v>
      </c>
      <c r="AW262" s="16" t="s">
        <v>32</v>
      </c>
      <c r="AX262" s="16" t="s">
        <v>76</v>
      </c>
      <c r="AY262" s="288" t="s">
        <v>205</v>
      </c>
    </row>
    <row r="263" s="13" customFormat="1">
      <c r="A263" s="13"/>
      <c r="B263" s="245"/>
      <c r="C263" s="246"/>
      <c r="D263" s="247" t="s">
        <v>218</v>
      </c>
      <c r="E263" s="248" t="s">
        <v>1</v>
      </c>
      <c r="F263" s="249" t="s">
        <v>5255</v>
      </c>
      <c r="G263" s="246"/>
      <c r="H263" s="248" t="s">
        <v>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5" t="s">
        <v>218</v>
      </c>
      <c r="AU263" s="255" t="s">
        <v>214</v>
      </c>
      <c r="AV263" s="13" t="s">
        <v>83</v>
      </c>
      <c r="AW263" s="13" t="s">
        <v>32</v>
      </c>
      <c r="AX263" s="13" t="s">
        <v>76</v>
      </c>
      <c r="AY263" s="255" t="s">
        <v>205</v>
      </c>
    </row>
    <row r="264" s="14" customFormat="1">
      <c r="A264" s="14"/>
      <c r="B264" s="256"/>
      <c r="C264" s="257"/>
      <c r="D264" s="247" t="s">
        <v>218</v>
      </c>
      <c r="E264" s="258" t="s">
        <v>1</v>
      </c>
      <c r="F264" s="259" t="s">
        <v>5237</v>
      </c>
      <c r="G264" s="257"/>
      <c r="H264" s="260">
        <v>315.5</v>
      </c>
      <c r="I264" s="261"/>
      <c r="J264" s="257"/>
      <c r="K264" s="257"/>
      <c r="L264" s="262"/>
      <c r="M264" s="263"/>
      <c r="N264" s="264"/>
      <c r="O264" s="264"/>
      <c r="P264" s="264"/>
      <c r="Q264" s="264"/>
      <c r="R264" s="264"/>
      <c r="S264" s="264"/>
      <c r="T264" s="26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6" t="s">
        <v>218</v>
      </c>
      <c r="AU264" s="266" t="s">
        <v>214</v>
      </c>
      <c r="AV264" s="14" t="s">
        <v>85</v>
      </c>
      <c r="AW264" s="14" t="s">
        <v>32</v>
      </c>
      <c r="AX264" s="14" t="s">
        <v>76</v>
      </c>
      <c r="AY264" s="266" t="s">
        <v>205</v>
      </c>
    </row>
    <row r="265" s="14" customFormat="1">
      <c r="A265" s="14"/>
      <c r="B265" s="256"/>
      <c r="C265" s="257"/>
      <c r="D265" s="247" t="s">
        <v>218</v>
      </c>
      <c r="E265" s="258" t="s">
        <v>1</v>
      </c>
      <c r="F265" s="259" t="s">
        <v>5238</v>
      </c>
      <c r="G265" s="257"/>
      <c r="H265" s="260">
        <v>12.949999999999999</v>
      </c>
      <c r="I265" s="261"/>
      <c r="J265" s="257"/>
      <c r="K265" s="257"/>
      <c r="L265" s="262"/>
      <c r="M265" s="263"/>
      <c r="N265" s="264"/>
      <c r="O265" s="264"/>
      <c r="P265" s="264"/>
      <c r="Q265" s="264"/>
      <c r="R265" s="264"/>
      <c r="S265" s="264"/>
      <c r="T265" s="26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6" t="s">
        <v>218</v>
      </c>
      <c r="AU265" s="266" t="s">
        <v>214</v>
      </c>
      <c r="AV265" s="14" t="s">
        <v>85</v>
      </c>
      <c r="AW265" s="14" t="s">
        <v>32</v>
      </c>
      <c r="AX265" s="14" t="s">
        <v>76</v>
      </c>
      <c r="AY265" s="266" t="s">
        <v>205</v>
      </c>
    </row>
    <row r="266" s="14" customFormat="1">
      <c r="A266" s="14"/>
      <c r="B266" s="256"/>
      <c r="C266" s="257"/>
      <c r="D266" s="247" t="s">
        <v>218</v>
      </c>
      <c r="E266" s="258" t="s">
        <v>1</v>
      </c>
      <c r="F266" s="259" t="s">
        <v>5239</v>
      </c>
      <c r="G266" s="257"/>
      <c r="H266" s="260">
        <v>57.840000000000003</v>
      </c>
      <c r="I266" s="261"/>
      <c r="J266" s="257"/>
      <c r="K266" s="257"/>
      <c r="L266" s="262"/>
      <c r="M266" s="263"/>
      <c r="N266" s="264"/>
      <c r="O266" s="264"/>
      <c r="P266" s="264"/>
      <c r="Q266" s="264"/>
      <c r="R266" s="264"/>
      <c r="S266" s="264"/>
      <c r="T266" s="26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6" t="s">
        <v>218</v>
      </c>
      <c r="AU266" s="266" t="s">
        <v>214</v>
      </c>
      <c r="AV266" s="14" t="s">
        <v>85</v>
      </c>
      <c r="AW266" s="14" t="s">
        <v>32</v>
      </c>
      <c r="AX266" s="14" t="s">
        <v>76</v>
      </c>
      <c r="AY266" s="266" t="s">
        <v>205</v>
      </c>
    </row>
    <row r="267" s="14" customFormat="1">
      <c r="A267" s="14"/>
      <c r="B267" s="256"/>
      <c r="C267" s="257"/>
      <c r="D267" s="247" t="s">
        <v>218</v>
      </c>
      <c r="E267" s="258" t="s">
        <v>1</v>
      </c>
      <c r="F267" s="259" t="s">
        <v>5240</v>
      </c>
      <c r="G267" s="257"/>
      <c r="H267" s="260">
        <v>13</v>
      </c>
      <c r="I267" s="261"/>
      <c r="J267" s="257"/>
      <c r="K267" s="257"/>
      <c r="L267" s="262"/>
      <c r="M267" s="263"/>
      <c r="N267" s="264"/>
      <c r="O267" s="264"/>
      <c r="P267" s="264"/>
      <c r="Q267" s="264"/>
      <c r="R267" s="264"/>
      <c r="S267" s="264"/>
      <c r="T267" s="26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6" t="s">
        <v>218</v>
      </c>
      <c r="AU267" s="266" t="s">
        <v>214</v>
      </c>
      <c r="AV267" s="14" t="s">
        <v>85</v>
      </c>
      <c r="AW267" s="14" t="s">
        <v>32</v>
      </c>
      <c r="AX267" s="14" t="s">
        <v>76</v>
      </c>
      <c r="AY267" s="266" t="s">
        <v>205</v>
      </c>
    </row>
    <row r="268" s="14" customFormat="1">
      <c r="A268" s="14"/>
      <c r="B268" s="256"/>
      <c r="C268" s="257"/>
      <c r="D268" s="247" t="s">
        <v>218</v>
      </c>
      <c r="E268" s="258" t="s">
        <v>1</v>
      </c>
      <c r="F268" s="259" t="s">
        <v>5241</v>
      </c>
      <c r="G268" s="257"/>
      <c r="H268" s="260">
        <v>20.75</v>
      </c>
      <c r="I268" s="261"/>
      <c r="J268" s="257"/>
      <c r="K268" s="257"/>
      <c r="L268" s="262"/>
      <c r="M268" s="263"/>
      <c r="N268" s="264"/>
      <c r="O268" s="264"/>
      <c r="P268" s="264"/>
      <c r="Q268" s="264"/>
      <c r="R268" s="264"/>
      <c r="S268" s="264"/>
      <c r="T268" s="26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66" t="s">
        <v>218</v>
      </c>
      <c r="AU268" s="266" t="s">
        <v>214</v>
      </c>
      <c r="AV268" s="14" t="s">
        <v>85</v>
      </c>
      <c r="AW268" s="14" t="s">
        <v>32</v>
      </c>
      <c r="AX268" s="14" t="s">
        <v>76</v>
      </c>
      <c r="AY268" s="266" t="s">
        <v>205</v>
      </c>
    </row>
    <row r="269" s="16" customFormat="1">
      <c r="A269" s="16"/>
      <c r="B269" s="278"/>
      <c r="C269" s="279"/>
      <c r="D269" s="247" t="s">
        <v>218</v>
      </c>
      <c r="E269" s="280" t="s">
        <v>1</v>
      </c>
      <c r="F269" s="281" t="s">
        <v>241</v>
      </c>
      <c r="G269" s="279"/>
      <c r="H269" s="282">
        <v>420.04000000000002</v>
      </c>
      <c r="I269" s="283"/>
      <c r="J269" s="279"/>
      <c r="K269" s="279"/>
      <c r="L269" s="284"/>
      <c r="M269" s="285"/>
      <c r="N269" s="286"/>
      <c r="O269" s="286"/>
      <c r="P269" s="286"/>
      <c r="Q269" s="286"/>
      <c r="R269" s="286"/>
      <c r="S269" s="286"/>
      <c r="T269" s="287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T269" s="288" t="s">
        <v>218</v>
      </c>
      <c r="AU269" s="288" t="s">
        <v>214</v>
      </c>
      <c r="AV269" s="16" t="s">
        <v>214</v>
      </c>
      <c r="AW269" s="16" t="s">
        <v>32</v>
      </c>
      <c r="AX269" s="16" t="s">
        <v>76</v>
      </c>
      <c r="AY269" s="288" t="s">
        <v>205</v>
      </c>
    </row>
    <row r="270" s="14" customFormat="1">
      <c r="A270" s="14"/>
      <c r="B270" s="256"/>
      <c r="C270" s="257"/>
      <c r="D270" s="247" t="s">
        <v>218</v>
      </c>
      <c r="E270" s="258" t="s">
        <v>1</v>
      </c>
      <c r="F270" s="259" t="s">
        <v>5256</v>
      </c>
      <c r="G270" s="257"/>
      <c r="H270" s="260">
        <v>1.6020000000000001</v>
      </c>
      <c r="I270" s="261"/>
      <c r="J270" s="257"/>
      <c r="K270" s="257"/>
      <c r="L270" s="262"/>
      <c r="M270" s="263"/>
      <c r="N270" s="264"/>
      <c r="O270" s="264"/>
      <c r="P270" s="264"/>
      <c r="Q270" s="264"/>
      <c r="R270" s="264"/>
      <c r="S270" s="264"/>
      <c r="T270" s="26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6" t="s">
        <v>218</v>
      </c>
      <c r="AU270" s="266" t="s">
        <v>214</v>
      </c>
      <c r="AV270" s="14" t="s">
        <v>85</v>
      </c>
      <c r="AW270" s="14" t="s">
        <v>32</v>
      </c>
      <c r="AX270" s="14" t="s">
        <v>76</v>
      </c>
      <c r="AY270" s="266" t="s">
        <v>205</v>
      </c>
    </row>
    <row r="271" s="14" customFormat="1">
      <c r="A271" s="14"/>
      <c r="B271" s="256"/>
      <c r="C271" s="257"/>
      <c r="D271" s="247" t="s">
        <v>218</v>
      </c>
      <c r="E271" s="258" t="s">
        <v>1</v>
      </c>
      <c r="F271" s="259" t="s">
        <v>5257</v>
      </c>
      <c r="G271" s="257"/>
      <c r="H271" s="260">
        <v>0.108</v>
      </c>
      <c r="I271" s="261"/>
      <c r="J271" s="257"/>
      <c r="K271" s="257"/>
      <c r="L271" s="262"/>
      <c r="M271" s="263"/>
      <c r="N271" s="264"/>
      <c r="O271" s="264"/>
      <c r="P271" s="264"/>
      <c r="Q271" s="264"/>
      <c r="R271" s="264"/>
      <c r="S271" s="264"/>
      <c r="T271" s="26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6" t="s">
        <v>218</v>
      </c>
      <c r="AU271" s="266" t="s">
        <v>214</v>
      </c>
      <c r="AV271" s="14" t="s">
        <v>85</v>
      </c>
      <c r="AW271" s="14" t="s">
        <v>32</v>
      </c>
      <c r="AX271" s="14" t="s">
        <v>76</v>
      </c>
      <c r="AY271" s="266" t="s">
        <v>205</v>
      </c>
    </row>
    <row r="272" s="16" customFormat="1">
      <c r="A272" s="16"/>
      <c r="B272" s="278"/>
      <c r="C272" s="279"/>
      <c r="D272" s="247" t="s">
        <v>218</v>
      </c>
      <c r="E272" s="280" t="s">
        <v>1</v>
      </c>
      <c r="F272" s="281" t="s">
        <v>241</v>
      </c>
      <c r="G272" s="279"/>
      <c r="H272" s="282">
        <v>1.71</v>
      </c>
      <c r="I272" s="283"/>
      <c r="J272" s="279"/>
      <c r="K272" s="279"/>
      <c r="L272" s="284"/>
      <c r="M272" s="285"/>
      <c r="N272" s="286"/>
      <c r="O272" s="286"/>
      <c r="P272" s="286"/>
      <c r="Q272" s="286"/>
      <c r="R272" s="286"/>
      <c r="S272" s="286"/>
      <c r="T272" s="287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288" t="s">
        <v>218</v>
      </c>
      <c r="AU272" s="288" t="s">
        <v>214</v>
      </c>
      <c r="AV272" s="16" t="s">
        <v>214</v>
      </c>
      <c r="AW272" s="16" t="s">
        <v>32</v>
      </c>
      <c r="AX272" s="16" t="s">
        <v>76</v>
      </c>
      <c r="AY272" s="288" t="s">
        <v>205</v>
      </c>
    </row>
    <row r="273" s="15" customFormat="1">
      <c r="A273" s="15"/>
      <c r="B273" s="267"/>
      <c r="C273" s="268"/>
      <c r="D273" s="247" t="s">
        <v>218</v>
      </c>
      <c r="E273" s="269" t="s">
        <v>1</v>
      </c>
      <c r="F273" s="270" t="s">
        <v>229</v>
      </c>
      <c r="G273" s="268"/>
      <c r="H273" s="271">
        <v>508.14999999999998</v>
      </c>
      <c r="I273" s="272"/>
      <c r="J273" s="268"/>
      <c r="K273" s="268"/>
      <c r="L273" s="273"/>
      <c r="M273" s="274"/>
      <c r="N273" s="275"/>
      <c r="O273" s="275"/>
      <c r="P273" s="275"/>
      <c r="Q273" s="275"/>
      <c r="R273" s="275"/>
      <c r="S273" s="275"/>
      <c r="T273" s="27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7" t="s">
        <v>218</v>
      </c>
      <c r="AU273" s="277" t="s">
        <v>214</v>
      </c>
      <c r="AV273" s="15" t="s">
        <v>213</v>
      </c>
      <c r="AW273" s="15" t="s">
        <v>32</v>
      </c>
      <c r="AX273" s="15" t="s">
        <v>83</v>
      </c>
      <c r="AY273" s="277" t="s">
        <v>205</v>
      </c>
    </row>
    <row r="274" s="14" customFormat="1">
      <c r="A274" s="14"/>
      <c r="B274" s="256"/>
      <c r="C274" s="257"/>
      <c r="D274" s="247" t="s">
        <v>218</v>
      </c>
      <c r="E274" s="257"/>
      <c r="F274" s="259" t="s">
        <v>5263</v>
      </c>
      <c r="G274" s="257"/>
      <c r="H274" s="260">
        <v>365.868</v>
      </c>
      <c r="I274" s="261"/>
      <c r="J274" s="257"/>
      <c r="K274" s="257"/>
      <c r="L274" s="262"/>
      <c r="M274" s="263"/>
      <c r="N274" s="264"/>
      <c r="O274" s="264"/>
      <c r="P274" s="264"/>
      <c r="Q274" s="264"/>
      <c r="R274" s="264"/>
      <c r="S274" s="264"/>
      <c r="T274" s="26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6" t="s">
        <v>218</v>
      </c>
      <c r="AU274" s="266" t="s">
        <v>214</v>
      </c>
      <c r="AV274" s="14" t="s">
        <v>85</v>
      </c>
      <c r="AW274" s="14" t="s">
        <v>4</v>
      </c>
      <c r="AX274" s="14" t="s">
        <v>83</v>
      </c>
      <c r="AY274" s="266" t="s">
        <v>205</v>
      </c>
    </row>
    <row r="275" s="2" customFormat="1" ht="44.25" customHeight="1">
      <c r="A275" s="39"/>
      <c r="B275" s="40"/>
      <c r="C275" s="227" t="s">
        <v>297</v>
      </c>
      <c r="D275" s="227" t="s">
        <v>208</v>
      </c>
      <c r="E275" s="228" t="s">
        <v>366</v>
      </c>
      <c r="F275" s="229" t="s">
        <v>367</v>
      </c>
      <c r="G275" s="230" t="s">
        <v>357</v>
      </c>
      <c r="H275" s="231">
        <v>548.80200000000002</v>
      </c>
      <c r="I275" s="232"/>
      <c r="J275" s="233">
        <f>ROUND(I275*H275,2)</f>
        <v>0</v>
      </c>
      <c r="K275" s="229" t="s">
        <v>212</v>
      </c>
      <c r="L275" s="45"/>
      <c r="M275" s="234" t="s">
        <v>1</v>
      </c>
      <c r="N275" s="235" t="s">
        <v>41</v>
      </c>
      <c r="O275" s="92"/>
      <c r="P275" s="236">
        <f>O275*H275</f>
        <v>0</v>
      </c>
      <c r="Q275" s="236">
        <v>0</v>
      </c>
      <c r="R275" s="236">
        <f>Q275*H275</f>
        <v>0</v>
      </c>
      <c r="S275" s="236">
        <v>0</v>
      </c>
      <c r="T275" s="237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8" t="s">
        <v>213</v>
      </c>
      <c r="AT275" s="238" t="s">
        <v>208</v>
      </c>
      <c r="AU275" s="238" t="s">
        <v>214</v>
      </c>
      <c r="AY275" s="18" t="s">
        <v>205</v>
      </c>
      <c r="BE275" s="239">
        <f>IF(N275="základní",J275,0)</f>
        <v>0</v>
      </c>
      <c r="BF275" s="239">
        <f>IF(N275="snížená",J275,0)</f>
        <v>0</v>
      </c>
      <c r="BG275" s="239">
        <f>IF(N275="zákl. přenesená",J275,0)</f>
        <v>0</v>
      </c>
      <c r="BH275" s="239">
        <f>IF(N275="sníž. přenesená",J275,0)</f>
        <v>0</v>
      </c>
      <c r="BI275" s="239">
        <f>IF(N275="nulová",J275,0)</f>
        <v>0</v>
      </c>
      <c r="BJ275" s="18" t="s">
        <v>83</v>
      </c>
      <c r="BK275" s="239">
        <f>ROUND(I275*H275,2)</f>
        <v>0</v>
      </c>
      <c r="BL275" s="18" t="s">
        <v>213</v>
      </c>
      <c r="BM275" s="238" t="s">
        <v>5264</v>
      </c>
    </row>
    <row r="276" s="2" customFormat="1">
      <c r="A276" s="39"/>
      <c r="B276" s="40"/>
      <c r="C276" s="41"/>
      <c r="D276" s="240" t="s">
        <v>216</v>
      </c>
      <c r="E276" s="41"/>
      <c r="F276" s="241" t="s">
        <v>369</v>
      </c>
      <c r="G276" s="41"/>
      <c r="H276" s="41"/>
      <c r="I276" s="242"/>
      <c r="J276" s="41"/>
      <c r="K276" s="41"/>
      <c r="L276" s="45"/>
      <c r="M276" s="243"/>
      <c r="N276" s="244"/>
      <c r="O276" s="92"/>
      <c r="P276" s="92"/>
      <c r="Q276" s="92"/>
      <c r="R276" s="92"/>
      <c r="S276" s="92"/>
      <c r="T276" s="93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216</v>
      </c>
      <c r="AU276" s="18" t="s">
        <v>214</v>
      </c>
    </row>
    <row r="277" s="13" customFormat="1">
      <c r="A277" s="13"/>
      <c r="B277" s="245"/>
      <c r="C277" s="246"/>
      <c r="D277" s="247" t="s">
        <v>218</v>
      </c>
      <c r="E277" s="248" t="s">
        <v>1</v>
      </c>
      <c r="F277" s="249" t="s">
        <v>219</v>
      </c>
      <c r="G277" s="246"/>
      <c r="H277" s="248" t="s">
        <v>1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5" t="s">
        <v>218</v>
      </c>
      <c r="AU277" s="255" t="s">
        <v>214</v>
      </c>
      <c r="AV277" s="13" t="s">
        <v>83</v>
      </c>
      <c r="AW277" s="13" t="s">
        <v>32</v>
      </c>
      <c r="AX277" s="13" t="s">
        <v>76</v>
      </c>
      <c r="AY277" s="255" t="s">
        <v>205</v>
      </c>
    </row>
    <row r="278" s="13" customFormat="1">
      <c r="A278" s="13"/>
      <c r="B278" s="245"/>
      <c r="C278" s="246"/>
      <c r="D278" s="247" t="s">
        <v>218</v>
      </c>
      <c r="E278" s="248" t="s">
        <v>1</v>
      </c>
      <c r="F278" s="249" t="s">
        <v>220</v>
      </c>
      <c r="G278" s="246"/>
      <c r="H278" s="248" t="s">
        <v>1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5" t="s">
        <v>218</v>
      </c>
      <c r="AU278" s="255" t="s">
        <v>214</v>
      </c>
      <c r="AV278" s="13" t="s">
        <v>83</v>
      </c>
      <c r="AW278" s="13" t="s">
        <v>32</v>
      </c>
      <c r="AX278" s="13" t="s">
        <v>76</v>
      </c>
      <c r="AY278" s="255" t="s">
        <v>205</v>
      </c>
    </row>
    <row r="279" s="13" customFormat="1">
      <c r="A279" s="13"/>
      <c r="B279" s="245"/>
      <c r="C279" s="246"/>
      <c r="D279" s="247" t="s">
        <v>218</v>
      </c>
      <c r="E279" s="248" t="s">
        <v>1</v>
      </c>
      <c r="F279" s="249" t="s">
        <v>222</v>
      </c>
      <c r="G279" s="246"/>
      <c r="H279" s="248" t="s">
        <v>1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5" t="s">
        <v>218</v>
      </c>
      <c r="AU279" s="255" t="s">
        <v>214</v>
      </c>
      <c r="AV279" s="13" t="s">
        <v>83</v>
      </c>
      <c r="AW279" s="13" t="s">
        <v>32</v>
      </c>
      <c r="AX279" s="13" t="s">
        <v>76</v>
      </c>
      <c r="AY279" s="255" t="s">
        <v>205</v>
      </c>
    </row>
    <row r="280" s="13" customFormat="1">
      <c r="A280" s="13"/>
      <c r="B280" s="245"/>
      <c r="C280" s="246"/>
      <c r="D280" s="247" t="s">
        <v>218</v>
      </c>
      <c r="E280" s="248" t="s">
        <v>1</v>
      </c>
      <c r="F280" s="249" t="s">
        <v>5265</v>
      </c>
      <c r="G280" s="246"/>
      <c r="H280" s="248" t="s">
        <v>1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5" t="s">
        <v>218</v>
      </c>
      <c r="AU280" s="255" t="s">
        <v>214</v>
      </c>
      <c r="AV280" s="13" t="s">
        <v>83</v>
      </c>
      <c r="AW280" s="13" t="s">
        <v>32</v>
      </c>
      <c r="AX280" s="13" t="s">
        <v>76</v>
      </c>
      <c r="AY280" s="255" t="s">
        <v>205</v>
      </c>
    </row>
    <row r="281" s="13" customFormat="1">
      <c r="A281" s="13"/>
      <c r="B281" s="245"/>
      <c r="C281" s="246"/>
      <c r="D281" s="247" t="s">
        <v>218</v>
      </c>
      <c r="E281" s="248" t="s">
        <v>1</v>
      </c>
      <c r="F281" s="249" t="s">
        <v>5266</v>
      </c>
      <c r="G281" s="246"/>
      <c r="H281" s="248" t="s">
        <v>1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5" t="s">
        <v>218</v>
      </c>
      <c r="AU281" s="255" t="s">
        <v>214</v>
      </c>
      <c r="AV281" s="13" t="s">
        <v>83</v>
      </c>
      <c r="AW281" s="13" t="s">
        <v>32</v>
      </c>
      <c r="AX281" s="13" t="s">
        <v>76</v>
      </c>
      <c r="AY281" s="255" t="s">
        <v>205</v>
      </c>
    </row>
    <row r="282" s="13" customFormat="1">
      <c r="A282" s="13"/>
      <c r="B282" s="245"/>
      <c r="C282" s="246"/>
      <c r="D282" s="247" t="s">
        <v>218</v>
      </c>
      <c r="E282" s="248" t="s">
        <v>1</v>
      </c>
      <c r="F282" s="249" t="s">
        <v>222</v>
      </c>
      <c r="G282" s="246"/>
      <c r="H282" s="248" t="s">
        <v>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5" t="s">
        <v>218</v>
      </c>
      <c r="AU282" s="255" t="s">
        <v>214</v>
      </c>
      <c r="AV282" s="13" t="s">
        <v>83</v>
      </c>
      <c r="AW282" s="13" t="s">
        <v>32</v>
      </c>
      <c r="AX282" s="13" t="s">
        <v>76</v>
      </c>
      <c r="AY282" s="255" t="s">
        <v>205</v>
      </c>
    </row>
    <row r="283" s="13" customFormat="1">
      <c r="A283" s="13"/>
      <c r="B283" s="245"/>
      <c r="C283" s="246"/>
      <c r="D283" s="247" t="s">
        <v>218</v>
      </c>
      <c r="E283" s="248" t="s">
        <v>1</v>
      </c>
      <c r="F283" s="249" t="s">
        <v>4859</v>
      </c>
      <c r="G283" s="246"/>
      <c r="H283" s="248" t="s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5" t="s">
        <v>218</v>
      </c>
      <c r="AU283" s="255" t="s">
        <v>214</v>
      </c>
      <c r="AV283" s="13" t="s">
        <v>83</v>
      </c>
      <c r="AW283" s="13" t="s">
        <v>32</v>
      </c>
      <c r="AX283" s="13" t="s">
        <v>76</v>
      </c>
      <c r="AY283" s="255" t="s">
        <v>205</v>
      </c>
    </row>
    <row r="284" s="13" customFormat="1">
      <c r="A284" s="13"/>
      <c r="B284" s="245"/>
      <c r="C284" s="246"/>
      <c r="D284" s="247" t="s">
        <v>218</v>
      </c>
      <c r="E284" s="248" t="s">
        <v>1</v>
      </c>
      <c r="F284" s="249" t="s">
        <v>222</v>
      </c>
      <c r="G284" s="246"/>
      <c r="H284" s="248" t="s">
        <v>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5" t="s">
        <v>218</v>
      </c>
      <c r="AU284" s="255" t="s">
        <v>214</v>
      </c>
      <c r="AV284" s="13" t="s">
        <v>83</v>
      </c>
      <c r="AW284" s="13" t="s">
        <v>32</v>
      </c>
      <c r="AX284" s="13" t="s">
        <v>76</v>
      </c>
      <c r="AY284" s="255" t="s">
        <v>205</v>
      </c>
    </row>
    <row r="285" s="13" customFormat="1">
      <c r="A285" s="13"/>
      <c r="B285" s="245"/>
      <c r="C285" s="246"/>
      <c r="D285" s="247" t="s">
        <v>218</v>
      </c>
      <c r="E285" s="248" t="s">
        <v>1</v>
      </c>
      <c r="F285" s="249" t="s">
        <v>5253</v>
      </c>
      <c r="G285" s="246"/>
      <c r="H285" s="248" t="s">
        <v>1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5" t="s">
        <v>218</v>
      </c>
      <c r="AU285" s="255" t="s">
        <v>214</v>
      </c>
      <c r="AV285" s="13" t="s">
        <v>83</v>
      </c>
      <c r="AW285" s="13" t="s">
        <v>32</v>
      </c>
      <c r="AX285" s="13" t="s">
        <v>76</v>
      </c>
      <c r="AY285" s="255" t="s">
        <v>205</v>
      </c>
    </row>
    <row r="286" s="14" customFormat="1">
      <c r="A286" s="14"/>
      <c r="B286" s="256"/>
      <c r="C286" s="257"/>
      <c r="D286" s="247" t="s">
        <v>218</v>
      </c>
      <c r="E286" s="258" t="s">
        <v>1</v>
      </c>
      <c r="F286" s="259" t="s">
        <v>5261</v>
      </c>
      <c r="G286" s="257"/>
      <c r="H286" s="260">
        <v>86.400000000000006</v>
      </c>
      <c r="I286" s="261"/>
      <c r="J286" s="257"/>
      <c r="K286" s="257"/>
      <c r="L286" s="262"/>
      <c r="M286" s="263"/>
      <c r="N286" s="264"/>
      <c r="O286" s="264"/>
      <c r="P286" s="264"/>
      <c r="Q286" s="264"/>
      <c r="R286" s="264"/>
      <c r="S286" s="264"/>
      <c r="T286" s="26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6" t="s">
        <v>218</v>
      </c>
      <c r="AU286" s="266" t="s">
        <v>214</v>
      </c>
      <c r="AV286" s="14" t="s">
        <v>85</v>
      </c>
      <c r="AW286" s="14" t="s">
        <v>32</v>
      </c>
      <c r="AX286" s="14" t="s">
        <v>76</v>
      </c>
      <c r="AY286" s="266" t="s">
        <v>205</v>
      </c>
    </row>
    <row r="287" s="16" customFormat="1">
      <c r="A287" s="16"/>
      <c r="B287" s="278"/>
      <c r="C287" s="279"/>
      <c r="D287" s="247" t="s">
        <v>218</v>
      </c>
      <c r="E287" s="280" t="s">
        <v>1</v>
      </c>
      <c r="F287" s="281" t="s">
        <v>241</v>
      </c>
      <c r="G287" s="279"/>
      <c r="H287" s="282">
        <v>86.400000000000006</v>
      </c>
      <c r="I287" s="283"/>
      <c r="J287" s="279"/>
      <c r="K287" s="279"/>
      <c r="L287" s="284"/>
      <c r="M287" s="285"/>
      <c r="N287" s="286"/>
      <c r="O287" s="286"/>
      <c r="P287" s="286"/>
      <c r="Q287" s="286"/>
      <c r="R287" s="286"/>
      <c r="S287" s="286"/>
      <c r="T287" s="287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88" t="s">
        <v>218</v>
      </c>
      <c r="AU287" s="288" t="s">
        <v>214</v>
      </c>
      <c r="AV287" s="16" t="s">
        <v>214</v>
      </c>
      <c r="AW287" s="16" t="s">
        <v>32</v>
      </c>
      <c r="AX287" s="16" t="s">
        <v>76</v>
      </c>
      <c r="AY287" s="288" t="s">
        <v>205</v>
      </c>
    </row>
    <row r="288" s="13" customFormat="1">
      <c r="A288" s="13"/>
      <c r="B288" s="245"/>
      <c r="C288" s="246"/>
      <c r="D288" s="247" t="s">
        <v>218</v>
      </c>
      <c r="E288" s="248" t="s">
        <v>1</v>
      </c>
      <c r="F288" s="249" t="s">
        <v>5255</v>
      </c>
      <c r="G288" s="246"/>
      <c r="H288" s="248" t="s">
        <v>1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5" t="s">
        <v>218</v>
      </c>
      <c r="AU288" s="255" t="s">
        <v>214</v>
      </c>
      <c r="AV288" s="13" t="s">
        <v>83</v>
      </c>
      <c r="AW288" s="13" t="s">
        <v>32</v>
      </c>
      <c r="AX288" s="13" t="s">
        <v>76</v>
      </c>
      <c r="AY288" s="255" t="s">
        <v>205</v>
      </c>
    </row>
    <row r="289" s="14" customFormat="1">
      <c r="A289" s="14"/>
      <c r="B289" s="256"/>
      <c r="C289" s="257"/>
      <c r="D289" s="247" t="s">
        <v>218</v>
      </c>
      <c r="E289" s="258" t="s">
        <v>1</v>
      </c>
      <c r="F289" s="259" t="s">
        <v>5237</v>
      </c>
      <c r="G289" s="257"/>
      <c r="H289" s="260">
        <v>315.5</v>
      </c>
      <c r="I289" s="261"/>
      <c r="J289" s="257"/>
      <c r="K289" s="257"/>
      <c r="L289" s="262"/>
      <c r="M289" s="263"/>
      <c r="N289" s="264"/>
      <c r="O289" s="264"/>
      <c r="P289" s="264"/>
      <c r="Q289" s="264"/>
      <c r="R289" s="264"/>
      <c r="S289" s="264"/>
      <c r="T289" s="26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66" t="s">
        <v>218</v>
      </c>
      <c r="AU289" s="266" t="s">
        <v>214</v>
      </c>
      <c r="AV289" s="14" t="s">
        <v>85</v>
      </c>
      <c r="AW289" s="14" t="s">
        <v>32</v>
      </c>
      <c r="AX289" s="14" t="s">
        <v>76</v>
      </c>
      <c r="AY289" s="266" t="s">
        <v>205</v>
      </c>
    </row>
    <row r="290" s="14" customFormat="1">
      <c r="A290" s="14"/>
      <c r="B290" s="256"/>
      <c r="C290" s="257"/>
      <c r="D290" s="247" t="s">
        <v>218</v>
      </c>
      <c r="E290" s="258" t="s">
        <v>1</v>
      </c>
      <c r="F290" s="259" t="s">
        <v>5238</v>
      </c>
      <c r="G290" s="257"/>
      <c r="H290" s="260">
        <v>12.949999999999999</v>
      </c>
      <c r="I290" s="261"/>
      <c r="J290" s="257"/>
      <c r="K290" s="257"/>
      <c r="L290" s="262"/>
      <c r="M290" s="263"/>
      <c r="N290" s="264"/>
      <c r="O290" s="264"/>
      <c r="P290" s="264"/>
      <c r="Q290" s="264"/>
      <c r="R290" s="264"/>
      <c r="S290" s="264"/>
      <c r="T290" s="26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6" t="s">
        <v>218</v>
      </c>
      <c r="AU290" s="266" t="s">
        <v>214</v>
      </c>
      <c r="AV290" s="14" t="s">
        <v>85</v>
      </c>
      <c r="AW290" s="14" t="s">
        <v>32</v>
      </c>
      <c r="AX290" s="14" t="s">
        <v>76</v>
      </c>
      <c r="AY290" s="266" t="s">
        <v>205</v>
      </c>
    </row>
    <row r="291" s="14" customFormat="1">
      <c r="A291" s="14"/>
      <c r="B291" s="256"/>
      <c r="C291" s="257"/>
      <c r="D291" s="247" t="s">
        <v>218</v>
      </c>
      <c r="E291" s="258" t="s">
        <v>1</v>
      </c>
      <c r="F291" s="259" t="s">
        <v>5239</v>
      </c>
      <c r="G291" s="257"/>
      <c r="H291" s="260">
        <v>57.840000000000003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6" t="s">
        <v>218</v>
      </c>
      <c r="AU291" s="266" t="s">
        <v>214</v>
      </c>
      <c r="AV291" s="14" t="s">
        <v>85</v>
      </c>
      <c r="AW291" s="14" t="s">
        <v>32</v>
      </c>
      <c r="AX291" s="14" t="s">
        <v>76</v>
      </c>
      <c r="AY291" s="266" t="s">
        <v>205</v>
      </c>
    </row>
    <row r="292" s="14" customFormat="1">
      <c r="A292" s="14"/>
      <c r="B292" s="256"/>
      <c r="C292" s="257"/>
      <c r="D292" s="247" t="s">
        <v>218</v>
      </c>
      <c r="E292" s="258" t="s">
        <v>1</v>
      </c>
      <c r="F292" s="259" t="s">
        <v>5240</v>
      </c>
      <c r="G292" s="257"/>
      <c r="H292" s="260">
        <v>13</v>
      </c>
      <c r="I292" s="261"/>
      <c r="J292" s="257"/>
      <c r="K292" s="257"/>
      <c r="L292" s="262"/>
      <c r="M292" s="263"/>
      <c r="N292" s="264"/>
      <c r="O292" s="264"/>
      <c r="P292" s="264"/>
      <c r="Q292" s="264"/>
      <c r="R292" s="264"/>
      <c r="S292" s="264"/>
      <c r="T292" s="26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6" t="s">
        <v>218</v>
      </c>
      <c r="AU292" s="266" t="s">
        <v>214</v>
      </c>
      <c r="AV292" s="14" t="s">
        <v>85</v>
      </c>
      <c r="AW292" s="14" t="s">
        <v>32</v>
      </c>
      <c r="AX292" s="14" t="s">
        <v>76</v>
      </c>
      <c r="AY292" s="266" t="s">
        <v>205</v>
      </c>
    </row>
    <row r="293" s="14" customFormat="1">
      <c r="A293" s="14"/>
      <c r="B293" s="256"/>
      <c r="C293" s="257"/>
      <c r="D293" s="247" t="s">
        <v>218</v>
      </c>
      <c r="E293" s="258" t="s">
        <v>1</v>
      </c>
      <c r="F293" s="259" t="s">
        <v>5241</v>
      </c>
      <c r="G293" s="257"/>
      <c r="H293" s="260">
        <v>20.75</v>
      </c>
      <c r="I293" s="261"/>
      <c r="J293" s="257"/>
      <c r="K293" s="257"/>
      <c r="L293" s="262"/>
      <c r="M293" s="263"/>
      <c r="N293" s="264"/>
      <c r="O293" s="264"/>
      <c r="P293" s="264"/>
      <c r="Q293" s="264"/>
      <c r="R293" s="264"/>
      <c r="S293" s="264"/>
      <c r="T293" s="26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6" t="s">
        <v>218</v>
      </c>
      <c r="AU293" s="266" t="s">
        <v>214</v>
      </c>
      <c r="AV293" s="14" t="s">
        <v>85</v>
      </c>
      <c r="AW293" s="14" t="s">
        <v>32</v>
      </c>
      <c r="AX293" s="14" t="s">
        <v>76</v>
      </c>
      <c r="AY293" s="266" t="s">
        <v>205</v>
      </c>
    </row>
    <row r="294" s="16" customFormat="1">
      <c r="A294" s="16"/>
      <c r="B294" s="278"/>
      <c r="C294" s="279"/>
      <c r="D294" s="247" t="s">
        <v>218</v>
      </c>
      <c r="E294" s="280" t="s">
        <v>1</v>
      </c>
      <c r="F294" s="281" t="s">
        <v>241</v>
      </c>
      <c r="G294" s="279"/>
      <c r="H294" s="282">
        <v>420.04000000000002</v>
      </c>
      <c r="I294" s="283"/>
      <c r="J294" s="279"/>
      <c r="K294" s="279"/>
      <c r="L294" s="284"/>
      <c r="M294" s="285"/>
      <c r="N294" s="286"/>
      <c r="O294" s="286"/>
      <c r="P294" s="286"/>
      <c r="Q294" s="286"/>
      <c r="R294" s="286"/>
      <c r="S294" s="286"/>
      <c r="T294" s="287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288" t="s">
        <v>218</v>
      </c>
      <c r="AU294" s="288" t="s">
        <v>214</v>
      </c>
      <c r="AV294" s="16" t="s">
        <v>214</v>
      </c>
      <c r="AW294" s="16" t="s">
        <v>32</v>
      </c>
      <c r="AX294" s="16" t="s">
        <v>76</v>
      </c>
      <c r="AY294" s="288" t="s">
        <v>205</v>
      </c>
    </row>
    <row r="295" s="14" customFormat="1">
      <c r="A295" s="14"/>
      <c r="B295" s="256"/>
      <c r="C295" s="257"/>
      <c r="D295" s="247" t="s">
        <v>218</v>
      </c>
      <c r="E295" s="258" t="s">
        <v>1</v>
      </c>
      <c r="F295" s="259" t="s">
        <v>5256</v>
      </c>
      <c r="G295" s="257"/>
      <c r="H295" s="260">
        <v>1.6020000000000001</v>
      </c>
      <c r="I295" s="261"/>
      <c r="J295" s="257"/>
      <c r="K295" s="257"/>
      <c r="L295" s="262"/>
      <c r="M295" s="263"/>
      <c r="N295" s="264"/>
      <c r="O295" s="264"/>
      <c r="P295" s="264"/>
      <c r="Q295" s="264"/>
      <c r="R295" s="264"/>
      <c r="S295" s="264"/>
      <c r="T295" s="26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6" t="s">
        <v>218</v>
      </c>
      <c r="AU295" s="266" t="s">
        <v>214</v>
      </c>
      <c r="AV295" s="14" t="s">
        <v>85</v>
      </c>
      <c r="AW295" s="14" t="s">
        <v>32</v>
      </c>
      <c r="AX295" s="14" t="s">
        <v>76</v>
      </c>
      <c r="AY295" s="266" t="s">
        <v>205</v>
      </c>
    </row>
    <row r="296" s="14" customFormat="1">
      <c r="A296" s="14"/>
      <c r="B296" s="256"/>
      <c r="C296" s="257"/>
      <c r="D296" s="247" t="s">
        <v>218</v>
      </c>
      <c r="E296" s="258" t="s">
        <v>1</v>
      </c>
      <c r="F296" s="259" t="s">
        <v>5257</v>
      </c>
      <c r="G296" s="257"/>
      <c r="H296" s="260">
        <v>0.108</v>
      </c>
      <c r="I296" s="261"/>
      <c r="J296" s="257"/>
      <c r="K296" s="257"/>
      <c r="L296" s="262"/>
      <c r="M296" s="263"/>
      <c r="N296" s="264"/>
      <c r="O296" s="264"/>
      <c r="P296" s="264"/>
      <c r="Q296" s="264"/>
      <c r="R296" s="264"/>
      <c r="S296" s="264"/>
      <c r="T296" s="26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6" t="s">
        <v>218</v>
      </c>
      <c r="AU296" s="266" t="s">
        <v>214</v>
      </c>
      <c r="AV296" s="14" t="s">
        <v>85</v>
      </c>
      <c r="AW296" s="14" t="s">
        <v>32</v>
      </c>
      <c r="AX296" s="14" t="s">
        <v>76</v>
      </c>
      <c r="AY296" s="266" t="s">
        <v>205</v>
      </c>
    </row>
    <row r="297" s="16" customFormat="1">
      <c r="A297" s="16"/>
      <c r="B297" s="278"/>
      <c r="C297" s="279"/>
      <c r="D297" s="247" t="s">
        <v>218</v>
      </c>
      <c r="E297" s="280" t="s">
        <v>1</v>
      </c>
      <c r="F297" s="281" t="s">
        <v>241</v>
      </c>
      <c r="G297" s="279"/>
      <c r="H297" s="282">
        <v>1.71</v>
      </c>
      <c r="I297" s="283"/>
      <c r="J297" s="279"/>
      <c r="K297" s="279"/>
      <c r="L297" s="284"/>
      <c r="M297" s="285"/>
      <c r="N297" s="286"/>
      <c r="O297" s="286"/>
      <c r="P297" s="286"/>
      <c r="Q297" s="286"/>
      <c r="R297" s="286"/>
      <c r="S297" s="286"/>
      <c r="T297" s="287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T297" s="288" t="s">
        <v>218</v>
      </c>
      <c r="AU297" s="288" t="s">
        <v>214</v>
      </c>
      <c r="AV297" s="16" t="s">
        <v>214</v>
      </c>
      <c r="AW297" s="16" t="s">
        <v>32</v>
      </c>
      <c r="AX297" s="16" t="s">
        <v>76</v>
      </c>
      <c r="AY297" s="288" t="s">
        <v>205</v>
      </c>
    </row>
    <row r="298" s="15" customFormat="1">
      <c r="A298" s="15"/>
      <c r="B298" s="267"/>
      <c r="C298" s="268"/>
      <c r="D298" s="247" t="s">
        <v>218</v>
      </c>
      <c r="E298" s="269" t="s">
        <v>1</v>
      </c>
      <c r="F298" s="270" t="s">
        <v>229</v>
      </c>
      <c r="G298" s="268"/>
      <c r="H298" s="271">
        <v>508.14999999999998</v>
      </c>
      <c r="I298" s="272"/>
      <c r="J298" s="268"/>
      <c r="K298" s="268"/>
      <c r="L298" s="273"/>
      <c r="M298" s="274"/>
      <c r="N298" s="275"/>
      <c r="O298" s="275"/>
      <c r="P298" s="275"/>
      <c r="Q298" s="275"/>
      <c r="R298" s="275"/>
      <c r="S298" s="275"/>
      <c r="T298" s="276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7" t="s">
        <v>218</v>
      </c>
      <c r="AU298" s="277" t="s">
        <v>214</v>
      </c>
      <c r="AV298" s="15" t="s">
        <v>213</v>
      </c>
      <c r="AW298" s="15" t="s">
        <v>32</v>
      </c>
      <c r="AX298" s="15" t="s">
        <v>83</v>
      </c>
      <c r="AY298" s="277" t="s">
        <v>205</v>
      </c>
    </row>
    <row r="299" s="14" customFormat="1">
      <c r="A299" s="14"/>
      <c r="B299" s="256"/>
      <c r="C299" s="257"/>
      <c r="D299" s="247" t="s">
        <v>218</v>
      </c>
      <c r="E299" s="257"/>
      <c r="F299" s="259" t="s">
        <v>5267</v>
      </c>
      <c r="G299" s="257"/>
      <c r="H299" s="260">
        <v>548.80200000000002</v>
      </c>
      <c r="I299" s="261"/>
      <c r="J299" s="257"/>
      <c r="K299" s="257"/>
      <c r="L299" s="262"/>
      <c r="M299" s="263"/>
      <c r="N299" s="264"/>
      <c r="O299" s="264"/>
      <c r="P299" s="264"/>
      <c r="Q299" s="264"/>
      <c r="R299" s="264"/>
      <c r="S299" s="264"/>
      <c r="T299" s="26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6" t="s">
        <v>218</v>
      </c>
      <c r="AU299" s="266" t="s">
        <v>214</v>
      </c>
      <c r="AV299" s="14" t="s">
        <v>85</v>
      </c>
      <c r="AW299" s="14" t="s">
        <v>4</v>
      </c>
      <c r="AX299" s="14" t="s">
        <v>83</v>
      </c>
      <c r="AY299" s="266" t="s">
        <v>205</v>
      </c>
    </row>
    <row r="300" s="2" customFormat="1" ht="16.5" customHeight="1">
      <c r="A300" s="39"/>
      <c r="B300" s="40"/>
      <c r="C300" s="227" t="s">
        <v>305</v>
      </c>
      <c r="D300" s="227" t="s">
        <v>208</v>
      </c>
      <c r="E300" s="228" t="s">
        <v>373</v>
      </c>
      <c r="F300" s="229" t="s">
        <v>374</v>
      </c>
      <c r="G300" s="230" t="s">
        <v>211</v>
      </c>
      <c r="H300" s="231">
        <v>1361.4880000000001</v>
      </c>
      <c r="I300" s="232"/>
      <c r="J300" s="233">
        <f>ROUND(I300*H300,2)</f>
        <v>0</v>
      </c>
      <c r="K300" s="229" t="s">
        <v>212</v>
      </c>
      <c r="L300" s="45"/>
      <c r="M300" s="234" t="s">
        <v>1</v>
      </c>
      <c r="N300" s="235" t="s">
        <v>41</v>
      </c>
      <c r="O300" s="92"/>
      <c r="P300" s="236">
        <f>O300*H300</f>
        <v>0</v>
      </c>
      <c r="Q300" s="236">
        <v>0</v>
      </c>
      <c r="R300" s="236">
        <f>Q300*H300</f>
        <v>0</v>
      </c>
      <c r="S300" s="236">
        <v>0</v>
      </c>
      <c r="T300" s="237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8" t="s">
        <v>213</v>
      </c>
      <c r="AT300" s="238" t="s">
        <v>208</v>
      </c>
      <c r="AU300" s="238" t="s">
        <v>214</v>
      </c>
      <c r="AY300" s="18" t="s">
        <v>205</v>
      </c>
      <c r="BE300" s="239">
        <f>IF(N300="základní",J300,0)</f>
        <v>0</v>
      </c>
      <c r="BF300" s="239">
        <f>IF(N300="snížená",J300,0)</f>
        <v>0</v>
      </c>
      <c r="BG300" s="239">
        <f>IF(N300="zákl. přenesená",J300,0)</f>
        <v>0</v>
      </c>
      <c r="BH300" s="239">
        <f>IF(N300="sníž. přenesená",J300,0)</f>
        <v>0</v>
      </c>
      <c r="BI300" s="239">
        <f>IF(N300="nulová",J300,0)</f>
        <v>0</v>
      </c>
      <c r="BJ300" s="18" t="s">
        <v>83</v>
      </c>
      <c r="BK300" s="239">
        <f>ROUND(I300*H300,2)</f>
        <v>0</v>
      </c>
      <c r="BL300" s="18" t="s">
        <v>213</v>
      </c>
      <c r="BM300" s="238" t="s">
        <v>5268</v>
      </c>
    </row>
    <row r="301" s="2" customFormat="1">
      <c r="A301" s="39"/>
      <c r="B301" s="40"/>
      <c r="C301" s="41"/>
      <c r="D301" s="240" t="s">
        <v>216</v>
      </c>
      <c r="E301" s="41"/>
      <c r="F301" s="241" t="s">
        <v>376</v>
      </c>
      <c r="G301" s="41"/>
      <c r="H301" s="41"/>
      <c r="I301" s="242"/>
      <c r="J301" s="41"/>
      <c r="K301" s="41"/>
      <c r="L301" s="45"/>
      <c r="M301" s="243"/>
      <c r="N301" s="244"/>
      <c r="O301" s="92"/>
      <c r="P301" s="92"/>
      <c r="Q301" s="92"/>
      <c r="R301" s="92"/>
      <c r="S301" s="92"/>
      <c r="T301" s="93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216</v>
      </c>
      <c r="AU301" s="18" t="s">
        <v>214</v>
      </c>
    </row>
    <row r="302" s="13" customFormat="1">
      <c r="A302" s="13"/>
      <c r="B302" s="245"/>
      <c r="C302" s="246"/>
      <c r="D302" s="247" t="s">
        <v>218</v>
      </c>
      <c r="E302" s="248" t="s">
        <v>1</v>
      </c>
      <c r="F302" s="249" t="s">
        <v>219</v>
      </c>
      <c r="G302" s="246"/>
      <c r="H302" s="248" t="s">
        <v>1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5" t="s">
        <v>218</v>
      </c>
      <c r="AU302" s="255" t="s">
        <v>214</v>
      </c>
      <c r="AV302" s="13" t="s">
        <v>83</v>
      </c>
      <c r="AW302" s="13" t="s">
        <v>32</v>
      </c>
      <c r="AX302" s="13" t="s">
        <v>76</v>
      </c>
      <c r="AY302" s="255" t="s">
        <v>205</v>
      </c>
    </row>
    <row r="303" s="13" customFormat="1">
      <c r="A303" s="13"/>
      <c r="B303" s="245"/>
      <c r="C303" s="246"/>
      <c r="D303" s="247" t="s">
        <v>218</v>
      </c>
      <c r="E303" s="248" t="s">
        <v>1</v>
      </c>
      <c r="F303" s="249" t="s">
        <v>220</v>
      </c>
      <c r="G303" s="246"/>
      <c r="H303" s="248" t="s">
        <v>1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5" t="s">
        <v>218</v>
      </c>
      <c r="AU303" s="255" t="s">
        <v>214</v>
      </c>
      <c r="AV303" s="13" t="s">
        <v>83</v>
      </c>
      <c r="AW303" s="13" t="s">
        <v>32</v>
      </c>
      <c r="AX303" s="13" t="s">
        <v>76</v>
      </c>
      <c r="AY303" s="255" t="s">
        <v>205</v>
      </c>
    </row>
    <row r="304" s="13" customFormat="1">
      <c r="A304" s="13"/>
      <c r="B304" s="245"/>
      <c r="C304" s="246"/>
      <c r="D304" s="247" t="s">
        <v>218</v>
      </c>
      <c r="E304" s="248" t="s">
        <v>1</v>
      </c>
      <c r="F304" s="249" t="s">
        <v>222</v>
      </c>
      <c r="G304" s="246"/>
      <c r="H304" s="248" t="s">
        <v>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5" t="s">
        <v>218</v>
      </c>
      <c r="AU304" s="255" t="s">
        <v>214</v>
      </c>
      <c r="AV304" s="13" t="s">
        <v>83</v>
      </c>
      <c r="AW304" s="13" t="s">
        <v>32</v>
      </c>
      <c r="AX304" s="13" t="s">
        <v>76</v>
      </c>
      <c r="AY304" s="255" t="s">
        <v>205</v>
      </c>
    </row>
    <row r="305" s="13" customFormat="1">
      <c r="A305" s="13"/>
      <c r="B305" s="245"/>
      <c r="C305" s="246"/>
      <c r="D305" s="247" t="s">
        <v>218</v>
      </c>
      <c r="E305" s="248" t="s">
        <v>1</v>
      </c>
      <c r="F305" s="249" t="s">
        <v>5245</v>
      </c>
      <c r="G305" s="246"/>
      <c r="H305" s="248" t="s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5" t="s">
        <v>218</v>
      </c>
      <c r="AU305" s="255" t="s">
        <v>214</v>
      </c>
      <c r="AV305" s="13" t="s">
        <v>83</v>
      </c>
      <c r="AW305" s="13" t="s">
        <v>32</v>
      </c>
      <c r="AX305" s="13" t="s">
        <v>76</v>
      </c>
      <c r="AY305" s="255" t="s">
        <v>205</v>
      </c>
    </row>
    <row r="306" s="13" customFormat="1">
      <c r="A306" s="13"/>
      <c r="B306" s="245"/>
      <c r="C306" s="246"/>
      <c r="D306" s="247" t="s">
        <v>218</v>
      </c>
      <c r="E306" s="248" t="s">
        <v>1</v>
      </c>
      <c r="F306" s="249" t="s">
        <v>5246</v>
      </c>
      <c r="G306" s="246"/>
      <c r="H306" s="248" t="s">
        <v>1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5" t="s">
        <v>218</v>
      </c>
      <c r="AU306" s="255" t="s">
        <v>214</v>
      </c>
      <c r="AV306" s="13" t="s">
        <v>83</v>
      </c>
      <c r="AW306" s="13" t="s">
        <v>32</v>
      </c>
      <c r="AX306" s="13" t="s">
        <v>76</v>
      </c>
      <c r="AY306" s="255" t="s">
        <v>205</v>
      </c>
    </row>
    <row r="307" s="13" customFormat="1">
      <c r="A307" s="13"/>
      <c r="B307" s="245"/>
      <c r="C307" s="246"/>
      <c r="D307" s="247" t="s">
        <v>218</v>
      </c>
      <c r="E307" s="248" t="s">
        <v>1</v>
      </c>
      <c r="F307" s="249" t="s">
        <v>222</v>
      </c>
      <c r="G307" s="246"/>
      <c r="H307" s="248" t="s">
        <v>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5" t="s">
        <v>218</v>
      </c>
      <c r="AU307" s="255" t="s">
        <v>214</v>
      </c>
      <c r="AV307" s="13" t="s">
        <v>83</v>
      </c>
      <c r="AW307" s="13" t="s">
        <v>32</v>
      </c>
      <c r="AX307" s="13" t="s">
        <v>76</v>
      </c>
      <c r="AY307" s="255" t="s">
        <v>205</v>
      </c>
    </row>
    <row r="308" s="13" customFormat="1">
      <c r="A308" s="13"/>
      <c r="B308" s="245"/>
      <c r="C308" s="246"/>
      <c r="D308" s="247" t="s">
        <v>218</v>
      </c>
      <c r="E308" s="248" t="s">
        <v>1</v>
      </c>
      <c r="F308" s="249" t="s">
        <v>5247</v>
      </c>
      <c r="G308" s="246"/>
      <c r="H308" s="248" t="s">
        <v>1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5" t="s">
        <v>218</v>
      </c>
      <c r="AU308" s="255" t="s">
        <v>214</v>
      </c>
      <c r="AV308" s="13" t="s">
        <v>83</v>
      </c>
      <c r="AW308" s="13" t="s">
        <v>32</v>
      </c>
      <c r="AX308" s="13" t="s">
        <v>76</v>
      </c>
      <c r="AY308" s="255" t="s">
        <v>205</v>
      </c>
    </row>
    <row r="309" s="14" customFormat="1">
      <c r="A309" s="14"/>
      <c r="B309" s="256"/>
      <c r="C309" s="257"/>
      <c r="D309" s="247" t="s">
        <v>218</v>
      </c>
      <c r="E309" s="258" t="s">
        <v>1</v>
      </c>
      <c r="F309" s="259" t="s">
        <v>5248</v>
      </c>
      <c r="G309" s="257"/>
      <c r="H309" s="260">
        <v>432.60000000000002</v>
      </c>
      <c r="I309" s="261"/>
      <c r="J309" s="257"/>
      <c r="K309" s="257"/>
      <c r="L309" s="262"/>
      <c r="M309" s="263"/>
      <c r="N309" s="264"/>
      <c r="O309" s="264"/>
      <c r="P309" s="264"/>
      <c r="Q309" s="264"/>
      <c r="R309" s="264"/>
      <c r="S309" s="264"/>
      <c r="T309" s="26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6" t="s">
        <v>218</v>
      </c>
      <c r="AU309" s="266" t="s">
        <v>214</v>
      </c>
      <c r="AV309" s="14" t="s">
        <v>85</v>
      </c>
      <c r="AW309" s="14" t="s">
        <v>32</v>
      </c>
      <c r="AX309" s="14" t="s">
        <v>76</v>
      </c>
      <c r="AY309" s="266" t="s">
        <v>205</v>
      </c>
    </row>
    <row r="310" s="16" customFormat="1">
      <c r="A310" s="16"/>
      <c r="B310" s="278"/>
      <c r="C310" s="279"/>
      <c r="D310" s="247" t="s">
        <v>218</v>
      </c>
      <c r="E310" s="280" t="s">
        <v>1</v>
      </c>
      <c r="F310" s="281" t="s">
        <v>241</v>
      </c>
      <c r="G310" s="279"/>
      <c r="H310" s="282">
        <v>432.60000000000002</v>
      </c>
      <c r="I310" s="283"/>
      <c r="J310" s="279"/>
      <c r="K310" s="279"/>
      <c r="L310" s="284"/>
      <c r="M310" s="285"/>
      <c r="N310" s="286"/>
      <c r="O310" s="286"/>
      <c r="P310" s="286"/>
      <c r="Q310" s="286"/>
      <c r="R310" s="286"/>
      <c r="S310" s="286"/>
      <c r="T310" s="287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T310" s="288" t="s">
        <v>218</v>
      </c>
      <c r="AU310" s="288" t="s">
        <v>214</v>
      </c>
      <c r="AV310" s="16" t="s">
        <v>214</v>
      </c>
      <c r="AW310" s="16" t="s">
        <v>32</v>
      </c>
      <c r="AX310" s="16" t="s">
        <v>76</v>
      </c>
      <c r="AY310" s="288" t="s">
        <v>205</v>
      </c>
    </row>
    <row r="311" s="13" customFormat="1">
      <c r="A311" s="13"/>
      <c r="B311" s="245"/>
      <c r="C311" s="246"/>
      <c r="D311" s="247" t="s">
        <v>218</v>
      </c>
      <c r="E311" s="248" t="s">
        <v>1</v>
      </c>
      <c r="F311" s="249" t="s">
        <v>5249</v>
      </c>
      <c r="G311" s="246"/>
      <c r="H311" s="248" t="s">
        <v>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5" t="s">
        <v>218</v>
      </c>
      <c r="AU311" s="255" t="s">
        <v>214</v>
      </c>
      <c r="AV311" s="13" t="s">
        <v>83</v>
      </c>
      <c r="AW311" s="13" t="s">
        <v>32</v>
      </c>
      <c r="AX311" s="13" t="s">
        <v>76</v>
      </c>
      <c r="AY311" s="255" t="s">
        <v>205</v>
      </c>
    </row>
    <row r="312" s="14" customFormat="1">
      <c r="A312" s="14"/>
      <c r="B312" s="256"/>
      <c r="C312" s="257"/>
      <c r="D312" s="247" t="s">
        <v>218</v>
      </c>
      <c r="E312" s="258" t="s">
        <v>1</v>
      </c>
      <c r="F312" s="259" t="s">
        <v>5237</v>
      </c>
      <c r="G312" s="257"/>
      <c r="H312" s="260">
        <v>315.5</v>
      </c>
      <c r="I312" s="261"/>
      <c r="J312" s="257"/>
      <c r="K312" s="257"/>
      <c r="L312" s="262"/>
      <c r="M312" s="263"/>
      <c r="N312" s="264"/>
      <c r="O312" s="264"/>
      <c r="P312" s="264"/>
      <c r="Q312" s="264"/>
      <c r="R312" s="264"/>
      <c r="S312" s="264"/>
      <c r="T312" s="26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6" t="s">
        <v>218</v>
      </c>
      <c r="AU312" s="266" t="s">
        <v>214</v>
      </c>
      <c r="AV312" s="14" t="s">
        <v>85</v>
      </c>
      <c r="AW312" s="14" t="s">
        <v>32</v>
      </c>
      <c r="AX312" s="14" t="s">
        <v>76</v>
      </c>
      <c r="AY312" s="266" t="s">
        <v>205</v>
      </c>
    </row>
    <row r="313" s="14" customFormat="1">
      <c r="A313" s="14"/>
      <c r="B313" s="256"/>
      <c r="C313" s="257"/>
      <c r="D313" s="247" t="s">
        <v>218</v>
      </c>
      <c r="E313" s="258" t="s">
        <v>1</v>
      </c>
      <c r="F313" s="259" t="s">
        <v>5238</v>
      </c>
      <c r="G313" s="257"/>
      <c r="H313" s="260">
        <v>12.949999999999999</v>
      </c>
      <c r="I313" s="261"/>
      <c r="J313" s="257"/>
      <c r="K313" s="257"/>
      <c r="L313" s="262"/>
      <c r="M313" s="263"/>
      <c r="N313" s="264"/>
      <c r="O313" s="264"/>
      <c r="P313" s="264"/>
      <c r="Q313" s="264"/>
      <c r="R313" s="264"/>
      <c r="S313" s="264"/>
      <c r="T313" s="26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66" t="s">
        <v>218</v>
      </c>
      <c r="AU313" s="266" t="s">
        <v>214</v>
      </c>
      <c r="AV313" s="14" t="s">
        <v>85</v>
      </c>
      <c r="AW313" s="14" t="s">
        <v>32</v>
      </c>
      <c r="AX313" s="14" t="s">
        <v>76</v>
      </c>
      <c r="AY313" s="266" t="s">
        <v>205</v>
      </c>
    </row>
    <row r="314" s="14" customFormat="1">
      <c r="A314" s="14"/>
      <c r="B314" s="256"/>
      <c r="C314" s="257"/>
      <c r="D314" s="247" t="s">
        <v>218</v>
      </c>
      <c r="E314" s="258" t="s">
        <v>1</v>
      </c>
      <c r="F314" s="259" t="s">
        <v>5239</v>
      </c>
      <c r="G314" s="257"/>
      <c r="H314" s="260">
        <v>57.840000000000003</v>
      </c>
      <c r="I314" s="261"/>
      <c r="J314" s="257"/>
      <c r="K314" s="257"/>
      <c r="L314" s="262"/>
      <c r="M314" s="263"/>
      <c r="N314" s="264"/>
      <c r="O314" s="264"/>
      <c r="P314" s="264"/>
      <c r="Q314" s="264"/>
      <c r="R314" s="264"/>
      <c r="S314" s="264"/>
      <c r="T314" s="26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6" t="s">
        <v>218</v>
      </c>
      <c r="AU314" s="266" t="s">
        <v>214</v>
      </c>
      <c r="AV314" s="14" t="s">
        <v>85</v>
      </c>
      <c r="AW314" s="14" t="s">
        <v>32</v>
      </c>
      <c r="AX314" s="14" t="s">
        <v>76</v>
      </c>
      <c r="AY314" s="266" t="s">
        <v>205</v>
      </c>
    </row>
    <row r="315" s="14" customFormat="1">
      <c r="A315" s="14"/>
      <c r="B315" s="256"/>
      <c r="C315" s="257"/>
      <c r="D315" s="247" t="s">
        <v>218</v>
      </c>
      <c r="E315" s="258" t="s">
        <v>1</v>
      </c>
      <c r="F315" s="259" t="s">
        <v>5240</v>
      </c>
      <c r="G315" s="257"/>
      <c r="H315" s="260">
        <v>13</v>
      </c>
      <c r="I315" s="261"/>
      <c r="J315" s="257"/>
      <c r="K315" s="257"/>
      <c r="L315" s="262"/>
      <c r="M315" s="263"/>
      <c r="N315" s="264"/>
      <c r="O315" s="264"/>
      <c r="P315" s="264"/>
      <c r="Q315" s="264"/>
      <c r="R315" s="264"/>
      <c r="S315" s="264"/>
      <c r="T315" s="26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6" t="s">
        <v>218</v>
      </c>
      <c r="AU315" s="266" t="s">
        <v>214</v>
      </c>
      <c r="AV315" s="14" t="s">
        <v>85</v>
      </c>
      <c r="AW315" s="14" t="s">
        <v>32</v>
      </c>
      <c r="AX315" s="14" t="s">
        <v>76</v>
      </c>
      <c r="AY315" s="266" t="s">
        <v>205</v>
      </c>
    </row>
    <row r="316" s="14" customFormat="1">
      <c r="A316" s="14"/>
      <c r="B316" s="256"/>
      <c r="C316" s="257"/>
      <c r="D316" s="247" t="s">
        <v>218</v>
      </c>
      <c r="E316" s="258" t="s">
        <v>1</v>
      </c>
      <c r="F316" s="259" t="s">
        <v>5241</v>
      </c>
      <c r="G316" s="257"/>
      <c r="H316" s="260">
        <v>20.75</v>
      </c>
      <c r="I316" s="261"/>
      <c r="J316" s="257"/>
      <c r="K316" s="257"/>
      <c r="L316" s="262"/>
      <c r="M316" s="263"/>
      <c r="N316" s="264"/>
      <c r="O316" s="264"/>
      <c r="P316" s="264"/>
      <c r="Q316" s="264"/>
      <c r="R316" s="264"/>
      <c r="S316" s="264"/>
      <c r="T316" s="26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66" t="s">
        <v>218</v>
      </c>
      <c r="AU316" s="266" t="s">
        <v>214</v>
      </c>
      <c r="AV316" s="14" t="s">
        <v>85</v>
      </c>
      <c r="AW316" s="14" t="s">
        <v>32</v>
      </c>
      <c r="AX316" s="14" t="s">
        <v>76</v>
      </c>
      <c r="AY316" s="266" t="s">
        <v>205</v>
      </c>
    </row>
    <row r="317" s="16" customFormat="1">
      <c r="A317" s="16"/>
      <c r="B317" s="278"/>
      <c r="C317" s="279"/>
      <c r="D317" s="247" t="s">
        <v>218</v>
      </c>
      <c r="E317" s="280" t="s">
        <v>1</v>
      </c>
      <c r="F317" s="281" t="s">
        <v>241</v>
      </c>
      <c r="G317" s="279"/>
      <c r="H317" s="282">
        <v>420.04000000000002</v>
      </c>
      <c r="I317" s="283"/>
      <c r="J317" s="279"/>
      <c r="K317" s="279"/>
      <c r="L317" s="284"/>
      <c r="M317" s="285"/>
      <c r="N317" s="286"/>
      <c r="O317" s="286"/>
      <c r="P317" s="286"/>
      <c r="Q317" s="286"/>
      <c r="R317" s="286"/>
      <c r="S317" s="286"/>
      <c r="T317" s="287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T317" s="288" t="s">
        <v>218</v>
      </c>
      <c r="AU317" s="288" t="s">
        <v>214</v>
      </c>
      <c r="AV317" s="16" t="s">
        <v>214</v>
      </c>
      <c r="AW317" s="16" t="s">
        <v>32</v>
      </c>
      <c r="AX317" s="16" t="s">
        <v>76</v>
      </c>
      <c r="AY317" s="288" t="s">
        <v>205</v>
      </c>
    </row>
    <row r="318" s="13" customFormat="1">
      <c r="A318" s="13"/>
      <c r="B318" s="245"/>
      <c r="C318" s="246"/>
      <c r="D318" s="247" t="s">
        <v>218</v>
      </c>
      <c r="E318" s="248" t="s">
        <v>1</v>
      </c>
      <c r="F318" s="249" t="s">
        <v>222</v>
      </c>
      <c r="G318" s="246"/>
      <c r="H318" s="248" t="s">
        <v>1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5" t="s">
        <v>218</v>
      </c>
      <c r="AU318" s="255" t="s">
        <v>214</v>
      </c>
      <c r="AV318" s="13" t="s">
        <v>83</v>
      </c>
      <c r="AW318" s="13" t="s">
        <v>32</v>
      </c>
      <c r="AX318" s="13" t="s">
        <v>76</v>
      </c>
      <c r="AY318" s="255" t="s">
        <v>205</v>
      </c>
    </row>
    <row r="319" s="13" customFormat="1">
      <c r="A319" s="13"/>
      <c r="B319" s="245"/>
      <c r="C319" s="246"/>
      <c r="D319" s="247" t="s">
        <v>218</v>
      </c>
      <c r="E319" s="248" t="s">
        <v>1</v>
      </c>
      <c r="F319" s="249" t="s">
        <v>5269</v>
      </c>
      <c r="G319" s="246"/>
      <c r="H319" s="248" t="s">
        <v>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5" t="s">
        <v>218</v>
      </c>
      <c r="AU319" s="255" t="s">
        <v>214</v>
      </c>
      <c r="AV319" s="13" t="s">
        <v>83</v>
      </c>
      <c r="AW319" s="13" t="s">
        <v>32</v>
      </c>
      <c r="AX319" s="13" t="s">
        <v>76</v>
      </c>
      <c r="AY319" s="255" t="s">
        <v>205</v>
      </c>
    </row>
    <row r="320" s="14" customFormat="1">
      <c r="A320" s="14"/>
      <c r="B320" s="256"/>
      <c r="C320" s="257"/>
      <c r="D320" s="247" t="s">
        <v>218</v>
      </c>
      <c r="E320" s="258" t="s">
        <v>1</v>
      </c>
      <c r="F320" s="259" t="s">
        <v>5261</v>
      </c>
      <c r="G320" s="257"/>
      <c r="H320" s="260">
        <v>86.400000000000006</v>
      </c>
      <c r="I320" s="261"/>
      <c r="J320" s="257"/>
      <c r="K320" s="257"/>
      <c r="L320" s="262"/>
      <c r="M320" s="263"/>
      <c r="N320" s="264"/>
      <c r="O320" s="264"/>
      <c r="P320" s="264"/>
      <c r="Q320" s="264"/>
      <c r="R320" s="264"/>
      <c r="S320" s="264"/>
      <c r="T320" s="26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66" t="s">
        <v>218</v>
      </c>
      <c r="AU320" s="266" t="s">
        <v>214</v>
      </c>
      <c r="AV320" s="14" t="s">
        <v>85</v>
      </c>
      <c r="AW320" s="14" t="s">
        <v>32</v>
      </c>
      <c r="AX320" s="14" t="s">
        <v>76</v>
      </c>
      <c r="AY320" s="266" t="s">
        <v>205</v>
      </c>
    </row>
    <row r="321" s="16" customFormat="1">
      <c r="A321" s="16"/>
      <c r="B321" s="278"/>
      <c r="C321" s="279"/>
      <c r="D321" s="247" t="s">
        <v>218</v>
      </c>
      <c r="E321" s="280" t="s">
        <v>1</v>
      </c>
      <c r="F321" s="281" t="s">
        <v>241</v>
      </c>
      <c r="G321" s="279"/>
      <c r="H321" s="282">
        <v>86.400000000000006</v>
      </c>
      <c r="I321" s="283"/>
      <c r="J321" s="279"/>
      <c r="K321" s="279"/>
      <c r="L321" s="284"/>
      <c r="M321" s="285"/>
      <c r="N321" s="286"/>
      <c r="O321" s="286"/>
      <c r="P321" s="286"/>
      <c r="Q321" s="286"/>
      <c r="R321" s="286"/>
      <c r="S321" s="286"/>
      <c r="T321" s="287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T321" s="288" t="s">
        <v>218</v>
      </c>
      <c r="AU321" s="288" t="s">
        <v>214</v>
      </c>
      <c r="AV321" s="16" t="s">
        <v>214</v>
      </c>
      <c r="AW321" s="16" t="s">
        <v>32</v>
      </c>
      <c r="AX321" s="16" t="s">
        <v>76</v>
      </c>
      <c r="AY321" s="288" t="s">
        <v>205</v>
      </c>
    </row>
    <row r="322" s="13" customFormat="1">
      <c r="A322" s="13"/>
      <c r="B322" s="245"/>
      <c r="C322" s="246"/>
      <c r="D322" s="247" t="s">
        <v>218</v>
      </c>
      <c r="E322" s="248" t="s">
        <v>1</v>
      </c>
      <c r="F322" s="249" t="s">
        <v>5249</v>
      </c>
      <c r="G322" s="246"/>
      <c r="H322" s="248" t="s">
        <v>1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5" t="s">
        <v>218</v>
      </c>
      <c r="AU322" s="255" t="s">
        <v>214</v>
      </c>
      <c r="AV322" s="13" t="s">
        <v>83</v>
      </c>
      <c r="AW322" s="13" t="s">
        <v>32</v>
      </c>
      <c r="AX322" s="13" t="s">
        <v>76</v>
      </c>
      <c r="AY322" s="255" t="s">
        <v>205</v>
      </c>
    </row>
    <row r="323" s="14" customFormat="1">
      <c r="A323" s="14"/>
      <c r="B323" s="256"/>
      <c r="C323" s="257"/>
      <c r="D323" s="247" t="s">
        <v>218</v>
      </c>
      <c r="E323" s="258" t="s">
        <v>1</v>
      </c>
      <c r="F323" s="259" t="s">
        <v>5237</v>
      </c>
      <c r="G323" s="257"/>
      <c r="H323" s="260">
        <v>315.5</v>
      </c>
      <c r="I323" s="261"/>
      <c r="J323" s="257"/>
      <c r="K323" s="257"/>
      <c r="L323" s="262"/>
      <c r="M323" s="263"/>
      <c r="N323" s="264"/>
      <c r="O323" s="264"/>
      <c r="P323" s="264"/>
      <c r="Q323" s="264"/>
      <c r="R323" s="264"/>
      <c r="S323" s="264"/>
      <c r="T323" s="26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6" t="s">
        <v>218</v>
      </c>
      <c r="AU323" s="266" t="s">
        <v>214</v>
      </c>
      <c r="AV323" s="14" t="s">
        <v>85</v>
      </c>
      <c r="AW323" s="14" t="s">
        <v>32</v>
      </c>
      <c r="AX323" s="14" t="s">
        <v>76</v>
      </c>
      <c r="AY323" s="266" t="s">
        <v>205</v>
      </c>
    </row>
    <row r="324" s="14" customFormat="1">
      <c r="A324" s="14"/>
      <c r="B324" s="256"/>
      <c r="C324" s="257"/>
      <c r="D324" s="247" t="s">
        <v>218</v>
      </c>
      <c r="E324" s="258" t="s">
        <v>1</v>
      </c>
      <c r="F324" s="259" t="s">
        <v>5238</v>
      </c>
      <c r="G324" s="257"/>
      <c r="H324" s="260">
        <v>12.949999999999999</v>
      </c>
      <c r="I324" s="261"/>
      <c r="J324" s="257"/>
      <c r="K324" s="257"/>
      <c r="L324" s="262"/>
      <c r="M324" s="263"/>
      <c r="N324" s="264"/>
      <c r="O324" s="264"/>
      <c r="P324" s="264"/>
      <c r="Q324" s="264"/>
      <c r="R324" s="264"/>
      <c r="S324" s="264"/>
      <c r="T324" s="26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6" t="s">
        <v>218</v>
      </c>
      <c r="AU324" s="266" t="s">
        <v>214</v>
      </c>
      <c r="AV324" s="14" t="s">
        <v>85</v>
      </c>
      <c r="AW324" s="14" t="s">
        <v>32</v>
      </c>
      <c r="AX324" s="14" t="s">
        <v>76</v>
      </c>
      <c r="AY324" s="266" t="s">
        <v>205</v>
      </c>
    </row>
    <row r="325" s="14" customFormat="1">
      <c r="A325" s="14"/>
      <c r="B325" s="256"/>
      <c r="C325" s="257"/>
      <c r="D325" s="247" t="s">
        <v>218</v>
      </c>
      <c r="E325" s="258" t="s">
        <v>1</v>
      </c>
      <c r="F325" s="259" t="s">
        <v>5239</v>
      </c>
      <c r="G325" s="257"/>
      <c r="H325" s="260">
        <v>57.840000000000003</v>
      </c>
      <c r="I325" s="261"/>
      <c r="J325" s="257"/>
      <c r="K325" s="257"/>
      <c r="L325" s="262"/>
      <c r="M325" s="263"/>
      <c r="N325" s="264"/>
      <c r="O325" s="264"/>
      <c r="P325" s="264"/>
      <c r="Q325" s="264"/>
      <c r="R325" s="264"/>
      <c r="S325" s="264"/>
      <c r="T325" s="26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6" t="s">
        <v>218</v>
      </c>
      <c r="AU325" s="266" t="s">
        <v>214</v>
      </c>
      <c r="AV325" s="14" t="s">
        <v>85</v>
      </c>
      <c r="AW325" s="14" t="s">
        <v>32</v>
      </c>
      <c r="AX325" s="14" t="s">
        <v>76</v>
      </c>
      <c r="AY325" s="266" t="s">
        <v>205</v>
      </c>
    </row>
    <row r="326" s="14" customFormat="1">
      <c r="A326" s="14"/>
      <c r="B326" s="256"/>
      <c r="C326" s="257"/>
      <c r="D326" s="247" t="s">
        <v>218</v>
      </c>
      <c r="E326" s="258" t="s">
        <v>1</v>
      </c>
      <c r="F326" s="259" t="s">
        <v>5240</v>
      </c>
      <c r="G326" s="257"/>
      <c r="H326" s="260">
        <v>13</v>
      </c>
      <c r="I326" s="261"/>
      <c r="J326" s="257"/>
      <c r="K326" s="257"/>
      <c r="L326" s="262"/>
      <c r="M326" s="263"/>
      <c r="N326" s="264"/>
      <c r="O326" s="264"/>
      <c r="P326" s="264"/>
      <c r="Q326" s="264"/>
      <c r="R326" s="264"/>
      <c r="S326" s="264"/>
      <c r="T326" s="26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6" t="s">
        <v>218</v>
      </c>
      <c r="AU326" s="266" t="s">
        <v>214</v>
      </c>
      <c r="AV326" s="14" t="s">
        <v>85</v>
      </c>
      <c r="AW326" s="14" t="s">
        <v>32</v>
      </c>
      <c r="AX326" s="14" t="s">
        <v>76</v>
      </c>
      <c r="AY326" s="266" t="s">
        <v>205</v>
      </c>
    </row>
    <row r="327" s="14" customFormat="1">
      <c r="A327" s="14"/>
      <c r="B327" s="256"/>
      <c r="C327" s="257"/>
      <c r="D327" s="247" t="s">
        <v>218</v>
      </c>
      <c r="E327" s="258" t="s">
        <v>1</v>
      </c>
      <c r="F327" s="259" t="s">
        <v>5241</v>
      </c>
      <c r="G327" s="257"/>
      <c r="H327" s="260">
        <v>20.75</v>
      </c>
      <c r="I327" s="261"/>
      <c r="J327" s="257"/>
      <c r="K327" s="257"/>
      <c r="L327" s="262"/>
      <c r="M327" s="263"/>
      <c r="N327" s="264"/>
      <c r="O327" s="264"/>
      <c r="P327" s="264"/>
      <c r="Q327" s="264"/>
      <c r="R327" s="264"/>
      <c r="S327" s="264"/>
      <c r="T327" s="26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66" t="s">
        <v>218</v>
      </c>
      <c r="AU327" s="266" t="s">
        <v>214</v>
      </c>
      <c r="AV327" s="14" t="s">
        <v>85</v>
      </c>
      <c r="AW327" s="14" t="s">
        <v>32</v>
      </c>
      <c r="AX327" s="14" t="s">
        <v>76</v>
      </c>
      <c r="AY327" s="266" t="s">
        <v>205</v>
      </c>
    </row>
    <row r="328" s="16" customFormat="1">
      <c r="A328" s="16"/>
      <c r="B328" s="278"/>
      <c r="C328" s="279"/>
      <c r="D328" s="247" t="s">
        <v>218</v>
      </c>
      <c r="E328" s="280" t="s">
        <v>1</v>
      </c>
      <c r="F328" s="281" t="s">
        <v>241</v>
      </c>
      <c r="G328" s="279"/>
      <c r="H328" s="282">
        <v>420.04000000000002</v>
      </c>
      <c r="I328" s="283"/>
      <c r="J328" s="279"/>
      <c r="K328" s="279"/>
      <c r="L328" s="284"/>
      <c r="M328" s="285"/>
      <c r="N328" s="286"/>
      <c r="O328" s="286"/>
      <c r="P328" s="286"/>
      <c r="Q328" s="286"/>
      <c r="R328" s="286"/>
      <c r="S328" s="286"/>
      <c r="T328" s="287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88" t="s">
        <v>218</v>
      </c>
      <c r="AU328" s="288" t="s">
        <v>214</v>
      </c>
      <c r="AV328" s="16" t="s">
        <v>214</v>
      </c>
      <c r="AW328" s="16" t="s">
        <v>32</v>
      </c>
      <c r="AX328" s="16" t="s">
        <v>76</v>
      </c>
      <c r="AY328" s="288" t="s">
        <v>205</v>
      </c>
    </row>
    <row r="329" s="14" customFormat="1">
      <c r="A329" s="14"/>
      <c r="B329" s="256"/>
      <c r="C329" s="257"/>
      <c r="D329" s="247" t="s">
        <v>218</v>
      </c>
      <c r="E329" s="258" t="s">
        <v>1</v>
      </c>
      <c r="F329" s="259" t="s">
        <v>5270</v>
      </c>
      <c r="G329" s="257"/>
      <c r="H329" s="260">
        <v>2.2999999999999998</v>
      </c>
      <c r="I329" s="261"/>
      <c r="J329" s="257"/>
      <c r="K329" s="257"/>
      <c r="L329" s="262"/>
      <c r="M329" s="263"/>
      <c r="N329" s="264"/>
      <c r="O329" s="264"/>
      <c r="P329" s="264"/>
      <c r="Q329" s="264"/>
      <c r="R329" s="264"/>
      <c r="S329" s="264"/>
      <c r="T329" s="26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6" t="s">
        <v>218</v>
      </c>
      <c r="AU329" s="266" t="s">
        <v>214</v>
      </c>
      <c r="AV329" s="14" t="s">
        <v>85</v>
      </c>
      <c r="AW329" s="14" t="s">
        <v>32</v>
      </c>
      <c r="AX329" s="14" t="s">
        <v>76</v>
      </c>
      <c r="AY329" s="266" t="s">
        <v>205</v>
      </c>
    </row>
    <row r="330" s="14" customFormat="1">
      <c r="A330" s="14"/>
      <c r="B330" s="256"/>
      <c r="C330" s="257"/>
      <c r="D330" s="247" t="s">
        <v>218</v>
      </c>
      <c r="E330" s="258" t="s">
        <v>1</v>
      </c>
      <c r="F330" s="259" t="s">
        <v>5257</v>
      </c>
      <c r="G330" s="257"/>
      <c r="H330" s="260">
        <v>0.108</v>
      </c>
      <c r="I330" s="261"/>
      <c r="J330" s="257"/>
      <c r="K330" s="257"/>
      <c r="L330" s="262"/>
      <c r="M330" s="263"/>
      <c r="N330" s="264"/>
      <c r="O330" s="264"/>
      <c r="P330" s="264"/>
      <c r="Q330" s="264"/>
      <c r="R330" s="264"/>
      <c r="S330" s="264"/>
      <c r="T330" s="26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6" t="s">
        <v>218</v>
      </c>
      <c r="AU330" s="266" t="s">
        <v>214</v>
      </c>
      <c r="AV330" s="14" t="s">
        <v>85</v>
      </c>
      <c r="AW330" s="14" t="s">
        <v>32</v>
      </c>
      <c r="AX330" s="14" t="s">
        <v>76</v>
      </c>
      <c r="AY330" s="266" t="s">
        <v>205</v>
      </c>
    </row>
    <row r="331" s="16" customFormat="1">
      <c r="A331" s="16"/>
      <c r="B331" s="278"/>
      <c r="C331" s="279"/>
      <c r="D331" s="247" t="s">
        <v>218</v>
      </c>
      <c r="E331" s="280" t="s">
        <v>1</v>
      </c>
      <c r="F331" s="281" t="s">
        <v>241</v>
      </c>
      <c r="G331" s="279"/>
      <c r="H331" s="282">
        <v>2.4079999999999999</v>
      </c>
      <c r="I331" s="283"/>
      <c r="J331" s="279"/>
      <c r="K331" s="279"/>
      <c r="L331" s="284"/>
      <c r="M331" s="285"/>
      <c r="N331" s="286"/>
      <c r="O331" s="286"/>
      <c r="P331" s="286"/>
      <c r="Q331" s="286"/>
      <c r="R331" s="286"/>
      <c r="S331" s="286"/>
      <c r="T331" s="287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288" t="s">
        <v>218</v>
      </c>
      <c r="AU331" s="288" t="s">
        <v>214</v>
      </c>
      <c r="AV331" s="16" t="s">
        <v>214</v>
      </c>
      <c r="AW331" s="16" t="s">
        <v>32</v>
      </c>
      <c r="AX331" s="16" t="s">
        <v>76</v>
      </c>
      <c r="AY331" s="288" t="s">
        <v>205</v>
      </c>
    </row>
    <row r="332" s="15" customFormat="1">
      <c r="A332" s="15"/>
      <c r="B332" s="267"/>
      <c r="C332" s="268"/>
      <c r="D332" s="247" t="s">
        <v>218</v>
      </c>
      <c r="E332" s="269" t="s">
        <v>1</v>
      </c>
      <c r="F332" s="270" t="s">
        <v>229</v>
      </c>
      <c r="G332" s="268"/>
      <c r="H332" s="271">
        <v>1361.4880000000001</v>
      </c>
      <c r="I332" s="272"/>
      <c r="J332" s="268"/>
      <c r="K332" s="268"/>
      <c r="L332" s="273"/>
      <c r="M332" s="274"/>
      <c r="N332" s="275"/>
      <c r="O332" s="275"/>
      <c r="P332" s="275"/>
      <c r="Q332" s="275"/>
      <c r="R332" s="275"/>
      <c r="S332" s="275"/>
      <c r="T332" s="276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77" t="s">
        <v>218</v>
      </c>
      <c r="AU332" s="277" t="s">
        <v>214</v>
      </c>
      <c r="AV332" s="15" t="s">
        <v>213</v>
      </c>
      <c r="AW332" s="15" t="s">
        <v>32</v>
      </c>
      <c r="AX332" s="15" t="s">
        <v>83</v>
      </c>
      <c r="AY332" s="277" t="s">
        <v>205</v>
      </c>
    </row>
    <row r="333" s="2" customFormat="1" ht="24.15" customHeight="1">
      <c r="A333" s="39"/>
      <c r="B333" s="40"/>
      <c r="C333" s="227" t="s">
        <v>8</v>
      </c>
      <c r="D333" s="227" t="s">
        <v>208</v>
      </c>
      <c r="E333" s="228" t="s">
        <v>5271</v>
      </c>
      <c r="F333" s="229" t="s">
        <v>5272</v>
      </c>
      <c r="G333" s="230" t="s">
        <v>211</v>
      </c>
      <c r="H333" s="231">
        <v>5.5499999999999998</v>
      </c>
      <c r="I333" s="232"/>
      <c r="J333" s="233">
        <f>ROUND(I333*H333,2)</f>
        <v>0</v>
      </c>
      <c r="K333" s="229" t="s">
        <v>1</v>
      </c>
      <c r="L333" s="45"/>
      <c r="M333" s="234" t="s">
        <v>1</v>
      </c>
      <c r="N333" s="235" t="s">
        <v>41</v>
      </c>
      <c r="O333" s="92"/>
      <c r="P333" s="236">
        <f>O333*H333</f>
        <v>0</v>
      </c>
      <c r="Q333" s="236">
        <v>0</v>
      </c>
      <c r="R333" s="236">
        <f>Q333*H333</f>
        <v>0</v>
      </c>
      <c r="S333" s="236">
        <v>0</v>
      </c>
      <c r="T333" s="237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38" t="s">
        <v>213</v>
      </c>
      <c r="AT333" s="238" t="s">
        <v>208</v>
      </c>
      <c r="AU333" s="238" t="s">
        <v>214</v>
      </c>
      <c r="AY333" s="18" t="s">
        <v>205</v>
      </c>
      <c r="BE333" s="239">
        <f>IF(N333="základní",J333,0)</f>
        <v>0</v>
      </c>
      <c r="BF333" s="239">
        <f>IF(N333="snížená",J333,0)</f>
        <v>0</v>
      </c>
      <c r="BG333" s="239">
        <f>IF(N333="zákl. přenesená",J333,0)</f>
        <v>0</v>
      </c>
      <c r="BH333" s="239">
        <f>IF(N333="sníž. přenesená",J333,0)</f>
        <v>0</v>
      </c>
      <c r="BI333" s="239">
        <f>IF(N333="nulová",J333,0)</f>
        <v>0</v>
      </c>
      <c r="BJ333" s="18" t="s">
        <v>83</v>
      </c>
      <c r="BK333" s="239">
        <f>ROUND(I333*H333,2)</f>
        <v>0</v>
      </c>
      <c r="BL333" s="18" t="s">
        <v>213</v>
      </c>
      <c r="BM333" s="238" t="s">
        <v>5273</v>
      </c>
    </row>
    <row r="334" s="13" customFormat="1">
      <c r="A334" s="13"/>
      <c r="B334" s="245"/>
      <c r="C334" s="246"/>
      <c r="D334" s="247" t="s">
        <v>218</v>
      </c>
      <c r="E334" s="248" t="s">
        <v>1</v>
      </c>
      <c r="F334" s="249" t="s">
        <v>219</v>
      </c>
      <c r="G334" s="246"/>
      <c r="H334" s="248" t="s">
        <v>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5" t="s">
        <v>218</v>
      </c>
      <c r="AU334" s="255" t="s">
        <v>214</v>
      </c>
      <c r="AV334" s="13" t="s">
        <v>83</v>
      </c>
      <c r="AW334" s="13" t="s">
        <v>32</v>
      </c>
      <c r="AX334" s="13" t="s">
        <v>76</v>
      </c>
      <c r="AY334" s="255" t="s">
        <v>205</v>
      </c>
    </row>
    <row r="335" s="13" customFormat="1">
      <c r="A335" s="13"/>
      <c r="B335" s="245"/>
      <c r="C335" s="246"/>
      <c r="D335" s="247" t="s">
        <v>218</v>
      </c>
      <c r="E335" s="248" t="s">
        <v>1</v>
      </c>
      <c r="F335" s="249" t="s">
        <v>220</v>
      </c>
      <c r="G335" s="246"/>
      <c r="H335" s="248" t="s">
        <v>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5" t="s">
        <v>218</v>
      </c>
      <c r="AU335" s="255" t="s">
        <v>214</v>
      </c>
      <c r="AV335" s="13" t="s">
        <v>83</v>
      </c>
      <c r="AW335" s="13" t="s">
        <v>32</v>
      </c>
      <c r="AX335" s="13" t="s">
        <v>76</v>
      </c>
      <c r="AY335" s="255" t="s">
        <v>205</v>
      </c>
    </row>
    <row r="336" s="13" customFormat="1">
      <c r="A336" s="13"/>
      <c r="B336" s="245"/>
      <c r="C336" s="246"/>
      <c r="D336" s="247" t="s">
        <v>218</v>
      </c>
      <c r="E336" s="248" t="s">
        <v>1</v>
      </c>
      <c r="F336" s="249" t="s">
        <v>222</v>
      </c>
      <c r="G336" s="246"/>
      <c r="H336" s="248" t="s">
        <v>1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5" t="s">
        <v>218</v>
      </c>
      <c r="AU336" s="255" t="s">
        <v>214</v>
      </c>
      <c r="AV336" s="13" t="s">
        <v>83</v>
      </c>
      <c r="AW336" s="13" t="s">
        <v>32</v>
      </c>
      <c r="AX336" s="13" t="s">
        <v>76</v>
      </c>
      <c r="AY336" s="255" t="s">
        <v>205</v>
      </c>
    </row>
    <row r="337" s="13" customFormat="1">
      <c r="A337" s="13"/>
      <c r="B337" s="245"/>
      <c r="C337" s="246"/>
      <c r="D337" s="247" t="s">
        <v>218</v>
      </c>
      <c r="E337" s="248" t="s">
        <v>1</v>
      </c>
      <c r="F337" s="249" t="s">
        <v>5274</v>
      </c>
      <c r="G337" s="246"/>
      <c r="H337" s="248" t="s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5" t="s">
        <v>218</v>
      </c>
      <c r="AU337" s="255" t="s">
        <v>214</v>
      </c>
      <c r="AV337" s="13" t="s">
        <v>83</v>
      </c>
      <c r="AW337" s="13" t="s">
        <v>32</v>
      </c>
      <c r="AX337" s="13" t="s">
        <v>76</v>
      </c>
      <c r="AY337" s="255" t="s">
        <v>205</v>
      </c>
    </row>
    <row r="338" s="14" customFormat="1">
      <c r="A338" s="14"/>
      <c r="B338" s="256"/>
      <c r="C338" s="257"/>
      <c r="D338" s="247" t="s">
        <v>218</v>
      </c>
      <c r="E338" s="258" t="s">
        <v>1</v>
      </c>
      <c r="F338" s="259" t="s">
        <v>5275</v>
      </c>
      <c r="G338" s="257"/>
      <c r="H338" s="260">
        <v>5.5499999999999998</v>
      </c>
      <c r="I338" s="261"/>
      <c r="J338" s="257"/>
      <c r="K338" s="257"/>
      <c r="L338" s="262"/>
      <c r="M338" s="263"/>
      <c r="N338" s="264"/>
      <c r="O338" s="264"/>
      <c r="P338" s="264"/>
      <c r="Q338" s="264"/>
      <c r="R338" s="264"/>
      <c r="S338" s="264"/>
      <c r="T338" s="26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6" t="s">
        <v>218</v>
      </c>
      <c r="AU338" s="266" t="s">
        <v>214</v>
      </c>
      <c r="AV338" s="14" t="s">
        <v>85</v>
      </c>
      <c r="AW338" s="14" t="s">
        <v>32</v>
      </c>
      <c r="AX338" s="14" t="s">
        <v>76</v>
      </c>
      <c r="AY338" s="266" t="s">
        <v>205</v>
      </c>
    </row>
    <row r="339" s="15" customFormat="1">
      <c r="A339" s="15"/>
      <c r="B339" s="267"/>
      <c r="C339" s="268"/>
      <c r="D339" s="247" t="s">
        <v>218</v>
      </c>
      <c r="E339" s="269" t="s">
        <v>1</v>
      </c>
      <c r="F339" s="270" t="s">
        <v>229</v>
      </c>
      <c r="G339" s="268"/>
      <c r="H339" s="271">
        <v>5.5499999999999998</v>
      </c>
      <c r="I339" s="272"/>
      <c r="J339" s="268"/>
      <c r="K339" s="268"/>
      <c r="L339" s="273"/>
      <c r="M339" s="274"/>
      <c r="N339" s="275"/>
      <c r="O339" s="275"/>
      <c r="P339" s="275"/>
      <c r="Q339" s="275"/>
      <c r="R339" s="275"/>
      <c r="S339" s="275"/>
      <c r="T339" s="276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7" t="s">
        <v>218</v>
      </c>
      <c r="AU339" s="277" t="s">
        <v>214</v>
      </c>
      <c r="AV339" s="15" t="s">
        <v>213</v>
      </c>
      <c r="AW339" s="15" t="s">
        <v>32</v>
      </c>
      <c r="AX339" s="15" t="s">
        <v>83</v>
      </c>
      <c r="AY339" s="277" t="s">
        <v>205</v>
      </c>
    </row>
    <row r="340" s="12" customFormat="1" ht="20.88" customHeight="1">
      <c r="A340" s="12"/>
      <c r="B340" s="211"/>
      <c r="C340" s="212"/>
      <c r="D340" s="213" t="s">
        <v>75</v>
      </c>
      <c r="E340" s="225" t="s">
        <v>365</v>
      </c>
      <c r="F340" s="225" t="s">
        <v>394</v>
      </c>
      <c r="G340" s="212"/>
      <c r="H340" s="212"/>
      <c r="I340" s="215"/>
      <c r="J340" s="226">
        <f>BK340</f>
        <v>0</v>
      </c>
      <c r="K340" s="212"/>
      <c r="L340" s="217"/>
      <c r="M340" s="218"/>
      <c r="N340" s="219"/>
      <c r="O340" s="219"/>
      <c r="P340" s="220">
        <f>SUM(P341:P381)</f>
        <v>0</v>
      </c>
      <c r="Q340" s="219"/>
      <c r="R340" s="220">
        <f>SUM(R341:R381)</f>
        <v>0.022380000000000001</v>
      </c>
      <c r="S340" s="219"/>
      <c r="T340" s="221">
        <f>SUM(T341:T381)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22" t="s">
        <v>83</v>
      </c>
      <c r="AT340" s="223" t="s">
        <v>75</v>
      </c>
      <c r="AU340" s="223" t="s">
        <v>85</v>
      </c>
      <c r="AY340" s="222" t="s">
        <v>205</v>
      </c>
      <c r="BK340" s="224">
        <f>SUM(BK341:BK381)</f>
        <v>0</v>
      </c>
    </row>
    <row r="341" s="2" customFormat="1" ht="24.15" customHeight="1">
      <c r="A341" s="39"/>
      <c r="B341" s="40"/>
      <c r="C341" s="227" t="s">
        <v>250</v>
      </c>
      <c r="D341" s="227" t="s">
        <v>208</v>
      </c>
      <c r="E341" s="228" t="s">
        <v>396</v>
      </c>
      <c r="F341" s="229" t="s">
        <v>397</v>
      </c>
      <c r="G341" s="230" t="s">
        <v>398</v>
      </c>
      <c r="H341" s="231">
        <v>2163</v>
      </c>
      <c r="I341" s="232"/>
      <c r="J341" s="233">
        <f>ROUND(I341*H341,2)</f>
        <v>0</v>
      </c>
      <c r="K341" s="229" t="s">
        <v>212</v>
      </c>
      <c r="L341" s="45"/>
      <c r="M341" s="234" t="s">
        <v>1</v>
      </c>
      <c r="N341" s="235" t="s">
        <v>41</v>
      </c>
      <c r="O341" s="92"/>
      <c r="P341" s="236">
        <f>O341*H341</f>
        <v>0</v>
      </c>
      <c r="Q341" s="236">
        <v>0</v>
      </c>
      <c r="R341" s="236">
        <f>Q341*H341</f>
        <v>0</v>
      </c>
      <c r="S341" s="236">
        <v>0</v>
      </c>
      <c r="T341" s="237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38" t="s">
        <v>213</v>
      </c>
      <c r="AT341" s="238" t="s">
        <v>208</v>
      </c>
      <c r="AU341" s="238" t="s">
        <v>214</v>
      </c>
      <c r="AY341" s="18" t="s">
        <v>205</v>
      </c>
      <c r="BE341" s="239">
        <f>IF(N341="základní",J341,0)</f>
        <v>0</v>
      </c>
      <c r="BF341" s="239">
        <f>IF(N341="snížená",J341,0)</f>
        <v>0</v>
      </c>
      <c r="BG341" s="239">
        <f>IF(N341="zákl. přenesená",J341,0)</f>
        <v>0</v>
      </c>
      <c r="BH341" s="239">
        <f>IF(N341="sníž. přenesená",J341,0)</f>
        <v>0</v>
      </c>
      <c r="BI341" s="239">
        <f>IF(N341="nulová",J341,0)</f>
        <v>0</v>
      </c>
      <c r="BJ341" s="18" t="s">
        <v>83</v>
      </c>
      <c r="BK341" s="239">
        <f>ROUND(I341*H341,2)</f>
        <v>0</v>
      </c>
      <c r="BL341" s="18" t="s">
        <v>213</v>
      </c>
      <c r="BM341" s="238" t="s">
        <v>5276</v>
      </c>
    </row>
    <row r="342" s="2" customFormat="1">
      <c r="A342" s="39"/>
      <c r="B342" s="40"/>
      <c r="C342" s="41"/>
      <c r="D342" s="240" t="s">
        <v>216</v>
      </c>
      <c r="E342" s="41"/>
      <c r="F342" s="241" t="s">
        <v>400</v>
      </c>
      <c r="G342" s="41"/>
      <c r="H342" s="41"/>
      <c r="I342" s="242"/>
      <c r="J342" s="41"/>
      <c r="K342" s="41"/>
      <c r="L342" s="45"/>
      <c r="M342" s="243"/>
      <c r="N342" s="244"/>
      <c r="O342" s="92"/>
      <c r="P342" s="92"/>
      <c r="Q342" s="92"/>
      <c r="R342" s="92"/>
      <c r="S342" s="92"/>
      <c r="T342" s="93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216</v>
      </c>
      <c r="AU342" s="18" t="s">
        <v>214</v>
      </c>
    </row>
    <row r="343" s="13" customFormat="1">
      <c r="A343" s="13"/>
      <c r="B343" s="245"/>
      <c r="C343" s="246"/>
      <c r="D343" s="247" t="s">
        <v>218</v>
      </c>
      <c r="E343" s="248" t="s">
        <v>1</v>
      </c>
      <c r="F343" s="249" t="s">
        <v>219</v>
      </c>
      <c r="G343" s="246"/>
      <c r="H343" s="248" t="s">
        <v>1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5" t="s">
        <v>218</v>
      </c>
      <c r="AU343" s="255" t="s">
        <v>214</v>
      </c>
      <c r="AV343" s="13" t="s">
        <v>83</v>
      </c>
      <c r="AW343" s="13" t="s">
        <v>32</v>
      </c>
      <c r="AX343" s="13" t="s">
        <v>76</v>
      </c>
      <c r="AY343" s="255" t="s">
        <v>205</v>
      </c>
    </row>
    <row r="344" s="13" customFormat="1">
      <c r="A344" s="13"/>
      <c r="B344" s="245"/>
      <c r="C344" s="246"/>
      <c r="D344" s="247" t="s">
        <v>218</v>
      </c>
      <c r="E344" s="248" t="s">
        <v>1</v>
      </c>
      <c r="F344" s="249" t="s">
        <v>220</v>
      </c>
      <c r="G344" s="246"/>
      <c r="H344" s="248" t="s">
        <v>1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5" t="s">
        <v>218</v>
      </c>
      <c r="AU344" s="255" t="s">
        <v>214</v>
      </c>
      <c r="AV344" s="13" t="s">
        <v>83</v>
      </c>
      <c r="AW344" s="13" t="s">
        <v>32</v>
      </c>
      <c r="AX344" s="13" t="s">
        <v>76</v>
      </c>
      <c r="AY344" s="255" t="s">
        <v>205</v>
      </c>
    </row>
    <row r="345" s="13" customFormat="1">
      <c r="A345" s="13"/>
      <c r="B345" s="245"/>
      <c r="C345" s="246"/>
      <c r="D345" s="247" t="s">
        <v>218</v>
      </c>
      <c r="E345" s="248" t="s">
        <v>1</v>
      </c>
      <c r="F345" s="249" t="s">
        <v>222</v>
      </c>
      <c r="G345" s="246"/>
      <c r="H345" s="248" t="s">
        <v>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5" t="s">
        <v>218</v>
      </c>
      <c r="AU345" s="255" t="s">
        <v>214</v>
      </c>
      <c r="AV345" s="13" t="s">
        <v>83</v>
      </c>
      <c r="AW345" s="13" t="s">
        <v>32</v>
      </c>
      <c r="AX345" s="13" t="s">
        <v>76</v>
      </c>
      <c r="AY345" s="255" t="s">
        <v>205</v>
      </c>
    </row>
    <row r="346" s="14" customFormat="1">
      <c r="A346" s="14"/>
      <c r="B346" s="256"/>
      <c r="C346" s="257"/>
      <c r="D346" s="247" t="s">
        <v>218</v>
      </c>
      <c r="E346" s="258" t="s">
        <v>1</v>
      </c>
      <c r="F346" s="259" t="s">
        <v>5277</v>
      </c>
      <c r="G346" s="257"/>
      <c r="H346" s="260">
        <v>631</v>
      </c>
      <c r="I346" s="261"/>
      <c r="J346" s="257"/>
      <c r="K346" s="257"/>
      <c r="L346" s="262"/>
      <c r="M346" s="263"/>
      <c r="N346" s="264"/>
      <c r="O346" s="264"/>
      <c r="P346" s="264"/>
      <c r="Q346" s="264"/>
      <c r="R346" s="264"/>
      <c r="S346" s="264"/>
      <c r="T346" s="26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66" t="s">
        <v>218</v>
      </c>
      <c r="AU346" s="266" t="s">
        <v>214</v>
      </c>
      <c r="AV346" s="14" t="s">
        <v>85</v>
      </c>
      <c r="AW346" s="14" t="s">
        <v>32</v>
      </c>
      <c r="AX346" s="14" t="s">
        <v>76</v>
      </c>
      <c r="AY346" s="266" t="s">
        <v>205</v>
      </c>
    </row>
    <row r="347" s="14" customFormat="1">
      <c r="A347" s="14"/>
      <c r="B347" s="256"/>
      <c r="C347" s="257"/>
      <c r="D347" s="247" t="s">
        <v>218</v>
      </c>
      <c r="E347" s="258" t="s">
        <v>1</v>
      </c>
      <c r="F347" s="259" t="s">
        <v>5278</v>
      </c>
      <c r="G347" s="257"/>
      <c r="H347" s="260">
        <v>37</v>
      </c>
      <c r="I347" s="261"/>
      <c r="J347" s="257"/>
      <c r="K347" s="257"/>
      <c r="L347" s="262"/>
      <c r="M347" s="263"/>
      <c r="N347" s="264"/>
      <c r="O347" s="264"/>
      <c r="P347" s="264"/>
      <c r="Q347" s="264"/>
      <c r="R347" s="264"/>
      <c r="S347" s="264"/>
      <c r="T347" s="26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6" t="s">
        <v>218</v>
      </c>
      <c r="AU347" s="266" t="s">
        <v>214</v>
      </c>
      <c r="AV347" s="14" t="s">
        <v>85</v>
      </c>
      <c r="AW347" s="14" t="s">
        <v>32</v>
      </c>
      <c r="AX347" s="14" t="s">
        <v>76</v>
      </c>
      <c r="AY347" s="266" t="s">
        <v>205</v>
      </c>
    </row>
    <row r="348" s="14" customFormat="1">
      <c r="A348" s="14"/>
      <c r="B348" s="256"/>
      <c r="C348" s="257"/>
      <c r="D348" s="247" t="s">
        <v>218</v>
      </c>
      <c r="E348" s="258" t="s">
        <v>1</v>
      </c>
      <c r="F348" s="259" t="s">
        <v>5279</v>
      </c>
      <c r="G348" s="257"/>
      <c r="H348" s="260">
        <v>1119</v>
      </c>
      <c r="I348" s="261"/>
      <c r="J348" s="257"/>
      <c r="K348" s="257"/>
      <c r="L348" s="262"/>
      <c r="M348" s="263"/>
      <c r="N348" s="264"/>
      <c r="O348" s="264"/>
      <c r="P348" s="264"/>
      <c r="Q348" s="264"/>
      <c r="R348" s="264"/>
      <c r="S348" s="264"/>
      <c r="T348" s="26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66" t="s">
        <v>218</v>
      </c>
      <c r="AU348" s="266" t="s">
        <v>214</v>
      </c>
      <c r="AV348" s="14" t="s">
        <v>85</v>
      </c>
      <c r="AW348" s="14" t="s">
        <v>32</v>
      </c>
      <c r="AX348" s="14" t="s">
        <v>76</v>
      </c>
      <c r="AY348" s="266" t="s">
        <v>205</v>
      </c>
    </row>
    <row r="349" s="14" customFormat="1">
      <c r="A349" s="14"/>
      <c r="B349" s="256"/>
      <c r="C349" s="257"/>
      <c r="D349" s="247" t="s">
        <v>218</v>
      </c>
      <c r="E349" s="258" t="s">
        <v>1</v>
      </c>
      <c r="F349" s="259" t="s">
        <v>5280</v>
      </c>
      <c r="G349" s="257"/>
      <c r="H349" s="260">
        <v>241</v>
      </c>
      <c r="I349" s="261"/>
      <c r="J349" s="257"/>
      <c r="K349" s="257"/>
      <c r="L349" s="262"/>
      <c r="M349" s="263"/>
      <c r="N349" s="264"/>
      <c r="O349" s="264"/>
      <c r="P349" s="264"/>
      <c r="Q349" s="264"/>
      <c r="R349" s="264"/>
      <c r="S349" s="264"/>
      <c r="T349" s="26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6" t="s">
        <v>218</v>
      </c>
      <c r="AU349" s="266" t="s">
        <v>214</v>
      </c>
      <c r="AV349" s="14" t="s">
        <v>85</v>
      </c>
      <c r="AW349" s="14" t="s">
        <v>32</v>
      </c>
      <c r="AX349" s="14" t="s">
        <v>76</v>
      </c>
      <c r="AY349" s="266" t="s">
        <v>205</v>
      </c>
    </row>
    <row r="350" s="14" customFormat="1">
      <c r="A350" s="14"/>
      <c r="B350" s="256"/>
      <c r="C350" s="257"/>
      <c r="D350" s="247" t="s">
        <v>218</v>
      </c>
      <c r="E350" s="258" t="s">
        <v>1</v>
      </c>
      <c r="F350" s="259" t="s">
        <v>5281</v>
      </c>
      <c r="G350" s="257"/>
      <c r="H350" s="260">
        <v>52</v>
      </c>
      <c r="I350" s="261"/>
      <c r="J350" s="257"/>
      <c r="K350" s="257"/>
      <c r="L350" s="262"/>
      <c r="M350" s="263"/>
      <c r="N350" s="264"/>
      <c r="O350" s="264"/>
      <c r="P350" s="264"/>
      <c r="Q350" s="264"/>
      <c r="R350" s="264"/>
      <c r="S350" s="264"/>
      <c r="T350" s="26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66" t="s">
        <v>218</v>
      </c>
      <c r="AU350" s="266" t="s">
        <v>214</v>
      </c>
      <c r="AV350" s="14" t="s">
        <v>85</v>
      </c>
      <c r="AW350" s="14" t="s">
        <v>32</v>
      </c>
      <c r="AX350" s="14" t="s">
        <v>76</v>
      </c>
      <c r="AY350" s="266" t="s">
        <v>205</v>
      </c>
    </row>
    <row r="351" s="14" customFormat="1">
      <c r="A351" s="14"/>
      <c r="B351" s="256"/>
      <c r="C351" s="257"/>
      <c r="D351" s="247" t="s">
        <v>218</v>
      </c>
      <c r="E351" s="258" t="s">
        <v>1</v>
      </c>
      <c r="F351" s="259" t="s">
        <v>5282</v>
      </c>
      <c r="G351" s="257"/>
      <c r="H351" s="260">
        <v>83</v>
      </c>
      <c r="I351" s="261"/>
      <c r="J351" s="257"/>
      <c r="K351" s="257"/>
      <c r="L351" s="262"/>
      <c r="M351" s="263"/>
      <c r="N351" s="264"/>
      <c r="O351" s="264"/>
      <c r="P351" s="264"/>
      <c r="Q351" s="264"/>
      <c r="R351" s="264"/>
      <c r="S351" s="264"/>
      <c r="T351" s="26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66" t="s">
        <v>218</v>
      </c>
      <c r="AU351" s="266" t="s">
        <v>214</v>
      </c>
      <c r="AV351" s="14" t="s">
        <v>85</v>
      </c>
      <c r="AW351" s="14" t="s">
        <v>32</v>
      </c>
      <c r="AX351" s="14" t="s">
        <v>76</v>
      </c>
      <c r="AY351" s="266" t="s">
        <v>205</v>
      </c>
    </row>
    <row r="352" s="15" customFormat="1">
      <c r="A352" s="15"/>
      <c r="B352" s="267"/>
      <c r="C352" s="268"/>
      <c r="D352" s="247" t="s">
        <v>218</v>
      </c>
      <c r="E352" s="269" t="s">
        <v>1</v>
      </c>
      <c r="F352" s="270" t="s">
        <v>229</v>
      </c>
      <c r="G352" s="268"/>
      <c r="H352" s="271">
        <v>2163</v>
      </c>
      <c r="I352" s="272"/>
      <c r="J352" s="268"/>
      <c r="K352" s="268"/>
      <c r="L352" s="273"/>
      <c r="M352" s="274"/>
      <c r="N352" s="275"/>
      <c r="O352" s="275"/>
      <c r="P352" s="275"/>
      <c r="Q352" s="275"/>
      <c r="R352" s="275"/>
      <c r="S352" s="275"/>
      <c r="T352" s="276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77" t="s">
        <v>218</v>
      </c>
      <c r="AU352" s="277" t="s">
        <v>214</v>
      </c>
      <c r="AV352" s="15" t="s">
        <v>213</v>
      </c>
      <c r="AW352" s="15" t="s">
        <v>32</v>
      </c>
      <c r="AX352" s="15" t="s">
        <v>83</v>
      </c>
      <c r="AY352" s="277" t="s">
        <v>205</v>
      </c>
    </row>
    <row r="353" s="2" customFormat="1" ht="24.15" customHeight="1">
      <c r="A353" s="39"/>
      <c r="B353" s="40"/>
      <c r="C353" s="227" t="s">
        <v>333</v>
      </c>
      <c r="D353" s="227" t="s">
        <v>208</v>
      </c>
      <c r="E353" s="228" t="s">
        <v>5283</v>
      </c>
      <c r="F353" s="229" t="s">
        <v>5284</v>
      </c>
      <c r="G353" s="230" t="s">
        <v>398</v>
      </c>
      <c r="H353" s="231">
        <v>895.20000000000005</v>
      </c>
      <c r="I353" s="232"/>
      <c r="J353" s="233">
        <f>ROUND(I353*H353,2)</f>
        <v>0</v>
      </c>
      <c r="K353" s="229" t="s">
        <v>212</v>
      </c>
      <c r="L353" s="45"/>
      <c r="M353" s="234" t="s">
        <v>1</v>
      </c>
      <c r="N353" s="235" t="s">
        <v>41</v>
      </c>
      <c r="O353" s="92"/>
      <c r="P353" s="236">
        <f>O353*H353</f>
        <v>0</v>
      </c>
      <c r="Q353" s="236">
        <v>0</v>
      </c>
      <c r="R353" s="236">
        <f>Q353*H353</f>
        <v>0</v>
      </c>
      <c r="S353" s="236">
        <v>0</v>
      </c>
      <c r="T353" s="237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38" t="s">
        <v>213</v>
      </c>
      <c r="AT353" s="238" t="s">
        <v>208</v>
      </c>
      <c r="AU353" s="238" t="s">
        <v>214</v>
      </c>
      <c r="AY353" s="18" t="s">
        <v>205</v>
      </c>
      <c r="BE353" s="239">
        <f>IF(N353="základní",J353,0)</f>
        <v>0</v>
      </c>
      <c r="BF353" s="239">
        <f>IF(N353="snížená",J353,0)</f>
        <v>0</v>
      </c>
      <c r="BG353" s="239">
        <f>IF(N353="zákl. přenesená",J353,0)</f>
        <v>0</v>
      </c>
      <c r="BH353" s="239">
        <f>IF(N353="sníž. přenesená",J353,0)</f>
        <v>0</v>
      </c>
      <c r="BI353" s="239">
        <f>IF(N353="nulová",J353,0)</f>
        <v>0</v>
      </c>
      <c r="BJ353" s="18" t="s">
        <v>83</v>
      </c>
      <c r="BK353" s="239">
        <f>ROUND(I353*H353,2)</f>
        <v>0</v>
      </c>
      <c r="BL353" s="18" t="s">
        <v>213</v>
      </c>
      <c r="BM353" s="238" t="s">
        <v>5285</v>
      </c>
    </row>
    <row r="354" s="2" customFormat="1">
      <c r="A354" s="39"/>
      <c r="B354" s="40"/>
      <c r="C354" s="41"/>
      <c r="D354" s="240" t="s">
        <v>216</v>
      </c>
      <c r="E354" s="41"/>
      <c r="F354" s="241" t="s">
        <v>5286</v>
      </c>
      <c r="G354" s="41"/>
      <c r="H354" s="41"/>
      <c r="I354" s="242"/>
      <c r="J354" s="41"/>
      <c r="K354" s="41"/>
      <c r="L354" s="45"/>
      <c r="M354" s="243"/>
      <c r="N354" s="244"/>
      <c r="O354" s="92"/>
      <c r="P354" s="92"/>
      <c r="Q354" s="92"/>
      <c r="R354" s="92"/>
      <c r="S354" s="92"/>
      <c r="T354" s="93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216</v>
      </c>
      <c r="AU354" s="18" t="s">
        <v>214</v>
      </c>
    </row>
    <row r="355" s="13" customFormat="1">
      <c r="A355" s="13"/>
      <c r="B355" s="245"/>
      <c r="C355" s="246"/>
      <c r="D355" s="247" t="s">
        <v>218</v>
      </c>
      <c r="E355" s="248" t="s">
        <v>1</v>
      </c>
      <c r="F355" s="249" t="s">
        <v>219</v>
      </c>
      <c r="G355" s="246"/>
      <c r="H355" s="248" t="s">
        <v>1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5" t="s">
        <v>218</v>
      </c>
      <c r="AU355" s="255" t="s">
        <v>214</v>
      </c>
      <c r="AV355" s="13" t="s">
        <v>83</v>
      </c>
      <c r="AW355" s="13" t="s">
        <v>32</v>
      </c>
      <c r="AX355" s="13" t="s">
        <v>76</v>
      </c>
      <c r="AY355" s="255" t="s">
        <v>205</v>
      </c>
    </row>
    <row r="356" s="13" customFormat="1">
      <c r="A356" s="13"/>
      <c r="B356" s="245"/>
      <c r="C356" s="246"/>
      <c r="D356" s="247" t="s">
        <v>218</v>
      </c>
      <c r="E356" s="248" t="s">
        <v>1</v>
      </c>
      <c r="F356" s="249" t="s">
        <v>220</v>
      </c>
      <c r="G356" s="246"/>
      <c r="H356" s="248" t="s">
        <v>1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5" t="s">
        <v>218</v>
      </c>
      <c r="AU356" s="255" t="s">
        <v>214</v>
      </c>
      <c r="AV356" s="13" t="s">
        <v>83</v>
      </c>
      <c r="AW356" s="13" t="s">
        <v>32</v>
      </c>
      <c r="AX356" s="13" t="s">
        <v>76</v>
      </c>
      <c r="AY356" s="255" t="s">
        <v>205</v>
      </c>
    </row>
    <row r="357" s="13" customFormat="1">
      <c r="A357" s="13"/>
      <c r="B357" s="245"/>
      <c r="C357" s="246"/>
      <c r="D357" s="247" t="s">
        <v>218</v>
      </c>
      <c r="E357" s="248" t="s">
        <v>1</v>
      </c>
      <c r="F357" s="249" t="s">
        <v>222</v>
      </c>
      <c r="G357" s="246"/>
      <c r="H357" s="248" t="s">
        <v>1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5" t="s">
        <v>218</v>
      </c>
      <c r="AU357" s="255" t="s">
        <v>214</v>
      </c>
      <c r="AV357" s="13" t="s">
        <v>83</v>
      </c>
      <c r="AW357" s="13" t="s">
        <v>32</v>
      </c>
      <c r="AX357" s="13" t="s">
        <v>76</v>
      </c>
      <c r="AY357" s="255" t="s">
        <v>205</v>
      </c>
    </row>
    <row r="358" s="13" customFormat="1">
      <c r="A358" s="13"/>
      <c r="B358" s="245"/>
      <c r="C358" s="246"/>
      <c r="D358" s="247" t="s">
        <v>218</v>
      </c>
      <c r="E358" s="248" t="s">
        <v>1</v>
      </c>
      <c r="F358" s="249" t="s">
        <v>5287</v>
      </c>
      <c r="G358" s="246"/>
      <c r="H358" s="248" t="s">
        <v>1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5" t="s">
        <v>218</v>
      </c>
      <c r="AU358" s="255" t="s">
        <v>214</v>
      </c>
      <c r="AV358" s="13" t="s">
        <v>83</v>
      </c>
      <c r="AW358" s="13" t="s">
        <v>32</v>
      </c>
      <c r="AX358" s="13" t="s">
        <v>76</v>
      </c>
      <c r="AY358" s="255" t="s">
        <v>205</v>
      </c>
    </row>
    <row r="359" s="13" customFormat="1">
      <c r="A359" s="13"/>
      <c r="B359" s="245"/>
      <c r="C359" s="246"/>
      <c r="D359" s="247" t="s">
        <v>218</v>
      </c>
      <c r="E359" s="248" t="s">
        <v>1</v>
      </c>
      <c r="F359" s="249" t="s">
        <v>222</v>
      </c>
      <c r="G359" s="246"/>
      <c r="H359" s="248" t="s">
        <v>1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5" t="s">
        <v>218</v>
      </c>
      <c r="AU359" s="255" t="s">
        <v>214</v>
      </c>
      <c r="AV359" s="13" t="s">
        <v>83</v>
      </c>
      <c r="AW359" s="13" t="s">
        <v>32</v>
      </c>
      <c r="AX359" s="13" t="s">
        <v>76</v>
      </c>
      <c r="AY359" s="255" t="s">
        <v>205</v>
      </c>
    </row>
    <row r="360" s="14" customFormat="1">
      <c r="A360" s="14"/>
      <c r="B360" s="256"/>
      <c r="C360" s="257"/>
      <c r="D360" s="247" t="s">
        <v>218</v>
      </c>
      <c r="E360" s="258" t="s">
        <v>1</v>
      </c>
      <c r="F360" s="259" t="s">
        <v>5279</v>
      </c>
      <c r="G360" s="257"/>
      <c r="H360" s="260">
        <v>1119</v>
      </c>
      <c r="I360" s="261"/>
      <c r="J360" s="257"/>
      <c r="K360" s="257"/>
      <c r="L360" s="262"/>
      <c r="M360" s="263"/>
      <c r="N360" s="264"/>
      <c r="O360" s="264"/>
      <c r="P360" s="264"/>
      <c r="Q360" s="264"/>
      <c r="R360" s="264"/>
      <c r="S360" s="264"/>
      <c r="T360" s="26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6" t="s">
        <v>218</v>
      </c>
      <c r="AU360" s="266" t="s">
        <v>214</v>
      </c>
      <c r="AV360" s="14" t="s">
        <v>85</v>
      </c>
      <c r="AW360" s="14" t="s">
        <v>32</v>
      </c>
      <c r="AX360" s="14" t="s">
        <v>76</v>
      </c>
      <c r="AY360" s="266" t="s">
        <v>205</v>
      </c>
    </row>
    <row r="361" s="15" customFormat="1">
      <c r="A361" s="15"/>
      <c r="B361" s="267"/>
      <c r="C361" s="268"/>
      <c r="D361" s="247" t="s">
        <v>218</v>
      </c>
      <c r="E361" s="269" t="s">
        <v>1</v>
      </c>
      <c r="F361" s="270" t="s">
        <v>229</v>
      </c>
      <c r="G361" s="268"/>
      <c r="H361" s="271">
        <v>1119</v>
      </c>
      <c r="I361" s="272"/>
      <c r="J361" s="268"/>
      <c r="K361" s="268"/>
      <c r="L361" s="273"/>
      <c r="M361" s="274"/>
      <c r="N361" s="275"/>
      <c r="O361" s="275"/>
      <c r="P361" s="275"/>
      <c r="Q361" s="275"/>
      <c r="R361" s="275"/>
      <c r="S361" s="275"/>
      <c r="T361" s="276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7" t="s">
        <v>218</v>
      </c>
      <c r="AU361" s="277" t="s">
        <v>214</v>
      </c>
      <c r="AV361" s="15" t="s">
        <v>213</v>
      </c>
      <c r="AW361" s="15" t="s">
        <v>32</v>
      </c>
      <c r="AX361" s="15" t="s">
        <v>83</v>
      </c>
      <c r="AY361" s="277" t="s">
        <v>205</v>
      </c>
    </row>
    <row r="362" s="14" customFormat="1">
      <c r="A362" s="14"/>
      <c r="B362" s="256"/>
      <c r="C362" s="257"/>
      <c r="D362" s="247" t="s">
        <v>218</v>
      </c>
      <c r="E362" s="257"/>
      <c r="F362" s="259" t="s">
        <v>5288</v>
      </c>
      <c r="G362" s="257"/>
      <c r="H362" s="260">
        <v>895.20000000000005</v>
      </c>
      <c r="I362" s="261"/>
      <c r="J362" s="257"/>
      <c r="K362" s="257"/>
      <c r="L362" s="262"/>
      <c r="M362" s="263"/>
      <c r="N362" s="264"/>
      <c r="O362" s="264"/>
      <c r="P362" s="264"/>
      <c r="Q362" s="264"/>
      <c r="R362" s="264"/>
      <c r="S362" s="264"/>
      <c r="T362" s="26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66" t="s">
        <v>218</v>
      </c>
      <c r="AU362" s="266" t="s">
        <v>214</v>
      </c>
      <c r="AV362" s="14" t="s">
        <v>85</v>
      </c>
      <c r="AW362" s="14" t="s">
        <v>4</v>
      </c>
      <c r="AX362" s="14" t="s">
        <v>83</v>
      </c>
      <c r="AY362" s="266" t="s">
        <v>205</v>
      </c>
    </row>
    <row r="363" s="2" customFormat="1" ht="24.15" customHeight="1">
      <c r="A363" s="39"/>
      <c r="B363" s="40"/>
      <c r="C363" s="227" t="s">
        <v>341</v>
      </c>
      <c r="D363" s="227" t="s">
        <v>208</v>
      </c>
      <c r="E363" s="228" t="s">
        <v>5289</v>
      </c>
      <c r="F363" s="229" t="s">
        <v>5290</v>
      </c>
      <c r="G363" s="230" t="s">
        <v>398</v>
      </c>
      <c r="H363" s="231">
        <v>223.80000000000001</v>
      </c>
      <c r="I363" s="232"/>
      <c r="J363" s="233">
        <f>ROUND(I363*H363,2)</f>
        <v>0</v>
      </c>
      <c r="K363" s="229" t="s">
        <v>212</v>
      </c>
      <c r="L363" s="45"/>
      <c r="M363" s="234" t="s">
        <v>1</v>
      </c>
      <c r="N363" s="235" t="s">
        <v>41</v>
      </c>
      <c r="O363" s="92"/>
      <c r="P363" s="236">
        <f>O363*H363</f>
        <v>0</v>
      </c>
      <c r="Q363" s="236">
        <v>0</v>
      </c>
      <c r="R363" s="236">
        <f>Q363*H363</f>
        <v>0</v>
      </c>
      <c r="S363" s="236">
        <v>0</v>
      </c>
      <c r="T363" s="237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38" t="s">
        <v>213</v>
      </c>
      <c r="AT363" s="238" t="s">
        <v>208</v>
      </c>
      <c r="AU363" s="238" t="s">
        <v>214</v>
      </c>
      <c r="AY363" s="18" t="s">
        <v>205</v>
      </c>
      <c r="BE363" s="239">
        <f>IF(N363="základní",J363,0)</f>
        <v>0</v>
      </c>
      <c r="BF363" s="239">
        <f>IF(N363="snížená",J363,0)</f>
        <v>0</v>
      </c>
      <c r="BG363" s="239">
        <f>IF(N363="zákl. přenesená",J363,0)</f>
        <v>0</v>
      </c>
      <c r="BH363" s="239">
        <f>IF(N363="sníž. přenesená",J363,0)</f>
        <v>0</v>
      </c>
      <c r="BI363" s="239">
        <f>IF(N363="nulová",J363,0)</f>
        <v>0</v>
      </c>
      <c r="BJ363" s="18" t="s">
        <v>83</v>
      </c>
      <c r="BK363" s="239">
        <f>ROUND(I363*H363,2)</f>
        <v>0</v>
      </c>
      <c r="BL363" s="18" t="s">
        <v>213</v>
      </c>
      <c r="BM363" s="238" t="s">
        <v>5291</v>
      </c>
    </row>
    <row r="364" s="2" customFormat="1">
      <c r="A364" s="39"/>
      <c r="B364" s="40"/>
      <c r="C364" s="41"/>
      <c r="D364" s="240" t="s">
        <v>216</v>
      </c>
      <c r="E364" s="41"/>
      <c r="F364" s="241" t="s">
        <v>5292</v>
      </c>
      <c r="G364" s="41"/>
      <c r="H364" s="41"/>
      <c r="I364" s="242"/>
      <c r="J364" s="41"/>
      <c r="K364" s="41"/>
      <c r="L364" s="45"/>
      <c r="M364" s="243"/>
      <c r="N364" s="244"/>
      <c r="O364" s="92"/>
      <c r="P364" s="92"/>
      <c r="Q364" s="92"/>
      <c r="R364" s="92"/>
      <c r="S364" s="92"/>
      <c r="T364" s="93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216</v>
      </c>
      <c r="AU364" s="18" t="s">
        <v>214</v>
      </c>
    </row>
    <row r="365" s="13" customFormat="1">
      <c r="A365" s="13"/>
      <c r="B365" s="245"/>
      <c r="C365" s="246"/>
      <c r="D365" s="247" t="s">
        <v>218</v>
      </c>
      <c r="E365" s="248" t="s">
        <v>1</v>
      </c>
      <c r="F365" s="249" t="s">
        <v>219</v>
      </c>
      <c r="G365" s="246"/>
      <c r="H365" s="248" t="s">
        <v>1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5" t="s">
        <v>218</v>
      </c>
      <c r="AU365" s="255" t="s">
        <v>214</v>
      </c>
      <c r="AV365" s="13" t="s">
        <v>83</v>
      </c>
      <c r="AW365" s="13" t="s">
        <v>32</v>
      </c>
      <c r="AX365" s="13" t="s">
        <v>76</v>
      </c>
      <c r="AY365" s="255" t="s">
        <v>205</v>
      </c>
    </row>
    <row r="366" s="13" customFormat="1">
      <c r="A366" s="13"/>
      <c r="B366" s="245"/>
      <c r="C366" s="246"/>
      <c r="D366" s="247" t="s">
        <v>218</v>
      </c>
      <c r="E366" s="248" t="s">
        <v>1</v>
      </c>
      <c r="F366" s="249" t="s">
        <v>220</v>
      </c>
      <c r="G366" s="246"/>
      <c r="H366" s="248" t="s">
        <v>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5" t="s">
        <v>218</v>
      </c>
      <c r="AU366" s="255" t="s">
        <v>214</v>
      </c>
      <c r="AV366" s="13" t="s">
        <v>83</v>
      </c>
      <c r="AW366" s="13" t="s">
        <v>32</v>
      </c>
      <c r="AX366" s="13" t="s">
        <v>76</v>
      </c>
      <c r="AY366" s="255" t="s">
        <v>205</v>
      </c>
    </row>
    <row r="367" s="13" customFormat="1">
      <c r="A367" s="13"/>
      <c r="B367" s="245"/>
      <c r="C367" s="246"/>
      <c r="D367" s="247" t="s">
        <v>218</v>
      </c>
      <c r="E367" s="248" t="s">
        <v>1</v>
      </c>
      <c r="F367" s="249" t="s">
        <v>222</v>
      </c>
      <c r="G367" s="246"/>
      <c r="H367" s="248" t="s">
        <v>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5" t="s">
        <v>218</v>
      </c>
      <c r="AU367" s="255" t="s">
        <v>214</v>
      </c>
      <c r="AV367" s="13" t="s">
        <v>83</v>
      </c>
      <c r="AW367" s="13" t="s">
        <v>32</v>
      </c>
      <c r="AX367" s="13" t="s">
        <v>76</v>
      </c>
      <c r="AY367" s="255" t="s">
        <v>205</v>
      </c>
    </row>
    <row r="368" s="13" customFormat="1">
      <c r="A368" s="13"/>
      <c r="B368" s="245"/>
      <c r="C368" s="246"/>
      <c r="D368" s="247" t="s">
        <v>218</v>
      </c>
      <c r="E368" s="248" t="s">
        <v>1</v>
      </c>
      <c r="F368" s="249" t="s">
        <v>5287</v>
      </c>
      <c r="G368" s="246"/>
      <c r="H368" s="248" t="s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5" t="s">
        <v>218</v>
      </c>
      <c r="AU368" s="255" t="s">
        <v>214</v>
      </c>
      <c r="AV368" s="13" t="s">
        <v>83</v>
      </c>
      <c r="AW368" s="13" t="s">
        <v>32</v>
      </c>
      <c r="AX368" s="13" t="s">
        <v>76</v>
      </c>
      <c r="AY368" s="255" t="s">
        <v>205</v>
      </c>
    </row>
    <row r="369" s="13" customFormat="1">
      <c r="A369" s="13"/>
      <c r="B369" s="245"/>
      <c r="C369" s="246"/>
      <c r="D369" s="247" t="s">
        <v>218</v>
      </c>
      <c r="E369" s="248" t="s">
        <v>1</v>
      </c>
      <c r="F369" s="249" t="s">
        <v>222</v>
      </c>
      <c r="G369" s="246"/>
      <c r="H369" s="248" t="s">
        <v>1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5" t="s">
        <v>218</v>
      </c>
      <c r="AU369" s="255" t="s">
        <v>214</v>
      </c>
      <c r="AV369" s="13" t="s">
        <v>83</v>
      </c>
      <c r="AW369" s="13" t="s">
        <v>32</v>
      </c>
      <c r="AX369" s="13" t="s">
        <v>76</v>
      </c>
      <c r="AY369" s="255" t="s">
        <v>205</v>
      </c>
    </row>
    <row r="370" s="14" customFormat="1">
      <c r="A370" s="14"/>
      <c r="B370" s="256"/>
      <c r="C370" s="257"/>
      <c r="D370" s="247" t="s">
        <v>218</v>
      </c>
      <c r="E370" s="258" t="s">
        <v>1</v>
      </c>
      <c r="F370" s="259" t="s">
        <v>5279</v>
      </c>
      <c r="G370" s="257"/>
      <c r="H370" s="260">
        <v>1119</v>
      </c>
      <c r="I370" s="261"/>
      <c r="J370" s="257"/>
      <c r="K370" s="257"/>
      <c r="L370" s="262"/>
      <c r="M370" s="263"/>
      <c r="N370" s="264"/>
      <c r="O370" s="264"/>
      <c r="P370" s="264"/>
      <c r="Q370" s="264"/>
      <c r="R370" s="264"/>
      <c r="S370" s="264"/>
      <c r="T370" s="26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6" t="s">
        <v>218</v>
      </c>
      <c r="AU370" s="266" t="s">
        <v>214</v>
      </c>
      <c r="AV370" s="14" t="s">
        <v>85</v>
      </c>
      <c r="AW370" s="14" t="s">
        <v>32</v>
      </c>
      <c r="AX370" s="14" t="s">
        <v>76</v>
      </c>
      <c r="AY370" s="266" t="s">
        <v>205</v>
      </c>
    </row>
    <row r="371" s="15" customFormat="1">
      <c r="A371" s="15"/>
      <c r="B371" s="267"/>
      <c r="C371" s="268"/>
      <c r="D371" s="247" t="s">
        <v>218</v>
      </c>
      <c r="E371" s="269" t="s">
        <v>1</v>
      </c>
      <c r="F371" s="270" t="s">
        <v>229</v>
      </c>
      <c r="G371" s="268"/>
      <c r="H371" s="271">
        <v>1119</v>
      </c>
      <c r="I371" s="272"/>
      <c r="J371" s="268"/>
      <c r="K371" s="268"/>
      <c r="L371" s="273"/>
      <c r="M371" s="274"/>
      <c r="N371" s="275"/>
      <c r="O371" s="275"/>
      <c r="P371" s="275"/>
      <c r="Q371" s="275"/>
      <c r="R371" s="275"/>
      <c r="S371" s="275"/>
      <c r="T371" s="276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77" t="s">
        <v>218</v>
      </c>
      <c r="AU371" s="277" t="s">
        <v>214</v>
      </c>
      <c r="AV371" s="15" t="s">
        <v>213</v>
      </c>
      <c r="AW371" s="15" t="s">
        <v>32</v>
      </c>
      <c r="AX371" s="15" t="s">
        <v>83</v>
      </c>
      <c r="AY371" s="277" t="s">
        <v>205</v>
      </c>
    </row>
    <row r="372" s="14" customFormat="1">
      <c r="A372" s="14"/>
      <c r="B372" s="256"/>
      <c r="C372" s="257"/>
      <c r="D372" s="247" t="s">
        <v>218</v>
      </c>
      <c r="E372" s="257"/>
      <c r="F372" s="259" t="s">
        <v>5293</v>
      </c>
      <c r="G372" s="257"/>
      <c r="H372" s="260">
        <v>223.80000000000001</v>
      </c>
      <c r="I372" s="261"/>
      <c r="J372" s="257"/>
      <c r="K372" s="257"/>
      <c r="L372" s="262"/>
      <c r="M372" s="263"/>
      <c r="N372" s="264"/>
      <c r="O372" s="264"/>
      <c r="P372" s="264"/>
      <c r="Q372" s="264"/>
      <c r="R372" s="264"/>
      <c r="S372" s="264"/>
      <c r="T372" s="26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6" t="s">
        <v>218</v>
      </c>
      <c r="AU372" s="266" t="s">
        <v>214</v>
      </c>
      <c r="AV372" s="14" t="s">
        <v>85</v>
      </c>
      <c r="AW372" s="14" t="s">
        <v>4</v>
      </c>
      <c r="AX372" s="14" t="s">
        <v>83</v>
      </c>
      <c r="AY372" s="266" t="s">
        <v>205</v>
      </c>
    </row>
    <row r="373" s="2" customFormat="1" ht="24.15" customHeight="1">
      <c r="A373" s="39"/>
      <c r="B373" s="40"/>
      <c r="C373" s="227" t="s">
        <v>303</v>
      </c>
      <c r="D373" s="227" t="s">
        <v>208</v>
      </c>
      <c r="E373" s="228" t="s">
        <v>5294</v>
      </c>
      <c r="F373" s="229" t="s">
        <v>5295</v>
      </c>
      <c r="G373" s="230" t="s">
        <v>398</v>
      </c>
      <c r="H373" s="231">
        <v>1119</v>
      </c>
      <c r="I373" s="232"/>
      <c r="J373" s="233">
        <f>ROUND(I373*H373,2)</f>
        <v>0</v>
      </c>
      <c r="K373" s="229" t="s">
        <v>212</v>
      </c>
      <c r="L373" s="45"/>
      <c r="M373" s="234" t="s">
        <v>1</v>
      </c>
      <c r="N373" s="235" t="s">
        <v>41</v>
      </c>
      <c r="O373" s="92"/>
      <c r="P373" s="236">
        <f>O373*H373</f>
        <v>0</v>
      </c>
      <c r="Q373" s="236">
        <v>0</v>
      </c>
      <c r="R373" s="236">
        <f>Q373*H373</f>
        <v>0</v>
      </c>
      <c r="S373" s="236">
        <v>0</v>
      </c>
      <c r="T373" s="237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38" t="s">
        <v>213</v>
      </c>
      <c r="AT373" s="238" t="s">
        <v>208</v>
      </c>
      <c r="AU373" s="238" t="s">
        <v>214</v>
      </c>
      <c r="AY373" s="18" t="s">
        <v>205</v>
      </c>
      <c r="BE373" s="239">
        <f>IF(N373="základní",J373,0)</f>
        <v>0</v>
      </c>
      <c r="BF373" s="239">
        <f>IF(N373="snížená",J373,0)</f>
        <v>0</v>
      </c>
      <c r="BG373" s="239">
        <f>IF(N373="zákl. přenesená",J373,0)</f>
        <v>0</v>
      </c>
      <c r="BH373" s="239">
        <f>IF(N373="sníž. přenesená",J373,0)</f>
        <v>0</v>
      </c>
      <c r="BI373" s="239">
        <f>IF(N373="nulová",J373,0)</f>
        <v>0</v>
      </c>
      <c r="BJ373" s="18" t="s">
        <v>83</v>
      </c>
      <c r="BK373" s="239">
        <f>ROUND(I373*H373,2)</f>
        <v>0</v>
      </c>
      <c r="BL373" s="18" t="s">
        <v>213</v>
      </c>
      <c r="BM373" s="238" t="s">
        <v>5296</v>
      </c>
    </row>
    <row r="374" s="2" customFormat="1">
      <c r="A374" s="39"/>
      <c r="B374" s="40"/>
      <c r="C374" s="41"/>
      <c r="D374" s="240" t="s">
        <v>216</v>
      </c>
      <c r="E374" s="41"/>
      <c r="F374" s="241" t="s">
        <v>5297</v>
      </c>
      <c r="G374" s="41"/>
      <c r="H374" s="41"/>
      <c r="I374" s="242"/>
      <c r="J374" s="41"/>
      <c r="K374" s="41"/>
      <c r="L374" s="45"/>
      <c r="M374" s="243"/>
      <c r="N374" s="244"/>
      <c r="O374" s="92"/>
      <c r="P374" s="92"/>
      <c r="Q374" s="92"/>
      <c r="R374" s="92"/>
      <c r="S374" s="92"/>
      <c r="T374" s="93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T374" s="18" t="s">
        <v>216</v>
      </c>
      <c r="AU374" s="18" t="s">
        <v>214</v>
      </c>
    </row>
    <row r="375" s="13" customFormat="1">
      <c r="A375" s="13"/>
      <c r="B375" s="245"/>
      <c r="C375" s="246"/>
      <c r="D375" s="247" t="s">
        <v>218</v>
      </c>
      <c r="E375" s="248" t="s">
        <v>1</v>
      </c>
      <c r="F375" s="249" t="s">
        <v>219</v>
      </c>
      <c r="G375" s="246"/>
      <c r="H375" s="248" t="s">
        <v>1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5" t="s">
        <v>218</v>
      </c>
      <c r="AU375" s="255" t="s">
        <v>214</v>
      </c>
      <c r="AV375" s="13" t="s">
        <v>83</v>
      </c>
      <c r="AW375" s="13" t="s">
        <v>32</v>
      </c>
      <c r="AX375" s="13" t="s">
        <v>76</v>
      </c>
      <c r="AY375" s="255" t="s">
        <v>205</v>
      </c>
    </row>
    <row r="376" s="13" customFormat="1">
      <c r="A376" s="13"/>
      <c r="B376" s="245"/>
      <c r="C376" s="246"/>
      <c r="D376" s="247" t="s">
        <v>218</v>
      </c>
      <c r="E376" s="248" t="s">
        <v>1</v>
      </c>
      <c r="F376" s="249" t="s">
        <v>220</v>
      </c>
      <c r="G376" s="246"/>
      <c r="H376" s="248" t="s">
        <v>1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5" t="s">
        <v>218</v>
      </c>
      <c r="AU376" s="255" t="s">
        <v>214</v>
      </c>
      <c r="AV376" s="13" t="s">
        <v>83</v>
      </c>
      <c r="AW376" s="13" t="s">
        <v>32</v>
      </c>
      <c r="AX376" s="13" t="s">
        <v>76</v>
      </c>
      <c r="AY376" s="255" t="s">
        <v>205</v>
      </c>
    </row>
    <row r="377" s="13" customFormat="1">
      <c r="A377" s="13"/>
      <c r="B377" s="245"/>
      <c r="C377" s="246"/>
      <c r="D377" s="247" t="s">
        <v>218</v>
      </c>
      <c r="E377" s="248" t="s">
        <v>1</v>
      </c>
      <c r="F377" s="249" t="s">
        <v>222</v>
      </c>
      <c r="G377" s="246"/>
      <c r="H377" s="248" t="s">
        <v>1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5" t="s">
        <v>218</v>
      </c>
      <c r="AU377" s="255" t="s">
        <v>214</v>
      </c>
      <c r="AV377" s="13" t="s">
        <v>83</v>
      </c>
      <c r="AW377" s="13" t="s">
        <v>32</v>
      </c>
      <c r="AX377" s="13" t="s">
        <v>76</v>
      </c>
      <c r="AY377" s="255" t="s">
        <v>205</v>
      </c>
    </row>
    <row r="378" s="14" customFormat="1">
      <c r="A378" s="14"/>
      <c r="B378" s="256"/>
      <c r="C378" s="257"/>
      <c r="D378" s="247" t="s">
        <v>218</v>
      </c>
      <c r="E378" s="258" t="s">
        <v>1</v>
      </c>
      <c r="F378" s="259" t="s">
        <v>5279</v>
      </c>
      <c r="G378" s="257"/>
      <c r="H378" s="260">
        <v>1119</v>
      </c>
      <c r="I378" s="261"/>
      <c r="J378" s="257"/>
      <c r="K378" s="257"/>
      <c r="L378" s="262"/>
      <c r="M378" s="263"/>
      <c r="N378" s="264"/>
      <c r="O378" s="264"/>
      <c r="P378" s="264"/>
      <c r="Q378" s="264"/>
      <c r="R378" s="264"/>
      <c r="S378" s="264"/>
      <c r="T378" s="26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6" t="s">
        <v>218</v>
      </c>
      <c r="AU378" s="266" t="s">
        <v>214</v>
      </c>
      <c r="AV378" s="14" t="s">
        <v>85</v>
      </c>
      <c r="AW378" s="14" t="s">
        <v>32</v>
      </c>
      <c r="AX378" s="14" t="s">
        <v>76</v>
      </c>
      <c r="AY378" s="266" t="s">
        <v>205</v>
      </c>
    </row>
    <row r="379" s="15" customFormat="1">
      <c r="A379" s="15"/>
      <c r="B379" s="267"/>
      <c r="C379" s="268"/>
      <c r="D379" s="247" t="s">
        <v>218</v>
      </c>
      <c r="E379" s="269" t="s">
        <v>1</v>
      </c>
      <c r="F379" s="270" t="s">
        <v>229</v>
      </c>
      <c r="G379" s="268"/>
      <c r="H379" s="271">
        <v>1119</v>
      </c>
      <c r="I379" s="272"/>
      <c r="J379" s="268"/>
      <c r="K379" s="268"/>
      <c r="L379" s="273"/>
      <c r="M379" s="274"/>
      <c r="N379" s="275"/>
      <c r="O379" s="275"/>
      <c r="P379" s="275"/>
      <c r="Q379" s="275"/>
      <c r="R379" s="275"/>
      <c r="S379" s="275"/>
      <c r="T379" s="276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77" t="s">
        <v>218</v>
      </c>
      <c r="AU379" s="277" t="s">
        <v>214</v>
      </c>
      <c r="AV379" s="15" t="s">
        <v>213</v>
      </c>
      <c r="AW379" s="15" t="s">
        <v>32</v>
      </c>
      <c r="AX379" s="15" t="s">
        <v>83</v>
      </c>
      <c r="AY379" s="277" t="s">
        <v>205</v>
      </c>
    </row>
    <row r="380" s="2" customFormat="1" ht="16.5" customHeight="1">
      <c r="A380" s="39"/>
      <c r="B380" s="40"/>
      <c r="C380" s="289" t="s">
        <v>353</v>
      </c>
      <c r="D380" s="289" t="s">
        <v>386</v>
      </c>
      <c r="E380" s="290" t="s">
        <v>5298</v>
      </c>
      <c r="F380" s="291" t="s">
        <v>5299</v>
      </c>
      <c r="G380" s="292" t="s">
        <v>1634</v>
      </c>
      <c r="H380" s="293">
        <v>22.379999999999999</v>
      </c>
      <c r="I380" s="294"/>
      <c r="J380" s="295">
        <f>ROUND(I380*H380,2)</f>
        <v>0</v>
      </c>
      <c r="K380" s="291" t="s">
        <v>212</v>
      </c>
      <c r="L380" s="296"/>
      <c r="M380" s="297" t="s">
        <v>1</v>
      </c>
      <c r="N380" s="298" t="s">
        <v>41</v>
      </c>
      <c r="O380" s="92"/>
      <c r="P380" s="236">
        <f>O380*H380</f>
        <v>0</v>
      </c>
      <c r="Q380" s="236">
        <v>0.001</v>
      </c>
      <c r="R380" s="236">
        <f>Q380*H380</f>
        <v>0.022380000000000001</v>
      </c>
      <c r="S380" s="236">
        <v>0</v>
      </c>
      <c r="T380" s="237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38" t="s">
        <v>276</v>
      </c>
      <c r="AT380" s="238" t="s">
        <v>386</v>
      </c>
      <c r="AU380" s="238" t="s">
        <v>214</v>
      </c>
      <c r="AY380" s="18" t="s">
        <v>205</v>
      </c>
      <c r="BE380" s="239">
        <f>IF(N380="základní",J380,0)</f>
        <v>0</v>
      </c>
      <c r="BF380" s="239">
        <f>IF(N380="snížená",J380,0)</f>
        <v>0</v>
      </c>
      <c r="BG380" s="239">
        <f>IF(N380="zákl. přenesená",J380,0)</f>
        <v>0</v>
      </c>
      <c r="BH380" s="239">
        <f>IF(N380="sníž. přenesená",J380,0)</f>
        <v>0</v>
      </c>
      <c r="BI380" s="239">
        <f>IF(N380="nulová",J380,0)</f>
        <v>0</v>
      </c>
      <c r="BJ380" s="18" t="s">
        <v>83</v>
      </c>
      <c r="BK380" s="239">
        <f>ROUND(I380*H380,2)</f>
        <v>0</v>
      </c>
      <c r="BL380" s="18" t="s">
        <v>213</v>
      </c>
      <c r="BM380" s="238" t="s">
        <v>5300</v>
      </c>
    </row>
    <row r="381" s="14" customFormat="1">
      <c r="A381" s="14"/>
      <c r="B381" s="256"/>
      <c r="C381" s="257"/>
      <c r="D381" s="247" t="s">
        <v>218</v>
      </c>
      <c r="E381" s="257"/>
      <c r="F381" s="259" t="s">
        <v>5301</v>
      </c>
      <c r="G381" s="257"/>
      <c r="H381" s="260">
        <v>22.379999999999999</v>
      </c>
      <c r="I381" s="261"/>
      <c r="J381" s="257"/>
      <c r="K381" s="257"/>
      <c r="L381" s="262"/>
      <c r="M381" s="263"/>
      <c r="N381" s="264"/>
      <c r="O381" s="264"/>
      <c r="P381" s="264"/>
      <c r="Q381" s="264"/>
      <c r="R381" s="264"/>
      <c r="S381" s="264"/>
      <c r="T381" s="265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66" t="s">
        <v>218</v>
      </c>
      <c r="AU381" s="266" t="s">
        <v>214</v>
      </c>
      <c r="AV381" s="14" t="s">
        <v>85</v>
      </c>
      <c r="AW381" s="14" t="s">
        <v>4</v>
      </c>
      <c r="AX381" s="14" t="s">
        <v>83</v>
      </c>
      <c r="AY381" s="266" t="s">
        <v>205</v>
      </c>
    </row>
    <row r="382" s="12" customFormat="1" ht="22.8" customHeight="1">
      <c r="A382" s="12"/>
      <c r="B382" s="211"/>
      <c r="C382" s="212"/>
      <c r="D382" s="213" t="s">
        <v>75</v>
      </c>
      <c r="E382" s="225" t="s">
        <v>214</v>
      </c>
      <c r="F382" s="225" t="s">
        <v>598</v>
      </c>
      <c r="G382" s="212"/>
      <c r="H382" s="212"/>
      <c r="I382" s="215"/>
      <c r="J382" s="226">
        <f>BK382</f>
        <v>0</v>
      </c>
      <c r="K382" s="212"/>
      <c r="L382" s="217"/>
      <c r="M382" s="218"/>
      <c r="N382" s="219"/>
      <c r="O382" s="219"/>
      <c r="P382" s="220">
        <f>SUM(P383:P466)</f>
        <v>0</v>
      </c>
      <c r="Q382" s="219"/>
      <c r="R382" s="220">
        <f>SUM(R383:R466)</f>
        <v>23.67475</v>
      </c>
      <c r="S382" s="219"/>
      <c r="T382" s="221">
        <f>SUM(T383:T466)</f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22" t="s">
        <v>83</v>
      </c>
      <c r="AT382" s="223" t="s">
        <v>75</v>
      </c>
      <c r="AU382" s="223" t="s">
        <v>83</v>
      </c>
      <c r="AY382" s="222" t="s">
        <v>205</v>
      </c>
      <c r="BK382" s="224">
        <f>SUM(BK383:BK466)</f>
        <v>0</v>
      </c>
    </row>
    <row r="383" s="2" customFormat="1" ht="24.15" customHeight="1">
      <c r="A383" s="39"/>
      <c r="B383" s="40"/>
      <c r="C383" s="227" t="s">
        <v>365</v>
      </c>
      <c r="D383" s="227" t="s">
        <v>208</v>
      </c>
      <c r="E383" s="228" t="s">
        <v>5302</v>
      </c>
      <c r="F383" s="229" t="s">
        <v>5303</v>
      </c>
      <c r="G383" s="230" t="s">
        <v>547</v>
      </c>
      <c r="H383" s="231">
        <v>85</v>
      </c>
      <c r="I383" s="232"/>
      <c r="J383" s="233">
        <f>ROUND(I383*H383,2)</f>
        <v>0</v>
      </c>
      <c r="K383" s="229" t="s">
        <v>212</v>
      </c>
      <c r="L383" s="45"/>
      <c r="M383" s="234" t="s">
        <v>1</v>
      </c>
      <c r="N383" s="235" t="s">
        <v>41</v>
      </c>
      <c r="O383" s="92"/>
      <c r="P383" s="236">
        <f>O383*H383</f>
        <v>0</v>
      </c>
      <c r="Q383" s="236">
        <v>0.17488999999999999</v>
      </c>
      <c r="R383" s="236">
        <f>Q383*H383</f>
        <v>14.865649999999999</v>
      </c>
      <c r="S383" s="236">
        <v>0</v>
      </c>
      <c r="T383" s="237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38" t="s">
        <v>213</v>
      </c>
      <c r="AT383" s="238" t="s">
        <v>208</v>
      </c>
      <c r="AU383" s="238" t="s">
        <v>85</v>
      </c>
      <c r="AY383" s="18" t="s">
        <v>205</v>
      </c>
      <c r="BE383" s="239">
        <f>IF(N383="základní",J383,0)</f>
        <v>0</v>
      </c>
      <c r="BF383" s="239">
        <f>IF(N383="snížená",J383,0)</f>
        <v>0</v>
      </c>
      <c r="BG383" s="239">
        <f>IF(N383="zákl. přenesená",J383,0)</f>
        <v>0</v>
      </c>
      <c r="BH383" s="239">
        <f>IF(N383="sníž. přenesená",J383,0)</f>
        <v>0</v>
      </c>
      <c r="BI383" s="239">
        <f>IF(N383="nulová",J383,0)</f>
        <v>0</v>
      </c>
      <c r="BJ383" s="18" t="s">
        <v>83</v>
      </c>
      <c r="BK383" s="239">
        <f>ROUND(I383*H383,2)</f>
        <v>0</v>
      </c>
      <c r="BL383" s="18" t="s">
        <v>213</v>
      </c>
      <c r="BM383" s="238" t="s">
        <v>5304</v>
      </c>
    </row>
    <row r="384" s="2" customFormat="1">
      <c r="A384" s="39"/>
      <c r="B384" s="40"/>
      <c r="C384" s="41"/>
      <c r="D384" s="240" t="s">
        <v>216</v>
      </c>
      <c r="E384" s="41"/>
      <c r="F384" s="241" t="s">
        <v>5305</v>
      </c>
      <c r="G384" s="41"/>
      <c r="H384" s="41"/>
      <c r="I384" s="242"/>
      <c r="J384" s="41"/>
      <c r="K384" s="41"/>
      <c r="L384" s="45"/>
      <c r="M384" s="243"/>
      <c r="N384" s="244"/>
      <c r="O384" s="92"/>
      <c r="P384" s="92"/>
      <c r="Q384" s="92"/>
      <c r="R384" s="92"/>
      <c r="S384" s="92"/>
      <c r="T384" s="93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T384" s="18" t="s">
        <v>216</v>
      </c>
      <c r="AU384" s="18" t="s">
        <v>85</v>
      </c>
    </row>
    <row r="385" s="2" customFormat="1" ht="33" customHeight="1">
      <c r="A385" s="39"/>
      <c r="B385" s="40"/>
      <c r="C385" s="289" t="s">
        <v>372</v>
      </c>
      <c r="D385" s="289" t="s">
        <v>386</v>
      </c>
      <c r="E385" s="290" t="s">
        <v>5306</v>
      </c>
      <c r="F385" s="291" t="s">
        <v>5307</v>
      </c>
      <c r="G385" s="292" t="s">
        <v>547</v>
      </c>
      <c r="H385" s="293">
        <v>85</v>
      </c>
      <c r="I385" s="294"/>
      <c r="J385" s="295">
        <f>ROUND(I385*H385,2)</f>
        <v>0</v>
      </c>
      <c r="K385" s="291" t="s">
        <v>212</v>
      </c>
      <c r="L385" s="296"/>
      <c r="M385" s="297" t="s">
        <v>1</v>
      </c>
      <c r="N385" s="298" t="s">
        <v>41</v>
      </c>
      <c r="O385" s="92"/>
      <c r="P385" s="236">
        <f>O385*H385</f>
        <v>0</v>
      </c>
      <c r="Q385" s="236">
        <v>0.0053</v>
      </c>
      <c r="R385" s="236">
        <f>Q385*H385</f>
        <v>0.45050000000000001</v>
      </c>
      <c r="S385" s="236">
        <v>0</v>
      </c>
      <c r="T385" s="237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38" t="s">
        <v>276</v>
      </c>
      <c r="AT385" s="238" t="s">
        <v>386</v>
      </c>
      <c r="AU385" s="238" t="s">
        <v>85</v>
      </c>
      <c r="AY385" s="18" t="s">
        <v>205</v>
      </c>
      <c r="BE385" s="239">
        <f>IF(N385="základní",J385,0)</f>
        <v>0</v>
      </c>
      <c r="BF385" s="239">
        <f>IF(N385="snížená",J385,0)</f>
        <v>0</v>
      </c>
      <c r="BG385" s="239">
        <f>IF(N385="zákl. přenesená",J385,0)</f>
        <v>0</v>
      </c>
      <c r="BH385" s="239">
        <f>IF(N385="sníž. přenesená",J385,0)</f>
        <v>0</v>
      </c>
      <c r="BI385" s="239">
        <f>IF(N385="nulová",J385,0)</f>
        <v>0</v>
      </c>
      <c r="BJ385" s="18" t="s">
        <v>83</v>
      </c>
      <c r="BK385" s="239">
        <f>ROUND(I385*H385,2)</f>
        <v>0</v>
      </c>
      <c r="BL385" s="18" t="s">
        <v>213</v>
      </c>
      <c r="BM385" s="238" t="s">
        <v>5308</v>
      </c>
    </row>
    <row r="386" s="13" customFormat="1">
      <c r="A386" s="13"/>
      <c r="B386" s="245"/>
      <c r="C386" s="246"/>
      <c r="D386" s="247" t="s">
        <v>218</v>
      </c>
      <c r="E386" s="248" t="s">
        <v>1</v>
      </c>
      <c r="F386" s="249" t="s">
        <v>219</v>
      </c>
      <c r="G386" s="246"/>
      <c r="H386" s="248" t="s">
        <v>1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5" t="s">
        <v>218</v>
      </c>
      <c r="AU386" s="255" t="s">
        <v>85</v>
      </c>
      <c r="AV386" s="13" t="s">
        <v>83</v>
      </c>
      <c r="AW386" s="13" t="s">
        <v>32</v>
      </c>
      <c r="AX386" s="13" t="s">
        <v>76</v>
      </c>
      <c r="AY386" s="255" t="s">
        <v>205</v>
      </c>
    </row>
    <row r="387" s="13" customFormat="1">
      <c r="A387" s="13"/>
      <c r="B387" s="245"/>
      <c r="C387" s="246"/>
      <c r="D387" s="247" t="s">
        <v>218</v>
      </c>
      <c r="E387" s="248" t="s">
        <v>1</v>
      </c>
      <c r="F387" s="249" t="s">
        <v>220</v>
      </c>
      <c r="G387" s="246"/>
      <c r="H387" s="248" t="s">
        <v>1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5" t="s">
        <v>218</v>
      </c>
      <c r="AU387" s="255" t="s">
        <v>85</v>
      </c>
      <c r="AV387" s="13" t="s">
        <v>83</v>
      </c>
      <c r="AW387" s="13" t="s">
        <v>32</v>
      </c>
      <c r="AX387" s="13" t="s">
        <v>76</v>
      </c>
      <c r="AY387" s="255" t="s">
        <v>205</v>
      </c>
    </row>
    <row r="388" s="13" customFormat="1">
      <c r="A388" s="13"/>
      <c r="B388" s="245"/>
      <c r="C388" s="246"/>
      <c r="D388" s="247" t="s">
        <v>218</v>
      </c>
      <c r="E388" s="248" t="s">
        <v>1</v>
      </c>
      <c r="F388" s="249" t="s">
        <v>222</v>
      </c>
      <c r="G388" s="246"/>
      <c r="H388" s="248" t="s">
        <v>1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5" t="s">
        <v>218</v>
      </c>
      <c r="AU388" s="255" t="s">
        <v>85</v>
      </c>
      <c r="AV388" s="13" t="s">
        <v>83</v>
      </c>
      <c r="AW388" s="13" t="s">
        <v>32</v>
      </c>
      <c r="AX388" s="13" t="s">
        <v>76</v>
      </c>
      <c r="AY388" s="255" t="s">
        <v>205</v>
      </c>
    </row>
    <row r="389" s="14" customFormat="1">
      <c r="A389" s="14"/>
      <c r="B389" s="256"/>
      <c r="C389" s="257"/>
      <c r="D389" s="247" t="s">
        <v>218</v>
      </c>
      <c r="E389" s="258" t="s">
        <v>1</v>
      </c>
      <c r="F389" s="259" t="s">
        <v>5309</v>
      </c>
      <c r="G389" s="257"/>
      <c r="H389" s="260">
        <v>77</v>
      </c>
      <c r="I389" s="261"/>
      <c r="J389" s="257"/>
      <c r="K389" s="257"/>
      <c r="L389" s="262"/>
      <c r="M389" s="263"/>
      <c r="N389" s="264"/>
      <c r="O389" s="264"/>
      <c r="P389" s="264"/>
      <c r="Q389" s="264"/>
      <c r="R389" s="264"/>
      <c r="S389" s="264"/>
      <c r="T389" s="265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66" t="s">
        <v>218</v>
      </c>
      <c r="AU389" s="266" t="s">
        <v>85</v>
      </c>
      <c r="AV389" s="14" t="s">
        <v>85</v>
      </c>
      <c r="AW389" s="14" t="s">
        <v>32</v>
      </c>
      <c r="AX389" s="14" t="s">
        <v>76</v>
      </c>
      <c r="AY389" s="266" t="s">
        <v>205</v>
      </c>
    </row>
    <row r="390" s="14" customFormat="1">
      <c r="A390" s="14"/>
      <c r="B390" s="256"/>
      <c r="C390" s="257"/>
      <c r="D390" s="247" t="s">
        <v>218</v>
      </c>
      <c r="E390" s="258" t="s">
        <v>1</v>
      </c>
      <c r="F390" s="259" t="s">
        <v>5310</v>
      </c>
      <c r="G390" s="257"/>
      <c r="H390" s="260">
        <v>8</v>
      </c>
      <c r="I390" s="261"/>
      <c r="J390" s="257"/>
      <c r="K390" s="257"/>
      <c r="L390" s="262"/>
      <c r="M390" s="263"/>
      <c r="N390" s="264"/>
      <c r="O390" s="264"/>
      <c r="P390" s="264"/>
      <c r="Q390" s="264"/>
      <c r="R390" s="264"/>
      <c r="S390" s="264"/>
      <c r="T390" s="265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66" t="s">
        <v>218</v>
      </c>
      <c r="AU390" s="266" t="s">
        <v>85</v>
      </c>
      <c r="AV390" s="14" t="s">
        <v>85</v>
      </c>
      <c r="AW390" s="14" t="s">
        <v>32</v>
      </c>
      <c r="AX390" s="14" t="s">
        <v>76</v>
      </c>
      <c r="AY390" s="266" t="s">
        <v>205</v>
      </c>
    </row>
    <row r="391" s="15" customFormat="1">
      <c r="A391" s="15"/>
      <c r="B391" s="267"/>
      <c r="C391" s="268"/>
      <c r="D391" s="247" t="s">
        <v>218</v>
      </c>
      <c r="E391" s="269" t="s">
        <v>1</v>
      </c>
      <c r="F391" s="270" t="s">
        <v>229</v>
      </c>
      <c r="G391" s="268"/>
      <c r="H391" s="271">
        <v>85</v>
      </c>
      <c r="I391" s="272"/>
      <c r="J391" s="268"/>
      <c r="K391" s="268"/>
      <c r="L391" s="273"/>
      <c r="M391" s="274"/>
      <c r="N391" s="275"/>
      <c r="O391" s="275"/>
      <c r="P391" s="275"/>
      <c r="Q391" s="275"/>
      <c r="R391" s="275"/>
      <c r="S391" s="275"/>
      <c r="T391" s="276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77" t="s">
        <v>218</v>
      </c>
      <c r="AU391" s="277" t="s">
        <v>85</v>
      </c>
      <c r="AV391" s="15" t="s">
        <v>213</v>
      </c>
      <c r="AW391" s="15" t="s">
        <v>32</v>
      </c>
      <c r="AX391" s="15" t="s">
        <v>83</v>
      </c>
      <c r="AY391" s="277" t="s">
        <v>205</v>
      </c>
    </row>
    <row r="392" s="2" customFormat="1" ht="24.15" customHeight="1">
      <c r="A392" s="39"/>
      <c r="B392" s="40"/>
      <c r="C392" s="227" t="s">
        <v>377</v>
      </c>
      <c r="D392" s="227" t="s">
        <v>208</v>
      </c>
      <c r="E392" s="228" t="s">
        <v>5311</v>
      </c>
      <c r="F392" s="229" t="s">
        <v>5312</v>
      </c>
      <c r="G392" s="230" t="s">
        <v>547</v>
      </c>
      <c r="H392" s="231">
        <v>1</v>
      </c>
      <c r="I392" s="232"/>
      <c r="J392" s="233">
        <f>ROUND(I392*H392,2)</f>
        <v>0</v>
      </c>
      <c r="K392" s="229" t="s">
        <v>212</v>
      </c>
      <c r="L392" s="45"/>
      <c r="M392" s="234" t="s">
        <v>1</v>
      </c>
      <c r="N392" s="235" t="s">
        <v>41</v>
      </c>
      <c r="O392" s="92"/>
      <c r="P392" s="236">
        <f>O392*H392</f>
        <v>0</v>
      </c>
      <c r="Q392" s="236">
        <v>0</v>
      </c>
      <c r="R392" s="236">
        <f>Q392*H392</f>
        <v>0</v>
      </c>
      <c r="S392" s="236">
        <v>0</v>
      </c>
      <c r="T392" s="237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38" t="s">
        <v>213</v>
      </c>
      <c r="AT392" s="238" t="s">
        <v>208</v>
      </c>
      <c r="AU392" s="238" t="s">
        <v>85</v>
      </c>
      <c r="AY392" s="18" t="s">
        <v>205</v>
      </c>
      <c r="BE392" s="239">
        <f>IF(N392="základní",J392,0)</f>
        <v>0</v>
      </c>
      <c r="BF392" s="239">
        <f>IF(N392="snížená",J392,0)</f>
        <v>0</v>
      </c>
      <c r="BG392" s="239">
        <f>IF(N392="zákl. přenesená",J392,0)</f>
        <v>0</v>
      </c>
      <c r="BH392" s="239">
        <f>IF(N392="sníž. přenesená",J392,0)</f>
        <v>0</v>
      </c>
      <c r="BI392" s="239">
        <f>IF(N392="nulová",J392,0)</f>
        <v>0</v>
      </c>
      <c r="BJ392" s="18" t="s">
        <v>83</v>
      </c>
      <c r="BK392" s="239">
        <f>ROUND(I392*H392,2)</f>
        <v>0</v>
      </c>
      <c r="BL392" s="18" t="s">
        <v>213</v>
      </c>
      <c r="BM392" s="238" t="s">
        <v>5313</v>
      </c>
    </row>
    <row r="393" s="2" customFormat="1">
      <c r="A393" s="39"/>
      <c r="B393" s="40"/>
      <c r="C393" s="41"/>
      <c r="D393" s="240" t="s">
        <v>216</v>
      </c>
      <c r="E393" s="41"/>
      <c r="F393" s="241" t="s">
        <v>5314</v>
      </c>
      <c r="G393" s="41"/>
      <c r="H393" s="41"/>
      <c r="I393" s="242"/>
      <c r="J393" s="41"/>
      <c r="K393" s="41"/>
      <c r="L393" s="45"/>
      <c r="M393" s="243"/>
      <c r="N393" s="244"/>
      <c r="O393" s="92"/>
      <c r="P393" s="92"/>
      <c r="Q393" s="92"/>
      <c r="R393" s="92"/>
      <c r="S393" s="92"/>
      <c r="T393" s="93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216</v>
      </c>
      <c r="AU393" s="18" t="s">
        <v>85</v>
      </c>
    </row>
    <row r="394" s="2" customFormat="1" ht="16.5" customHeight="1">
      <c r="A394" s="39"/>
      <c r="B394" s="40"/>
      <c r="C394" s="289" t="s">
        <v>7</v>
      </c>
      <c r="D394" s="289" t="s">
        <v>386</v>
      </c>
      <c r="E394" s="290" t="s">
        <v>5315</v>
      </c>
      <c r="F394" s="291" t="s">
        <v>5316</v>
      </c>
      <c r="G394" s="292" t="s">
        <v>547</v>
      </c>
      <c r="H394" s="293">
        <v>1</v>
      </c>
      <c r="I394" s="294"/>
      <c r="J394" s="295">
        <f>ROUND(I394*H394,2)</f>
        <v>0</v>
      </c>
      <c r="K394" s="291" t="s">
        <v>1</v>
      </c>
      <c r="L394" s="296"/>
      <c r="M394" s="297" t="s">
        <v>1</v>
      </c>
      <c r="N394" s="298" t="s">
        <v>41</v>
      </c>
      <c r="O394" s="92"/>
      <c r="P394" s="236">
        <f>O394*H394</f>
        <v>0</v>
      </c>
      <c r="Q394" s="236">
        <v>0.098500000000000004</v>
      </c>
      <c r="R394" s="236">
        <f>Q394*H394</f>
        <v>0.098500000000000004</v>
      </c>
      <c r="S394" s="236">
        <v>0</v>
      </c>
      <c r="T394" s="237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38" t="s">
        <v>276</v>
      </c>
      <c r="AT394" s="238" t="s">
        <v>386</v>
      </c>
      <c r="AU394" s="238" t="s">
        <v>85</v>
      </c>
      <c r="AY394" s="18" t="s">
        <v>205</v>
      </c>
      <c r="BE394" s="239">
        <f>IF(N394="základní",J394,0)</f>
        <v>0</v>
      </c>
      <c r="BF394" s="239">
        <f>IF(N394="snížená",J394,0)</f>
        <v>0</v>
      </c>
      <c r="BG394" s="239">
        <f>IF(N394="zákl. přenesená",J394,0)</f>
        <v>0</v>
      </c>
      <c r="BH394" s="239">
        <f>IF(N394="sníž. přenesená",J394,0)</f>
        <v>0</v>
      </c>
      <c r="BI394" s="239">
        <f>IF(N394="nulová",J394,0)</f>
        <v>0</v>
      </c>
      <c r="BJ394" s="18" t="s">
        <v>83</v>
      </c>
      <c r="BK394" s="239">
        <f>ROUND(I394*H394,2)</f>
        <v>0</v>
      </c>
      <c r="BL394" s="18" t="s">
        <v>213</v>
      </c>
      <c r="BM394" s="238" t="s">
        <v>5317</v>
      </c>
    </row>
    <row r="395" s="13" customFormat="1">
      <c r="A395" s="13"/>
      <c r="B395" s="245"/>
      <c r="C395" s="246"/>
      <c r="D395" s="247" t="s">
        <v>218</v>
      </c>
      <c r="E395" s="248" t="s">
        <v>1</v>
      </c>
      <c r="F395" s="249" t="s">
        <v>219</v>
      </c>
      <c r="G395" s="246"/>
      <c r="H395" s="248" t="s">
        <v>1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5" t="s">
        <v>218</v>
      </c>
      <c r="AU395" s="255" t="s">
        <v>85</v>
      </c>
      <c r="AV395" s="13" t="s">
        <v>83</v>
      </c>
      <c r="AW395" s="13" t="s">
        <v>32</v>
      </c>
      <c r="AX395" s="13" t="s">
        <v>76</v>
      </c>
      <c r="AY395" s="255" t="s">
        <v>205</v>
      </c>
    </row>
    <row r="396" s="13" customFormat="1">
      <c r="A396" s="13"/>
      <c r="B396" s="245"/>
      <c r="C396" s="246"/>
      <c r="D396" s="247" t="s">
        <v>218</v>
      </c>
      <c r="E396" s="248" t="s">
        <v>1</v>
      </c>
      <c r="F396" s="249" t="s">
        <v>220</v>
      </c>
      <c r="G396" s="246"/>
      <c r="H396" s="248" t="s">
        <v>1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5" t="s">
        <v>218</v>
      </c>
      <c r="AU396" s="255" t="s">
        <v>85</v>
      </c>
      <c r="AV396" s="13" t="s">
        <v>83</v>
      </c>
      <c r="AW396" s="13" t="s">
        <v>32</v>
      </c>
      <c r="AX396" s="13" t="s">
        <v>76</v>
      </c>
      <c r="AY396" s="255" t="s">
        <v>205</v>
      </c>
    </row>
    <row r="397" s="13" customFormat="1">
      <c r="A397" s="13"/>
      <c r="B397" s="245"/>
      <c r="C397" s="246"/>
      <c r="D397" s="247" t="s">
        <v>218</v>
      </c>
      <c r="E397" s="248" t="s">
        <v>1</v>
      </c>
      <c r="F397" s="249" t="s">
        <v>222</v>
      </c>
      <c r="G397" s="246"/>
      <c r="H397" s="248" t="s">
        <v>1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5" t="s">
        <v>218</v>
      </c>
      <c r="AU397" s="255" t="s">
        <v>85</v>
      </c>
      <c r="AV397" s="13" t="s">
        <v>83</v>
      </c>
      <c r="AW397" s="13" t="s">
        <v>32</v>
      </c>
      <c r="AX397" s="13" t="s">
        <v>76</v>
      </c>
      <c r="AY397" s="255" t="s">
        <v>205</v>
      </c>
    </row>
    <row r="398" s="13" customFormat="1">
      <c r="A398" s="13"/>
      <c r="B398" s="245"/>
      <c r="C398" s="246"/>
      <c r="D398" s="247" t="s">
        <v>218</v>
      </c>
      <c r="E398" s="248" t="s">
        <v>1</v>
      </c>
      <c r="F398" s="249" t="s">
        <v>5318</v>
      </c>
      <c r="G398" s="246"/>
      <c r="H398" s="248" t="s">
        <v>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5" t="s">
        <v>218</v>
      </c>
      <c r="AU398" s="255" t="s">
        <v>85</v>
      </c>
      <c r="AV398" s="13" t="s">
        <v>83</v>
      </c>
      <c r="AW398" s="13" t="s">
        <v>32</v>
      </c>
      <c r="AX398" s="13" t="s">
        <v>76</v>
      </c>
      <c r="AY398" s="255" t="s">
        <v>205</v>
      </c>
    </row>
    <row r="399" s="13" customFormat="1">
      <c r="A399" s="13"/>
      <c r="B399" s="245"/>
      <c r="C399" s="246"/>
      <c r="D399" s="247" t="s">
        <v>218</v>
      </c>
      <c r="E399" s="248" t="s">
        <v>1</v>
      </c>
      <c r="F399" s="249" t="s">
        <v>5319</v>
      </c>
      <c r="G399" s="246"/>
      <c r="H399" s="248" t="s">
        <v>1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5" t="s">
        <v>218</v>
      </c>
      <c r="AU399" s="255" t="s">
        <v>85</v>
      </c>
      <c r="AV399" s="13" t="s">
        <v>83</v>
      </c>
      <c r="AW399" s="13" t="s">
        <v>32</v>
      </c>
      <c r="AX399" s="13" t="s">
        <v>76</v>
      </c>
      <c r="AY399" s="255" t="s">
        <v>205</v>
      </c>
    </row>
    <row r="400" s="13" customFormat="1">
      <c r="A400" s="13"/>
      <c r="B400" s="245"/>
      <c r="C400" s="246"/>
      <c r="D400" s="247" t="s">
        <v>218</v>
      </c>
      <c r="E400" s="248" t="s">
        <v>1</v>
      </c>
      <c r="F400" s="249" t="s">
        <v>5320</v>
      </c>
      <c r="G400" s="246"/>
      <c r="H400" s="248" t="s">
        <v>1</v>
      </c>
      <c r="I400" s="250"/>
      <c r="J400" s="246"/>
      <c r="K400" s="246"/>
      <c r="L400" s="251"/>
      <c r="M400" s="252"/>
      <c r="N400" s="253"/>
      <c r="O400" s="253"/>
      <c r="P400" s="253"/>
      <c r="Q400" s="253"/>
      <c r="R400" s="253"/>
      <c r="S400" s="253"/>
      <c r="T400" s="25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5" t="s">
        <v>218</v>
      </c>
      <c r="AU400" s="255" t="s">
        <v>85</v>
      </c>
      <c r="AV400" s="13" t="s">
        <v>83</v>
      </c>
      <c r="AW400" s="13" t="s">
        <v>32</v>
      </c>
      <c r="AX400" s="13" t="s">
        <v>76</v>
      </c>
      <c r="AY400" s="255" t="s">
        <v>205</v>
      </c>
    </row>
    <row r="401" s="13" customFormat="1">
      <c r="A401" s="13"/>
      <c r="B401" s="245"/>
      <c r="C401" s="246"/>
      <c r="D401" s="247" t="s">
        <v>218</v>
      </c>
      <c r="E401" s="248" t="s">
        <v>1</v>
      </c>
      <c r="F401" s="249" t="s">
        <v>5321</v>
      </c>
      <c r="G401" s="246"/>
      <c r="H401" s="248" t="s">
        <v>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5" t="s">
        <v>218</v>
      </c>
      <c r="AU401" s="255" t="s">
        <v>85</v>
      </c>
      <c r="AV401" s="13" t="s">
        <v>83</v>
      </c>
      <c r="AW401" s="13" t="s">
        <v>32</v>
      </c>
      <c r="AX401" s="13" t="s">
        <v>76</v>
      </c>
      <c r="AY401" s="255" t="s">
        <v>205</v>
      </c>
    </row>
    <row r="402" s="13" customFormat="1">
      <c r="A402" s="13"/>
      <c r="B402" s="245"/>
      <c r="C402" s="246"/>
      <c r="D402" s="247" t="s">
        <v>218</v>
      </c>
      <c r="E402" s="248" t="s">
        <v>1</v>
      </c>
      <c r="F402" s="249" t="s">
        <v>5322</v>
      </c>
      <c r="G402" s="246"/>
      <c r="H402" s="248" t="s">
        <v>1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5" t="s">
        <v>218</v>
      </c>
      <c r="AU402" s="255" t="s">
        <v>85</v>
      </c>
      <c r="AV402" s="13" t="s">
        <v>83</v>
      </c>
      <c r="AW402" s="13" t="s">
        <v>32</v>
      </c>
      <c r="AX402" s="13" t="s">
        <v>76</v>
      </c>
      <c r="AY402" s="255" t="s">
        <v>205</v>
      </c>
    </row>
    <row r="403" s="13" customFormat="1">
      <c r="A403" s="13"/>
      <c r="B403" s="245"/>
      <c r="C403" s="246"/>
      <c r="D403" s="247" t="s">
        <v>218</v>
      </c>
      <c r="E403" s="248" t="s">
        <v>1</v>
      </c>
      <c r="F403" s="249" t="s">
        <v>222</v>
      </c>
      <c r="G403" s="246"/>
      <c r="H403" s="248" t="s">
        <v>1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5" t="s">
        <v>218</v>
      </c>
      <c r="AU403" s="255" t="s">
        <v>85</v>
      </c>
      <c r="AV403" s="13" t="s">
        <v>83</v>
      </c>
      <c r="AW403" s="13" t="s">
        <v>32</v>
      </c>
      <c r="AX403" s="13" t="s">
        <v>76</v>
      </c>
      <c r="AY403" s="255" t="s">
        <v>205</v>
      </c>
    </row>
    <row r="404" s="13" customFormat="1">
      <c r="A404" s="13"/>
      <c r="B404" s="245"/>
      <c r="C404" s="246"/>
      <c r="D404" s="247" t="s">
        <v>218</v>
      </c>
      <c r="E404" s="248" t="s">
        <v>1</v>
      </c>
      <c r="F404" s="249" t="s">
        <v>5323</v>
      </c>
      <c r="G404" s="246"/>
      <c r="H404" s="248" t="s">
        <v>1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5" t="s">
        <v>218</v>
      </c>
      <c r="AU404" s="255" t="s">
        <v>85</v>
      </c>
      <c r="AV404" s="13" t="s">
        <v>83</v>
      </c>
      <c r="AW404" s="13" t="s">
        <v>32</v>
      </c>
      <c r="AX404" s="13" t="s">
        <v>76</v>
      </c>
      <c r="AY404" s="255" t="s">
        <v>205</v>
      </c>
    </row>
    <row r="405" s="13" customFormat="1">
      <c r="A405" s="13"/>
      <c r="B405" s="245"/>
      <c r="C405" s="246"/>
      <c r="D405" s="247" t="s">
        <v>218</v>
      </c>
      <c r="E405" s="248" t="s">
        <v>1</v>
      </c>
      <c r="F405" s="249" t="s">
        <v>222</v>
      </c>
      <c r="G405" s="246"/>
      <c r="H405" s="248" t="s">
        <v>1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5" t="s">
        <v>218</v>
      </c>
      <c r="AU405" s="255" t="s">
        <v>85</v>
      </c>
      <c r="AV405" s="13" t="s">
        <v>83</v>
      </c>
      <c r="AW405" s="13" t="s">
        <v>32</v>
      </c>
      <c r="AX405" s="13" t="s">
        <v>76</v>
      </c>
      <c r="AY405" s="255" t="s">
        <v>205</v>
      </c>
    </row>
    <row r="406" s="14" customFormat="1">
      <c r="A406" s="14"/>
      <c r="B406" s="256"/>
      <c r="C406" s="257"/>
      <c r="D406" s="247" t="s">
        <v>218</v>
      </c>
      <c r="E406" s="258" t="s">
        <v>1</v>
      </c>
      <c r="F406" s="259" t="s">
        <v>83</v>
      </c>
      <c r="G406" s="257"/>
      <c r="H406" s="260">
        <v>1</v>
      </c>
      <c r="I406" s="261"/>
      <c r="J406" s="257"/>
      <c r="K406" s="257"/>
      <c r="L406" s="262"/>
      <c r="M406" s="263"/>
      <c r="N406" s="264"/>
      <c r="O406" s="264"/>
      <c r="P406" s="264"/>
      <c r="Q406" s="264"/>
      <c r="R406" s="264"/>
      <c r="S406" s="264"/>
      <c r="T406" s="26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6" t="s">
        <v>218</v>
      </c>
      <c r="AU406" s="266" t="s">
        <v>85</v>
      </c>
      <c r="AV406" s="14" t="s">
        <v>85</v>
      </c>
      <c r="AW406" s="14" t="s">
        <v>32</v>
      </c>
      <c r="AX406" s="14" t="s">
        <v>83</v>
      </c>
      <c r="AY406" s="266" t="s">
        <v>205</v>
      </c>
    </row>
    <row r="407" s="2" customFormat="1" ht="24.15" customHeight="1">
      <c r="A407" s="39"/>
      <c r="B407" s="40"/>
      <c r="C407" s="227" t="s">
        <v>395</v>
      </c>
      <c r="D407" s="227" t="s">
        <v>208</v>
      </c>
      <c r="E407" s="228" t="s">
        <v>5324</v>
      </c>
      <c r="F407" s="229" t="s">
        <v>5325</v>
      </c>
      <c r="G407" s="230" t="s">
        <v>547</v>
      </c>
      <c r="H407" s="231">
        <v>97</v>
      </c>
      <c r="I407" s="232"/>
      <c r="J407" s="233">
        <f>ROUND(I407*H407,2)</f>
        <v>0</v>
      </c>
      <c r="K407" s="229" t="s">
        <v>212</v>
      </c>
      <c r="L407" s="45"/>
      <c r="M407" s="234" t="s">
        <v>1</v>
      </c>
      <c r="N407" s="235" t="s">
        <v>41</v>
      </c>
      <c r="O407" s="92"/>
      <c r="P407" s="236">
        <f>O407*H407</f>
        <v>0</v>
      </c>
      <c r="Q407" s="236">
        <v>0.0011999999999999999</v>
      </c>
      <c r="R407" s="236">
        <f>Q407*H407</f>
        <v>0.11639999999999999</v>
      </c>
      <c r="S407" s="236">
        <v>0</v>
      </c>
      <c r="T407" s="237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38" t="s">
        <v>213</v>
      </c>
      <c r="AT407" s="238" t="s">
        <v>208</v>
      </c>
      <c r="AU407" s="238" t="s">
        <v>85</v>
      </c>
      <c r="AY407" s="18" t="s">
        <v>205</v>
      </c>
      <c r="BE407" s="239">
        <f>IF(N407="základní",J407,0)</f>
        <v>0</v>
      </c>
      <c r="BF407" s="239">
        <f>IF(N407="snížená",J407,0)</f>
        <v>0</v>
      </c>
      <c r="BG407" s="239">
        <f>IF(N407="zákl. přenesená",J407,0)</f>
        <v>0</v>
      </c>
      <c r="BH407" s="239">
        <f>IF(N407="sníž. přenesená",J407,0)</f>
        <v>0</v>
      </c>
      <c r="BI407" s="239">
        <f>IF(N407="nulová",J407,0)</f>
        <v>0</v>
      </c>
      <c r="BJ407" s="18" t="s">
        <v>83</v>
      </c>
      <c r="BK407" s="239">
        <f>ROUND(I407*H407,2)</f>
        <v>0</v>
      </c>
      <c r="BL407" s="18" t="s">
        <v>213</v>
      </c>
      <c r="BM407" s="238" t="s">
        <v>5326</v>
      </c>
    </row>
    <row r="408" s="2" customFormat="1">
      <c r="A408" s="39"/>
      <c r="B408" s="40"/>
      <c r="C408" s="41"/>
      <c r="D408" s="240" t="s">
        <v>216</v>
      </c>
      <c r="E408" s="41"/>
      <c r="F408" s="241" t="s">
        <v>5327</v>
      </c>
      <c r="G408" s="41"/>
      <c r="H408" s="41"/>
      <c r="I408" s="242"/>
      <c r="J408" s="41"/>
      <c r="K408" s="41"/>
      <c r="L408" s="45"/>
      <c r="M408" s="243"/>
      <c r="N408" s="244"/>
      <c r="O408" s="92"/>
      <c r="P408" s="92"/>
      <c r="Q408" s="92"/>
      <c r="R408" s="92"/>
      <c r="S408" s="92"/>
      <c r="T408" s="93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216</v>
      </c>
      <c r="AU408" s="18" t="s">
        <v>85</v>
      </c>
    </row>
    <row r="409" s="2" customFormat="1" ht="16.5" customHeight="1">
      <c r="A409" s="39"/>
      <c r="B409" s="40"/>
      <c r="C409" s="289" t="s">
        <v>405</v>
      </c>
      <c r="D409" s="289" t="s">
        <v>386</v>
      </c>
      <c r="E409" s="290" t="s">
        <v>5328</v>
      </c>
      <c r="F409" s="291" t="s">
        <v>5329</v>
      </c>
      <c r="G409" s="292" t="s">
        <v>547</v>
      </c>
      <c r="H409" s="293">
        <v>100</v>
      </c>
      <c r="I409" s="294"/>
      <c r="J409" s="295">
        <f>ROUND(I409*H409,2)</f>
        <v>0</v>
      </c>
      <c r="K409" s="291" t="s">
        <v>212</v>
      </c>
      <c r="L409" s="296"/>
      <c r="M409" s="297" t="s">
        <v>1</v>
      </c>
      <c r="N409" s="298" t="s">
        <v>41</v>
      </c>
      <c r="O409" s="92"/>
      <c r="P409" s="236">
        <f>O409*H409</f>
        <v>0</v>
      </c>
      <c r="Q409" s="236">
        <v>0.066000000000000003</v>
      </c>
      <c r="R409" s="236">
        <f>Q409*H409</f>
        <v>6.6000000000000005</v>
      </c>
      <c r="S409" s="236">
        <v>0</v>
      </c>
      <c r="T409" s="237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38" t="s">
        <v>276</v>
      </c>
      <c r="AT409" s="238" t="s">
        <v>386</v>
      </c>
      <c r="AU409" s="238" t="s">
        <v>85</v>
      </c>
      <c r="AY409" s="18" t="s">
        <v>205</v>
      </c>
      <c r="BE409" s="239">
        <f>IF(N409="základní",J409,0)</f>
        <v>0</v>
      </c>
      <c r="BF409" s="239">
        <f>IF(N409="snížená",J409,0)</f>
        <v>0</v>
      </c>
      <c r="BG409" s="239">
        <f>IF(N409="zákl. přenesená",J409,0)</f>
        <v>0</v>
      </c>
      <c r="BH409" s="239">
        <f>IF(N409="sníž. přenesená",J409,0)</f>
        <v>0</v>
      </c>
      <c r="BI409" s="239">
        <f>IF(N409="nulová",J409,0)</f>
        <v>0</v>
      </c>
      <c r="BJ409" s="18" t="s">
        <v>83</v>
      </c>
      <c r="BK409" s="239">
        <f>ROUND(I409*H409,2)</f>
        <v>0</v>
      </c>
      <c r="BL409" s="18" t="s">
        <v>213</v>
      </c>
      <c r="BM409" s="238" t="s">
        <v>5330</v>
      </c>
    </row>
    <row r="410" s="13" customFormat="1">
      <c r="A410" s="13"/>
      <c r="B410" s="245"/>
      <c r="C410" s="246"/>
      <c r="D410" s="247" t="s">
        <v>218</v>
      </c>
      <c r="E410" s="248" t="s">
        <v>1</v>
      </c>
      <c r="F410" s="249" t="s">
        <v>219</v>
      </c>
      <c r="G410" s="246"/>
      <c r="H410" s="248" t="s">
        <v>1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5" t="s">
        <v>218</v>
      </c>
      <c r="AU410" s="255" t="s">
        <v>85</v>
      </c>
      <c r="AV410" s="13" t="s">
        <v>83</v>
      </c>
      <c r="AW410" s="13" t="s">
        <v>32</v>
      </c>
      <c r="AX410" s="13" t="s">
        <v>76</v>
      </c>
      <c r="AY410" s="255" t="s">
        <v>205</v>
      </c>
    </row>
    <row r="411" s="13" customFormat="1">
      <c r="A411" s="13"/>
      <c r="B411" s="245"/>
      <c r="C411" s="246"/>
      <c r="D411" s="247" t="s">
        <v>218</v>
      </c>
      <c r="E411" s="248" t="s">
        <v>1</v>
      </c>
      <c r="F411" s="249" t="s">
        <v>220</v>
      </c>
      <c r="G411" s="246"/>
      <c r="H411" s="248" t="s">
        <v>1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5" t="s">
        <v>218</v>
      </c>
      <c r="AU411" s="255" t="s">
        <v>85</v>
      </c>
      <c r="AV411" s="13" t="s">
        <v>83</v>
      </c>
      <c r="AW411" s="13" t="s">
        <v>32</v>
      </c>
      <c r="AX411" s="13" t="s">
        <v>76</v>
      </c>
      <c r="AY411" s="255" t="s">
        <v>205</v>
      </c>
    </row>
    <row r="412" s="13" customFormat="1">
      <c r="A412" s="13"/>
      <c r="B412" s="245"/>
      <c r="C412" s="246"/>
      <c r="D412" s="247" t="s">
        <v>218</v>
      </c>
      <c r="E412" s="248" t="s">
        <v>1</v>
      </c>
      <c r="F412" s="249" t="s">
        <v>222</v>
      </c>
      <c r="G412" s="246"/>
      <c r="H412" s="248" t="s">
        <v>1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5" t="s">
        <v>218</v>
      </c>
      <c r="AU412" s="255" t="s">
        <v>85</v>
      </c>
      <c r="AV412" s="13" t="s">
        <v>83</v>
      </c>
      <c r="AW412" s="13" t="s">
        <v>32</v>
      </c>
      <c r="AX412" s="13" t="s">
        <v>76</v>
      </c>
      <c r="AY412" s="255" t="s">
        <v>205</v>
      </c>
    </row>
    <row r="413" s="14" customFormat="1">
      <c r="A413" s="14"/>
      <c r="B413" s="256"/>
      <c r="C413" s="257"/>
      <c r="D413" s="247" t="s">
        <v>218</v>
      </c>
      <c r="E413" s="258" t="s">
        <v>1</v>
      </c>
      <c r="F413" s="259" t="s">
        <v>5331</v>
      </c>
      <c r="G413" s="257"/>
      <c r="H413" s="260">
        <v>96.25</v>
      </c>
      <c r="I413" s="261"/>
      <c r="J413" s="257"/>
      <c r="K413" s="257"/>
      <c r="L413" s="262"/>
      <c r="M413" s="263"/>
      <c r="N413" s="264"/>
      <c r="O413" s="264"/>
      <c r="P413" s="264"/>
      <c r="Q413" s="264"/>
      <c r="R413" s="264"/>
      <c r="S413" s="264"/>
      <c r="T413" s="265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6" t="s">
        <v>218</v>
      </c>
      <c r="AU413" s="266" t="s">
        <v>85</v>
      </c>
      <c r="AV413" s="14" t="s">
        <v>85</v>
      </c>
      <c r="AW413" s="14" t="s">
        <v>32</v>
      </c>
      <c r="AX413" s="14" t="s">
        <v>76</v>
      </c>
      <c r="AY413" s="266" t="s">
        <v>205</v>
      </c>
    </row>
    <row r="414" s="14" customFormat="1">
      <c r="A414" s="14"/>
      <c r="B414" s="256"/>
      <c r="C414" s="257"/>
      <c r="D414" s="247" t="s">
        <v>218</v>
      </c>
      <c r="E414" s="258" t="s">
        <v>1</v>
      </c>
      <c r="F414" s="259" t="s">
        <v>5332</v>
      </c>
      <c r="G414" s="257"/>
      <c r="H414" s="260">
        <v>0.75</v>
      </c>
      <c r="I414" s="261"/>
      <c r="J414" s="257"/>
      <c r="K414" s="257"/>
      <c r="L414" s="262"/>
      <c r="M414" s="263"/>
      <c r="N414" s="264"/>
      <c r="O414" s="264"/>
      <c r="P414" s="264"/>
      <c r="Q414" s="264"/>
      <c r="R414" s="264"/>
      <c r="S414" s="264"/>
      <c r="T414" s="26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6" t="s">
        <v>218</v>
      </c>
      <c r="AU414" s="266" t="s">
        <v>85</v>
      </c>
      <c r="AV414" s="14" t="s">
        <v>85</v>
      </c>
      <c r="AW414" s="14" t="s">
        <v>32</v>
      </c>
      <c r="AX414" s="14" t="s">
        <v>76</v>
      </c>
      <c r="AY414" s="266" t="s">
        <v>205</v>
      </c>
    </row>
    <row r="415" s="15" customFormat="1">
      <c r="A415" s="15"/>
      <c r="B415" s="267"/>
      <c r="C415" s="268"/>
      <c r="D415" s="247" t="s">
        <v>218</v>
      </c>
      <c r="E415" s="269" t="s">
        <v>1</v>
      </c>
      <c r="F415" s="270" t="s">
        <v>229</v>
      </c>
      <c r="G415" s="268"/>
      <c r="H415" s="271">
        <v>97</v>
      </c>
      <c r="I415" s="272"/>
      <c r="J415" s="268"/>
      <c r="K415" s="268"/>
      <c r="L415" s="273"/>
      <c r="M415" s="274"/>
      <c r="N415" s="275"/>
      <c r="O415" s="275"/>
      <c r="P415" s="275"/>
      <c r="Q415" s="275"/>
      <c r="R415" s="275"/>
      <c r="S415" s="275"/>
      <c r="T415" s="276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T415" s="277" t="s">
        <v>218</v>
      </c>
      <c r="AU415" s="277" t="s">
        <v>85</v>
      </c>
      <c r="AV415" s="15" t="s">
        <v>213</v>
      </c>
      <c r="AW415" s="15" t="s">
        <v>32</v>
      </c>
      <c r="AX415" s="15" t="s">
        <v>83</v>
      </c>
      <c r="AY415" s="277" t="s">
        <v>205</v>
      </c>
    </row>
    <row r="416" s="14" customFormat="1">
      <c r="A416" s="14"/>
      <c r="B416" s="256"/>
      <c r="C416" s="257"/>
      <c r="D416" s="247" t="s">
        <v>218</v>
      </c>
      <c r="E416" s="257"/>
      <c r="F416" s="259" t="s">
        <v>5333</v>
      </c>
      <c r="G416" s="257"/>
      <c r="H416" s="260">
        <v>100</v>
      </c>
      <c r="I416" s="261"/>
      <c r="J416" s="257"/>
      <c r="K416" s="257"/>
      <c r="L416" s="262"/>
      <c r="M416" s="263"/>
      <c r="N416" s="264"/>
      <c r="O416" s="264"/>
      <c r="P416" s="264"/>
      <c r="Q416" s="264"/>
      <c r="R416" s="264"/>
      <c r="S416" s="264"/>
      <c r="T416" s="265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66" t="s">
        <v>218</v>
      </c>
      <c r="AU416" s="266" t="s">
        <v>85</v>
      </c>
      <c r="AV416" s="14" t="s">
        <v>85</v>
      </c>
      <c r="AW416" s="14" t="s">
        <v>4</v>
      </c>
      <c r="AX416" s="14" t="s">
        <v>83</v>
      </c>
      <c r="AY416" s="266" t="s">
        <v>205</v>
      </c>
    </row>
    <row r="417" s="2" customFormat="1" ht="24.15" customHeight="1">
      <c r="A417" s="39"/>
      <c r="B417" s="40"/>
      <c r="C417" s="227" t="s">
        <v>412</v>
      </c>
      <c r="D417" s="227" t="s">
        <v>208</v>
      </c>
      <c r="E417" s="228" t="s">
        <v>5334</v>
      </c>
      <c r="F417" s="229" t="s">
        <v>5335</v>
      </c>
      <c r="G417" s="230" t="s">
        <v>255</v>
      </c>
      <c r="H417" s="231">
        <v>192.5</v>
      </c>
      <c r="I417" s="232"/>
      <c r="J417" s="233">
        <f>ROUND(I417*H417,2)</f>
        <v>0</v>
      </c>
      <c r="K417" s="229" t="s">
        <v>212</v>
      </c>
      <c r="L417" s="45"/>
      <c r="M417" s="234" t="s">
        <v>1</v>
      </c>
      <c r="N417" s="235" t="s">
        <v>41</v>
      </c>
      <c r="O417" s="92"/>
      <c r="P417" s="236">
        <f>O417*H417</f>
        <v>0</v>
      </c>
      <c r="Q417" s="236">
        <v>0</v>
      </c>
      <c r="R417" s="236">
        <f>Q417*H417</f>
        <v>0</v>
      </c>
      <c r="S417" s="236">
        <v>0</v>
      </c>
      <c r="T417" s="237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38" t="s">
        <v>213</v>
      </c>
      <c r="AT417" s="238" t="s">
        <v>208</v>
      </c>
      <c r="AU417" s="238" t="s">
        <v>85</v>
      </c>
      <c r="AY417" s="18" t="s">
        <v>205</v>
      </c>
      <c r="BE417" s="239">
        <f>IF(N417="základní",J417,0)</f>
        <v>0</v>
      </c>
      <c r="BF417" s="239">
        <f>IF(N417="snížená",J417,0)</f>
        <v>0</v>
      </c>
      <c r="BG417" s="239">
        <f>IF(N417="zákl. přenesená",J417,0)</f>
        <v>0</v>
      </c>
      <c r="BH417" s="239">
        <f>IF(N417="sníž. přenesená",J417,0)</f>
        <v>0</v>
      </c>
      <c r="BI417" s="239">
        <f>IF(N417="nulová",J417,0)</f>
        <v>0</v>
      </c>
      <c r="BJ417" s="18" t="s">
        <v>83</v>
      </c>
      <c r="BK417" s="239">
        <f>ROUND(I417*H417,2)</f>
        <v>0</v>
      </c>
      <c r="BL417" s="18" t="s">
        <v>213</v>
      </c>
      <c r="BM417" s="238" t="s">
        <v>5336</v>
      </c>
    </row>
    <row r="418" s="2" customFormat="1">
      <c r="A418" s="39"/>
      <c r="B418" s="40"/>
      <c r="C418" s="41"/>
      <c r="D418" s="240" t="s">
        <v>216</v>
      </c>
      <c r="E418" s="41"/>
      <c r="F418" s="241" t="s">
        <v>5337</v>
      </c>
      <c r="G418" s="41"/>
      <c r="H418" s="41"/>
      <c r="I418" s="242"/>
      <c r="J418" s="41"/>
      <c r="K418" s="41"/>
      <c r="L418" s="45"/>
      <c r="M418" s="243"/>
      <c r="N418" s="244"/>
      <c r="O418" s="92"/>
      <c r="P418" s="92"/>
      <c r="Q418" s="92"/>
      <c r="R418" s="92"/>
      <c r="S418" s="92"/>
      <c r="T418" s="93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216</v>
      </c>
      <c r="AU418" s="18" t="s">
        <v>85</v>
      </c>
    </row>
    <row r="419" s="13" customFormat="1">
      <c r="A419" s="13"/>
      <c r="B419" s="245"/>
      <c r="C419" s="246"/>
      <c r="D419" s="247" t="s">
        <v>218</v>
      </c>
      <c r="E419" s="248" t="s">
        <v>1</v>
      </c>
      <c r="F419" s="249" t="s">
        <v>219</v>
      </c>
      <c r="G419" s="246"/>
      <c r="H419" s="248" t="s">
        <v>1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5" t="s">
        <v>218</v>
      </c>
      <c r="AU419" s="255" t="s">
        <v>85</v>
      </c>
      <c r="AV419" s="13" t="s">
        <v>83</v>
      </c>
      <c r="AW419" s="13" t="s">
        <v>32</v>
      </c>
      <c r="AX419" s="13" t="s">
        <v>76</v>
      </c>
      <c r="AY419" s="255" t="s">
        <v>205</v>
      </c>
    </row>
    <row r="420" s="13" customFormat="1">
      <c r="A420" s="13"/>
      <c r="B420" s="245"/>
      <c r="C420" s="246"/>
      <c r="D420" s="247" t="s">
        <v>218</v>
      </c>
      <c r="E420" s="248" t="s">
        <v>1</v>
      </c>
      <c r="F420" s="249" t="s">
        <v>220</v>
      </c>
      <c r="G420" s="246"/>
      <c r="H420" s="248" t="s">
        <v>1</v>
      </c>
      <c r="I420" s="250"/>
      <c r="J420" s="246"/>
      <c r="K420" s="246"/>
      <c r="L420" s="251"/>
      <c r="M420" s="252"/>
      <c r="N420" s="253"/>
      <c r="O420" s="253"/>
      <c r="P420" s="253"/>
      <c r="Q420" s="253"/>
      <c r="R420" s="253"/>
      <c r="S420" s="253"/>
      <c r="T420" s="254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5" t="s">
        <v>218</v>
      </c>
      <c r="AU420" s="255" t="s">
        <v>85</v>
      </c>
      <c r="AV420" s="13" t="s">
        <v>83</v>
      </c>
      <c r="AW420" s="13" t="s">
        <v>32</v>
      </c>
      <c r="AX420" s="13" t="s">
        <v>76</v>
      </c>
      <c r="AY420" s="255" t="s">
        <v>205</v>
      </c>
    </row>
    <row r="421" s="13" customFormat="1">
      <c r="A421" s="13"/>
      <c r="B421" s="245"/>
      <c r="C421" s="246"/>
      <c r="D421" s="247" t="s">
        <v>218</v>
      </c>
      <c r="E421" s="248" t="s">
        <v>1</v>
      </c>
      <c r="F421" s="249" t="s">
        <v>222</v>
      </c>
      <c r="G421" s="246"/>
      <c r="H421" s="248" t="s">
        <v>1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5" t="s">
        <v>218</v>
      </c>
      <c r="AU421" s="255" t="s">
        <v>85</v>
      </c>
      <c r="AV421" s="13" t="s">
        <v>83</v>
      </c>
      <c r="AW421" s="13" t="s">
        <v>32</v>
      </c>
      <c r="AX421" s="13" t="s">
        <v>76</v>
      </c>
      <c r="AY421" s="255" t="s">
        <v>205</v>
      </c>
    </row>
    <row r="422" s="13" customFormat="1">
      <c r="A422" s="13"/>
      <c r="B422" s="245"/>
      <c r="C422" s="246"/>
      <c r="D422" s="247" t="s">
        <v>218</v>
      </c>
      <c r="E422" s="248" t="s">
        <v>1</v>
      </c>
      <c r="F422" s="249" t="s">
        <v>5338</v>
      </c>
      <c r="G422" s="246"/>
      <c r="H422" s="248" t="s">
        <v>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5" t="s">
        <v>218</v>
      </c>
      <c r="AU422" s="255" t="s">
        <v>85</v>
      </c>
      <c r="AV422" s="13" t="s">
        <v>83</v>
      </c>
      <c r="AW422" s="13" t="s">
        <v>32</v>
      </c>
      <c r="AX422" s="13" t="s">
        <v>76</v>
      </c>
      <c r="AY422" s="255" t="s">
        <v>205</v>
      </c>
    </row>
    <row r="423" s="13" customFormat="1">
      <c r="A423" s="13"/>
      <c r="B423" s="245"/>
      <c r="C423" s="246"/>
      <c r="D423" s="247" t="s">
        <v>218</v>
      </c>
      <c r="E423" s="248" t="s">
        <v>1</v>
      </c>
      <c r="F423" s="249" t="s">
        <v>222</v>
      </c>
      <c r="G423" s="246"/>
      <c r="H423" s="248" t="s">
        <v>1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5" t="s">
        <v>218</v>
      </c>
      <c r="AU423" s="255" t="s">
        <v>85</v>
      </c>
      <c r="AV423" s="13" t="s">
        <v>83</v>
      </c>
      <c r="AW423" s="13" t="s">
        <v>32</v>
      </c>
      <c r="AX423" s="13" t="s">
        <v>76</v>
      </c>
      <c r="AY423" s="255" t="s">
        <v>205</v>
      </c>
    </row>
    <row r="424" s="14" customFormat="1">
      <c r="A424" s="14"/>
      <c r="B424" s="256"/>
      <c r="C424" s="257"/>
      <c r="D424" s="247" t="s">
        <v>218</v>
      </c>
      <c r="E424" s="258" t="s">
        <v>1</v>
      </c>
      <c r="F424" s="259" t="s">
        <v>5339</v>
      </c>
      <c r="G424" s="257"/>
      <c r="H424" s="260">
        <v>192.5</v>
      </c>
      <c r="I424" s="261"/>
      <c r="J424" s="257"/>
      <c r="K424" s="257"/>
      <c r="L424" s="262"/>
      <c r="M424" s="263"/>
      <c r="N424" s="264"/>
      <c r="O424" s="264"/>
      <c r="P424" s="264"/>
      <c r="Q424" s="264"/>
      <c r="R424" s="264"/>
      <c r="S424" s="264"/>
      <c r="T424" s="26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6" t="s">
        <v>218</v>
      </c>
      <c r="AU424" s="266" t="s">
        <v>85</v>
      </c>
      <c r="AV424" s="14" t="s">
        <v>85</v>
      </c>
      <c r="AW424" s="14" t="s">
        <v>32</v>
      </c>
      <c r="AX424" s="14" t="s">
        <v>76</v>
      </c>
      <c r="AY424" s="266" t="s">
        <v>205</v>
      </c>
    </row>
    <row r="425" s="15" customFormat="1">
      <c r="A425" s="15"/>
      <c r="B425" s="267"/>
      <c r="C425" s="268"/>
      <c r="D425" s="247" t="s">
        <v>218</v>
      </c>
      <c r="E425" s="269" t="s">
        <v>1</v>
      </c>
      <c r="F425" s="270" t="s">
        <v>229</v>
      </c>
      <c r="G425" s="268"/>
      <c r="H425" s="271">
        <v>192.5</v>
      </c>
      <c r="I425" s="272"/>
      <c r="J425" s="268"/>
      <c r="K425" s="268"/>
      <c r="L425" s="273"/>
      <c r="M425" s="274"/>
      <c r="N425" s="275"/>
      <c r="O425" s="275"/>
      <c r="P425" s="275"/>
      <c r="Q425" s="275"/>
      <c r="R425" s="275"/>
      <c r="S425" s="275"/>
      <c r="T425" s="276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77" t="s">
        <v>218</v>
      </c>
      <c r="AU425" s="277" t="s">
        <v>85</v>
      </c>
      <c r="AV425" s="15" t="s">
        <v>213</v>
      </c>
      <c r="AW425" s="15" t="s">
        <v>32</v>
      </c>
      <c r="AX425" s="15" t="s">
        <v>83</v>
      </c>
      <c r="AY425" s="277" t="s">
        <v>205</v>
      </c>
    </row>
    <row r="426" s="2" customFormat="1" ht="33" customHeight="1">
      <c r="A426" s="39"/>
      <c r="B426" s="40"/>
      <c r="C426" s="289" t="s">
        <v>425</v>
      </c>
      <c r="D426" s="289" t="s">
        <v>386</v>
      </c>
      <c r="E426" s="290" t="s">
        <v>5340</v>
      </c>
      <c r="F426" s="291" t="s">
        <v>5341</v>
      </c>
      <c r="G426" s="292" t="s">
        <v>547</v>
      </c>
      <c r="H426" s="293">
        <v>77</v>
      </c>
      <c r="I426" s="294"/>
      <c r="J426" s="295">
        <f>ROUND(I426*H426,2)</f>
        <v>0</v>
      </c>
      <c r="K426" s="291" t="s">
        <v>755</v>
      </c>
      <c r="L426" s="296"/>
      <c r="M426" s="297" t="s">
        <v>1</v>
      </c>
      <c r="N426" s="298" t="s">
        <v>41</v>
      </c>
      <c r="O426" s="92"/>
      <c r="P426" s="236">
        <f>O426*H426</f>
        <v>0</v>
      </c>
      <c r="Q426" s="236">
        <v>0.019099999999999999</v>
      </c>
      <c r="R426" s="236">
        <f>Q426*H426</f>
        <v>1.4706999999999999</v>
      </c>
      <c r="S426" s="236">
        <v>0</v>
      </c>
      <c r="T426" s="237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38" t="s">
        <v>276</v>
      </c>
      <c r="AT426" s="238" t="s">
        <v>386</v>
      </c>
      <c r="AU426" s="238" t="s">
        <v>85</v>
      </c>
      <c r="AY426" s="18" t="s">
        <v>205</v>
      </c>
      <c r="BE426" s="239">
        <f>IF(N426="základní",J426,0)</f>
        <v>0</v>
      </c>
      <c r="BF426" s="239">
        <f>IF(N426="snížená",J426,0)</f>
        <v>0</v>
      </c>
      <c r="BG426" s="239">
        <f>IF(N426="zákl. přenesená",J426,0)</f>
        <v>0</v>
      </c>
      <c r="BH426" s="239">
        <f>IF(N426="sníž. přenesená",J426,0)</f>
        <v>0</v>
      </c>
      <c r="BI426" s="239">
        <f>IF(N426="nulová",J426,0)</f>
        <v>0</v>
      </c>
      <c r="BJ426" s="18" t="s">
        <v>83</v>
      </c>
      <c r="BK426" s="239">
        <f>ROUND(I426*H426,2)</f>
        <v>0</v>
      </c>
      <c r="BL426" s="18" t="s">
        <v>213</v>
      </c>
      <c r="BM426" s="238" t="s">
        <v>5342</v>
      </c>
    </row>
    <row r="427" s="14" customFormat="1">
      <c r="A427" s="14"/>
      <c r="B427" s="256"/>
      <c r="C427" s="257"/>
      <c r="D427" s="247" t="s">
        <v>218</v>
      </c>
      <c r="E427" s="257"/>
      <c r="F427" s="259" t="s">
        <v>5343</v>
      </c>
      <c r="G427" s="257"/>
      <c r="H427" s="260">
        <v>77</v>
      </c>
      <c r="I427" s="261"/>
      <c r="J427" s="257"/>
      <c r="K427" s="257"/>
      <c r="L427" s="262"/>
      <c r="M427" s="263"/>
      <c r="N427" s="264"/>
      <c r="O427" s="264"/>
      <c r="P427" s="264"/>
      <c r="Q427" s="264"/>
      <c r="R427" s="264"/>
      <c r="S427" s="264"/>
      <c r="T427" s="26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6" t="s">
        <v>218</v>
      </c>
      <c r="AU427" s="266" t="s">
        <v>85</v>
      </c>
      <c r="AV427" s="14" t="s">
        <v>85</v>
      </c>
      <c r="AW427" s="14" t="s">
        <v>4</v>
      </c>
      <c r="AX427" s="14" t="s">
        <v>83</v>
      </c>
      <c r="AY427" s="266" t="s">
        <v>205</v>
      </c>
    </row>
    <row r="428" s="2" customFormat="1" ht="24.15" customHeight="1">
      <c r="A428" s="39"/>
      <c r="B428" s="40"/>
      <c r="C428" s="227" t="s">
        <v>431</v>
      </c>
      <c r="D428" s="227" t="s">
        <v>208</v>
      </c>
      <c r="E428" s="228" t="s">
        <v>5344</v>
      </c>
      <c r="F428" s="229" t="s">
        <v>5345</v>
      </c>
      <c r="G428" s="230" t="s">
        <v>547</v>
      </c>
      <c r="H428" s="231">
        <v>1</v>
      </c>
      <c r="I428" s="232"/>
      <c r="J428" s="233">
        <f>ROUND(I428*H428,2)</f>
        <v>0</v>
      </c>
      <c r="K428" s="229" t="s">
        <v>1</v>
      </c>
      <c r="L428" s="45"/>
      <c r="M428" s="234" t="s">
        <v>1</v>
      </c>
      <c r="N428" s="235" t="s">
        <v>41</v>
      </c>
      <c r="O428" s="92"/>
      <c r="P428" s="236">
        <f>O428*H428</f>
        <v>0</v>
      </c>
      <c r="Q428" s="236">
        <v>0</v>
      </c>
      <c r="R428" s="236">
        <f>Q428*H428</f>
        <v>0</v>
      </c>
      <c r="S428" s="236">
        <v>0</v>
      </c>
      <c r="T428" s="237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38" t="s">
        <v>213</v>
      </c>
      <c r="AT428" s="238" t="s">
        <v>208</v>
      </c>
      <c r="AU428" s="238" t="s">
        <v>85</v>
      </c>
      <c r="AY428" s="18" t="s">
        <v>205</v>
      </c>
      <c r="BE428" s="239">
        <f>IF(N428="základní",J428,0)</f>
        <v>0</v>
      </c>
      <c r="BF428" s="239">
        <f>IF(N428="snížená",J428,0)</f>
        <v>0</v>
      </c>
      <c r="BG428" s="239">
        <f>IF(N428="zákl. přenesená",J428,0)</f>
        <v>0</v>
      </c>
      <c r="BH428" s="239">
        <f>IF(N428="sníž. přenesená",J428,0)</f>
        <v>0</v>
      </c>
      <c r="BI428" s="239">
        <f>IF(N428="nulová",J428,0)</f>
        <v>0</v>
      </c>
      <c r="BJ428" s="18" t="s">
        <v>83</v>
      </c>
      <c r="BK428" s="239">
        <f>ROUND(I428*H428,2)</f>
        <v>0</v>
      </c>
      <c r="BL428" s="18" t="s">
        <v>213</v>
      </c>
      <c r="BM428" s="238" t="s">
        <v>5346</v>
      </c>
    </row>
    <row r="429" s="13" customFormat="1">
      <c r="A429" s="13"/>
      <c r="B429" s="245"/>
      <c r="C429" s="246"/>
      <c r="D429" s="247" t="s">
        <v>218</v>
      </c>
      <c r="E429" s="248" t="s">
        <v>1</v>
      </c>
      <c r="F429" s="249" t="s">
        <v>219</v>
      </c>
      <c r="G429" s="246"/>
      <c r="H429" s="248" t="s">
        <v>1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5" t="s">
        <v>218</v>
      </c>
      <c r="AU429" s="255" t="s">
        <v>85</v>
      </c>
      <c r="AV429" s="13" t="s">
        <v>83</v>
      </c>
      <c r="AW429" s="13" t="s">
        <v>32</v>
      </c>
      <c r="AX429" s="13" t="s">
        <v>76</v>
      </c>
      <c r="AY429" s="255" t="s">
        <v>205</v>
      </c>
    </row>
    <row r="430" s="13" customFormat="1">
      <c r="A430" s="13"/>
      <c r="B430" s="245"/>
      <c r="C430" s="246"/>
      <c r="D430" s="247" t="s">
        <v>218</v>
      </c>
      <c r="E430" s="248" t="s">
        <v>1</v>
      </c>
      <c r="F430" s="249" t="s">
        <v>220</v>
      </c>
      <c r="G430" s="246"/>
      <c r="H430" s="248" t="s">
        <v>1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5" t="s">
        <v>218</v>
      </c>
      <c r="AU430" s="255" t="s">
        <v>85</v>
      </c>
      <c r="AV430" s="13" t="s">
        <v>83</v>
      </c>
      <c r="AW430" s="13" t="s">
        <v>32</v>
      </c>
      <c r="AX430" s="13" t="s">
        <v>76</v>
      </c>
      <c r="AY430" s="255" t="s">
        <v>205</v>
      </c>
    </row>
    <row r="431" s="13" customFormat="1">
      <c r="A431" s="13"/>
      <c r="B431" s="245"/>
      <c r="C431" s="246"/>
      <c r="D431" s="247" t="s">
        <v>218</v>
      </c>
      <c r="E431" s="248" t="s">
        <v>1</v>
      </c>
      <c r="F431" s="249" t="s">
        <v>222</v>
      </c>
      <c r="G431" s="246"/>
      <c r="H431" s="248" t="s">
        <v>1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5" t="s">
        <v>218</v>
      </c>
      <c r="AU431" s="255" t="s">
        <v>85</v>
      </c>
      <c r="AV431" s="13" t="s">
        <v>83</v>
      </c>
      <c r="AW431" s="13" t="s">
        <v>32</v>
      </c>
      <c r="AX431" s="13" t="s">
        <v>76</v>
      </c>
      <c r="AY431" s="255" t="s">
        <v>205</v>
      </c>
    </row>
    <row r="432" s="13" customFormat="1">
      <c r="A432" s="13"/>
      <c r="B432" s="245"/>
      <c r="C432" s="246"/>
      <c r="D432" s="247" t="s">
        <v>218</v>
      </c>
      <c r="E432" s="248" t="s">
        <v>1</v>
      </c>
      <c r="F432" s="249" t="s">
        <v>5318</v>
      </c>
      <c r="G432" s="246"/>
      <c r="H432" s="248" t="s">
        <v>1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5" t="s">
        <v>218</v>
      </c>
      <c r="AU432" s="255" t="s">
        <v>85</v>
      </c>
      <c r="AV432" s="13" t="s">
        <v>83</v>
      </c>
      <c r="AW432" s="13" t="s">
        <v>32</v>
      </c>
      <c r="AX432" s="13" t="s">
        <v>76</v>
      </c>
      <c r="AY432" s="255" t="s">
        <v>205</v>
      </c>
    </row>
    <row r="433" s="13" customFormat="1">
      <c r="A433" s="13"/>
      <c r="B433" s="245"/>
      <c r="C433" s="246"/>
      <c r="D433" s="247" t="s">
        <v>218</v>
      </c>
      <c r="E433" s="248" t="s">
        <v>1</v>
      </c>
      <c r="F433" s="249" t="s">
        <v>5319</v>
      </c>
      <c r="G433" s="246"/>
      <c r="H433" s="248" t="s">
        <v>1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5" t="s">
        <v>218</v>
      </c>
      <c r="AU433" s="255" t="s">
        <v>85</v>
      </c>
      <c r="AV433" s="13" t="s">
        <v>83</v>
      </c>
      <c r="AW433" s="13" t="s">
        <v>32</v>
      </c>
      <c r="AX433" s="13" t="s">
        <v>76</v>
      </c>
      <c r="AY433" s="255" t="s">
        <v>205</v>
      </c>
    </row>
    <row r="434" s="13" customFormat="1">
      <c r="A434" s="13"/>
      <c r="B434" s="245"/>
      <c r="C434" s="246"/>
      <c r="D434" s="247" t="s">
        <v>218</v>
      </c>
      <c r="E434" s="248" t="s">
        <v>1</v>
      </c>
      <c r="F434" s="249" t="s">
        <v>5320</v>
      </c>
      <c r="G434" s="246"/>
      <c r="H434" s="248" t="s">
        <v>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5" t="s">
        <v>218</v>
      </c>
      <c r="AU434" s="255" t="s">
        <v>85</v>
      </c>
      <c r="AV434" s="13" t="s">
        <v>83</v>
      </c>
      <c r="AW434" s="13" t="s">
        <v>32</v>
      </c>
      <c r="AX434" s="13" t="s">
        <v>76</v>
      </c>
      <c r="AY434" s="255" t="s">
        <v>205</v>
      </c>
    </row>
    <row r="435" s="13" customFormat="1">
      <c r="A435" s="13"/>
      <c r="B435" s="245"/>
      <c r="C435" s="246"/>
      <c r="D435" s="247" t="s">
        <v>218</v>
      </c>
      <c r="E435" s="248" t="s">
        <v>1</v>
      </c>
      <c r="F435" s="249" t="s">
        <v>5347</v>
      </c>
      <c r="G435" s="246"/>
      <c r="H435" s="248" t="s">
        <v>1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5" t="s">
        <v>218</v>
      </c>
      <c r="AU435" s="255" t="s">
        <v>85</v>
      </c>
      <c r="AV435" s="13" t="s">
        <v>83</v>
      </c>
      <c r="AW435" s="13" t="s">
        <v>32</v>
      </c>
      <c r="AX435" s="13" t="s">
        <v>76</v>
      </c>
      <c r="AY435" s="255" t="s">
        <v>205</v>
      </c>
    </row>
    <row r="436" s="13" customFormat="1">
      <c r="A436" s="13"/>
      <c r="B436" s="245"/>
      <c r="C436" s="246"/>
      <c r="D436" s="247" t="s">
        <v>218</v>
      </c>
      <c r="E436" s="248" t="s">
        <v>1</v>
      </c>
      <c r="F436" s="249" t="s">
        <v>5348</v>
      </c>
      <c r="G436" s="246"/>
      <c r="H436" s="248" t="s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5" t="s">
        <v>218</v>
      </c>
      <c r="AU436" s="255" t="s">
        <v>85</v>
      </c>
      <c r="AV436" s="13" t="s">
        <v>83</v>
      </c>
      <c r="AW436" s="13" t="s">
        <v>32</v>
      </c>
      <c r="AX436" s="13" t="s">
        <v>76</v>
      </c>
      <c r="AY436" s="255" t="s">
        <v>205</v>
      </c>
    </row>
    <row r="437" s="13" customFormat="1">
      <c r="A437" s="13"/>
      <c r="B437" s="245"/>
      <c r="C437" s="246"/>
      <c r="D437" s="247" t="s">
        <v>218</v>
      </c>
      <c r="E437" s="248" t="s">
        <v>1</v>
      </c>
      <c r="F437" s="249" t="s">
        <v>222</v>
      </c>
      <c r="G437" s="246"/>
      <c r="H437" s="248" t="s">
        <v>1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5" t="s">
        <v>218</v>
      </c>
      <c r="AU437" s="255" t="s">
        <v>85</v>
      </c>
      <c r="AV437" s="13" t="s">
        <v>83</v>
      </c>
      <c r="AW437" s="13" t="s">
        <v>32</v>
      </c>
      <c r="AX437" s="13" t="s">
        <v>76</v>
      </c>
      <c r="AY437" s="255" t="s">
        <v>205</v>
      </c>
    </row>
    <row r="438" s="13" customFormat="1">
      <c r="A438" s="13"/>
      <c r="B438" s="245"/>
      <c r="C438" s="246"/>
      <c r="D438" s="247" t="s">
        <v>218</v>
      </c>
      <c r="E438" s="248" t="s">
        <v>1</v>
      </c>
      <c r="F438" s="249" t="s">
        <v>5349</v>
      </c>
      <c r="G438" s="246"/>
      <c r="H438" s="248" t="s">
        <v>1</v>
      </c>
      <c r="I438" s="250"/>
      <c r="J438" s="246"/>
      <c r="K438" s="246"/>
      <c r="L438" s="251"/>
      <c r="M438" s="252"/>
      <c r="N438" s="253"/>
      <c r="O438" s="253"/>
      <c r="P438" s="253"/>
      <c r="Q438" s="253"/>
      <c r="R438" s="253"/>
      <c r="S438" s="253"/>
      <c r="T438" s="254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5" t="s">
        <v>218</v>
      </c>
      <c r="AU438" s="255" t="s">
        <v>85</v>
      </c>
      <c r="AV438" s="13" t="s">
        <v>83</v>
      </c>
      <c r="AW438" s="13" t="s">
        <v>32</v>
      </c>
      <c r="AX438" s="13" t="s">
        <v>76</v>
      </c>
      <c r="AY438" s="255" t="s">
        <v>205</v>
      </c>
    </row>
    <row r="439" s="13" customFormat="1">
      <c r="A439" s="13"/>
      <c r="B439" s="245"/>
      <c r="C439" s="246"/>
      <c r="D439" s="247" t="s">
        <v>218</v>
      </c>
      <c r="E439" s="248" t="s">
        <v>1</v>
      </c>
      <c r="F439" s="249" t="s">
        <v>222</v>
      </c>
      <c r="G439" s="246"/>
      <c r="H439" s="248" t="s">
        <v>1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5" t="s">
        <v>218</v>
      </c>
      <c r="AU439" s="255" t="s">
        <v>85</v>
      </c>
      <c r="AV439" s="13" t="s">
        <v>83</v>
      </c>
      <c r="AW439" s="13" t="s">
        <v>32</v>
      </c>
      <c r="AX439" s="13" t="s">
        <v>76</v>
      </c>
      <c r="AY439" s="255" t="s">
        <v>205</v>
      </c>
    </row>
    <row r="440" s="14" customFormat="1">
      <c r="A440" s="14"/>
      <c r="B440" s="256"/>
      <c r="C440" s="257"/>
      <c r="D440" s="247" t="s">
        <v>218</v>
      </c>
      <c r="E440" s="258" t="s">
        <v>1</v>
      </c>
      <c r="F440" s="259" t="s">
        <v>83</v>
      </c>
      <c r="G440" s="257"/>
      <c r="H440" s="260">
        <v>1</v>
      </c>
      <c r="I440" s="261"/>
      <c r="J440" s="257"/>
      <c r="K440" s="257"/>
      <c r="L440" s="262"/>
      <c r="M440" s="263"/>
      <c r="N440" s="264"/>
      <c r="O440" s="264"/>
      <c r="P440" s="264"/>
      <c r="Q440" s="264"/>
      <c r="R440" s="264"/>
      <c r="S440" s="264"/>
      <c r="T440" s="26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6" t="s">
        <v>218</v>
      </c>
      <c r="AU440" s="266" t="s">
        <v>85</v>
      </c>
      <c r="AV440" s="14" t="s">
        <v>85</v>
      </c>
      <c r="AW440" s="14" t="s">
        <v>32</v>
      </c>
      <c r="AX440" s="14" t="s">
        <v>83</v>
      </c>
      <c r="AY440" s="266" t="s">
        <v>205</v>
      </c>
    </row>
    <row r="441" s="2" customFormat="1" ht="16.5" customHeight="1">
      <c r="A441" s="39"/>
      <c r="B441" s="40"/>
      <c r="C441" s="289" t="s">
        <v>438</v>
      </c>
      <c r="D441" s="289" t="s">
        <v>386</v>
      </c>
      <c r="E441" s="290" t="s">
        <v>5350</v>
      </c>
      <c r="F441" s="291" t="s">
        <v>5351</v>
      </c>
      <c r="G441" s="292" t="s">
        <v>933</v>
      </c>
      <c r="H441" s="293">
        <v>1</v>
      </c>
      <c r="I441" s="294"/>
      <c r="J441" s="295">
        <f>ROUND(I441*H441,2)</f>
        <v>0</v>
      </c>
      <c r="K441" s="291" t="s">
        <v>1</v>
      </c>
      <c r="L441" s="296"/>
      <c r="M441" s="297" t="s">
        <v>1</v>
      </c>
      <c r="N441" s="298" t="s">
        <v>41</v>
      </c>
      <c r="O441" s="92"/>
      <c r="P441" s="236">
        <f>O441*H441</f>
        <v>0</v>
      </c>
      <c r="Q441" s="236">
        <v>0.058000000000000003</v>
      </c>
      <c r="R441" s="236">
        <f>Q441*H441</f>
        <v>0.058000000000000003</v>
      </c>
      <c r="S441" s="236">
        <v>0</v>
      </c>
      <c r="T441" s="237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8" t="s">
        <v>276</v>
      </c>
      <c r="AT441" s="238" t="s">
        <v>386</v>
      </c>
      <c r="AU441" s="238" t="s">
        <v>85</v>
      </c>
      <c r="AY441" s="18" t="s">
        <v>205</v>
      </c>
      <c r="BE441" s="239">
        <f>IF(N441="základní",J441,0)</f>
        <v>0</v>
      </c>
      <c r="BF441" s="239">
        <f>IF(N441="snížená",J441,0)</f>
        <v>0</v>
      </c>
      <c r="BG441" s="239">
        <f>IF(N441="zákl. přenesená",J441,0)</f>
        <v>0</v>
      </c>
      <c r="BH441" s="239">
        <f>IF(N441="sníž. přenesená",J441,0)</f>
        <v>0</v>
      </c>
      <c r="BI441" s="239">
        <f>IF(N441="nulová",J441,0)</f>
        <v>0</v>
      </c>
      <c r="BJ441" s="18" t="s">
        <v>83</v>
      </c>
      <c r="BK441" s="239">
        <f>ROUND(I441*H441,2)</f>
        <v>0</v>
      </c>
      <c r="BL441" s="18" t="s">
        <v>213</v>
      </c>
      <c r="BM441" s="238" t="s">
        <v>5352</v>
      </c>
    </row>
    <row r="442" s="13" customFormat="1">
      <c r="A442" s="13"/>
      <c r="B442" s="245"/>
      <c r="C442" s="246"/>
      <c r="D442" s="247" t="s">
        <v>218</v>
      </c>
      <c r="E442" s="248" t="s">
        <v>1</v>
      </c>
      <c r="F442" s="249" t="s">
        <v>219</v>
      </c>
      <c r="G442" s="246"/>
      <c r="H442" s="248" t="s">
        <v>1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5" t="s">
        <v>218</v>
      </c>
      <c r="AU442" s="255" t="s">
        <v>85</v>
      </c>
      <c r="AV442" s="13" t="s">
        <v>83</v>
      </c>
      <c r="AW442" s="13" t="s">
        <v>32</v>
      </c>
      <c r="AX442" s="13" t="s">
        <v>76</v>
      </c>
      <c r="AY442" s="255" t="s">
        <v>205</v>
      </c>
    </row>
    <row r="443" s="13" customFormat="1">
      <c r="A443" s="13"/>
      <c r="B443" s="245"/>
      <c r="C443" s="246"/>
      <c r="D443" s="247" t="s">
        <v>218</v>
      </c>
      <c r="E443" s="248" t="s">
        <v>1</v>
      </c>
      <c r="F443" s="249" t="s">
        <v>220</v>
      </c>
      <c r="G443" s="246"/>
      <c r="H443" s="248" t="s">
        <v>1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5" t="s">
        <v>218</v>
      </c>
      <c r="AU443" s="255" t="s">
        <v>85</v>
      </c>
      <c r="AV443" s="13" t="s">
        <v>83</v>
      </c>
      <c r="AW443" s="13" t="s">
        <v>32</v>
      </c>
      <c r="AX443" s="13" t="s">
        <v>76</v>
      </c>
      <c r="AY443" s="255" t="s">
        <v>205</v>
      </c>
    </row>
    <row r="444" s="13" customFormat="1">
      <c r="A444" s="13"/>
      <c r="B444" s="245"/>
      <c r="C444" s="246"/>
      <c r="D444" s="247" t="s">
        <v>218</v>
      </c>
      <c r="E444" s="248" t="s">
        <v>1</v>
      </c>
      <c r="F444" s="249" t="s">
        <v>222</v>
      </c>
      <c r="G444" s="246"/>
      <c r="H444" s="248" t="s">
        <v>1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5" t="s">
        <v>218</v>
      </c>
      <c r="AU444" s="255" t="s">
        <v>85</v>
      </c>
      <c r="AV444" s="13" t="s">
        <v>83</v>
      </c>
      <c r="AW444" s="13" t="s">
        <v>32</v>
      </c>
      <c r="AX444" s="13" t="s">
        <v>76</v>
      </c>
      <c r="AY444" s="255" t="s">
        <v>205</v>
      </c>
    </row>
    <row r="445" s="13" customFormat="1">
      <c r="A445" s="13"/>
      <c r="B445" s="245"/>
      <c r="C445" s="246"/>
      <c r="D445" s="247" t="s">
        <v>218</v>
      </c>
      <c r="E445" s="248" t="s">
        <v>1</v>
      </c>
      <c r="F445" s="249" t="s">
        <v>5318</v>
      </c>
      <c r="G445" s="246"/>
      <c r="H445" s="248" t="s">
        <v>1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5" t="s">
        <v>218</v>
      </c>
      <c r="AU445" s="255" t="s">
        <v>85</v>
      </c>
      <c r="AV445" s="13" t="s">
        <v>83</v>
      </c>
      <c r="AW445" s="13" t="s">
        <v>32</v>
      </c>
      <c r="AX445" s="13" t="s">
        <v>76</v>
      </c>
      <c r="AY445" s="255" t="s">
        <v>205</v>
      </c>
    </row>
    <row r="446" s="13" customFormat="1">
      <c r="A446" s="13"/>
      <c r="B446" s="245"/>
      <c r="C446" s="246"/>
      <c r="D446" s="247" t="s">
        <v>218</v>
      </c>
      <c r="E446" s="248" t="s">
        <v>1</v>
      </c>
      <c r="F446" s="249" t="s">
        <v>5319</v>
      </c>
      <c r="G446" s="246"/>
      <c r="H446" s="248" t="s">
        <v>1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5" t="s">
        <v>218</v>
      </c>
      <c r="AU446" s="255" t="s">
        <v>85</v>
      </c>
      <c r="AV446" s="13" t="s">
        <v>83</v>
      </c>
      <c r="AW446" s="13" t="s">
        <v>32</v>
      </c>
      <c r="AX446" s="13" t="s">
        <v>76</v>
      </c>
      <c r="AY446" s="255" t="s">
        <v>205</v>
      </c>
    </row>
    <row r="447" s="13" customFormat="1">
      <c r="A447" s="13"/>
      <c r="B447" s="245"/>
      <c r="C447" s="246"/>
      <c r="D447" s="247" t="s">
        <v>218</v>
      </c>
      <c r="E447" s="248" t="s">
        <v>1</v>
      </c>
      <c r="F447" s="249" t="s">
        <v>5320</v>
      </c>
      <c r="G447" s="246"/>
      <c r="H447" s="248" t="s">
        <v>1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5" t="s">
        <v>218</v>
      </c>
      <c r="AU447" s="255" t="s">
        <v>85</v>
      </c>
      <c r="AV447" s="13" t="s">
        <v>83</v>
      </c>
      <c r="AW447" s="13" t="s">
        <v>32</v>
      </c>
      <c r="AX447" s="13" t="s">
        <v>76</v>
      </c>
      <c r="AY447" s="255" t="s">
        <v>205</v>
      </c>
    </row>
    <row r="448" s="13" customFormat="1">
      <c r="A448" s="13"/>
      <c r="B448" s="245"/>
      <c r="C448" s="246"/>
      <c r="D448" s="247" t="s">
        <v>218</v>
      </c>
      <c r="E448" s="248" t="s">
        <v>1</v>
      </c>
      <c r="F448" s="249" t="s">
        <v>5322</v>
      </c>
      <c r="G448" s="246"/>
      <c r="H448" s="248" t="s">
        <v>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5" t="s">
        <v>218</v>
      </c>
      <c r="AU448" s="255" t="s">
        <v>85</v>
      </c>
      <c r="AV448" s="13" t="s">
        <v>83</v>
      </c>
      <c r="AW448" s="13" t="s">
        <v>32</v>
      </c>
      <c r="AX448" s="13" t="s">
        <v>76</v>
      </c>
      <c r="AY448" s="255" t="s">
        <v>205</v>
      </c>
    </row>
    <row r="449" s="13" customFormat="1">
      <c r="A449" s="13"/>
      <c r="B449" s="245"/>
      <c r="C449" s="246"/>
      <c r="D449" s="247" t="s">
        <v>218</v>
      </c>
      <c r="E449" s="248" t="s">
        <v>1</v>
      </c>
      <c r="F449" s="249" t="s">
        <v>5347</v>
      </c>
      <c r="G449" s="246"/>
      <c r="H449" s="248" t="s">
        <v>1</v>
      </c>
      <c r="I449" s="250"/>
      <c r="J449" s="246"/>
      <c r="K449" s="246"/>
      <c r="L449" s="251"/>
      <c r="M449" s="252"/>
      <c r="N449" s="253"/>
      <c r="O449" s="253"/>
      <c r="P449" s="253"/>
      <c r="Q449" s="253"/>
      <c r="R449" s="253"/>
      <c r="S449" s="253"/>
      <c r="T449" s="254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5" t="s">
        <v>218</v>
      </c>
      <c r="AU449" s="255" t="s">
        <v>85</v>
      </c>
      <c r="AV449" s="13" t="s">
        <v>83</v>
      </c>
      <c r="AW449" s="13" t="s">
        <v>32</v>
      </c>
      <c r="AX449" s="13" t="s">
        <v>76</v>
      </c>
      <c r="AY449" s="255" t="s">
        <v>205</v>
      </c>
    </row>
    <row r="450" s="13" customFormat="1">
      <c r="A450" s="13"/>
      <c r="B450" s="245"/>
      <c r="C450" s="246"/>
      <c r="D450" s="247" t="s">
        <v>218</v>
      </c>
      <c r="E450" s="248" t="s">
        <v>1</v>
      </c>
      <c r="F450" s="249" t="s">
        <v>222</v>
      </c>
      <c r="G450" s="246"/>
      <c r="H450" s="248" t="s">
        <v>1</v>
      </c>
      <c r="I450" s="250"/>
      <c r="J450" s="246"/>
      <c r="K450" s="246"/>
      <c r="L450" s="251"/>
      <c r="M450" s="252"/>
      <c r="N450" s="253"/>
      <c r="O450" s="253"/>
      <c r="P450" s="253"/>
      <c r="Q450" s="253"/>
      <c r="R450" s="253"/>
      <c r="S450" s="253"/>
      <c r="T450" s="254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5" t="s">
        <v>218</v>
      </c>
      <c r="AU450" s="255" t="s">
        <v>85</v>
      </c>
      <c r="AV450" s="13" t="s">
        <v>83</v>
      </c>
      <c r="AW450" s="13" t="s">
        <v>32</v>
      </c>
      <c r="AX450" s="13" t="s">
        <v>76</v>
      </c>
      <c r="AY450" s="255" t="s">
        <v>205</v>
      </c>
    </row>
    <row r="451" s="13" customFormat="1">
      <c r="A451" s="13"/>
      <c r="B451" s="245"/>
      <c r="C451" s="246"/>
      <c r="D451" s="247" t="s">
        <v>218</v>
      </c>
      <c r="E451" s="248" t="s">
        <v>1</v>
      </c>
      <c r="F451" s="249" t="s">
        <v>5353</v>
      </c>
      <c r="G451" s="246"/>
      <c r="H451" s="248" t="s">
        <v>1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5" t="s">
        <v>218</v>
      </c>
      <c r="AU451" s="255" t="s">
        <v>85</v>
      </c>
      <c r="AV451" s="13" t="s">
        <v>83</v>
      </c>
      <c r="AW451" s="13" t="s">
        <v>32</v>
      </c>
      <c r="AX451" s="13" t="s">
        <v>76</v>
      </c>
      <c r="AY451" s="255" t="s">
        <v>205</v>
      </c>
    </row>
    <row r="452" s="13" customFormat="1">
      <c r="A452" s="13"/>
      <c r="B452" s="245"/>
      <c r="C452" s="246"/>
      <c r="D452" s="247" t="s">
        <v>218</v>
      </c>
      <c r="E452" s="248" t="s">
        <v>1</v>
      </c>
      <c r="F452" s="249" t="s">
        <v>222</v>
      </c>
      <c r="G452" s="246"/>
      <c r="H452" s="248" t="s">
        <v>1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5" t="s">
        <v>218</v>
      </c>
      <c r="AU452" s="255" t="s">
        <v>85</v>
      </c>
      <c r="AV452" s="13" t="s">
        <v>83</v>
      </c>
      <c r="AW452" s="13" t="s">
        <v>32</v>
      </c>
      <c r="AX452" s="13" t="s">
        <v>76</v>
      </c>
      <c r="AY452" s="255" t="s">
        <v>205</v>
      </c>
    </row>
    <row r="453" s="14" customFormat="1">
      <c r="A453" s="14"/>
      <c r="B453" s="256"/>
      <c r="C453" s="257"/>
      <c r="D453" s="247" t="s">
        <v>218</v>
      </c>
      <c r="E453" s="258" t="s">
        <v>1</v>
      </c>
      <c r="F453" s="259" t="s">
        <v>83</v>
      </c>
      <c r="G453" s="257"/>
      <c r="H453" s="260">
        <v>1</v>
      </c>
      <c r="I453" s="261"/>
      <c r="J453" s="257"/>
      <c r="K453" s="257"/>
      <c r="L453" s="262"/>
      <c r="M453" s="263"/>
      <c r="N453" s="264"/>
      <c r="O453" s="264"/>
      <c r="P453" s="264"/>
      <c r="Q453" s="264"/>
      <c r="R453" s="264"/>
      <c r="S453" s="264"/>
      <c r="T453" s="265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66" t="s">
        <v>218</v>
      </c>
      <c r="AU453" s="266" t="s">
        <v>85</v>
      </c>
      <c r="AV453" s="14" t="s">
        <v>85</v>
      </c>
      <c r="AW453" s="14" t="s">
        <v>32</v>
      </c>
      <c r="AX453" s="14" t="s">
        <v>83</v>
      </c>
      <c r="AY453" s="266" t="s">
        <v>205</v>
      </c>
    </row>
    <row r="454" s="2" customFormat="1" ht="16.5" customHeight="1">
      <c r="A454" s="39"/>
      <c r="B454" s="40"/>
      <c r="C454" s="227" t="s">
        <v>444</v>
      </c>
      <c r="D454" s="227" t="s">
        <v>208</v>
      </c>
      <c r="E454" s="228" t="s">
        <v>5354</v>
      </c>
      <c r="F454" s="229" t="s">
        <v>5355</v>
      </c>
      <c r="G454" s="230" t="s">
        <v>547</v>
      </c>
      <c r="H454" s="231">
        <v>1</v>
      </c>
      <c r="I454" s="232"/>
      <c r="J454" s="233">
        <f>ROUND(I454*H454,2)</f>
        <v>0</v>
      </c>
      <c r="K454" s="229" t="s">
        <v>1</v>
      </c>
      <c r="L454" s="45"/>
      <c r="M454" s="234" t="s">
        <v>1</v>
      </c>
      <c r="N454" s="235" t="s">
        <v>41</v>
      </c>
      <c r="O454" s="92"/>
      <c r="P454" s="236">
        <f>O454*H454</f>
        <v>0</v>
      </c>
      <c r="Q454" s="236">
        <v>0</v>
      </c>
      <c r="R454" s="236">
        <f>Q454*H454</f>
        <v>0</v>
      </c>
      <c r="S454" s="236">
        <v>0</v>
      </c>
      <c r="T454" s="237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38" t="s">
        <v>213</v>
      </c>
      <c r="AT454" s="238" t="s">
        <v>208</v>
      </c>
      <c r="AU454" s="238" t="s">
        <v>85</v>
      </c>
      <c r="AY454" s="18" t="s">
        <v>205</v>
      </c>
      <c r="BE454" s="239">
        <f>IF(N454="základní",J454,0)</f>
        <v>0</v>
      </c>
      <c r="BF454" s="239">
        <f>IF(N454="snížená",J454,0)</f>
        <v>0</v>
      </c>
      <c r="BG454" s="239">
        <f>IF(N454="zákl. přenesená",J454,0)</f>
        <v>0</v>
      </c>
      <c r="BH454" s="239">
        <f>IF(N454="sníž. přenesená",J454,0)</f>
        <v>0</v>
      </c>
      <c r="BI454" s="239">
        <f>IF(N454="nulová",J454,0)</f>
        <v>0</v>
      </c>
      <c r="BJ454" s="18" t="s">
        <v>83</v>
      </c>
      <c r="BK454" s="239">
        <f>ROUND(I454*H454,2)</f>
        <v>0</v>
      </c>
      <c r="BL454" s="18" t="s">
        <v>213</v>
      </c>
      <c r="BM454" s="238" t="s">
        <v>5356</v>
      </c>
    </row>
    <row r="455" s="2" customFormat="1" ht="16.5" customHeight="1">
      <c r="A455" s="39"/>
      <c r="B455" s="40"/>
      <c r="C455" s="289" t="s">
        <v>449</v>
      </c>
      <c r="D455" s="289" t="s">
        <v>386</v>
      </c>
      <c r="E455" s="290" t="s">
        <v>5357</v>
      </c>
      <c r="F455" s="291" t="s">
        <v>5358</v>
      </c>
      <c r="G455" s="292" t="s">
        <v>4637</v>
      </c>
      <c r="H455" s="293">
        <v>1</v>
      </c>
      <c r="I455" s="294"/>
      <c r="J455" s="295">
        <f>ROUND(I455*H455,2)</f>
        <v>0</v>
      </c>
      <c r="K455" s="291" t="s">
        <v>212</v>
      </c>
      <c r="L455" s="296"/>
      <c r="M455" s="297" t="s">
        <v>1</v>
      </c>
      <c r="N455" s="298" t="s">
        <v>41</v>
      </c>
      <c r="O455" s="92"/>
      <c r="P455" s="236">
        <f>O455*H455</f>
        <v>0</v>
      </c>
      <c r="Q455" s="236">
        <v>0.014999999999999999</v>
      </c>
      <c r="R455" s="236">
        <f>Q455*H455</f>
        <v>0.014999999999999999</v>
      </c>
      <c r="S455" s="236">
        <v>0</v>
      </c>
      <c r="T455" s="237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38" t="s">
        <v>276</v>
      </c>
      <c r="AT455" s="238" t="s">
        <v>386</v>
      </c>
      <c r="AU455" s="238" t="s">
        <v>85</v>
      </c>
      <c r="AY455" s="18" t="s">
        <v>205</v>
      </c>
      <c r="BE455" s="239">
        <f>IF(N455="základní",J455,0)</f>
        <v>0</v>
      </c>
      <c r="BF455" s="239">
        <f>IF(N455="snížená",J455,0)</f>
        <v>0</v>
      </c>
      <c r="BG455" s="239">
        <f>IF(N455="zákl. přenesená",J455,0)</f>
        <v>0</v>
      </c>
      <c r="BH455" s="239">
        <f>IF(N455="sníž. přenesená",J455,0)</f>
        <v>0</v>
      </c>
      <c r="BI455" s="239">
        <f>IF(N455="nulová",J455,0)</f>
        <v>0</v>
      </c>
      <c r="BJ455" s="18" t="s">
        <v>83</v>
      </c>
      <c r="BK455" s="239">
        <f>ROUND(I455*H455,2)</f>
        <v>0</v>
      </c>
      <c r="BL455" s="18" t="s">
        <v>213</v>
      </c>
      <c r="BM455" s="238" t="s">
        <v>5359</v>
      </c>
    </row>
    <row r="456" s="13" customFormat="1">
      <c r="A456" s="13"/>
      <c r="B456" s="245"/>
      <c r="C456" s="246"/>
      <c r="D456" s="247" t="s">
        <v>218</v>
      </c>
      <c r="E456" s="248" t="s">
        <v>1</v>
      </c>
      <c r="F456" s="249" t="s">
        <v>219</v>
      </c>
      <c r="G456" s="246"/>
      <c r="H456" s="248" t="s">
        <v>1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5" t="s">
        <v>218</v>
      </c>
      <c r="AU456" s="255" t="s">
        <v>85</v>
      </c>
      <c r="AV456" s="13" t="s">
        <v>83</v>
      </c>
      <c r="AW456" s="13" t="s">
        <v>32</v>
      </c>
      <c r="AX456" s="13" t="s">
        <v>76</v>
      </c>
      <c r="AY456" s="255" t="s">
        <v>205</v>
      </c>
    </row>
    <row r="457" s="13" customFormat="1">
      <c r="A457" s="13"/>
      <c r="B457" s="245"/>
      <c r="C457" s="246"/>
      <c r="D457" s="247" t="s">
        <v>218</v>
      </c>
      <c r="E457" s="248" t="s">
        <v>1</v>
      </c>
      <c r="F457" s="249" t="s">
        <v>220</v>
      </c>
      <c r="G457" s="246"/>
      <c r="H457" s="248" t="s">
        <v>1</v>
      </c>
      <c r="I457" s="250"/>
      <c r="J457" s="246"/>
      <c r="K457" s="246"/>
      <c r="L457" s="251"/>
      <c r="M457" s="252"/>
      <c r="N457" s="253"/>
      <c r="O457" s="253"/>
      <c r="P457" s="253"/>
      <c r="Q457" s="253"/>
      <c r="R457" s="253"/>
      <c r="S457" s="253"/>
      <c r="T457" s="254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5" t="s">
        <v>218</v>
      </c>
      <c r="AU457" s="255" t="s">
        <v>85</v>
      </c>
      <c r="AV457" s="13" t="s">
        <v>83</v>
      </c>
      <c r="AW457" s="13" t="s">
        <v>32</v>
      </c>
      <c r="AX457" s="13" t="s">
        <v>76</v>
      </c>
      <c r="AY457" s="255" t="s">
        <v>205</v>
      </c>
    </row>
    <row r="458" s="13" customFormat="1">
      <c r="A458" s="13"/>
      <c r="B458" s="245"/>
      <c r="C458" s="246"/>
      <c r="D458" s="247" t="s">
        <v>218</v>
      </c>
      <c r="E458" s="248" t="s">
        <v>1</v>
      </c>
      <c r="F458" s="249" t="s">
        <v>222</v>
      </c>
      <c r="G458" s="246"/>
      <c r="H458" s="248" t="s">
        <v>1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5" t="s">
        <v>218</v>
      </c>
      <c r="AU458" s="255" t="s">
        <v>85</v>
      </c>
      <c r="AV458" s="13" t="s">
        <v>83</v>
      </c>
      <c r="AW458" s="13" t="s">
        <v>32</v>
      </c>
      <c r="AX458" s="13" t="s">
        <v>76</v>
      </c>
      <c r="AY458" s="255" t="s">
        <v>205</v>
      </c>
    </row>
    <row r="459" s="13" customFormat="1">
      <c r="A459" s="13"/>
      <c r="B459" s="245"/>
      <c r="C459" s="246"/>
      <c r="D459" s="247" t="s">
        <v>218</v>
      </c>
      <c r="E459" s="248" t="s">
        <v>1</v>
      </c>
      <c r="F459" s="249" t="s">
        <v>5318</v>
      </c>
      <c r="G459" s="246"/>
      <c r="H459" s="248" t="s">
        <v>1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5" t="s">
        <v>218</v>
      </c>
      <c r="AU459" s="255" t="s">
        <v>85</v>
      </c>
      <c r="AV459" s="13" t="s">
        <v>83</v>
      </c>
      <c r="AW459" s="13" t="s">
        <v>32</v>
      </c>
      <c r="AX459" s="13" t="s">
        <v>76</v>
      </c>
      <c r="AY459" s="255" t="s">
        <v>205</v>
      </c>
    </row>
    <row r="460" s="13" customFormat="1">
      <c r="A460" s="13"/>
      <c r="B460" s="245"/>
      <c r="C460" s="246"/>
      <c r="D460" s="247" t="s">
        <v>218</v>
      </c>
      <c r="E460" s="248" t="s">
        <v>1</v>
      </c>
      <c r="F460" s="249" t="s">
        <v>5320</v>
      </c>
      <c r="G460" s="246"/>
      <c r="H460" s="248" t="s">
        <v>1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5" t="s">
        <v>218</v>
      </c>
      <c r="AU460" s="255" t="s">
        <v>85</v>
      </c>
      <c r="AV460" s="13" t="s">
        <v>83</v>
      </c>
      <c r="AW460" s="13" t="s">
        <v>32</v>
      </c>
      <c r="AX460" s="13" t="s">
        <v>76</v>
      </c>
      <c r="AY460" s="255" t="s">
        <v>205</v>
      </c>
    </row>
    <row r="461" s="13" customFormat="1">
      <c r="A461" s="13"/>
      <c r="B461" s="245"/>
      <c r="C461" s="246"/>
      <c r="D461" s="247" t="s">
        <v>218</v>
      </c>
      <c r="E461" s="248" t="s">
        <v>1</v>
      </c>
      <c r="F461" s="249" t="s">
        <v>5347</v>
      </c>
      <c r="G461" s="246"/>
      <c r="H461" s="248" t="s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5" t="s">
        <v>218</v>
      </c>
      <c r="AU461" s="255" t="s">
        <v>85</v>
      </c>
      <c r="AV461" s="13" t="s">
        <v>83</v>
      </c>
      <c r="AW461" s="13" t="s">
        <v>32</v>
      </c>
      <c r="AX461" s="13" t="s">
        <v>76</v>
      </c>
      <c r="AY461" s="255" t="s">
        <v>205</v>
      </c>
    </row>
    <row r="462" s="13" customFormat="1">
      <c r="A462" s="13"/>
      <c r="B462" s="245"/>
      <c r="C462" s="246"/>
      <c r="D462" s="247" t="s">
        <v>218</v>
      </c>
      <c r="E462" s="248" t="s">
        <v>1</v>
      </c>
      <c r="F462" s="249" t="s">
        <v>5360</v>
      </c>
      <c r="G462" s="246"/>
      <c r="H462" s="248" t="s">
        <v>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5" t="s">
        <v>218</v>
      </c>
      <c r="AU462" s="255" t="s">
        <v>85</v>
      </c>
      <c r="AV462" s="13" t="s">
        <v>83</v>
      </c>
      <c r="AW462" s="13" t="s">
        <v>32</v>
      </c>
      <c r="AX462" s="13" t="s">
        <v>76</v>
      </c>
      <c r="AY462" s="255" t="s">
        <v>205</v>
      </c>
    </row>
    <row r="463" s="13" customFormat="1">
      <c r="A463" s="13"/>
      <c r="B463" s="245"/>
      <c r="C463" s="246"/>
      <c r="D463" s="247" t="s">
        <v>218</v>
      </c>
      <c r="E463" s="248" t="s">
        <v>1</v>
      </c>
      <c r="F463" s="249" t="s">
        <v>222</v>
      </c>
      <c r="G463" s="246"/>
      <c r="H463" s="248" t="s">
        <v>1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5" t="s">
        <v>218</v>
      </c>
      <c r="AU463" s="255" t="s">
        <v>85</v>
      </c>
      <c r="AV463" s="13" t="s">
        <v>83</v>
      </c>
      <c r="AW463" s="13" t="s">
        <v>32</v>
      </c>
      <c r="AX463" s="13" t="s">
        <v>76</v>
      </c>
      <c r="AY463" s="255" t="s">
        <v>205</v>
      </c>
    </row>
    <row r="464" s="13" customFormat="1">
      <c r="A464" s="13"/>
      <c r="B464" s="245"/>
      <c r="C464" s="246"/>
      <c r="D464" s="247" t="s">
        <v>218</v>
      </c>
      <c r="E464" s="248" t="s">
        <v>1</v>
      </c>
      <c r="F464" s="249" t="s">
        <v>5361</v>
      </c>
      <c r="G464" s="246"/>
      <c r="H464" s="248" t="s">
        <v>1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5" t="s">
        <v>218</v>
      </c>
      <c r="AU464" s="255" t="s">
        <v>85</v>
      </c>
      <c r="AV464" s="13" t="s">
        <v>83</v>
      </c>
      <c r="AW464" s="13" t="s">
        <v>32</v>
      </c>
      <c r="AX464" s="13" t="s">
        <v>76</v>
      </c>
      <c r="AY464" s="255" t="s">
        <v>205</v>
      </c>
    </row>
    <row r="465" s="13" customFormat="1">
      <c r="A465" s="13"/>
      <c r="B465" s="245"/>
      <c r="C465" s="246"/>
      <c r="D465" s="247" t="s">
        <v>218</v>
      </c>
      <c r="E465" s="248" t="s">
        <v>1</v>
      </c>
      <c r="F465" s="249" t="s">
        <v>222</v>
      </c>
      <c r="G465" s="246"/>
      <c r="H465" s="248" t="s">
        <v>1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5" t="s">
        <v>218</v>
      </c>
      <c r="AU465" s="255" t="s">
        <v>85</v>
      </c>
      <c r="AV465" s="13" t="s">
        <v>83</v>
      </c>
      <c r="AW465" s="13" t="s">
        <v>32</v>
      </c>
      <c r="AX465" s="13" t="s">
        <v>76</v>
      </c>
      <c r="AY465" s="255" t="s">
        <v>205</v>
      </c>
    </row>
    <row r="466" s="14" customFormat="1">
      <c r="A466" s="14"/>
      <c r="B466" s="256"/>
      <c r="C466" s="257"/>
      <c r="D466" s="247" t="s">
        <v>218</v>
      </c>
      <c r="E466" s="258" t="s">
        <v>1</v>
      </c>
      <c r="F466" s="259" t="s">
        <v>83</v>
      </c>
      <c r="G466" s="257"/>
      <c r="H466" s="260">
        <v>1</v>
      </c>
      <c r="I466" s="261"/>
      <c r="J466" s="257"/>
      <c r="K466" s="257"/>
      <c r="L466" s="262"/>
      <c r="M466" s="263"/>
      <c r="N466" s="264"/>
      <c r="O466" s="264"/>
      <c r="P466" s="264"/>
      <c r="Q466" s="264"/>
      <c r="R466" s="264"/>
      <c r="S466" s="264"/>
      <c r="T466" s="265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66" t="s">
        <v>218</v>
      </c>
      <c r="AU466" s="266" t="s">
        <v>85</v>
      </c>
      <c r="AV466" s="14" t="s">
        <v>85</v>
      </c>
      <c r="AW466" s="14" t="s">
        <v>32</v>
      </c>
      <c r="AX466" s="14" t="s">
        <v>83</v>
      </c>
      <c r="AY466" s="266" t="s">
        <v>205</v>
      </c>
    </row>
    <row r="467" s="12" customFormat="1" ht="22.8" customHeight="1">
      <c r="A467" s="12"/>
      <c r="B467" s="211"/>
      <c r="C467" s="212"/>
      <c r="D467" s="213" t="s">
        <v>75</v>
      </c>
      <c r="E467" s="225" t="s">
        <v>213</v>
      </c>
      <c r="F467" s="225" t="s">
        <v>745</v>
      </c>
      <c r="G467" s="212"/>
      <c r="H467" s="212"/>
      <c r="I467" s="215"/>
      <c r="J467" s="226">
        <f>BK467</f>
        <v>0</v>
      </c>
      <c r="K467" s="212"/>
      <c r="L467" s="217"/>
      <c r="M467" s="218"/>
      <c r="N467" s="219"/>
      <c r="O467" s="219"/>
      <c r="P467" s="220">
        <v>0</v>
      </c>
      <c r="Q467" s="219"/>
      <c r="R467" s="220">
        <v>0</v>
      </c>
      <c r="S467" s="219"/>
      <c r="T467" s="221">
        <v>0</v>
      </c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R467" s="222" t="s">
        <v>83</v>
      </c>
      <c r="AT467" s="223" t="s">
        <v>75</v>
      </c>
      <c r="AU467" s="223" t="s">
        <v>83</v>
      </c>
      <c r="AY467" s="222" t="s">
        <v>205</v>
      </c>
      <c r="BK467" s="224">
        <v>0</v>
      </c>
    </row>
    <row r="468" s="12" customFormat="1" ht="22.8" customHeight="1">
      <c r="A468" s="12"/>
      <c r="B468" s="211"/>
      <c r="C468" s="212"/>
      <c r="D468" s="213" t="s">
        <v>75</v>
      </c>
      <c r="E468" s="225" t="s">
        <v>252</v>
      </c>
      <c r="F468" s="225" t="s">
        <v>938</v>
      </c>
      <c r="G468" s="212"/>
      <c r="H468" s="212"/>
      <c r="I468" s="215"/>
      <c r="J468" s="226">
        <f>BK468</f>
        <v>0</v>
      </c>
      <c r="K468" s="212"/>
      <c r="L468" s="217"/>
      <c r="M468" s="218"/>
      <c r="N468" s="219"/>
      <c r="O468" s="219"/>
      <c r="P468" s="220">
        <f>SUM(P469:P599)</f>
        <v>0</v>
      </c>
      <c r="Q468" s="219"/>
      <c r="R468" s="220">
        <f>SUM(R469:R599)</f>
        <v>124.81546</v>
      </c>
      <c r="S468" s="219"/>
      <c r="T468" s="221">
        <f>SUM(T469:T599)</f>
        <v>0</v>
      </c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R468" s="222" t="s">
        <v>83</v>
      </c>
      <c r="AT468" s="223" t="s">
        <v>75</v>
      </c>
      <c r="AU468" s="223" t="s">
        <v>83</v>
      </c>
      <c r="AY468" s="222" t="s">
        <v>205</v>
      </c>
      <c r="BK468" s="224">
        <f>SUM(BK469:BK599)</f>
        <v>0</v>
      </c>
    </row>
    <row r="469" s="2" customFormat="1" ht="16.5" customHeight="1">
      <c r="A469" s="39"/>
      <c r="B469" s="40"/>
      <c r="C469" s="227" t="s">
        <v>460</v>
      </c>
      <c r="D469" s="227" t="s">
        <v>208</v>
      </c>
      <c r="E469" s="228" t="s">
        <v>4935</v>
      </c>
      <c r="F469" s="229" t="s">
        <v>4936</v>
      </c>
      <c r="G469" s="230" t="s">
        <v>398</v>
      </c>
      <c r="H469" s="231">
        <v>241</v>
      </c>
      <c r="I469" s="232"/>
      <c r="J469" s="233">
        <f>ROUND(I469*H469,2)</f>
        <v>0</v>
      </c>
      <c r="K469" s="229" t="s">
        <v>1</v>
      </c>
      <c r="L469" s="45"/>
      <c r="M469" s="234" t="s">
        <v>1</v>
      </c>
      <c r="N469" s="235" t="s">
        <v>41</v>
      </c>
      <c r="O469" s="92"/>
      <c r="P469" s="236">
        <f>O469*H469</f>
        <v>0</v>
      </c>
      <c r="Q469" s="236">
        <v>0</v>
      </c>
      <c r="R469" s="236">
        <f>Q469*H469</f>
        <v>0</v>
      </c>
      <c r="S469" s="236">
        <v>0</v>
      </c>
      <c r="T469" s="237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38" t="s">
        <v>213</v>
      </c>
      <c r="AT469" s="238" t="s">
        <v>208</v>
      </c>
      <c r="AU469" s="238" t="s">
        <v>85</v>
      </c>
      <c r="AY469" s="18" t="s">
        <v>205</v>
      </c>
      <c r="BE469" s="239">
        <f>IF(N469="základní",J469,0)</f>
        <v>0</v>
      </c>
      <c r="BF469" s="239">
        <f>IF(N469="snížená",J469,0)</f>
        <v>0</v>
      </c>
      <c r="BG469" s="239">
        <f>IF(N469="zákl. přenesená",J469,0)</f>
        <v>0</v>
      </c>
      <c r="BH469" s="239">
        <f>IF(N469="sníž. přenesená",J469,0)</f>
        <v>0</v>
      </c>
      <c r="BI469" s="239">
        <f>IF(N469="nulová",J469,0)</f>
        <v>0</v>
      </c>
      <c r="BJ469" s="18" t="s">
        <v>83</v>
      </c>
      <c r="BK469" s="239">
        <f>ROUND(I469*H469,2)</f>
        <v>0</v>
      </c>
      <c r="BL469" s="18" t="s">
        <v>213</v>
      </c>
      <c r="BM469" s="238" t="s">
        <v>5362</v>
      </c>
    </row>
    <row r="470" s="13" customFormat="1">
      <c r="A470" s="13"/>
      <c r="B470" s="245"/>
      <c r="C470" s="246"/>
      <c r="D470" s="247" t="s">
        <v>218</v>
      </c>
      <c r="E470" s="248" t="s">
        <v>1</v>
      </c>
      <c r="F470" s="249" t="s">
        <v>219</v>
      </c>
      <c r="G470" s="246"/>
      <c r="H470" s="248" t="s">
        <v>1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5" t="s">
        <v>218</v>
      </c>
      <c r="AU470" s="255" t="s">
        <v>85</v>
      </c>
      <c r="AV470" s="13" t="s">
        <v>83</v>
      </c>
      <c r="AW470" s="13" t="s">
        <v>32</v>
      </c>
      <c r="AX470" s="13" t="s">
        <v>76</v>
      </c>
      <c r="AY470" s="255" t="s">
        <v>205</v>
      </c>
    </row>
    <row r="471" s="13" customFormat="1">
      <c r="A471" s="13"/>
      <c r="B471" s="245"/>
      <c r="C471" s="246"/>
      <c r="D471" s="247" t="s">
        <v>218</v>
      </c>
      <c r="E471" s="248" t="s">
        <v>1</v>
      </c>
      <c r="F471" s="249" t="s">
        <v>220</v>
      </c>
      <c r="G471" s="246"/>
      <c r="H471" s="248" t="s">
        <v>1</v>
      </c>
      <c r="I471" s="250"/>
      <c r="J471" s="246"/>
      <c r="K471" s="246"/>
      <c r="L471" s="251"/>
      <c r="M471" s="252"/>
      <c r="N471" s="253"/>
      <c r="O471" s="253"/>
      <c r="P471" s="253"/>
      <c r="Q471" s="253"/>
      <c r="R471" s="253"/>
      <c r="S471" s="253"/>
      <c r="T471" s="254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5" t="s">
        <v>218</v>
      </c>
      <c r="AU471" s="255" t="s">
        <v>85</v>
      </c>
      <c r="AV471" s="13" t="s">
        <v>83</v>
      </c>
      <c r="AW471" s="13" t="s">
        <v>32</v>
      </c>
      <c r="AX471" s="13" t="s">
        <v>76</v>
      </c>
      <c r="AY471" s="255" t="s">
        <v>205</v>
      </c>
    </row>
    <row r="472" s="13" customFormat="1">
      <c r="A472" s="13"/>
      <c r="B472" s="245"/>
      <c r="C472" s="246"/>
      <c r="D472" s="247" t="s">
        <v>218</v>
      </c>
      <c r="E472" s="248" t="s">
        <v>1</v>
      </c>
      <c r="F472" s="249" t="s">
        <v>222</v>
      </c>
      <c r="G472" s="246"/>
      <c r="H472" s="248" t="s">
        <v>1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5" t="s">
        <v>218</v>
      </c>
      <c r="AU472" s="255" t="s">
        <v>85</v>
      </c>
      <c r="AV472" s="13" t="s">
        <v>83</v>
      </c>
      <c r="AW472" s="13" t="s">
        <v>32</v>
      </c>
      <c r="AX472" s="13" t="s">
        <v>76</v>
      </c>
      <c r="AY472" s="255" t="s">
        <v>205</v>
      </c>
    </row>
    <row r="473" s="13" customFormat="1">
      <c r="A473" s="13"/>
      <c r="B473" s="245"/>
      <c r="C473" s="246"/>
      <c r="D473" s="247" t="s">
        <v>218</v>
      </c>
      <c r="E473" s="248" t="s">
        <v>1</v>
      </c>
      <c r="F473" s="249" t="s">
        <v>5363</v>
      </c>
      <c r="G473" s="246"/>
      <c r="H473" s="248" t="s">
        <v>1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5" t="s">
        <v>218</v>
      </c>
      <c r="AU473" s="255" t="s">
        <v>85</v>
      </c>
      <c r="AV473" s="13" t="s">
        <v>83</v>
      </c>
      <c r="AW473" s="13" t="s">
        <v>32</v>
      </c>
      <c r="AX473" s="13" t="s">
        <v>76</v>
      </c>
      <c r="AY473" s="255" t="s">
        <v>205</v>
      </c>
    </row>
    <row r="474" s="14" customFormat="1">
      <c r="A474" s="14"/>
      <c r="B474" s="256"/>
      <c r="C474" s="257"/>
      <c r="D474" s="247" t="s">
        <v>218</v>
      </c>
      <c r="E474" s="258" t="s">
        <v>1</v>
      </c>
      <c r="F474" s="259" t="s">
        <v>5364</v>
      </c>
      <c r="G474" s="257"/>
      <c r="H474" s="260">
        <v>241</v>
      </c>
      <c r="I474" s="261"/>
      <c r="J474" s="257"/>
      <c r="K474" s="257"/>
      <c r="L474" s="262"/>
      <c r="M474" s="263"/>
      <c r="N474" s="264"/>
      <c r="O474" s="264"/>
      <c r="P474" s="264"/>
      <c r="Q474" s="264"/>
      <c r="R474" s="264"/>
      <c r="S474" s="264"/>
      <c r="T474" s="26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6" t="s">
        <v>218</v>
      </c>
      <c r="AU474" s="266" t="s">
        <v>85</v>
      </c>
      <c r="AV474" s="14" t="s">
        <v>85</v>
      </c>
      <c r="AW474" s="14" t="s">
        <v>32</v>
      </c>
      <c r="AX474" s="14" t="s">
        <v>76</v>
      </c>
      <c r="AY474" s="266" t="s">
        <v>205</v>
      </c>
    </row>
    <row r="475" s="15" customFormat="1">
      <c r="A475" s="15"/>
      <c r="B475" s="267"/>
      <c r="C475" s="268"/>
      <c r="D475" s="247" t="s">
        <v>218</v>
      </c>
      <c r="E475" s="269" t="s">
        <v>1</v>
      </c>
      <c r="F475" s="270" t="s">
        <v>229</v>
      </c>
      <c r="G475" s="268"/>
      <c r="H475" s="271">
        <v>241</v>
      </c>
      <c r="I475" s="272"/>
      <c r="J475" s="268"/>
      <c r="K475" s="268"/>
      <c r="L475" s="273"/>
      <c r="M475" s="274"/>
      <c r="N475" s="275"/>
      <c r="O475" s="275"/>
      <c r="P475" s="275"/>
      <c r="Q475" s="275"/>
      <c r="R475" s="275"/>
      <c r="S475" s="275"/>
      <c r="T475" s="276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77" t="s">
        <v>218</v>
      </c>
      <c r="AU475" s="277" t="s">
        <v>85</v>
      </c>
      <c r="AV475" s="15" t="s">
        <v>213</v>
      </c>
      <c r="AW475" s="15" t="s">
        <v>32</v>
      </c>
      <c r="AX475" s="15" t="s">
        <v>83</v>
      </c>
      <c r="AY475" s="277" t="s">
        <v>205</v>
      </c>
    </row>
    <row r="476" s="2" customFormat="1" ht="24.15" customHeight="1">
      <c r="A476" s="39"/>
      <c r="B476" s="40"/>
      <c r="C476" s="227" t="s">
        <v>467</v>
      </c>
      <c r="D476" s="227" t="s">
        <v>208</v>
      </c>
      <c r="E476" s="228" t="s">
        <v>5365</v>
      </c>
      <c r="F476" s="229" t="s">
        <v>5366</v>
      </c>
      <c r="G476" s="230" t="s">
        <v>398</v>
      </c>
      <c r="H476" s="231">
        <v>752</v>
      </c>
      <c r="I476" s="232"/>
      <c r="J476" s="233">
        <f>ROUND(I476*H476,2)</f>
        <v>0</v>
      </c>
      <c r="K476" s="229" t="s">
        <v>212</v>
      </c>
      <c r="L476" s="45"/>
      <c r="M476" s="234" t="s">
        <v>1</v>
      </c>
      <c r="N476" s="235" t="s">
        <v>41</v>
      </c>
      <c r="O476" s="92"/>
      <c r="P476" s="236">
        <f>O476*H476</f>
        <v>0</v>
      </c>
      <c r="Q476" s="236">
        <v>0</v>
      </c>
      <c r="R476" s="236">
        <f>Q476*H476</f>
        <v>0</v>
      </c>
      <c r="S476" s="236">
        <v>0</v>
      </c>
      <c r="T476" s="237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38" t="s">
        <v>213</v>
      </c>
      <c r="AT476" s="238" t="s">
        <v>208</v>
      </c>
      <c r="AU476" s="238" t="s">
        <v>85</v>
      </c>
      <c r="AY476" s="18" t="s">
        <v>205</v>
      </c>
      <c r="BE476" s="239">
        <f>IF(N476="základní",J476,0)</f>
        <v>0</v>
      </c>
      <c r="BF476" s="239">
        <f>IF(N476="snížená",J476,0)</f>
        <v>0</v>
      </c>
      <c r="BG476" s="239">
        <f>IF(N476="zákl. přenesená",J476,0)</f>
        <v>0</v>
      </c>
      <c r="BH476" s="239">
        <f>IF(N476="sníž. přenesená",J476,0)</f>
        <v>0</v>
      </c>
      <c r="BI476" s="239">
        <f>IF(N476="nulová",J476,0)</f>
        <v>0</v>
      </c>
      <c r="BJ476" s="18" t="s">
        <v>83</v>
      </c>
      <c r="BK476" s="239">
        <f>ROUND(I476*H476,2)</f>
        <v>0</v>
      </c>
      <c r="BL476" s="18" t="s">
        <v>213</v>
      </c>
      <c r="BM476" s="238" t="s">
        <v>5367</v>
      </c>
    </row>
    <row r="477" s="2" customFormat="1">
      <c r="A477" s="39"/>
      <c r="B477" s="40"/>
      <c r="C477" s="41"/>
      <c r="D477" s="240" t="s">
        <v>216</v>
      </c>
      <c r="E477" s="41"/>
      <c r="F477" s="241" t="s">
        <v>5368</v>
      </c>
      <c r="G477" s="41"/>
      <c r="H477" s="41"/>
      <c r="I477" s="242"/>
      <c r="J477" s="41"/>
      <c r="K477" s="41"/>
      <c r="L477" s="45"/>
      <c r="M477" s="243"/>
      <c r="N477" s="244"/>
      <c r="O477" s="92"/>
      <c r="P477" s="92"/>
      <c r="Q477" s="92"/>
      <c r="R477" s="92"/>
      <c r="S477" s="92"/>
      <c r="T477" s="93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216</v>
      </c>
      <c r="AU477" s="18" t="s">
        <v>85</v>
      </c>
    </row>
    <row r="478" s="13" customFormat="1">
      <c r="A478" s="13"/>
      <c r="B478" s="245"/>
      <c r="C478" s="246"/>
      <c r="D478" s="247" t="s">
        <v>218</v>
      </c>
      <c r="E478" s="248" t="s">
        <v>1</v>
      </c>
      <c r="F478" s="249" t="s">
        <v>219</v>
      </c>
      <c r="G478" s="246"/>
      <c r="H478" s="248" t="s">
        <v>1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5" t="s">
        <v>218</v>
      </c>
      <c r="AU478" s="255" t="s">
        <v>85</v>
      </c>
      <c r="AV478" s="13" t="s">
        <v>83</v>
      </c>
      <c r="AW478" s="13" t="s">
        <v>32</v>
      </c>
      <c r="AX478" s="13" t="s">
        <v>76</v>
      </c>
      <c r="AY478" s="255" t="s">
        <v>205</v>
      </c>
    </row>
    <row r="479" s="13" customFormat="1">
      <c r="A479" s="13"/>
      <c r="B479" s="245"/>
      <c r="C479" s="246"/>
      <c r="D479" s="247" t="s">
        <v>218</v>
      </c>
      <c r="E479" s="248" t="s">
        <v>1</v>
      </c>
      <c r="F479" s="249" t="s">
        <v>220</v>
      </c>
      <c r="G479" s="246"/>
      <c r="H479" s="248" t="s">
        <v>1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5" t="s">
        <v>218</v>
      </c>
      <c r="AU479" s="255" t="s">
        <v>85</v>
      </c>
      <c r="AV479" s="13" t="s">
        <v>83</v>
      </c>
      <c r="AW479" s="13" t="s">
        <v>32</v>
      </c>
      <c r="AX479" s="13" t="s">
        <v>76</v>
      </c>
      <c r="AY479" s="255" t="s">
        <v>205</v>
      </c>
    </row>
    <row r="480" s="13" customFormat="1">
      <c r="A480" s="13"/>
      <c r="B480" s="245"/>
      <c r="C480" s="246"/>
      <c r="D480" s="247" t="s">
        <v>218</v>
      </c>
      <c r="E480" s="248" t="s">
        <v>1</v>
      </c>
      <c r="F480" s="249" t="s">
        <v>222</v>
      </c>
      <c r="G480" s="246"/>
      <c r="H480" s="248" t="s">
        <v>1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5" t="s">
        <v>218</v>
      </c>
      <c r="AU480" s="255" t="s">
        <v>85</v>
      </c>
      <c r="AV480" s="13" t="s">
        <v>83</v>
      </c>
      <c r="AW480" s="13" t="s">
        <v>32</v>
      </c>
      <c r="AX480" s="13" t="s">
        <v>76</v>
      </c>
      <c r="AY480" s="255" t="s">
        <v>205</v>
      </c>
    </row>
    <row r="481" s="13" customFormat="1">
      <c r="A481" s="13"/>
      <c r="B481" s="245"/>
      <c r="C481" s="246"/>
      <c r="D481" s="247" t="s">
        <v>218</v>
      </c>
      <c r="E481" s="248" t="s">
        <v>1</v>
      </c>
      <c r="F481" s="249" t="s">
        <v>5363</v>
      </c>
      <c r="G481" s="246"/>
      <c r="H481" s="248" t="s">
        <v>1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5" t="s">
        <v>218</v>
      </c>
      <c r="AU481" s="255" t="s">
        <v>85</v>
      </c>
      <c r="AV481" s="13" t="s">
        <v>83</v>
      </c>
      <c r="AW481" s="13" t="s">
        <v>32</v>
      </c>
      <c r="AX481" s="13" t="s">
        <v>76</v>
      </c>
      <c r="AY481" s="255" t="s">
        <v>205</v>
      </c>
    </row>
    <row r="482" s="14" customFormat="1">
      <c r="A482" s="14"/>
      <c r="B482" s="256"/>
      <c r="C482" s="257"/>
      <c r="D482" s="247" t="s">
        <v>218</v>
      </c>
      <c r="E482" s="258" t="s">
        <v>1</v>
      </c>
      <c r="F482" s="259" t="s">
        <v>5364</v>
      </c>
      <c r="G482" s="257"/>
      <c r="H482" s="260">
        <v>241</v>
      </c>
      <c r="I482" s="261"/>
      <c r="J482" s="257"/>
      <c r="K482" s="257"/>
      <c r="L482" s="262"/>
      <c r="M482" s="263"/>
      <c r="N482" s="264"/>
      <c r="O482" s="264"/>
      <c r="P482" s="264"/>
      <c r="Q482" s="264"/>
      <c r="R482" s="264"/>
      <c r="S482" s="264"/>
      <c r="T482" s="265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66" t="s">
        <v>218</v>
      </c>
      <c r="AU482" s="266" t="s">
        <v>85</v>
      </c>
      <c r="AV482" s="14" t="s">
        <v>85</v>
      </c>
      <c r="AW482" s="14" t="s">
        <v>32</v>
      </c>
      <c r="AX482" s="14" t="s">
        <v>76</v>
      </c>
      <c r="AY482" s="266" t="s">
        <v>205</v>
      </c>
    </row>
    <row r="483" s="16" customFormat="1">
      <c r="A483" s="16"/>
      <c r="B483" s="278"/>
      <c r="C483" s="279"/>
      <c r="D483" s="247" t="s">
        <v>218</v>
      </c>
      <c r="E483" s="280" t="s">
        <v>1</v>
      </c>
      <c r="F483" s="281" t="s">
        <v>241</v>
      </c>
      <c r="G483" s="279"/>
      <c r="H483" s="282">
        <v>241</v>
      </c>
      <c r="I483" s="283"/>
      <c r="J483" s="279"/>
      <c r="K483" s="279"/>
      <c r="L483" s="284"/>
      <c r="M483" s="285"/>
      <c r="N483" s="286"/>
      <c r="O483" s="286"/>
      <c r="P483" s="286"/>
      <c r="Q483" s="286"/>
      <c r="R483" s="286"/>
      <c r="S483" s="286"/>
      <c r="T483" s="287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T483" s="288" t="s">
        <v>218</v>
      </c>
      <c r="AU483" s="288" t="s">
        <v>85</v>
      </c>
      <c r="AV483" s="16" t="s">
        <v>214</v>
      </c>
      <c r="AW483" s="16" t="s">
        <v>32</v>
      </c>
      <c r="AX483" s="16" t="s">
        <v>76</v>
      </c>
      <c r="AY483" s="288" t="s">
        <v>205</v>
      </c>
    </row>
    <row r="484" s="13" customFormat="1">
      <c r="A484" s="13"/>
      <c r="B484" s="245"/>
      <c r="C484" s="246"/>
      <c r="D484" s="247" t="s">
        <v>218</v>
      </c>
      <c r="E484" s="248" t="s">
        <v>1</v>
      </c>
      <c r="F484" s="249" t="s">
        <v>5369</v>
      </c>
      <c r="G484" s="246"/>
      <c r="H484" s="248" t="s">
        <v>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5" t="s">
        <v>218</v>
      </c>
      <c r="AU484" s="255" t="s">
        <v>85</v>
      </c>
      <c r="AV484" s="13" t="s">
        <v>83</v>
      </c>
      <c r="AW484" s="13" t="s">
        <v>32</v>
      </c>
      <c r="AX484" s="13" t="s">
        <v>76</v>
      </c>
      <c r="AY484" s="255" t="s">
        <v>205</v>
      </c>
    </row>
    <row r="485" s="14" customFormat="1">
      <c r="A485" s="14"/>
      <c r="B485" s="256"/>
      <c r="C485" s="257"/>
      <c r="D485" s="247" t="s">
        <v>218</v>
      </c>
      <c r="E485" s="258" t="s">
        <v>1</v>
      </c>
      <c r="F485" s="259" t="s">
        <v>5281</v>
      </c>
      <c r="G485" s="257"/>
      <c r="H485" s="260">
        <v>52</v>
      </c>
      <c r="I485" s="261"/>
      <c r="J485" s="257"/>
      <c r="K485" s="257"/>
      <c r="L485" s="262"/>
      <c r="M485" s="263"/>
      <c r="N485" s="264"/>
      <c r="O485" s="264"/>
      <c r="P485" s="264"/>
      <c r="Q485" s="264"/>
      <c r="R485" s="264"/>
      <c r="S485" s="264"/>
      <c r="T485" s="26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66" t="s">
        <v>218</v>
      </c>
      <c r="AU485" s="266" t="s">
        <v>85</v>
      </c>
      <c r="AV485" s="14" t="s">
        <v>85</v>
      </c>
      <c r="AW485" s="14" t="s">
        <v>32</v>
      </c>
      <c r="AX485" s="14" t="s">
        <v>76</v>
      </c>
      <c r="AY485" s="266" t="s">
        <v>205</v>
      </c>
    </row>
    <row r="486" s="16" customFormat="1">
      <c r="A486" s="16"/>
      <c r="B486" s="278"/>
      <c r="C486" s="279"/>
      <c r="D486" s="247" t="s">
        <v>218</v>
      </c>
      <c r="E486" s="280" t="s">
        <v>1</v>
      </c>
      <c r="F486" s="281" t="s">
        <v>241</v>
      </c>
      <c r="G486" s="279"/>
      <c r="H486" s="282">
        <v>52</v>
      </c>
      <c r="I486" s="283"/>
      <c r="J486" s="279"/>
      <c r="K486" s="279"/>
      <c r="L486" s="284"/>
      <c r="M486" s="285"/>
      <c r="N486" s="286"/>
      <c r="O486" s="286"/>
      <c r="P486" s="286"/>
      <c r="Q486" s="286"/>
      <c r="R486" s="286"/>
      <c r="S486" s="286"/>
      <c r="T486" s="287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T486" s="288" t="s">
        <v>218</v>
      </c>
      <c r="AU486" s="288" t="s">
        <v>85</v>
      </c>
      <c r="AV486" s="16" t="s">
        <v>214</v>
      </c>
      <c r="AW486" s="16" t="s">
        <v>32</v>
      </c>
      <c r="AX486" s="16" t="s">
        <v>76</v>
      </c>
      <c r="AY486" s="288" t="s">
        <v>205</v>
      </c>
    </row>
    <row r="487" s="13" customFormat="1">
      <c r="A487" s="13"/>
      <c r="B487" s="245"/>
      <c r="C487" s="246"/>
      <c r="D487" s="247" t="s">
        <v>218</v>
      </c>
      <c r="E487" s="248" t="s">
        <v>1</v>
      </c>
      <c r="F487" s="249" t="s">
        <v>5369</v>
      </c>
      <c r="G487" s="246"/>
      <c r="H487" s="248" t="s">
        <v>1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5" t="s">
        <v>218</v>
      </c>
      <c r="AU487" s="255" t="s">
        <v>85</v>
      </c>
      <c r="AV487" s="13" t="s">
        <v>83</v>
      </c>
      <c r="AW487" s="13" t="s">
        <v>32</v>
      </c>
      <c r="AX487" s="13" t="s">
        <v>76</v>
      </c>
      <c r="AY487" s="255" t="s">
        <v>205</v>
      </c>
    </row>
    <row r="488" s="14" customFormat="1">
      <c r="A488" s="14"/>
      <c r="B488" s="256"/>
      <c r="C488" s="257"/>
      <c r="D488" s="247" t="s">
        <v>218</v>
      </c>
      <c r="E488" s="258" t="s">
        <v>1</v>
      </c>
      <c r="F488" s="259" t="s">
        <v>5282</v>
      </c>
      <c r="G488" s="257"/>
      <c r="H488" s="260">
        <v>83</v>
      </c>
      <c r="I488" s="261"/>
      <c r="J488" s="257"/>
      <c r="K488" s="257"/>
      <c r="L488" s="262"/>
      <c r="M488" s="263"/>
      <c r="N488" s="264"/>
      <c r="O488" s="264"/>
      <c r="P488" s="264"/>
      <c r="Q488" s="264"/>
      <c r="R488" s="264"/>
      <c r="S488" s="264"/>
      <c r="T488" s="265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66" t="s">
        <v>218</v>
      </c>
      <c r="AU488" s="266" t="s">
        <v>85</v>
      </c>
      <c r="AV488" s="14" t="s">
        <v>85</v>
      </c>
      <c r="AW488" s="14" t="s">
        <v>32</v>
      </c>
      <c r="AX488" s="14" t="s">
        <v>76</v>
      </c>
      <c r="AY488" s="266" t="s">
        <v>205</v>
      </c>
    </row>
    <row r="489" s="16" customFormat="1">
      <c r="A489" s="16"/>
      <c r="B489" s="278"/>
      <c r="C489" s="279"/>
      <c r="D489" s="247" t="s">
        <v>218</v>
      </c>
      <c r="E489" s="280" t="s">
        <v>1</v>
      </c>
      <c r="F489" s="281" t="s">
        <v>241</v>
      </c>
      <c r="G489" s="279"/>
      <c r="H489" s="282">
        <v>83</v>
      </c>
      <c r="I489" s="283"/>
      <c r="J489" s="279"/>
      <c r="K489" s="279"/>
      <c r="L489" s="284"/>
      <c r="M489" s="285"/>
      <c r="N489" s="286"/>
      <c r="O489" s="286"/>
      <c r="P489" s="286"/>
      <c r="Q489" s="286"/>
      <c r="R489" s="286"/>
      <c r="S489" s="286"/>
      <c r="T489" s="287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T489" s="288" t="s">
        <v>218</v>
      </c>
      <c r="AU489" s="288" t="s">
        <v>85</v>
      </c>
      <c r="AV489" s="16" t="s">
        <v>214</v>
      </c>
      <c r="AW489" s="16" t="s">
        <v>32</v>
      </c>
      <c r="AX489" s="16" t="s">
        <v>76</v>
      </c>
      <c r="AY489" s="288" t="s">
        <v>205</v>
      </c>
    </row>
    <row r="490" s="15" customFormat="1">
      <c r="A490" s="15"/>
      <c r="B490" s="267"/>
      <c r="C490" s="268"/>
      <c r="D490" s="247" t="s">
        <v>218</v>
      </c>
      <c r="E490" s="269" t="s">
        <v>1</v>
      </c>
      <c r="F490" s="270" t="s">
        <v>229</v>
      </c>
      <c r="G490" s="268"/>
      <c r="H490" s="271">
        <v>376</v>
      </c>
      <c r="I490" s="272"/>
      <c r="J490" s="268"/>
      <c r="K490" s="268"/>
      <c r="L490" s="273"/>
      <c r="M490" s="274"/>
      <c r="N490" s="275"/>
      <c r="O490" s="275"/>
      <c r="P490" s="275"/>
      <c r="Q490" s="275"/>
      <c r="R490" s="275"/>
      <c r="S490" s="275"/>
      <c r="T490" s="276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77" t="s">
        <v>218</v>
      </c>
      <c r="AU490" s="277" t="s">
        <v>85</v>
      </c>
      <c r="AV490" s="15" t="s">
        <v>213</v>
      </c>
      <c r="AW490" s="15" t="s">
        <v>32</v>
      </c>
      <c r="AX490" s="15" t="s">
        <v>83</v>
      </c>
      <c r="AY490" s="277" t="s">
        <v>205</v>
      </c>
    </row>
    <row r="491" s="14" customFormat="1">
      <c r="A491" s="14"/>
      <c r="B491" s="256"/>
      <c r="C491" s="257"/>
      <c r="D491" s="247" t="s">
        <v>218</v>
      </c>
      <c r="E491" s="257"/>
      <c r="F491" s="259" t="s">
        <v>5370</v>
      </c>
      <c r="G491" s="257"/>
      <c r="H491" s="260">
        <v>752</v>
      </c>
      <c r="I491" s="261"/>
      <c r="J491" s="257"/>
      <c r="K491" s="257"/>
      <c r="L491" s="262"/>
      <c r="M491" s="263"/>
      <c r="N491" s="264"/>
      <c r="O491" s="264"/>
      <c r="P491" s="264"/>
      <c r="Q491" s="264"/>
      <c r="R491" s="264"/>
      <c r="S491" s="264"/>
      <c r="T491" s="26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66" t="s">
        <v>218</v>
      </c>
      <c r="AU491" s="266" t="s">
        <v>85</v>
      </c>
      <c r="AV491" s="14" t="s">
        <v>85</v>
      </c>
      <c r="AW491" s="14" t="s">
        <v>4</v>
      </c>
      <c r="AX491" s="14" t="s">
        <v>83</v>
      </c>
      <c r="AY491" s="266" t="s">
        <v>205</v>
      </c>
    </row>
    <row r="492" s="2" customFormat="1" ht="24.15" customHeight="1">
      <c r="A492" s="39"/>
      <c r="B492" s="40"/>
      <c r="C492" s="227" t="s">
        <v>473</v>
      </c>
      <c r="D492" s="227" t="s">
        <v>208</v>
      </c>
      <c r="E492" s="228" t="s">
        <v>4938</v>
      </c>
      <c r="F492" s="229" t="s">
        <v>4939</v>
      </c>
      <c r="G492" s="230" t="s">
        <v>398</v>
      </c>
      <c r="H492" s="231">
        <v>413</v>
      </c>
      <c r="I492" s="232"/>
      <c r="J492" s="233">
        <f>ROUND(I492*H492,2)</f>
        <v>0</v>
      </c>
      <c r="K492" s="229" t="s">
        <v>212</v>
      </c>
      <c r="L492" s="45"/>
      <c r="M492" s="234" t="s">
        <v>1</v>
      </c>
      <c r="N492" s="235" t="s">
        <v>41</v>
      </c>
      <c r="O492" s="92"/>
      <c r="P492" s="236">
        <f>O492*H492</f>
        <v>0</v>
      </c>
      <c r="Q492" s="236">
        <v>0</v>
      </c>
      <c r="R492" s="236">
        <f>Q492*H492</f>
        <v>0</v>
      </c>
      <c r="S492" s="236">
        <v>0</v>
      </c>
      <c r="T492" s="237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38" t="s">
        <v>213</v>
      </c>
      <c r="AT492" s="238" t="s">
        <v>208</v>
      </c>
      <c r="AU492" s="238" t="s">
        <v>85</v>
      </c>
      <c r="AY492" s="18" t="s">
        <v>205</v>
      </c>
      <c r="BE492" s="239">
        <f>IF(N492="základní",J492,0)</f>
        <v>0</v>
      </c>
      <c r="BF492" s="239">
        <f>IF(N492="snížená",J492,0)</f>
        <v>0</v>
      </c>
      <c r="BG492" s="239">
        <f>IF(N492="zákl. přenesená",J492,0)</f>
        <v>0</v>
      </c>
      <c r="BH492" s="239">
        <f>IF(N492="sníž. přenesená",J492,0)</f>
        <v>0</v>
      </c>
      <c r="BI492" s="239">
        <f>IF(N492="nulová",J492,0)</f>
        <v>0</v>
      </c>
      <c r="BJ492" s="18" t="s">
        <v>83</v>
      </c>
      <c r="BK492" s="239">
        <f>ROUND(I492*H492,2)</f>
        <v>0</v>
      </c>
      <c r="BL492" s="18" t="s">
        <v>213</v>
      </c>
      <c r="BM492" s="238" t="s">
        <v>5371</v>
      </c>
    </row>
    <row r="493" s="2" customFormat="1">
      <c r="A493" s="39"/>
      <c r="B493" s="40"/>
      <c r="C493" s="41"/>
      <c r="D493" s="240" t="s">
        <v>216</v>
      </c>
      <c r="E493" s="41"/>
      <c r="F493" s="241" t="s">
        <v>4941</v>
      </c>
      <c r="G493" s="41"/>
      <c r="H493" s="41"/>
      <c r="I493" s="242"/>
      <c r="J493" s="41"/>
      <c r="K493" s="41"/>
      <c r="L493" s="45"/>
      <c r="M493" s="243"/>
      <c r="N493" s="244"/>
      <c r="O493" s="92"/>
      <c r="P493" s="92"/>
      <c r="Q493" s="92"/>
      <c r="R493" s="92"/>
      <c r="S493" s="92"/>
      <c r="T493" s="93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T493" s="18" t="s">
        <v>216</v>
      </c>
      <c r="AU493" s="18" t="s">
        <v>85</v>
      </c>
    </row>
    <row r="494" s="13" customFormat="1">
      <c r="A494" s="13"/>
      <c r="B494" s="245"/>
      <c r="C494" s="246"/>
      <c r="D494" s="247" t="s">
        <v>218</v>
      </c>
      <c r="E494" s="248" t="s">
        <v>1</v>
      </c>
      <c r="F494" s="249" t="s">
        <v>219</v>
      </c>
      <c r="G494" s="246"/>
      <c r="H494" s="248" t="s">
        <v>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5" t="s">
        <v>218</v>
      </c>
      <c r="AU494" s="255" t="s">
        <v>85</v>
      </c>
      <c r="AV494" s="13" t="s">
        <v>83</v>
      </c>
      <c r="AW494" s="13" t="s">
        <v>32</v>
      </c>
      <c r="AX494" s="13" t="s">
        <v>76</v>
      </c>
      <c r="AY494" s="255" t="s">
        <v>205</v>
      </c>
    </row>
    <row r="495" s="13" customFormat="1">
      <c r="A495" s="13"/>
      <c r="B495" s="245"/>
      <c r="C495" s="246"/>
      <c r="D495" s="247" t="s">
        <v>218</v>
      </c>
      <c r="E495" s="248" t="s">
        <v>1</v>
      </c>
      <c r="F495" s="249" t="s">
        <v>220</v>
      </c>
      <c r="G495" s="246"/>
      <c r="H495" s="248" t="s">
        <v>1</v>
      </c>
      <c r="I495" s="250"/>
      <c r="J495" s="246"/>
      <c r="K495" s="246"/>
      <c r="L495" s="251"/>
      <c r="M495" s="252"/>
      <c r="N495" s="253"/>
      <c r="O495" s="253"/>
      <c r="P495" s="253"/>
      <c r="Q495" s="253"/>
      <c r="R495" s="253"/>
      <c r="S495" s="253"/>
      <c r="T495" s="254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5" t="s">
        <v>218</v>
      </c>
      <c r="AU495" s="255" t="s">
        <v>85</v>
      </c>
      <c r="AV495" s="13" t="s">
        <v>83</v>
      </c>
      <c r="AW495" s="13" t="s">
        <v>32</v>
      </c>
      <c r="AX495" s="13" t="s">
        <v>76</v>
      </c>
      <c r="AY495" s="255" t="s">
        <v>205</v>
      </c>
    </row>
    <row r="496" s="13" customFormat="1">
      <c r="A496" s="13"/>
      <c r="B496" s="245"/>
      <c r="C496" s="246"/>
      <c r="D496" s="247" t="s">
        <v>218</v>
      </c>
      <c r="E496" s="248" t="s">
        <v>1</v>
      </c>
      <c r="F496" s="249" t="s">
        <v>222</v>
      </c>
      <c r="G496" s="246"/>
      <c r="H496" s="248" t="s">
        <v>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5" t="s">
        <v>218</v>
      </c>
      <c r="AU496" s="255" t="s">
        <v>85</v>
      </c>
      <c r="AV496" s="13" t="s">
        <v>83</v>
      </c>
      <c r="AW496" s="13" t="s">
        <v>32</v>
      </c>
      <c r="AX496" s="13" t="s">
        <v>76</v>
      </c>
      <c r="AY496" s="255" t="s">
        <v>205</v>
      </c>
    </row>
    <row r="497" s="13" customFormat="1">
      <c r="A497" s="13"/>
      <c r="B497" s="245"/>
      <c r="C497" s="246"/>
      <c r="D497" s="247" t="s">
        <v>218</v>
      </c>
      <c r="E497" s="248" t="s">
        <v>1</v>
      </c>
      <c r="F497" s="249" t="s">
        <v>5274</v>
      </c>
      <c r="G497" s="246"/>
      <c r="H497" s="248" t="s">
        <v>1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5" t="s">
        <v>218</v>
      </c>
      <c r="AU497" s="255" t="s">
        <v>85</v>
      </c>
      <c r="AV497" s="13" t="s">
        <v>83</v>
      </c>
      <c r="AW497" s="13" t="s">
        <v>32</v>
      </c>
      <c r="AX497" s="13" t="s">
        <v>76</v>
      </c>
      <c r="AY497" s="255" t="s">
        <v>205</v>
      </c>
    </row>
    <row r="498" s="14" customFormat="1">
      <c r="A498" s="14"/>
      <c r="B498" s="256"/>
      <c r="C498" s="257"/>
      <c r="D498" s="247" t="s">
        <v>218</v>
      </c>
      <c r="E498" s="258" t="s">
        <v>1</v>
      </c>
      <c r="F498" s="259" t="s">
        <v>5278</v>
      </c>
      <c r="G498" s="257"/>
      <c r="H498" s="260">
        <v>37</v>
      </c>
      <c r="I498" s="261"/>
      <c r="J498" s="257"/>
      <c r="K498" s="257"/>
      <c r="L498" s="262"/>
      <c r="M498" s="263"/>
      <c r="N498" s="264"/>
      <c r="O498" s="264"/>
      <c r="P498" s="264"/>
      <c r="Q498" s="264"/>
      <c r="R498" s="264"/>
      <c r="S498" s="264"/>
      <c r="T498" s="265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66" t="s">
        <v>218</v>
      </c>
      <c r="AU498" s="266" t="s">
        <v>85</v>
      </c>
      <c r="AV498" s="14" t="s">
        <v>85</v>
      </c>
      <c r="AW498" s="14" t="s">
        <v>32</v>
      </c>
      <c r="AX498" s="14" t="s">
        <v>76</v>
      </c>
      <c r="AY498" s="266" t="s">
        <v>205</v>
      </c>
    </row>
    <row r="499" s="16" customFormat="1">
      <c r="A499" s="16"/>
      <c r="B499" s="278"/>
      <c r="C499" s="279"/>
      <c r="D499" s="247" t="s">
        <v>218</v>
      </c>
      <c r="E499" s="280" t="s">
        <v>1</v>
      </c>
      <c r="F499" s="281" t="s">
        <v>241</v>
      </c>
      <c r="G499" s="279"/>
      <c r="H499" s="282">
        <v>37</v>
      </c>
      <c r="I499" s="283"/>
      <c r="J499" s="279"/>
      <c r="K499" s="279"/>
      <c r="L499" s="284"/>
      <c r="M499" s="285"/>
      <c r="N499" s="286"/>
      <c r="O499" s="286"/>
      <c r="P499" s="286"/>
      <c r="Q499" s="286"/>
      <c r="R499" s="286"/>
      <c r="S499" s="286"/>
      <c r="T499" s="287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T499" s="288" t="s">
        <v>218</v>
      </c>
      <c r="AU499" s="288" t="s">
        <v>85</v>
      </c>
      <c r="AV499" s="16" t="s">
        <v>214</v>
      </c>
      <c r="AW499" s="16" t="s">
        <v>32</v>
      </c>
      <c r="AX499" s="16" t="s">
        <v>76</v>
      </c>
      <c r="AY499" s="288" t="s">
        <v>205</v>
      </c>
    </row>
    <row r="500" s="13" customFormat="1">
      <c r="A500" s="13"/>
      <c r="B500" s="245"/>
      <c r="C500" s="246"/>
      <c r="D500" s="247" t="s">
        <v>218</v>
      </c>
      <c r="E500" s="248" t="s">
        <v>1</v>
      </c>
      <c r="F500" s="249" t="s">
        <v>5363</v>
      </c>
      <c r="G500" s="246"/>
      <c r="H500" s="248" t="s">
        <v>1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5" t="s">
        <v>218</v>
      </c>
      <c r="AU500" s="255" t="s">
        <v>85</v>
      </c>
      <c r="AV500" s="13" t="s">
        <v>83</v>
      </c>
      <c r="AW500" s="13" t="s">
        <v>32</v>
      </c>
      <c r="AX500" s="13" t="s">
        <v>76</v>
      </c>
      <c r="AY500" s="255" t="s">
        <v>205</v>
      </c>
    </row>
    <row r="501" s="14" customFormat="1">
      <c r="A501" s="14"/>
      <c r="B501" s="256"/>
      <c r="C501" s="257"/>
      <c r="D501" s="247" t="s">
        <v>218</v>
      </c>
      <c r="E501" s="258" t="s">
        <v>1</v>
      </c>
      <c r="F501" s="259" t="s">
        <v>5364</v>
      </c>
      <c r="G501" s="257"/>
      <c r="H501" s="260">
        <v>241</v>
      </c>
      <c r="I501" s="261"/>
      <c r="J501" s="257"/>
      <c r="K501" s="257"/>
      <c r="L501" s="262"/>
      <c r="M501" s="263"/>
      <c r="N501" s="264"/>
      <c r="O501" s="264"/>
      <c r="P501" s="264"/>
      <c r="Q501" s="264"/>
      <c r="R501" s="264"/>
      <c r="S501" s="264"/>
      <c r="T501" s="26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6" t="s">
        <v>218</v>
      </c>
      <c r="AU501" s="266" t="s">
        <v>85</v>
      </c>
      <c r="AV501" s="14" t="s">
        <v>85</v>
      </c>
      <c r="AW501" s="14" t="s">
        <v>32</v>
      </c>
      <c r="AX501" s="14" t="s">
        <v>76</v>
      </c>
      <c r="AY501" s="266" t="s">
        <v>205</v>
      </c>
    </row>
    <row r="502" s="16" customFormat="1">
      <c r="A502" s="16"/>
      <c r="B502" s="278"/>
      <c r="C502" s="279"/>
      <c r="D502" s="247" t="s">
        <v>218</v>
      </c>
      <c r="E502" s="280" t="s">
        <v>1</v>
      </c>
      <c r="F502" s="281" t="s">
        <v>241</v>
      </c>
      <c r="G502" s="279"/>
      <c r="H502" s="282">
        <v>241</v>
      </c>
      <c r="I502" s="283"/>
      <c r="J502" s="279"/>
      <c r="K502" s="279"/>
      <c r="L502" s="284"/>
      <c r="M502" s="285"/>
      <c r="N502" s="286"/>
      <c r="O502" s="286"/>
      <c r="P502" s="286"/>
      <c r="Q502" s="286"/>
      <c r="R502" s="286"/>
      <c r="S502" s="286"/>
      <c r="T502" s="287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T502" s="288" t="s">
        <v>218</v>
      </c>
      <c r="AU502" s="288" t="s">
        <v>85</v>
      </c>
      <c r="AV502" s="16" t="s">
        <v>214</v>
      </c>
      <c r="AW502" s="16" t="s">
        <v>32</v>
      </c>
      <c r="AX502" s="16" t="s">
        <v>76</v>
      </c>
      <c r="AY502" s="288" t="s">
        <v>205</v>
      </c>
    </row>
    <row r="503" s="13" customFormat="1">
      <c r="A503" s="13"/>
      <c r="B503" s="245"/>
      <c r="C503" s="246"/>
      <c r="D503" s="247" t="s">
        <v>218</v>
      </c>
      <c r="E503" s="248" t="s">
        <v>1</v>
      </c>
      <c r="F503" s="249" t="s">
        <v>5369</v>
      </c>
      <c r="G503" s="246"/>
      <c r="H503" s="248" t="s">
        <v>1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5" t="s">
        <v>218</v>
      </c>
      <c r="AU503" s="255" t="s">
        <v>85</v>
      </c>
      <c r="AV503" s="13" t="s">
        <v>83</v>
      </c>
      <c r="AW503" s="13" t="s">
        <v>32</v>
      </c>
      <c r="AX503" s="13" t="s">
        <v>76</v>
      </c>
      <c r="AY503" s="255" t="s">
        <v>205</v>
      </c>
    </row>
    <row r="504" s="14" customFormat="1">
      <c r="A504" s="14"/>
      <c r="B504" s="256"/>
      <c r="C504" s="257"/>
      <c r="D504" s="247" t="s">
        <v>218</v>
      </c>
      <c r="E504" s="258" t="s">
        <v>1</v>
      </c>
      <c r="F504" s="259" t="s">
        <v>5281</v>
      </c>
      <c r="G504" s="257"/>
      <c r="H504" s="260">
        <v>52</v>
      </c>
      <c r="I504" s="261"/>
      <c r="J504" s="257"/>
      <c r="K504" s="257"/>
      <c r="L504" s="262"/>
      <c r="M504" s="263"/>
      <c r="N504" s="264"/>
      <c r="O504" s="264"/>
      <c r="P504" s="264"/>
      <c r="Q504" s="264"/>
      <c r="R504" s="264"/>
      <c r="S504" s="264"/>
      <c r="T504" s="265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66" t="s">
        <v>218</v>
      </c>
      <c r="AU504" s="266" t="s">
        <v>85</v>
      </c>
      <c r="AV504" s="14" t="s">
        <v>85</v>
      </c>
      <c r="AW504" s="14" t="s">
        <v>32</v>
      </c>
      <c r="AX504" s="14" t="s">
        <v>76</v>
      </c>
      <c r="AY504" s="266" t="s">
        <v>205</v>
      </c>
    </row>
    <row r="505" s="16" customFormat="1">
      <c r="A505" s="16"/>
      <c r="B505" s="278"/>
      <c r="C505" s="279"/>
      <c r="D505" s="247" t="s">
        <v>218</v>
      </c>
      <c r="E505" s="280" t="s">
        <v>1</v>
      </c>
      <c r="F505" s="281" t="s">
        <v>241</v>
      </c>
      <c r="G505" s="279"/>
      <c r="H505" s="282">
        <v>52</v>
      </c>
      <c r="I505" s="283"/>
      <c r="J505" s="279"/>
      <c r="K505" s="279"/>
      <c r="L505" s="284"/>
      <c r="M505" s="285"/>
      <c r="N505" s="286"/>
      <c r="O505" s="286"/>
      <c r="P505" s="286"/>
      <c r="Q505" s="286"/>
      <c r="R505" s="286"/>
      <c r="S505" s="286"/>
      <c r="T505" s="287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T505" s="288" t="s">
        <v>218</v>
      </c>
      <c r="AU505" s="288" t="s">
        <v>85</v>
      </c>
      <c r="AV505" s="16" t="s">
        <v>214</v>
      </c>
      <c r="AW505" s="16" t="s">
        <v>32</v>
      </c>
      <c r="AX505" s="16" t="s">
        <v>76</v>
      </c>
      <c r="AY505" s="288" t="s">
        <v>205</v>
      </c>
    </row>
    <row r="506" s="13" customFormat="1">
      <c r="A506" s="13"/>
      <c r="B506" s="245"/>
      <c r="C506" s="246"/>
      <c r="D506" s="247" t="s">
        <v>218</v>
      </c>
      <c r="E506" s="248" t="s">
        <v>1</v>
      </c>
      <c r="F506" s="249" t="s">
        <v>5369</v>
      </c>
      <c r="G506" s="246"/>
      <c r="H506" s="248" t="s">
        <v>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5" t="s">
        <v>218</v>
      </c>
      <c r="AU506" s="255" t="s">
        <v>85</v>
      </c>
      <c r="AV506" s="13" t="s">
        <v>83</v>
      </c>
      <c r="AW506" s="13" t="s">
        <v>32</v>
      </c>
      <c r="AX506" s="13" t="s">
        <v>76</v>
      </c>
      <c r="AY506" s="255" t="s">
        <v>205</v>
      </c>
    </row>
    <row r="507" s="14" customFormat="1">
      <c r="A507" s="14"/>
      <c r="B507" s="256"/>
      <c r="C507" s="257"/>
      <c r="D507" s="247" t="s">
        <v>218</v>
      </c>
      <c r="E507" s="258" t="s">
        <v>1</v>
      </c>
      <c r="F507" s="259" t="s">
        <v>5282</v>
      </c>
      <c r="G507" s="257"/>
      <c r="H507" s="260">
        <v>83</v>
      </c>
      <c r="I507" s="261"/>
      <c r="J507" s="257"/>
      <c r="K507" s="257"/>
      <c r="L507" s="262"/>
      <c r="M507" s="263"/>
      <c r="N507" s="264"/>
      <c r="O507" s="264"/>
      <c r="P507" s="264"/>
      <c r="Q507" s="264"/>
      <c r="R507" s="264"/>
      <c r="S507" s="264"/>
      <c r="T507" s="26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66" t="s">
        <v>218</v>
      </c>
      <c r="AU507" s="266" t="s">
        <v>85</v>
      </c>
      <c r="AV507" s="14" t="s">
        <v>85</v>
      </c>
      <c r="AW507" s="14" t="s">
        <v>32</v>
      </c>
      <c r="AX507" s="14" t="s">
        <v>76</v>
      </c>
      <c r="AY507" s="266" t="s">
        <v>205</v>
      </c>
    </row>
    <row r="508" s="16" customFormat="1">
      <c r="A508" s="16"/>
      <c r="B508" s="278"/>
      <c r="C508" s="279"/>
      <c r="D508" s="247" t="s">
        <v>218</v>
      </c>
      <c r="E508" s="280" t="s">
        <v>1</v>
      </c>
      <c r="F508" s="281" t="s">
        <v>241</v>
      </c>
      <c r="G508" s="279"/>
      <c r="H508" s="282">
        <v>83</v>
      </c>
      <c r="I508" s="283"/>
      <c r="J508" s="279"/>
      <c r="K508" s="279"/>
      <c r="L508" s="284"/>
      <c r="M508" s="285"/>
      <c r="N508" s="286"/>
      <c r="O508" s="286"/>
      <c r="P508" s="286"/>
      <c r="Q508" s="286"/>
      <c r="R508" s="286"/>
      <c r="S508" s="286"/>
      <c r="T508" s="287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T508" s="288" t="s">
        <v>218</v>
      </c>
      <c r="AU508" s="288" t="s">
        <v>85</v>
      </c>
      <c r="AV508" s="16" t="s">
        <v>214</v>
      </c>
      <c r="AW508" s="16" t="s">
        <v>32</v>
      </c>
      <c r="AX508" s="16" t="s">
        <v>76</v>
      </c>
      <c r="AY508" s="288" t="s">
        <v>205</v>
      </c>
    </row>
    <row r="509" s="15" customFormat="1">
      <c r="A509" s="15"/>
      <c r="B509" s="267"/>
      <c r="C509" s="268"/>
      <c r="D509" s="247" t="s">
        <v>218</v>
      </c>
      <c r="E509" s="269" t="s">
        <v>1</v>
      </c>
      <c r="F509" s="270" t="s">
        <v>229</v>
      </c>
      <c r="G509" s="268"/>
      <c r="H509" s="271">
        <v>413</v>
      </c>
      <c r="I509" s="272"/>
      <c r="J509" s="268"/>
      <c r="K509" s="268"/>
      <c r="L509" s="273"/>
      <c r="M509" s="274"/>
      <c r="N509" s="275"/>
      <c r="O509" s="275"/>
      <c r="P509" s="275"/>
      <c r="Q509" s="275"/>
      <c r="R509" s="275"/>
      <c r="S509" s="275"/>
      <c r="T509" s="276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77" t="s">
        <v>218</v>
      </c>
      <c r="AU509" s="277" t="s">
        <v>85</v>
      </c>
      <c r="AV509" s="15" t="s">
        <v>213</v>
      </c>
      <c r="AW509" s="15" t="s">
        <v>32</v>
      </c>
      <c r="AX509" s="15" t="s">
        <v>83</v>
      </c>
      <c r="AY509" s="277" t="s">
        <v>205</v>
      </c>
    </row>
    <row r="510" s="2" customFormat="1" ht="24.15" customHeight="1">
      <c r="A510" s="39"/>
      <c r="B510" s="40"/>
      <c r="C510" s="227" t="s">
        <v>481</v>
      </c>
      <c r="D510" s="227" t="s">
        <v>208</v>
      </c>
      <c r="E510" s="228" t="s">
        <v>5372</v>
      </c>
      <c r="F510" s="229" t="s">
        <v>5373</v>
      </c>
      <c r="G510" s="230" t="s">
        <v>398</v>
      </c>
      <c r="H510" s="231">
        <v>631</v>
      </c>
      <c r="I510" s="232"/>
      <c r="J510" s="233">
        <f>ROUND(I510*H510,2)</f>
        <v>0</v>
      </c>
      <c r="K510" s="229" t="s">
        <v>212</v>
      </c>
      <c r="L510" s="45"/>
      <c r="M510" s="234" t="s">
        <v>1</v>
      </c>
      <c r="N510" s="235" t="s">
        <v>41</v>
      </c>
      <c r="O510" s="92"/>
      <c r="P510" s="236">
        <f>O510*H510</f>
        <v>0</v>
      </c>
      <c r="Q510" s="236">
        <v>0</v>
      </c>
      <c r="R510" s="236">
        <f>Q510*H510</f>
        <v>0</v>
      </c>
      <c r="S510" s="236">
        <v>0</v>
      </c>
      <c r="T510" s="237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38" t="s">
        <v>213</v>
      </c>
      <c r="AT510" s="238" t="s">
        <v>208</v>
      </c>
      <c r="AU510" s="238" t="s">
        <v>85</v>
      </c>
      <c r="AY510" s="18" t="s">
        <v>205</v>
      </c>
      <c r="BE510" s="239">
        <f>IF(N510="základní",J510,0)</f>
        <v>0</v>
      </c>
      <c r="BF510" s="239">
        <f>IF(N510="snížená",J510,0)</f>
        <v>0</v>
      </c>
      <c r="BG510" s="239">
        <f>IF(N510="zákl. přenesená",J510,0)</f>
        <v>0</v>
      </c>
      <c r="BH510" s="239">
        <f>IF(N510="sníž. přenesená",J510,0)</f>
        <v>0</v>
      </c>
      <c r="BI510" s="239">
        <f>IF(N510="nulová",J510,0)</f>
        <v>0</v>
      </c>
      <c r="BJ510" s="18" t="s">
        <v>83</v>
      </c>
      <c r="BK510" s="239">
        <f>ROUND(I510*H510,2)</f>
        <v>0</v>
      </c>
      <c r="BL510" s="18" t="s">
        <v>213</v>
      </c>
      <c r="BM510" s="238" t="s">
        <v>5374</v>
      </c>
    </row>
    <row r="511" s="2" customFormat="1">
      <c r="A511" s="39"/>
      <c r="B511" s="40"/>
      <c r="C511" s="41"/>
      <c r="D511" s="240" t="s">
        <v>216</v>
      </c>
      <c r="E511" s="41"/>
      <c r="F511" s="241" t="s">
        <v>5375</v>
      </c>
      <c r="G511" s="41"/>
      <c r="H511" s="41"/>
      <c r="I511" s="242"/>
      <c r="J511" s="41"/>
      <c r="K511" s="41"/>
      <c r="L511" s="45"/>
      <c r="M511" s="243"/>
      <c r="N511" s="244"/>
      <c r="O511" s="92"/>
      <c r="P511" s="92"/>
      <c r="Q511" s="92"/>
      <c r="R511" s="92"/>
      <c r="S511" s="92"/>
      <c r="T511" s="93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T511" s="18" t="s">
        <v>216</v>
      </c>
      <c r="AU511" s="18" t="s">
        <v>85</v>
      </c>
    </row>
    <row r="512" s="13" customFormat="1">
      <c r="A512" s="13"/>
      <c r="B512" s="245"/>
      <c r="C512" s="246"/>
      <c r="D512" s="247" t="s">
        <v>218</v>
      </c>
      <c r="E512" s="248" t="s">
        <v>1</v>
      </c>
      <c r="F512" s="249" t="s">
        <v>219</v>
      </c>
      <c r="G512" s="246"/>
      <c r="H512" s="248" t="s">
        <v>1</v>
      </c>
      <c r="I512" s="250"/>
      <c r="J512" s="246"/>
      <c r="K512" s="246"/>
      <c r="L512" s="251"/>
      <c r="M512" s="252"/>
      <c r="N512" s="253"/>
      <c r="O512" s="253"/>
      <c r="P512" s="253"/>
      <c r="Q512" s="253"/>
      <c r="R512" s="253"/>
      <c r="S512" s="253"/>
      <c r="T512" s="254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5" t="s">
        <v>218</v>
      </c>
      <c r="AU512" s="255" t="s">
        <v>85</v>
      </c>
      <c r="AV512" s="13" t="s">
        <v>83</v>
      </c>
      <c r="AW512" s="13" t="s">
        <v>32</v>
      </c>
      <c r="AX512" s="13" t="s">
        <v>76</v>
      </c>
      <c r="AY512" s="255" t="s">
        <v>205</v>
      </c>
    </row>
    <row r="513" s="13" customFormat="1">
      <c r="A513" s="13"/>
      <c r="B513" s="245"/>
      <c r="C513" s="246"/>
      <c r="D513" s="247" t="s">
        <v>218</v>
      </c>
      <c r="E513" s="248" t="s">
        <v>1</v>
      </c>
      <c r="F513" s="249" t="s">
        <v>220</v>
      </c>
      <c r="G513" s="246"/>
      <c r="H513" s="248" t="s">
        <v>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5" t="s">
        <v>218</v>
      </c>
      <c r="AU513" s="255" t="s">
        <v>85</v>
      </c>
      <c r="AV513" s="13" t="s">
        <v>83</v>
      </c>
      <c r="AW513" s="13" t="s">
        <v>32</v>
      </c>
      <c r="AX513" s="13" t="s">
        <v>76</v>
      </c>
      <c r="AY513" s="255" t="s">
        <v>205</v>
      </c>
    </row>
    <row r="514" s="13" customFormat="1">
      <c r="A514" s="13"/>
      <c r="B514" s="245"/>
      <c r="C514" s="246"/>
      <c r="D514" s="247" t="s">
        <v>218</v>
      </c>
      <c r="E514" s="248" t="s">
        <v>1</v>
      </c>
      <c r="F514" s="249" t="s">
        <v>222</v>
      </c>
      <c r="G514" s="246"/>
      <c r="H514" s="248" t="s">
        <v>1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5" t="s">
        <v>218</v>
      </c>
      <c r="AU514" s="255" t="s">
        <v>85</v>
      </c>
      <c r="AV514" s="13" t="s">
        <v>83</v>
      </c>
      <c r="AW514" s="13" t="s">
        <v>32</v>
      </c>
      <c r="AX514" s="13" t="s">
        <v>76</v>
      </c>
      <c r="AY514" s="255" t="s">
        <v>205</v>
      </c>
    </row>
    <row r="515" s="13" customFormat="1">
      <c r="A515" s="13"/>
      <c r="B515" s="245"/>
      <c r="C515" s="246"/>
      <c r="D515" s="247" t="s">
        <v>218</v>
      </c>
      <c r="E515" s="248" t="s">
        <v>1</v>
      </c>
      <c r="F515" s="249" t="s">
        <v>5376</v>
      </c>
      <c r="G515" s="246"/>
      <c r="H515" s="248" t="s">
        <v>1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5" t="s">
        <v>218</v>
      </c>
      <c r="AU515" s="255" t="s">
        <v>85</v>
      </c>
      <c r="AV515" s="13" t="s">
        <v>83</v>
      </c>
      <c r="AW515" s="13" t="s">
        <v>32</v>
      </c>
      <c r="AX515" s="13" t="s">
        <v>76</v>
      </c>
      <c r="AY515" s="255" t="s">
        <v>205</v>
      </c>
    </row>
    <row r="516" s="14" customFormat="1">
      <c r="A516" s="14"/>
      <c r="B516" s="256"/>
      <c r="C516" s="257"/>
      <c r="D516" s="247" t="s">
        <v>218</v>
      </c>
      <c r="E516" s="258" t="s">
        <v>1</v>
      </c>
      <c r="F516" s="259" t="s">
        <v>5277</v>
      </c>
      <c r="G516" s="257"/>
      <c r="H516" s="260">
        <v>631</v>
      </c>
      <c r="I516" s="261"/>
      <c r="J516" s="257"/>
      <c r="K516" s="257"/>
      <c r="L516" s="262"/>
      <c r="M516" s="263"/>
      <c r="N516" s="264"/>
      <c r="O516" s="264"/>
      <c r="P516" s="264"/>
      <c r="Q516" s="264"/>
      <c r="R516" s="264"/>
      <c r="S516" s="264"/>
      <c r="T516" s="265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66" t="s">
        <v>218</v>
      </c>
      <c r="AU516" s="266" t="s">
        <v>85</v>
      </c>
      <c r="AV516" s="14" t="s">
        <v>85</v>
      </c>
      <c r="AW516" s="14" t="s">
        <v>32</v>
      </c>
      <c r="AX516" s="14" t="s">
        <v>76</v>
      </c>
      <c r="AY516" s="266" t="s">
        <v>205</v>
      </c>
    </row>
    <row r="517" s="15" customFormat="1">
      <c r="A517" s="15"/>
      <c r="B517" s="267"/>
      <c r="C517" s="268"/>
      <c r="D517" s="247" t="s">
        <v>218</v>
      </c>
      <c r="E517" s="269" t="s">
        <v>1</v>
      </c>
      <c r="F517" s="270" t="s">
        <v>229</v>
      </c>
      <c r="G517" s="268"/>
      <c r="H517" s="271">
        <v>631</v>
      </c>
      <c r="I517" s="272"/>
      <c r="J517" s="268"/>
      <c r="K517" s="268"/>
      <c r="L517" s="273"/>
      <c r="M517" s="274"/>
      <c r="N517" s="275"/>
      <c r="O517" s="275"/>
      <c r="P517" s="275"/>
      <c r="Q517" s="275"/>
      <c r="R517" s="275"/>
      <c r="S517" s="275"/>
      <c r="T517" s="276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77" t="s">
        <v>218</v>
      </c>
      <c r="AU517" s="277" t="s">
        <v>85</v>
      </c>
      <c r="AV517" s="15" t="s">
        <v>213</v>
      </c>
      <c r="AW517" s="15" t="s">
        <v>32</v>
      </c>
      <c r="AX517" s="15" t="s">
        <v>83</v>
      </c>
      <c r="AY517" s="277" t="s">
        <v>205</v>
      </c>
    </row>
    <row r="518" s="2" customFormat="1" ht="16.5" customHeight="1">
      <c r="A518" s="39"/>
      <c r="B518" s="40"/>
      <c r="C518" s="227" t="s">
        <v>489</v>
      </c>
      <c r="D518" s="227" t="s">
        <v>208</v>
      </c>
      <c r="E518" s="228" t="s">
        <v>940</v>
      </c>
      <c r="F518" s="229" t="s">
        <v>941</v>
      </c>
      <c r="G518" s="230" t="s">
        <v>398</v>
      </c>
      <c r="H518" s="231">
        <v>376</v>
      </c>
      <c r="I518" s="232"/>
      <c r="J518" s="233">
        <f>ROUND(I518*H518,2)</f>
        <v>0</v>
      </c>
      <c r="K518" s="229" t="s">
        <v>212</v>
      </c>
      <c r="L518" s="45"/>
      <c r="M518" s="234" t="s">
        <v>1</v>
      </c>
      <c r="N518" s="235" t="s">
        <v>41</v>
      </c>
      <c r="O518" s="92"/>
      <c r="P518" s="236">
        <f>O518*H518</f>
        <v>0</v>
      </c>
      <c r="Q518" s="236">
        <v>0</v>
      </c>
      <c r="R518" s="236">
        <f>Q518*H518</f>
        <v>0</v>
      </c>
      <c r="S518" s="236">
        <v>0</v>
      </c>
      <c r="T518" s="237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38" t="s">
        <v>213</v>
      </c>
      <c r="AT518" s="238" t="s">
        <v>208</v>
      </c>
      <c r="AU518" s="238" t="s">
        <v>85</v>
      </c>
      <c r="AY518" s="18" t="s">
        <v>205</v>
      </c>
      <c r="BE518" s="239">
        <f>IF(N518="základní",J518,0)</f>
        <v>0</v>
      </c>
      <c r="BF518" s="239">
        <f>IF(N518="snížená",J518,0)</f>
        <v>0</v>
      </c>
      <c r="BG518" s="239">
        <f>IF(N518="zákl. přenesená",J518,0)</f>
        <v>0</v>
      </c>
      <c r="BH518" s="239">
        <f>IF(N518="sníž. přenesená",J518,0)</f>
        <v>0</v>
      </c>
      <c r="BI518" s="239">
        <f>IF(N518="nulová",J518,0)</f>
        <v>0</v>
      </c>
      <c r="BJ518" s="18" t="s">
        <v>83</v>
      </c>
      <c r="BK518" s="239">
        <f>ROUND(I518*H518,2)</f>
        <v>0</v>
      </c>
      <c r="BL518" s="18" t="s">
        <v>213</v>
      </c>
      <c r="BM518" s="238" t="s">
        <v>5377</v>
      </c>
    </row>
    <row r="519" s="2" customFormat="1">
      <c r="A519" s="39"/>
      <c r="B519" s="40"/>
      <c r="C519" s="41"/>
      <c r="D519" s="240" t="s">
        <v>216</v>
      </c>
      <c r="E519" s="41"/>
      <c r="F519" s="241" t="s">
        <v>943</v>
      </c>
      <c r="G519" s="41"/>
      <c r="H519" s="41"/>
      <c r="I519" s="242"/>
      <c r="J519" s="41"/>
      <c r="K519" s="41"/>
      <c r="L519" s="45"/>
      <c r="M519" s="243"/>
      <c r="N519" s="244"/>
      <c r="O519" s="92"/>
      <c r="P519" s="92"/>
      <c r="Q519" s="92"/>
      <c r="R519" s="92"/>
      <c r="S519" s="92"/>
      <c r="T519" s="93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216</v>
      </c>
      <c r="AU519" s="18" t="s">
        <v>85</v>
      </c>
    </row>
    <row r="520" s="13" customFormat="1">
      <c r="A520" s="13"/>
      <c r="B520" s="245"/>
      <c r="C520" s="246"/>
      <c r="D520" s="247" t="s">
        <v>218</v>
      </c>
      <c r="E520" s="248" t="s">
        <v>1</v>
      </c>
      <c r="F520" s="249" t="s">
        <v>219</v>
      </c>
      <c r="G520" s="246"/>
      <c r="H520" s="248" t="s">
        <v>1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5" t="s">
        <v>218</v>
      </c>
      <c r="AU520" s="255" t="s">
        <v>85</v>
      </c>
      <c r="AV520" s="13" t="s">
        <v>83</v>
      </c>
      <c r="AW520" s="13" t="s">
        <v>32</v>
      </c>
      <c r="AX520" s="13" t="s">
        <v>76</v>
      </c>
      <c r="AY520" s="255" t="s">
        <v>205</v>
      </c>
    </row>
    <row r="521" s="13" customFormat="1">
      <c r="A521" s="13"/>
      <c r="B521" s="245"/>
      <c r="C521" s="246"/>
      <c r="D521" s="247" t="s">
        <v>218</v>
      </c>
      <c r="E521" s="248" t="s">
        <v>1</v>
      </c>
      <c r="F521" s="249" t="s">
        <v>220</v>
      </c>
      <c r="G521" s="246"/>
      <c r="H521" s="248" t="s">
        <v>1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5" t="s">
        <v>218</v>
      </c>
      <c r="AU521" s="255" t="s">
        <v>85</v>
      </c>
      <c r="AV521" s="13" t="s">
        <v>83</v>
      </c>
      <c r="AW521" s="13" t="s">
        <v>32</v>
      </c>
      <c r="AX521" s="13" t="s">
        <v>76</v>
      </c>
      <c r="AY521" s="255" t="s">
        <v>205</v>
      </c>
    </row>
    <row r="522" s="13" customFormat="1">
      <c r="A522" s="13"/>
      <c r="B522" s="245"/>
      <c r="C522" s="246"/>
      <c r="D522" s="247" t="s">
        <v>218</v>
      </c>
      <c r="E522" s="248" t="s">
        <v>1</v>
      </c>
      <c r="F522" s="249" t="s">
        <v>222</v>
      </c>
      <c r="G522" s="246"/>
      <c r="H522" s="248" t="s">
        <v>1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5" t="s">
        <v>218</v>
      </c>
      <c r="AU522" s="255" t="s">
        <v>85</v>
      </c>
      <c r="AV522" s="13" t="s">
        <v>83</v>
      </c>
      <c r="AW522" s="13" t="s">
        <v>32</v>
      </c>
      <c r="AX522" s="13" t="s">
        <v>76</v>
      </c>
      <c r="AY522" s="255" t="s">
        <v>205</v>
      </c>
    </row>
    <row r="523" s="13" customFormat="1">
      <c r="A523" s="13"/>
      <c r="B523" s="245"/>
      <c r="C523" s="246"/>
      <c r="D523" s="247" t="s">
        <v>218</v>
      </c>
      <c r="E523" s="248" t="s">
        <v>1</v>
      </c>
      <c r="F523" s="249" t="s">
        <v>5363</v>
      </c>
      <c r="G523" s="246"/>
      <c r="H523" s="248" t="s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5" t="s">
        <v>218</v>
      </c>
      <c r="AU523" s="255" t="s">
        <v>85</v>
      </c>
      <c r="AV523" s="13" t="s">
        <v>83</v>
      </c>
      <c r="AW523" s="13" t="s">
        <v>32</v>
      </c>
      <c r="AX523" s="13" t="s">
        <v>76</v>
      </c>
      <c r="AY523" s="255" t="s">
        <v>205</v>
      </c>
    </row>
    <row r="524" s="14" customFormat="1">
      <c r="A524" s="14"/>
      <c r="B524" s="256"/>
      <c r="C524" s="257"/>
      <c r="D524" s="247" t="s">
        <v>218</v>
      </c>
      <c r="E524" s="258" t="s">
        <v>1</v>
      </c>
      <c r="F524" s="259" t="s">
        <v>5364</v>
      </c>
      <c r="G524" s="257"/>
      <c r="H524" s="260">
        <v>241</v>
      </c>
      <c r="I524" s="261"/>
      <c r="J524" s="257"/>
      <c r="K524" s="257"/>
      <c r="L524" s="262"/>
      <c r="M524" s="263"/>
      <c r="N524" s="264"/>
      <c r="O524" s="264"/>
      <c r="P524" s="264"/>
      <c r="Q524" s="264"/>
      <c r="R524" s="264"/>
      <c r="S524" s="264"/>
      <c r="T524" s="265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66" t="s">
        <v>218</v>
      </c>
      <c r="AU524" s="266" t="s">
        <v>85</v>
      </c>
      <c r="AV524" s="14" t="s">
        <v>85</v>
      </c>
      <c r="AW524" s="14" t="s">
        <v>32</v>
      </c>
      <c r="AX524" s="14" t="s">
        <v>76</v>
      </c>
      <c r="AY524" s="266" t="s">
        <v>205</v>
      </c>
    </row>
    <row r="525" s="16" customFormat="1">
      <c r="A525" s="16"/>
      <c r="B525" s="278"/>
      <c r="C525" s="279"/>
      <c r="D525" s="247" t="s">
        <v>218</v>
      </c>
      <c r="E525" s="280" t="s">
        <v>1</v>
      </c>
      <c r="F525" s="281" t="s">
        <v>241</v>
      </c>
      <c r="G525" s="279"/>
      <c r="H525" s="282">
        <v>241</v>
      </c>
      <c r="I525" s="283"/>
      <c r="J525" s="279"/>
      <c r="K525" s="279"/>
      <c r="L525" s="284"/>
      <c r="M525" s="285"/>
      <c r="N525" s="286"/>
      <c r="O525" s="286"/>
      <c r="P525" s="286"/>
      <c r="Q525" s="286"/>
      <c r="R525" s="286"/>
      <c r="S525" s="286"/>
      <c r="T525" s="287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T525" s="288" t="s">
        <v>218</v>
      </c>
      <c r="AU525" s="288" t="s">
        <v>85</v>
      </c>
      <c r="AV525" s="16" t="s">
        <v>214</v>
      </c>
      <c r="AW525" s="16" t="s">
        <v>32</v>
      </c>
      <c r="AX525" s="16" t="s">
        <v>76</v>
      </c>
      <c r="AY525" s="288" t="s">
        <v>205</v>
      </c>
    </row>
    <row r="526" s="13" customFormat="1">
      <c r="A526" s="13"/>
      <c r="B526" s="245"/>
      <c r="C526" s="246"/>
      <c r="D526" s="247" t="s">
        <v>218</v>
      </c>
      <c r="E526" s="248" t="s">
        <v>1</v>
      </c>
      <c r="F526" s="249" t="s">
        <v>5369</v>
      </c>
      <c r="G526" s="246"/>
      <c r="H526" s="248" t="s">
        <v>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5" t="s">
        <v>218</v>
      </c>
      <c r="AU526" s="255" t="s">
        <v>85</v>
      </c>
      <c r="AV526" s="13" t="s">
        <v>83</v>
      </c>
      <c r="AW526" s="13" t="s">
        <v>32</v>
      </c>
      <c r="AX526" s="13" t="s">
        <v>76</v>
      </c>
      <c r="AY526" s="255" t="s">
        <v>205</v>
      </c>
    </row>
    <row r="527" s="14" customFormat="1">
      <c r="A527" s="14"/>
      <c r="B527" s="256"/>
      <c r="C527" s="257"/>
      <c r="D527" s="247" t="s">
        <v>218</v>
      </c>
      <c r="E527" s="258" t="s">
        <v>1</v>
      </c>
      <c r="F527" s="259" t="s">
        <v>5281</v>
      </c>
      <c r="G527" s="257"/>
      <c r="H527" s="260">
        <v>52</v>
      </c>
      <c r="I527" s="261"/>
      <c r="J527" s="257"/>
      <c r="K527" s="257"/>
      <c r="L527" s="262"/>
      <c r="M527" s="263"/>
      <c r="N527" s="264"/>
      <c r="O527" s="264"/>
      <c r="P527" s="264"/>
      <c r="Q527" s="264"/>
      <c r="R527" s="264"/>
      <c r="S527" s="264"/>
      <c r="T527" s="265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66" t="s">
        <v>218</v>
      </c>
      <c r="AU527" s="266" t="s">
        <v>85</v>
      </c>
      <c r="AV527" s="14" t="s">
        <v>85</v>
      </c>
      <c r="AW527" s="14" t="s">
        <v>32</v>
      </c>
      <c r="AX527" s="14" t="s">
        <v>76</v>
      </c>
      <c r="AY527" s="266" t="s">
        <v>205</v>
      </c>
    </row>
    <row r="528" s="16" customFormat="1">
      <c r="A528" s="16"/>
      <c r="B528" s="278"/>
      <c r="C528" s="279"/>
      <c r="D528" s="247" t="s">
        <v>218</v>
      </c>
      <c r="E528" s="280" t="s">
        <v>1</v>
      </c>
      <c r="F528" s="281" t="s">
        <v>241</v>
      </c>
      <c r="G528" s="279"/>
      <c r="H528" s="282">
        <v>52</v>
      </c>
      <c r="I528" s="283"/>
      <c r="J528" s="279"/>
      <c r="K528" s="279"/>
      <c r="L528" s="284"/>
      <c r="M528" s="285"/>
      <c r="N528" s="286"/>
      <c r="O528" s="286"/>
      <c r="P528" s="286"/>
      <c r="Q528" s="286"/>
      <c r="R528" s="286"/>
      <c r="S528" s="286"/>
      <c r="T528" s="287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T528" s="288" t="s">
        <v>218</v>
      </c>
      <c r="AU528" s="288" t="s">
        <v>85</v>
      </c>
      <c r="AV528" s="16" t="s">
        <v>214</v>
      </c>
      <c r="AW528" s="16" t="s">
        <v>32</v>
      </c>
      <c r="AX528" s="16" t="s">
        <v>76</v>
      </c>
      <c r="AY528" s="288" t="s">
        <v>205</v>
      </c>
    </row>
    <row r="529" s="13" customFormat="1">
      <c r="A529" s="13"/>
      <c r="B529" s="245"/>
      <c r="C529" s="246"/>
      <c r="D529" s="247" t="s">
        <v>218</v>
      </c>
      <c r="E529" s="248" t="s">
        <v>1</v>
      </c>
      <c r="F529" s="249" t="s">
        <v>5369</v>
      </c>
      <c r="G529" s="246"/>
      <c r="H529" s="248" t="s">
        <v>1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5" t="s">
        <v>218</v>
      </c>
      <c r="AU529" s="255" t="s">
        <v>85</v>
      </c>
      <c r="AV529" s="13" t="s">
        <v>83</v>
      </c>
      <c r="AW529" s="13" t="s">
        <v>32</v>
      </c>
      <c r="AX529" s="13" t="s">
        <v>76</v>
      </c>
      <c r="AY529" s="255" t="s">
        <v>205</v>
      </c>
    </row>
    <row r="530" s="14" customFormat="1">
      <c r="A530" s="14"/>
      <c r="B530" s="256"/>
      <c r="C530" s="257"/>
      <c r="D530" s="247" t="s">
        <v>218</v>
      </c>
      <c r="E530" s="258" t="s">
        <v>1</v>
      </c>
      <c r="F530" s="259" t="s">
        <v>5282</v>
      </c>
      <c r="G530" s="257"/>
      <c r="H530" s="260">
        <v>83</v>
      </c>
      <c r="I530" s="261"/>
      <c r="J530" s="257"/>
      <c r="K530" s="257"/>
      <c r="L530" s="262"/>
      <c r="M530" s="263"/>
      <c r="N530" s="264"/>
      <c r="O530" s="264"/>
      <c r="P530" s="264"/>
      <c r="Q530" s="264"/>
      <c r="R530" s="264"/>
      <c r="S530" s="264"/>
      <c r="T530" s="265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66" t="s">
        <v>218</v>
      </c>
      <c r="AU530" s="266" t="s">
        <v>85</v>
      </c>
      <c r="AV530" s="14" t="s">
        <v>85</v>
      </c>
      <c r="AW530" s="14" t="s">
        <v>32</v>
      </c>
      <c r="AX530" s="14" t="s">
        <v>76</v>
      </c>
      <c r="AY530" s="266" t="s">
        <v>205</v>
      </c>
    </row>
    <row r="531" s="16" customFormat="1">
      <c r="A531" s="16"/>
      <c r="B531" s="278"/>
      <c r="C531" s="279"/>
      <c r="D531" s="247" t="s">
        <v>218</v>
      </c>
      <c r="E531" s="280" t="s">
        <v>1</v>
      </c>
      <c r="F531" s="281" t="s">
        <v>241</v>
      </c>
      <c r="G531" s="279"/>
      <c r="H531" s="282">
        <v>83</v>
      </c>
      <c r="I531" s="283"/>
      <c r="J531" s="279"/>
      <c r="K531" s="279"/>
      <c r="L531" s="284"/>
      <c r="M531" s="285"/>
      <c r="N531" s="286"/>
      <c r="O531" s="286"/>
      <c r="P531" s="286"/>
      <c r="Q531" s="286"/>
      <c r="R531" s="286"/>
      <c r="S531" s="286"/>
      <c r="T531" s="287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T531" s="288" t="s">
        <v>218</v>
      </c>
      <c r="AU531" s="288" t="s">
        <v>85</v>
      </c>
      <c r="AV531" s="16" t="s">
        <v>214</v>
      </c>
      <c r="AW531" s="16" t="s">
        <v>32</v>
      </c>
      <c r="AX531" s="16" t="s">
        <v>76</v>
      </c>
      <c r="AY531" s="288" t="s">
        <v>205</v>
      </c>
    </row>
    <row r="532" s="15" customFormat="1">
      <c r="A532" s="15"/>
      <c r="B532" s="267"/>
      <c r="C532" s="268"/>
      <c r="D532" s="247" t="s">
        <v>218</v>
      </c>
      <c r="E532" s="269" t="s">
        <v>1</v>
      </c>
      <c r="F532" s="270" t="s">
        <v>229</v>
      </c>
      <c r="G532" s="268"/>
      <c r="H532" s="271">
        <v>376</v>
      </c>
      <c r="I532" s="272"/>
      <c r="J532" s="268"/>
      <c r="K532" s="268"/>
      <c r="L532" s="273"/>
      <c r="M532" s="274"/>
      <c r="N532" s="275"/>
      <c r="O532" s="275"/>
      <c r="P532" s="275"/>
      <c r="Q532" s="275"/>
      <c r="R532" s="275"/>
      <c r="S532" s="275"/>
      <c r="T532" s="276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77" t="s">
        <v>218</v>
      </c>
      <c r="AU532" s="277" t="s">
        <v>85</v>
      </c>
      <c r="AV532" s="15" t="s">
        <v>213</v>
      </c>
      <c r="AW532" s="15" t="s">
        <v>32</v>
      </c>
      <c r="AX532" s="15" t="s">
        <v>83</v>
      </c>
      <c r="AY532" s="277" t="s">
        <v>205</v>
      </c>
    </row>
    <row r="533" s="2" customFormat="1" ht="16.5" customHeight="1">
      <c r="A533" s="39"/>
      <c r="B533" s="40"/>
      <c r="C533" s="227" t="s">
        <v>494</v>
      </c>
      <c r="D533" s="227" t="s">
        <v>208</v>
      </c>
      <c r="E533" s="228" t="s">
        <v>5378</v>
      </c>
      <c r="F533" s="229" t="s">
        <v>5379</v>
      </c>
      <c r="G533" s="230" t="s">
        <v>398</v>
      </c>
      <c r="H533" s="231">
        <v>631</v>
      </c>
      <c r="I533" s="232"/>
      <c r="J533" s="233">
        <f>ROUND(I533*H533,2)</f>
        <v>0</v>
      </c>
      <c r="K533" s="229" t="s">
        <v>212</v>
      </c>
      <c r="L533" s="45"/>
      <c r="M533" s="234" t="s">
        <v>1</v>
      </c>
      <c r="N533" s="235" t="s">
        <v>41</v>
      </c>
      <c r="O533" s="92"/>
      <c r="P533" s="236">
        <f>O533*H533</f>
        <v>0</v>
      </c>
      <c r="Q533" s="236">
        <v>0</v>
      </c>
      <c r="R533" s="236">
        <f>Q533*H533</f>
        <v>0</v>
      </c>
      <c r="S533" s="236">
        <v>0</v>
      </c>
      <c r="T533" s="237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38" t="s">
        <v>213</v>
      </c>
      <c r="AT533" s="238" t="s">
        <v>208</v>
      </c>
      <c r="AU533" s="238" t="s">
        <v>85</v>
      </c>
      <c r="AY533" s="18" t="s">
        <v>205</v>
      </c>
      <c r="BE533" s="239">
        <f>IF(N533="základní",J533,0)</f>
        <v>0</v>
      </c>
      <c r="BF533" s="239">
        <f>IF(N533="snížená",J533,0)</f>
        <v>0</v>
      </c>
      <c r="BG533" s="239">
        <f>IF(N533="zákl. přenesená",J533,0)</f>
        <v>0</v>
      </c>
      <c r="BH533" s="239">
        <f>IF(N533="sníž. přenesená",J533,0)</f>
        <v>0</v>
      </c>
      <c r="BI533" s="239">
        <f>IF(N533="nulová",J533,0)</f>
        <v>0</v>
      </c>
      <c r="BJ533" s="18" t="s">
        <v>83</v>
      </c>
      <c r="BK533" s="239">
        <f>ROUND(I533*H533,2)</f>
        <v>0</v>
      </c>
      <c r="BL533" s="18" t="s">
        <v>213</v>
      </c>
      <c r="BM533" s="238" t="s">
        <v>5380</v>
      </c>
    </row>
    <row r="534" s="2" customFormat="1">
      <c r="A534" s="39"/>
      <c r="B534" s="40"/>
      <c r="C534" s="41"/>
      <c r="D534" s="240" t="s">
        <v>216</v>
      </c>
      <c r="E534" s="41"/>
      <c r="F534" s="241" t="s">
        <v>5381</v>
      </c>
      <c r="G534" s="41"/>
      <c r="H534" s="41"/>
      <c r="I534" s="242"/>
      <c r="J534" s="41"/>
      <c r="K534" s="41"/>
      <c r="L534" s="45"/>
      <c r="M534" s="243"/>
      <c r="N534" s="244"/>
      <c r="O534" s="92"/>
      <c r="P534" s="92"/>
      <c r="Q534" s="92"/>
      <c r="R534" s="92"/>
      <c r="S534" s="92"/>
      <c r="T534" s="93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216</v>
      </c>
      <c r="AU534" s="18" t="s">
        <v>85</v>
      </c>
    </row>
    <row r="535" s="13" customFormat="1">
      <c r="A535" s="13"/>
      <c r="B535" s="245"/>
      <c r="C535" s="246"/>
      <c r="D535" s="247" t="s">
        <v>218</v>
      </c>
      <c r="E535" s="248" t="s">
        <v>1</v>
      </c>
      <c r="F535" s="249" t="s">
        <v>219</v>
      </c>
      <c r="G535" s="246"/>
      <c r="H535" s="248" t="s">
        <v>1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5" t="s">
        <v>218</v>
      </c>
      <c r="AU535" s="255" t="s">
        <v>85</v>
      </c>
      <c r="AV535" s="13" t="s">
        <v>83</v>
      </c>
      <c r="AW535" s="13" t="s">
        <v>32</v>
      </c>
      <c r="AX535" s="13" t="s">
        <v>76</v>
      </c>
      <c r="AY535" s="255" t="s">
        <v>205</v>
      </c>
    </row>
    <row r="536" s="13" customFormat="1">
      <c r="A536" s="13"/>
      <c r="B536" s="245"/>
      <c r="C536" s="246"/>
      <c r="D536" s="247" t="s">
        <v>218</v>
      </c>
      <c r="E536" s="248" t="s">
        <v>1</v>
      </c>
      <c r="F536" s="249" t="s">
        <v>220</v>
      </c>
      <c r="G536" s="246"/>
      <c r="H536" s="248" t="s">
        <v>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5" t="s">
        <v>218</v>
      </c>
      <c r="AU536" s="255" t="s">
        <v>85</v>
      </c>
      <c r="AV536" s="13" t="s">
        <v>83</v>
      </c>
      <c r="AW536" s="13" t="s">
        <v>32</v>
      </c>
      <c r="AX536" s="13" t="s">
        <v>76</v>
      </c>
      <c r="AY536" s="255" t="s">
        <v>205</v>
      </c>
    </row>
    <row r="537" s="13" customFormat="1">
      <c r="A537" s="13"/>
      <c r="B537" s="245"/>
      <c r="C537" s="246"/>
      <c r="D537" s="247" t="s">
        <v>218</v>
      </c>
      <c r="E537" s="248" t="s">
        <v>1</v>
      </c>
      <c r="F537" s="249" t="s">
        <v>222</v>
      </c>
      <c r="G537" s="246"/>
      <c r="H537" s="248" t="s">
        <v>1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5" t="s">
        <v>218</v>
      </c>
      <c r="AU537" s="255" t="s">
        <v>85</v>
      </c>
      <c r="AV537" s="13" t="s">
        <v>83</v>
      </c>
      <c r="AW537" s="13" t="s">
        <v>32</v>
      </c>
      <c r="AX537" s="13" t="s">
        <v>76</v>
      </c>
      <c r="AY537" s="255" t="s">
        <v>205</v>
      </c>
    </row>
    <row r="538" s="13" customFormat="1">
      <c r="A538" s="13"/>
      <c r="B538" s="245"/>
      <c r="C538" s="246"/>
      <c r="D538" s="247" t="s">
        <v>218</v>
      </c>
      <c r="E538" s="248" t="s">
        <v>1</v>
      </c>
      <c r="F538" s="249" t="s">
        <v>5376</v>
      </c>
      <c r="G538" s="246"/>
      <c r="H538" s="248" t="s">
        <v>1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5" t="s">
        <v>218</v>
      </c>
      <c r="AU538" s="255" t="s">
        <v>85</v>
      </c>
      <c r="AV538" s="13" t="s">
        <v>83</v>
      </c>
      <c r="AW538" s="13" t="s">
        <v>32</v>
      </c>
      <c r="AX538" s="13" t="s">
        <v>76</v>
      </c>
      <c r="AY538" s="255" t="s">
        <v>205</v>
      </c>
    </row>
    <row r="539" s="14" customFormat="1">
      <c r="A539" s="14"/>
      <c r="B539" s="256"/>
      <c r="C539" s="257"/>
      <c r="D539" s="247" t="s">
        <v>218</v>
      </c>
      <c r="E539" s="258" t="s">
        <v>1</v>
      </c>
      <c r="F539" s="259" t="s">
        <v>5277</v>
      </c>
      <c r="G539" s="257"/>
      <c r="H539" s="260">
        <v>631</v>
      </c>
      <c r="I539" s="261"/>
      <c r="J539" s="257"/>
      <c r="K539" s="257"/>
      <c r="L539" s="262"/>
      <c r="M539" s="263"/>
      <c r="N539" s="264"/>
      <c r="O539" s="264"/>
      <c r="P539" s="264"/>
      <c r="Q539" s="264"/>
      <c r="R539" s="264"/>
      <c r="S539" s="264"/>
      <c r="T539" s="26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66" t="s">
        <v>218</v>
      </c>
      <c r="AU539" s="266" t="s">
        <v>85</v>
      </c>
      <c r="AV539" s="14" t="s">
        <v>85</v>
      </c>
      <c r="AW539" s="14" t="s">
        <v>32</v>
      </c>
      <c r="AX539" s="14" t="s">
        <v>76</v>
      </c>
      <c r="AY539" s="266" t="s">
        <v>205</v>
      </c>
    </row>
    <row r="540" s="15" customFormat="1">
      <c r="A540" s="15"/>
      <c r="B540" s="267"/>
      <c r="C540" s="268"/>
      <c r="D540" s="247" t="s">
        <v>218</v>
      </c>
      <c r="E540" s="269" t="s">
        <v>1</v>
      </c>
      <c r="F540" s="270" t="s">
        <v>229</v>
      </c>
      <c r="G540" s="268"/>
      <c r="H540" s="271">
        <v>631</v>
      </c>
      <c r="I540" s="272"/>
      <c r="J540" s="268"/>
      <c r="K540" s="268"/>
      <c r="L540" s="273"/>
      <c r="M540" s="274"/>
      <c r="N540" s="275"/>
      <c r="O540" s="275"/>
      <c r="P540" s="275"/>
      <c r="Q540" s="275"/>
      <c r="R540" s="275"/>
      <c r="S540" s="275"/>
      <c r="T540" s="276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77" t="s">
        <v>218</v>
      </c>
      <c r="AU540" s="277" t="s">
        <v>85</v>
      </c>
      <c r="AV540" s="15" t="s">
        <v>213</v>
      </c>
      <c r="AW540" s="15" t="s">
        <v>32</v>
      </c>
      <c r="AX540" s="15" t="s">
        <v>83</v>
      </c>
      <c r="AY540" s="277" t="s">
        <v>205</v>
      </c>
    </row>
    <row r="541" s="2" customFormat="1" ht="33" customHeight="1">
      <c r="A541" s="39"/>
      <c r="B541" s="40"/>
      <c r="C541" s="227" t="s">
        <v>502</v>
      </c>
      <c r="D541" s="227" t="s">
        <v>208</v>
      </c>
      <c r="E541" s="228" t="s">
        <v>5382</v>
      </c>
      <c r="F541" s="229" t="s">
        <v>5383</v>
      </c>
      <c r="G541" s="230" t="s">
        <v>398</v>
      </c>
      <c r="H541" s="231">
        <v>631</v>
      </c>
      <c r="I541" s="232"/>
      <c r="J541" s="233">
        <f>ROUND(I541*H541,2)</f>
        <v>0</v>
      </c>
      <c r="K541" s="229" t="s">
        <v>755</v>
      </c>
      <c r="L541" s="45"/>
      <c r="M541" s="234" t="s">
        <v>1</v>
      </c>
      <c r="N541" s="235" t="s">
        <v>41</v>
      </c>
      <c r="O541" s="92"/>
      <c r="P541" s="236">
        <f>O541*H541</f>
        <v>0</v>
      </c>
      <c r="Q541" s="236">
        <v>0</v>
      </c>
      <c r="R541" s="236">
        <f>Q541*H541</f>
        <v>0</v>
      </c>
      <c r="S541" s="236">
        <v>0</v>
      </c>
      <c r="T541" s="237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38" t="s">
        <v>213</v>
      </c>
      <c r="AT541" s="238" t="s">
        <v>208</v>
      </c>
      <c r="AU541" s="238" t="s">
        <v>85</v>
      </c>
      <c r="AY541" s="18" t="s">
        <v>205</v>
      </c>
      <c r="BE541" s="239">
        <f>IF(N541="základní",J541,0)</f>
        <v>0</v>
      </c>
      <c r="BF541" s="239">
        <f>IF(N541="snížená",J541,0)</f>
        <v>0</v>
      </c>
      <c r="BG541" s="239">
        <f>IF(N541="zákl. přenesená",J541,0)</f>
        <v>0</v>
      </c>
      <c r="BH541" s="239">
        <f>IF(N541="sníž. přenesená",J541,0)</f>
        <v>0</v>
      </c>
      <c r="BI541" s="239">
        <f>IF(N541="nulová",J541,0)</f>
        <v>0</v>
      </c>
      <c r="BJ541" s="18" t="s">
        <v>83</v>
      </c>
      <c r="BK541" s="239">
        <f>ROUND(I541*H541,2)</f>
        <v>0</v>
      </c>
      <c r="BL541" s="18" t="s">
        <v>213</v>
      </c>
      <c r="BM541" s="238" t="s">
        <v>5384</v>
      </c>
    </row>
    <row r="542" s="13" customFormat="1">
      <c r="A542" s="13"/>
      <c r="B542" s="245"/>
      <c r="C542" s="246"/>
      <c r="D542" s="247" t="s">
        <v>218</v>
      </c>
      <c r="E542" s="248" t="s">
        <v>1</v>
      </c>
      <c r="F542" s="249" t="s">
        <v>219</v>
      </c>
      <c r="G542" s="246"/>
      <c r="H542" s="248" t="s">
        <v>1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5" t="s">
        <v>218</v>
      </c>
      <c r="AU542" s="255" t="s">
        <v>85</v>
      </c>
      <c r="AV542" s="13" t="s">
        <v>83</v>
      </c>
      <c r="AW542" s="13" t="s">
        <v>32</v>
      </c>
      <c r="AX542" s="13" t="s">
        <v>76</v>
      </c>
      <c r="AY542" s="255" t="s">
        <v>205</v>
      </c>
    </row>
    <row r="543" s="13" customFormat="1">
      <c r="A543" s="13"/>
      <c r="B543" s="245"/>
      <c r="C543" s="246"/>
      <c r="D543" s="247" t="s">
        <v>218</v>
      </c>
      <c r="E543" s="248" t="s">
        <v>1</v>
      </c>
      <c r="F543" s="249" t="s">
        <v>220</v>
      </c>
      <c r="G543" s="246"/>
      <c r="H543" s="248" t="s">
        <v>1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5" t="s">
        <v>218</v>
      </c>
      <c r="AU543" s="255" t="s">
        <v>85</v>
      </c>
      <c r="AV543" s="13" t="s">
        <v>83</v>
      </c>
      <c r="AW543" s="13" t="s">
        <v>32</v>
      </c>
      <c r="AX543" s="13" t="s">
        <v>76</v>
      </c>
      <c r="AY543" s="255" t="s">
        <v>205</v>
      </c>
    </row>
    <row r="544" s="13" customFormat="1">
      <c r="A544" s="13"/>
      <c r="B544" s="245"/>
      <c r="C544" s="246"/>
      <c r="D544" s="247" t="s">
        <v>218</v>
      </c>
      <c r="E544" s="248" t="s">
        <v>1</v>
      </c>
      <c r="F544" s="249" t="s">
        <v>222</v>
      </c>
      <c r="G544" s="246"/>
      <c r="H544" s="248" t="s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5" t="s">
        <v>218</v>
      </c>
      <c r="AU544" s="255" t="s">
        <v>85</v>
      </c>
      <c r="AV544" s="13" t="s">
        <v>83</v>
      </c>
      <c r="AW544" s="13" t="s">
        <v>32</v>
      </c>
      <c r="AX544" s="13" t="s">
        <v>76</v>
      </c>
      <c r="AY544" s="255" t="s">
        <v>205</v>
      </c>
    </row>
    <row r="545" s="13" customFormat="1">
      <c r="A545" s="13"/>
      <c r="B545" s="245"/>
      <c r="C545" s="246"/>
      <c r="D545" s="247" t="s">
        <v>218</v>
      </c>
      <c r="E545" s="248" t="s">
        <v>1</v>
      </c>
      <c r="F545" s="249" t="s">
        <v>5376</v>
      </c>
      <c r="G545" s="246"/>
      <c r="H545" s="248" t="s">
        <v>1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5" t="s">
        <v>218</v>
      </c>
      <c r="AU545" s="255" t="s">
        <v>85</v>
      </c>
      <c r="AV545" s="13" t="s">
        <v>83</v>
      </c>
      <c r="AW545" s="13" t="s">
        <v>32</v>
      </c>
      <c r="AX545" s="13" t="s">
        <v>76</v>
      </c>
      <c r="AY545" s="255" t="s">
        <v>205</v>
      </c>
    </row>
    <row r="546" s="14" customFormat="1">
      <c r="A546" s="14"/>
      <c r="B546" s="256"/>
      <c r="C546" s="257"/>
      <c r="D546" s="247" t="s">
        <v>218</v>
      </c>
      <c r="E546" s="258" t="s">
        <v>1</v>
      </c>
      <c r="F546" s="259" t="s">
        <v>5277</v>
      </c>
      <c r="G546" s="257"/>
      <c r="H546" s="260">
        <v>631</v>
      </c>
      <c r="I546" s="261"/>
      <c r="J546" s="257"/>
      <c r="K546" s="257"/>
      <c r="L546" s="262"/>
      <c r="M546" s="263"/>
      <c r="N546" s="264"/>
      <c r="O546" s="264"/>
      <c r="P546" s="264"/>
      <c r="Q546" s="264"/>
      <c r="R546" s="264"/>
      <c r="S546" s="264"/>
      <c r="T546" s="265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66" t="s">
        <v>218</v>
      </c>
      <c r="AU546" s="266" t="s">
        <v>85</v>
      </c>
      <c r="AV546" s="14" t="s">
        <v>85</v>
      </c>
      <c r="AW546" s="14" t="s">
        <v>32</v>
      </c>
      <c r="AX546" s="14" t="s">
        <v>76</v>
      </c>
      <c r="AY546" s="266" t="s">
        <v>205</v>
      </c>
    </row>
    <row r="547" s="15" customFormat="1">
      <c r="A547" s="15"/>
      <c r="B547" s="267"/>
      <c r="C547" s="268"/>
      <c r="D547" s="247" t="s">
        <v>218</v>
      </c>
      <c r="E547" s="269" t="s">
        <v>1</v>
      </c>
      <c r="F547" s="270" t="s">
        <v>229</v>
      </c>
      <c r="G547" s="268"/>
      <c r="H547" s="271">
        <v>631</v>
      </c>
      <c r="I547" s="272"/>
      <c r="J547" s="268"/>
      <c r="K547" s="268"/>
      <c r="L547" s="273"/>
      <c r="M547" s="274"/>
      <c r="N547" s="275"/>
      <c r="O547" s="275"/>
      <c r="P547" s="275"/>
      <c r="Q547" s="275"/>
      <c r="R547" s="275"/>
      <c r="S547" s="275"/>
      <c r="T547" s="276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77" t="s">
        <v>218</v>
      </c>
      <c r="AU547" s="277" t="s">
        <v>85</v>
      </c>
      <c r="AV547" s="15" t="s">
        <v>213</v>
      </c>
      <c r="AW547" s="15" t="s">
        <v>32</v>
      </c>
      <c r="AX547" s="15" t="s">
        <v>83</v>
      </c>
      <c r="AY547" s="277" t="s">
        <v>205</v>
      </c>
    </row>
    <row r="548" s="2" customFormat="1" ht="24.15" customHeight="1">
      <c r="A548" s="39"/>
      <c r="B548" s="40"/>
      <c r="C548" s="227" t="s">
        <v>513</v>
      </c>
      <c r="D548" s="227" t="s">
        <v>208</v>
      </c>
      <c r="E548" s="228" t="s">
        <v>5385</v>
      </c>
      <c r="F548" s="229" t="s">
        <v>5386</v>
      </c>
      <c r="G548" s="230" t="s">
        <v>398</v>
      </c>
      <c r="H548" s="231">
        <v>631</v>
      </c>
      <c r="I548" s="232"/>
      <c r="J548" s="233">
        <f>ROUND(I548*H548,2)</f>
        <v>0</v>
      </c>
      <c r="K548" s="229" t="s">
        <v>212</v>
      </c>
      <c r="L548" s="45"/>
      <c r="M548" s="234" t="s">
        <v>1</v>
      </c>
      <c r="N548" s="235" t="s">
        <v>41</v>
      </c>
      <c r="O548" s="92"/>
      <c r="P548" s="236">
        <f>O548*H548</f>
        <v>0</v>
      </c>
      <c r="Q548" s="236">
        <v>0</v>
      </c>
      <c r="R548" s="236">
        <f>Q548*H548</f>
        <v>0</v>
      </c>
      <c r="S548" s="236">
        <v>0</v>
      </c>
      <c r="T548" s="237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38" t="s">
        <v>213</v>
      </c>
      <c r="AT548" s="238" t="s">
        <v>208</v>
      </c>
      <c r="AU548" s="238" t="s">
        <v>85</v>
      </c>
      <c r="AY548" s="18" t="s">
        <v>205</v>
      </c>
      <c r="BE548" s="239">
        <f>IF(N548="základní",J548,0)</f>
        <v>0</v>
      </c>
      <c r="BF548" s="239">
        <f>IF(N548="snížená",J548,0)</f>
        <v>0</v>
      </c>
      <c r="BG548" s="239">
        <f>IF(N548="zákl. přenesená",J548,0)</f>
        <v>0</v>
      </c>
      <c r="BH548" s="239">
        <f>IF(N548="sníž. přenesená",J548,0)</f>
        <v>0</v>
      </c>
      <c r="BI548" s="239">
        <f>IF(N548="nulová",J548,0)</f>
        <v>0</v>
      </c>
      <c r="BJ548" s="18" t="s">
        <v>83</v>
      </c>
      <c r="BK548" s="239">
        <f>ROUND(I548*H548,2)</f>
        <v>0</v>
      </c>
      <c r="BL548" s="18" t="s">
        <v>213</v>
      </c>
      <c r="BM548" s="238" t="s">
        <v>5387</v>
      </c>
    </row>
    <row r="549" s="2" customFormat="1">
      <c r="A549" s="39"/>
      <c r="B549" s="40"/>
      <c r="C549" s="41"/>
      <c r="D549" s="240" t="s">
        <v>216</v>
      </c>
      <c r="E549" s="41"/>
      <c r="F549" s="241" t="s">
        <v>5388</v>
      </c>
      <c r="G549" s="41"/>
      <c r="H549" s="41"/>
      <c r="I549" s="242"/>
      <c r="J549" s="41"/>
      <c r="K549" s="41"/>
      <c r="L549" s="45"/>
      <c r="M549" s="243"/>
      <c r="N549" s="244"/>
      <c r="O549" s="92"/>
      <c r="P549" s="92"/>
      <c r="Q549" s="92"/>
      <c r="R549" s="92"/>
      <c r="S549" s="92"/>
      <c r="T549" s="93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T549" s="18" t="s">
        <v>216</v>
      </c>
      <c r="AU549" s="18" t="s">
        <v>85</v>
      </c>
    </row>
    <row r="550" s="13" customFormat="1">
      <c r="A550" s="13"/>
      <c r="B550" s="245"/>
      <c r="C550" s="246"/>
      <c r="D550" s="247" t="s">
        <v>218</v>
      </c>
      <c r="E550" s="248" t="s">
        <v>1</v>
      </c>
      <c r="F550" s="249" t="s">
        <v>219</v>
      </c>
      <c r="G550" s="246"/>
      <c r="H550" s="248" t="s">
        <v>1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5" t="s">
        <v>218</v>
      </c>
      <c r="AU550" s="255" t="s">
        <v>85</v>
      </c>
      <c r="AV550" s="13" t="s">
        <v>83</v>
      </c>
      <c r="AW550" s="13" t="s">
        <v>32</v>
      </c>
      <c r="AX550" s="13" t="s">
        <v>76</v>
      </c>
      <c r="AY550" s="255" t="s">
        <v>205</v>
      </c>
    </row>
    <row r="551" s="13" customFormat="1">
      <c r="A551" s="13"/>
      <c r="B551" s="245"/>
      <c r="C551" s="246"/>
      <c r="D551" s="247" t="s">
        <v>218</v>
      </c>
      <c r="E551" s="248" t="s">
        <v>1</v>
      </c>
      <c r="F551" s="249" t="s">
        <v>220</v>
      </c>
      <c r="G551" s="246"/>
      <c r="H551" s="248" t="s">
        <v>1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5" t="s">
        <v>218</v>
      </c>
      <c r="AU551" s="255" t="s">
        <v>85</v>
      </c>
      <c r="AV551" s="13" t="s">
        <v>83</v>
      </c>
      <c r="AW551" s="13" t="s">
        <v>32</v>
      </c>
      <c r="AX551" s="13" t="s">
        <v>76</v>
      </c>
      <c r="AY551" s="255" t="s">
        <v>205</v>
      </c>
    </row>
    <row r="552" s="13" customFormat="1">
      <c r="A552" s="13"/>
      <c r="B552" s="245"/>
      <c r="C552" s="246"/>
      <c r="D552" s="247" t="s">
        <v>218</v>
      </c>
      <c r="E552" s="248" t="s">
        <v>1</v>
      </c>
      <c r="F552" s="249" t="s">
        <v>222</v>
      </c>
      <c r="G552" s="246"/>
      <c r="H552" s="248" t="s">
        <v>1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5" t="s">
        <v>218</v>
      </c>
      <c r="AU552" s="255" t="s">
        <v>85</v>
      </c>
      <c r="AV552" s="13" t="s">
        <v>83</v>
      </c>
      <c r="AW552" s="13" t="s">
        <v>32</v>
      </c>
      <c r="AX552" s="13" t="s">
        <v>76</v>
      </c>
      <c r="AY552" s="255" t="s">
        <v>205</v>
      </c>
    </row>
    <row r="553" s="13" customFormat="1">
      <c r="A553" s="13"/>
      <c r="B553" s="245"/>
      <c r="C553" s="246"/>
      <c r="D553" s="247" t="s">
        <v>218</v>
      </c>
      <c r="E553" s="248" t="s">
        <v>1</v>
      </c>
      <c r="F553" s="249" t="s">
        <v>5376</v>
      </c>
      <c r="G553" s="246"/>
      <c r="H553" s="248" t="s">
        <v>1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5" t="s">
        <v>218</v>
      </c>
      <c r="AU553" s="255" t="s">
        <v>85</v>
      </c>
      <c r="AV553" s="13" t="s">
        <v>83</v>
      </c>
      <c r="AW553" s="13" t="s">
        <v>32</v>
      </c>
      <c r="AX553" s="13" t="s">
        <v>76</v>
      </c>
      <c r="AY553" s="255" t="s">
        <v>205</v>
      </c>
    </row>
    <row r="554" s="14" customFormat="1">
      <c r="A554" s="14"/>
      <c r="B554" s="256"/>
      <c r="C554" s="257"/>
      <c r="D554" s="247" t="s">
        <v>218</v>
      </c>
      <c r="E554" s="258" t="s">
        <v>1</v>
      </c>
      <c r="F554" s="259" t="s">
        <v>5277</v>
      </c>
      <c r="G554" s="257"/>
      <c r="H554" s="260">
        <v>631</v>
      </c>
      <c r="I554" s="261"/>
      <c r="J554" s="257"/>
      <c r="K554" s="257"/>
      <c r="L554" s="262"/>
      <c r="M554" s="263"/>
      <c r="N554" s="264"/>
      <c r="O554" s="264"/>
      <c r="P554" s="264"/>
      <c r="Q554" s="264"/>
      <c r="R554" s="264"/>
      <c r="S554" s="264"/>
      <c r="T554" s="265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66" t="s">
        <v>218</v>
      </c>
      <c r="AU554" s="266" t="s">
        <v>85</v>
      </c>
      <c r="AV554" s="14" t="s">
        <v>85</v>
      </c>
      <c r="AW554" s="14" t="s">
        <v>32</v>
      </c>
      <c r="AX554" s="14" t="s">
        <v>76</v>
      </c>
      <c r="AY554" s="266" t="s">
        <v>205</v>
      </c>
    </row>
    <row r="555" s="15" customFormat="1">
      <c r="A555" s="15"/>
      <c r="B555" s="267"/>
      <c r="C555" s="268"/>
      <c r="D555" s="247" t="s">
        <v>218</v>
      </c>
      <c r="E555" s="269" t="s">
        <v>1</v>
      </c>
      <c r="F555" s="270" t="s">
        <v>229</v>
      </c>
      <c r="G555" s="268"/>
      <c r="H555" s="271">
        <v>631</v>
      </c>
      <c r="I555" s="272"/>
      <c r="J555" s="268"/>
      <c r="K555" s="268"/>
      <c r="L555" s="273"/>
      <c r="M555" s="274"/>
      <c r="N555" s="275"/>
      <c r="O555" s="275"/>
      <c r="P555" s="275"/>
      <c r="Q555" s="275"/>
      <c r="R555" s="275"/>
      <c r="S555" s="275"/>
      <c r="T555" s="276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77" t="s">
        <v>218</v>
      </c>
      <c r="AU555" s="277" t="s">
        <v>85</v>
      </c>
      <c r="AV555" s="15" t="s">
        <v>213</v>
      </c>
      <c r="AW555" s="15" t="s">
        <v>32</v>
      </c>
      <c r="AX555" s="15" t="s">
        <v>83</v>
      </c>
      <c r="AY555" s="277" t="s">
        <v>205</v>
      </c>
    </row>
    <row r="556" s="2" customFormat="1" ht="24.15" customHeight="1">
      <c r="A556" s="39"/>
      <c r="B556" s="40"/>
      <c r="C556" s="227" t="s">
        <v>525</v>
      </c>
      <c r="D556" s="227" t="s">
        <v>208</v>
      </c>
      <c r="E556" s="228" t="s">
        <v>5389</v>
      </c>
      <c r="F556" s="229" t="s">
        <v>5390</v>
      </c>
      <c r="G556" s="230" t="s">
        <v>398</v>
      </c>
      <c r="H556" s="231">
        <v>1262</v>
      </c>
      <c r="I556" s="232"/>
      <c r="J556" s="233">
        <f>ROUND(I556*H556,2)</f>
        <v>0</v>
      </c>
      <c r="K556" s="229" t="s">
        <v>212</v>
      </c>
      <c r="L556" s="45"/>
      <c r="M556" s="234" t="s">
        <v>1</v>
      </c>
      <c r="N556" s="235" t="s">
        <v>41</v>
      </c>
      <c r="O556" s="92"/>
      <c r="P556" s="236">
        <f>O556*H556</f>
        <v>0</v>
      </c>
      <c r="Q556" s="236">
        <v>0</v>
      </c>
      <c r="R556" s="236">
        <f>Q556*H556</f>
        <v>0</v>
      </c>
      <c r="S556" s="236">
        <v>0</v>
      </c>
      <c r="T556" s="237">
        <f>S556*H556</f>
        <v>0</v>
      </c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R556" s="238" t="s">
        <v>213</v>
      </c>
      <c r="AT556" s="238" t="s">
        <v>208</v>
      </c>
      <c r="AU556" s="238" t="s">
        <v>85</v>
      </c>
      <c r="AY556" s="18" t="s">
        <v>205</v>
      </c>
      <c r="BE556" s="239">
        <f>IF(N556="základní",J556,0)</f>
        <v>0</v>
      </c>
      <c r="BF556" s="239">
        <f>IF(N556="snížená",J556,0)</f>
        <v>0</v>
      </c>
      <c r="BG556" s="239">
        <f>IF(N556="zákl. přenesená",J556,0)</f>
        <v>0</v>
      </c>
      <c r="BH556" s="239">
        <f>IF(N556="sníž. přenesená",J556,0)</f>
        <v>0</v>
      </c>
      <c r="BI556" s="239">
        <f>IF(N556="nulová",J556,0)</f>
        <v>0</v>
      </c>
      <c r="BJ556" s="18" t="s">
        <v>83</v>
      </c>
      <c r="BK556" s="239">
        <f>ROUND(I556*H556,2)</f>
        <v>0</v>
      </c>
      <c r="BL556" s="18" t="s">
        <v>213</v>
      </c>
      <c r="BM556" s="238" t="s">
        <v>5391</v>
      </c>
    </row>
    <row r="557" s="2" customFormat="1">
      <c r="A557" s="39"/>
      <c r="B557" s="40"/>
      <c r="C557" s="41"/>
      <c r="D557" s="240" t="s">
        <v>216</v>
      </c>
      <c r="E557" s="41"/>
      <c r="F557" s="241" t="s">
        <v>5392</v>
      </c>
      <c r="G557" s="41"/>
      <c r="H557" s="41"/>
      <c r="I557" s="242"/>
      <c r="J557" s="41"/>
      <c r="K557" s="41"/>
      <c r="L557" s="45"/>
      <c r="M557" s="243"/>
      <c r="N557" s="244"/>
      <c r="O557" s="92"/>
      <c r="P557" s="92"/>
      <c r="Q557" s="92"/>
      <c r="R557" s="92"/>
      <c r="S557" s="92"/>
      <c r="T557" s="93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T557" s="18" t="s">
        <v>216</v>
      </c>
      <c r="AU557" s="18" t="s">
        <v>85</v>
      </c>
    </row>
    <row r="558" s="13" customFormat="1">
      <c r="A558" s="13"/>
      <c r="B558" s="245"/>
      <c r="C558" s="246"/>
      <c r="D558" s="247" t="s">
        <v>218</v>
      </c>
      <c r="E558" s="248" t="s">
        <v>1</v>
      </c>
      <c r="F558" s="249" t="s">
        <v>219</v>
      </c>
      <c r="G558" s="246"/>
      <c r="H558" s="248" t="s">
        <v>1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5" t="s">
        <v>218</v>
      </c>
      <c r="AU558" s="255" t="s">
        <v>85</v>
      </c>
      <c r="AV558" s="13" t="s">
        <v>83</v>
      </c>
      <c r="AW558" s="13" t="s">
        <v>32</v>
      </c>
      <c r="AX558" s="13" t="s">
        <v>76</v>
      </c>
      <c r="AY558" s="255" t="s">
        <v>205</v>
      </c>
    </row>
    <row r="559" s="13" customFormat="1">
      <c r="A559" s="13"/>
      <c r="B559" s="245"/>
      <c r="C559" s="246"/>
      <c r="D559" s="247" t="s">
        <v>218</v>
      </c>
      <c r="E559" s="248" t="s">
        <v>1</v>
      </c>
      <c r="F559" s="249" t="s">
        <v>220</v>
      </c>
      <c r="G559" s="246"/>
      <c r="H559" s="248" t="s">
        <v>1</v>
      </c>
      <c r="I559" s="250"/>
      <c r="J559" s="246"/>
      <c r="K559" s="246"/>
      <c r="L559" s="251"/>
      <c r="M559" s="252"/>
      <c r="N559" s="253"/>
      <c r="O559" s="253"/>
      <c r="P559" s="253"/>
      <c r="Q559" s="253"/>
      <c r="R559" s="253"/>
      <c r="S559" s="253"/>
      <c r="T559" s="254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5" t="s">
        <v>218</v>
      </c>
      <c r="AU559" s="255" t="s">
        <v>85</v>
      </c>
      <c r="AV559" s="13" t="s">
        <v>83</v>
      </c>
      <c r="AW559" s="13" t="s">
        <v>32</v>
      </c>
      <c r="AX559" s="13" t="s">
        <v>76</v>
      </c>
      <c r="AY559" s="255" t="s">
        <v>205</v>
      </c>
    </row>
    <row r="560" s="13" customFormat="1">
      <c r="A560" s="13"/>
      <c r="B560" s="245"/>
      <c r="C560" s="246"/>
      <c r="D560" s="247" t="s">
        <v>218</v>
      </c>
      <c r="E560" s="248" t="s">
        <v>1</v>
      </c>
      <c r="F560" s="249" t="s">
        <v>222</v>
      </c>
      <c r="G560" s="246"/>
      <c r="H560" s="248" t="s">
        <v>1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5" t="s">
        <v>218</v>
      </c>
      <c r="AU560" s="255" t="s">
        <v>85</v>
      </c>
      <c r="AV560" s="13" t="s">
        <v>83</v>
      </c>
      <c r="AW560" s="13" t="s">
        <v>32</v>
      </c>
      <c r="AX560" s="13" t="s">
        <v>76</v>
      </c>
      <c r="AY560" s="255" t="s">
        <v>205</v>
      </c>
    </row>
    <row r="561" s="13" customFormat="1">
      <c r="A561" s="13"/>
      <c r="B561" s="245"/>
      <c r="C561" s="246"/>
      <c r="D561" s="247" t="s">
        <v>218</v>
      </c>
      <c r="E561" s="248" t="s">
        <v>1</v>
      </c>
      <c r="F561" s="249" t="s">
        <v>5376</v>
      </c>
      <c r="G561" s="246"/>
      <c r="H561" s="248" t="s">
        <v>1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5" t="s">
        <v>218</v>
      </c>
      <c r="AU561" s="255" t="s">
        <v>85</v>
      </c>
      <c r="AV561" s="13" t="s">
        <v>83</v>
      </c>
      <c r="AW561" s="13" t="s">
        <v>32</v>
      </c>
      <c r="AX561" s="13" t="s">
        <v>76</v>
      </c>
      <c r="AY561" s="255" t="s">
        <v>205</v>
      </c>
    </row>
    <row r="562" s="13" customFormat="1">
      <c r="A562" s="13"/>
      <c r="B562" s="245"/>
      <c r="C562" s="246"/>
      <c r="D562" s="247" t="s">
        <v>218</v>
      </c>
      <c r="E562" s="248" t="s">
        <v>1</v>
      </c>
      <c r="F562" s="249" t="s">
        <v>5393</v>
      </c>
      <c r="G562" s="246"/>
      <c r="H562" s="248" t="s">
        <v>1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5" t="s">
        <v>218</v>
      </c>
      <c r="AU562" s="255" t="s">
        <v>85</v>
      </c>
      <c r="AV562" s="13" t="s">
        <v>83</v>
      </c>
      <c r="AW562" s="13" t="s">
        <v>32</v>
      </c>
      <c r="AX562" s="13" t="s">
        <v>76</v>
      </c>
      <c r="AY562" s="255" t="s">
        <v>205</v>
      </c>
    </row>
    <row r="563" s="13" customFormat="1">
      <c r="A563" s="13"/>
      <c r="B563" s="245"/>
      <c r="C563" s="246"/>
      <c r="D563" s="247" t="s">
        <v>218</v>
      </c>
      <c r="E563" s="248" t="s">
        <v>1</v>
      </c>
      <c r="F563" s="249" t="s">
        <v>222</v>
      </c>
      <c r="G563" s="246"/>
      <c r="H563" s="248" t="s">
        <v>1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5" t="s">
        <v>218</v>
      </c>
      <c r="AU563" s="255" t="s">
        <v>85</v>
      </c>
      <c r="AV563" s="13" t="s">
        <v>83</v>
      </c>
      <c r="AW563" s="13" t="s">
        <v>32</v>
      </c>
      <c r="AX563" s="13" t="s">
        <v>76</v>
      </c>
      <c r="AY563" s="255" t="s">
        <v>205</v>
      </c>
    </row>
    <row r="564" s="14" customFormat="1">
      <c r="A564" s="14"/>
      <c r="B564" s="256"/>
      <c r="C564" s="257"/>
      <c r="D564" s="247" t="s">
        <v>218</v>
      </c>
      <c r="E564" s="258" t="s">
        <v>1</v>
      </c>
      <c r="F564" s="259" t="s">
        <v>5277</v>
      </c>
      <c r="G564" s="257"/>
      <c r="H564" s="260">
        <v>631</v>
      </c>
      <c r="I564" s="261"/>
      <c r="J564" s="257"/>
      <c r="K564" s="257"/>
      <c r="L564" s="262"/>
      <c r="M564" s="263"/>
      <c r="N564" s="264"/>
      <c r="O564" s="264"/>
      <c r="P564" s="264"/>
      <c r="Q564" s="264"/>
      <c r="R564" s="264"/>
      <c r="S564" s="264"/>
      <c r="T564" s="265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6" t="s">
        <v>218</v>
      </c>
      <c r="AU564" s="266" t="s">
        <v>85</v>
      </c>
      <c r="AV564" s="14" t="s">
        <v>85</v>
      </c>
      <c r="AW564" s="14" t="s">
        <v>32</v>
      </c>
      <c r="AX564" s="14" t="s">
        <v>76</v>
      </c>
      <c r="AY564" s="266" t="s">
        <v>205</v>
      </c>
    </row>
    <row r="565" s="15" customFormat="1">
      <c r="A565" s="15"/>
      <c r="B565" s="267"/>
      <c r="C565" s="268"/>
      <c r="D565" s="247" t="s">
        <v>218</v>
      </c>
      <c r="E565" s="269" t="s">
        <v>1</v>
      </c>
      <c r="F565" s="270" t="s">
        <v>229</v>
      </c>
      <c r="G565" s="268"/>
      <c r="H565" s="271">
        <v>631</v>
      </c>
      <c r="I565" s="272"/>
      <c r="J565" s="268"/>
      <c r="K565" s="268"/>
      <c r="L565" s="273"/>
      <c r="M565" s="274"/>
      <c r="N565" s="275"/>
      <c r="O565" s="275"/>
      <c r="P565" s="275"/>
      <c r="Q565" s="275"/>
      <c r="R565" s="275"/>
      <c r="S565" s="275"/>
      <c r="T565" s="276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77" t="s">
        <v>218</v>
      </c>
      <c r="AU565" s="277" t="s">
        <v>85</v>
      </c>
      <c r="AV565" s="15" t="s">
        <v>213</v>
      </c>
      <c r="AW565" s="15" t="s">
        <v>32</v>
      </c>
      <c r="AX565" s="15" t="s">
        <v>83</v>
      </c>
      <c r="AY565" s="277" t="s">
        <v>205</v>
      </c>
    </row>
    <row r="566" s="14" customFormat="1">
      <c r="A566" s="14"/>
      <c r="B566" s="256"/>
      <c r="C566" s="257"/>
      <c r="D566" s="247" t="s">
        <v>218</v>
      </c>
      <c r="E566" s="257"/>
      <c r="F566" s="259" t="s">
        <v>5394</v>
      </c>
      <c r="G566" s="257"/>
      <c r="H566" s="260">
        <v>1262</v>
      </c>
      <c r="I566" s="261"/>
      <c r="J566" s="257"/>
      <c r="K566" s="257"/>
      <c r="L566" s="262"/>
      <c r="M566" s="263"/>
      <c r="N566" s="264"/>
      <c r="O566" s="264"/>
      <c r="P566" s="264"/>
      <c r="Q566" s="264"/>
      <c r="R566" s="264"/>
      <c r="S566" s="264"/>
      <c r="T566" s="265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66" t="s">
        <v>218</v>
      </c>
      <c r="AU566" s="266" t="s">
        <v>85</v>
      </c>
      <c r="AV566" s="14" t="s">
        <v>85</v>
      </c>
      <c r="AW566" s="14" t="s">
        <v>4</v>
      </c>
      <c r="AX566" s="14" t="s">
        <v>83</v>
      </c>
      <c r="AY566" s="266" t="s">
        <v>205</v>
      </c>
    </row>
    <row r="567" s="2" customFormat="1" ht="24.15" customHeight="1">
      <c r="A567" s="39"/>
      <c r="B567" s="40"/>
      <c r="C567" s="227" t="s">
        <v>530</v>
      </c>
      <c r="D567" s="227" t="s">
        <v>208</v>
      </c>
      <c r="E567" s="228" t="s">
        <v>5395</v>
      </c>
      <c r="F567" s="229" t="s">
        <v>5396</v>
      </c>
      <c r="G567" s="230" t="s">
        <v>398</v>
      </c>
      <c r="H567" s="231">
        <v>631</v>
      </c>
      <c r="I567" s="232"/>
      <c r="J567" s="233">
        <f>ROUND(I567*H567,2)</f>
        <v>0</v>
      </c>
      <c r="K567" s="229" t="s">
        <v>755</v>
      </c>
      <c r="L567" s="45"/>
      <c r="M567" s="234" t="s">
        <v>1</v>
      </c>
      <c r="N567" s="235" t="s">
        <v>41</v>
      </c>
      <c r="O567" s="92"/>
      <c r="P567" s="236">
        <f>O567*H567</f>
        <v>0</v>
      </c>
      <c r="Q567" s="236">
        <v>0</v>
      </c>
      <c r="R567" s="236">
        <f>Q567*H567</f>
        <v>0</v>
      </c>
      <c r="S567" s="236">
        <v>0</v>
      </c>
      <c r="T567" s="237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38" t="s">
        <v>213</v>
      </c>
      <c r="AT567" s="238" t="s">
        <v>208</v>
      </c>
      <c r="AU567" s="238" t="s">
        <v>85</v>
      </c>
      <c r="AY567" s="18" t="s">
        <v>205</v>
      </c>
      <c r="BE567" s="239">
        <f>IF(N567="základní",J567,0)</f>
        <v>0</v>
      </c>
      <c r="BF567" s="239">
        <f>IF(N567="snížená",J567,0)</f>
        <v>0</v>
      </c>
      <c r="BG567" s="239">
        <f>IF(N567="zákl. přenesená",J567,0)</f>
        <v>0</v>
      </c>
      <c r="BH567" s="239">
        <f>IF(N567="sníž. přenesená",J567,0)</f>
        <v>0</v>
      </c>
      <c r="BI567" s="239">
        <f>IF(N567="nulová",J567,0)</f>
        <v>0</v>
      </c>
      <c r="BJ567" s="18" t="s">
        <v>83</v>
      </c>
      <c r="BK567" s="239">
        <f>ROUND(I567*H567,2)</f>
        <v>0</v>
      </c>
      <c r="BL567" s="18" t="s">
        <v>213</v>
      </c>
      <c r="BM567" s="238" t="s">
        <v>5397</v>
      </c>
    </row>
    <row r="568" s="13" customFormat="1">
      <c r="A568" s="13"/>
      <c r="B568" s="245"/>
      <c r="C568" s="246"/>
      <c r="D568" s="247" t="s">
        <v>218</v>
      </c>
      <c r="E568" s="248" t="s">
        <v>1</v>
      </c>
      <c r="F568" s="249" t="s">
        <v>219</v>
      </c>
      <c r="G568" s="246"/>
      <c r="H568" s="248" t="s">
        <v>1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5" t="s">
        <v>218</v>
      </c>
      <c r="AU568" s="255" t="s">
        <v>85</v>
      </c>
      <c r="AV568" s="13" t="s">
        <v>83</v>
      </c>
      <c r="AW568" s="13" t="s">
        <v>32</v>
      </c>
      <c r="AX568" s="13" t="s">
        <v>76</v>
      </c>
      <c r="AY568" s="255" t="s">
        <v>205</v>
      </c>
    </row>
    <row r="569" s="13" customFormat="1">
      <c r="A569" s="13"/>
      <c r="B569" s="245"/>
      <c r="C569" s="246"/>
      <c r="D569" s="247" t="s">
        <v>218</v>
      </c>
      <c r="E569" s="248" t="s">
        <v>1</v>
      </c>
      <c r="F569" s="249" t="s">
        <v>220</v>
      </c>
      <c r="G569" s="246"/>
      <c r="H569" s="248" t="s">
        <v>1</v>
      </c>
      <c r="I569" s="250"/>
      <c r="J569" s="246"/>
      <c r="K569" s="246"/>
      <c r="L569" s="251"/>
      <c r="M569" s="252"/>
      <c r="N569" s="253"/>
      <c r="O569" s="253"/>
      <c r="P569" s="253"/>
      <c r="Q569" s="253"/>
      <c r="R569" s="253"/>
      <c r="S569" s="253"/>
      <c r="T569" s="254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5" t="s">
        <v>218</v>
      </c>
      <c r="AU569" s="255" t="s">
        <v>85</v>
      </c>
      <c r="AV569" s="13" t="s">
        <v>83</v>
      </c>
      <c r="AW569" s="13" t="s">
        <v>32</v>
      </c>
      <c r="AX569" s="13" t="s">
        <v>76</v>
      </c>
      <c r="AY569" s="255" t="s">
        <v>205</v>
      </c>
    </row>
    <row r="570" s="13" customFormat="1">
      <c r="A570" s="13"/>
      <c r="B570" s="245"/>
      <c r="C570" s="246"/>
      <c r="D570" s="247" t="s">
        <v>218</v>
      </c>
      <c r="E570" s="248" t="s">
        <v>1</v>
      </c>
      <c r="F570" s="249" t="s">
        <v>222</v>
      </c>
      <c r="G570" s="246"/>
      <c r="H570" s="248" t="s">
        <v>1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5" t="s">
        <v>218</v>
      </c>
      <c r="AU570" s="255" t="s">
        <v>85</v>
      </c>
      <c r="AV570" s="13" t="s">
        <v>83</v>
      </c>
      <c r="AW570" s="13" t="s">
        <v>32</v>
      </c>
      <c r="AX570" s="13" t="s">
        <v>76</v>
      </c>
      <c r="AY570" s="255" t="s">
        <v>205</v>
      </c>
    </row>
    <row r="571" s="13" customFormat="1">
      <c r="A571" s="13"/>
      <c r="B571" s="245"/>
      <c r="C571" s="246"/>
      <c r="D571" s="247" t="s">
        <v>218</v>
      </c>
      <c r="E571" s="248" t="s">
        <v>1</v>
      </c>
      <c r="F571" s="249" t="s">
        <v>5376</v>
      </c>
      <c r="G571" s="246"/>
      <c r="H571" s="248" t="s">
        <v>1</v>
      </c>
      <c r="I571" s="250"/>
      <c r="J571" s="246"/>
      <c r="K571" s="246"/>
      <c r="L571" s="251"/>
      <c r="M571" s="252"/>
      <c r="N571" s="253"/>
      <c r="O571" s="253"/>
      <c r="P571" s="253"/>
      <c r="Q571" s="253"/>
      <c r="R571" s="253"/>
      <c r="S571" s="253"/>
      <c r="T571" s="254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5" t="s">
        <v>218</v>
      </c>
      <c r="AU571" s="255" t="s">
        <v>85</v>
      </c>
      <c r="AV571" s="13" t="s">
        <v>83</v>
      </c>
      <c r="AW571" s="13" t="s">
        <v>32</v>
      </c>
      <c r="AX571" s="13" t="s">
        <v>76</v>
      </c>
      <c r="AY571" s="255" t="s">
        <v>205</v>
      </c>
    </row>
    <row r="572" s="14" customFormat="1">
      <c r="A572" s="14"/>
      <c r="B572" s="256"/>
      <c r="C572" s="257"/>
      <c r="D572" s="247" t="s">
        <v>218</v>
      </c>
      <c r="E572" s="258" t="s">
        <v>1</v>
      </c>
      <c r="F572" s="259" t="s">
        <v>5277</v>
      </c>
      <c r="G572" s="257"/>
      <c r="H572" s="260">
        <v>631</v>
      </c>
      <c r="I572" s="261"/>
      <c r="J572" s="257"/>
      <c r="K572" s="257"/>
      <c r="L572" s="262"/>
      <c r="M572" s="263"/>
      <c r="N572" s="264"/>
      <c r="O572" s="264"/>
      <c r="P572" s="264"/>
      <c r="Q572" s="264"/>
      <c r="R572" s="264"/>
      <c r="S572" s="264"/>
      <c r="T572" s="265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66" t="s">
        <v>218</v>
      </c>
      <c r="AU572" s="266" t="s">
        <v>85</v>
      </c>
      <c r="AV572" s="14" t="s">
        <v>85</v>
      </c>
      <c r="AW572" s="14" t="s">
        <v>32</v>
      </c>
      <c r="AX572" s="14" t="s">
        <v>76</v>
      </c>
      <c r="AY572" s="266" t="s">
        <v>205</v>
      </c>
    </row>
    <row r="573" s="15" customFormat="1">
      <c r="A573" s="15"/>
      <c r="B573" s="267"/>
      <c r="C573" s="268"/>
      <c r="D573" s="247" t="s">
        <v>218</v>
      </c>
      <c r="E573" s="269" t="s">
        <v>1</v>
      </c>
      <c r="F573" s="270" t="s">
        <v>229</v>
      </c>
      <c r="G573" s="268"/>
      <c r="H573" s="271">
        <v>631</v>
      </c>
      <c r="I573" s="272"/>
      <c r="J573" s="268"/>
      <c r="K573" s="268"/>
      <c r="L573" s="273"/>
      <c r="M573" s="274"/>
      <c r="N573" s="275"/>
      <c r="O573" s="275"/>
      <c r="P573" s="275"/>
      <c r="Q573" s="275"/>
      <c r="R573" s="275"/>
      <c r="S573" s="275"/>
      <c r="T573" s="276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77" t="s">
        <v>218</v>
      </c>
      <c r="AU573" s="277" t="s">
        <v>85</v>
      </c>
      <c r="AV573" s="15" t="s">
        <v>213</v>
      </c>
      <c r="AW573" s="15" t="s">
        <v>32</v>
      </c>
      <c r="AX573" s="15" t="s">
        <v>83</v>
      </c>
      <c r="AY573" s="277" t="s">
        <v>205</v>
      </c>
    </row>
    <row r="574" s="2" customFormat="1" ht="24.15" customHeight="1">
      <c r="A574" s="39"/>
      <c r="B574" s="40"/>
      <c r="C574" s="227" t="s">
        <v>537</v>
      </c>
      <c r="D574" s="227" t="s">
        <v>208</v>
      </c>
      <c r="E574" s="228" t="s">
        <v>5398</v>
      </c>
      <c r="F574" s="229" t="s">
        <v>5399</v>
      </c>
      <c r="G574" s="230" t="s">
        <v>398</v>
      </c>
      <c r="H574" s="231">
        <v>135</v>
      </c>
      <c r="I574" s="232"/>
      <c r="J574" s="233">
        <f>ROUND(I574*H574,2)</f>
        <v>0</v>
      </c>
      <c r="K574" s="229" t="s">
        <v>212</v>
      </c>
      <c r="L574" s="45"/>
      <c r="M574" s="234" t="s">
        <v>1</v>
      </c>
      <c r="N574" s="235" t="s">
        <v>41</v>
      </c>
      <c r="O574" s="92"/>
      <c r="P574" s="236">
        <f>O574*H574</f>
        <v>0</v>
      </c>
      <c r="Q574" s="236">
        <v>0.1837</v>
      </c>
      <c r="R574" s="236">
        <f>Q574*H574</f>
        <v>24.799500000000002</v>
      </c>
      <c r="S574" s="236">
        <v>0</v>
      </c>
      <c r="T574" s="237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38" t="s">
        <v>213</v>
      </c>
      <c r="AT574" s="238" t="s">
        <v>208</v>
      </c>
      <c r="AU574" s="238" t="s">
        <v>85</v>
      </c>
      <c r="AY574" s="18" t="s">
        <v>205</v>
      </c>
      <c r="BE574" s="239">
        <f>IF(N574="základní",J574,0)</f>
        <v>0</v>
      </c>
      <c r="BF574" s="239">
        <f>IF(N574="snížená",J574,0)</f>
        <v>0</v>
      </c>
      <c r="BG574" s="239">
        <f>IF(N574="zákl. přenesená",J574,0)</f>
        <v>0</v>
      </c>
      <c r="BH574" s="239">
        <f>IF(N574="sníž. přenesená",J574,0)</f>
        <v>0</v>
      </c>
      <c r="BI574" s="239">
        <f>IF(N574="nulová",J574,0)</f>
        <v>0</v>
      </c>
      <c r="BJ574" s="18" t="s">
        <v>83</v>
      </c>
      <c r="BK574" s="239">
        <f>ROUND(I574*H574,2)</f>
        <v>0</v>
      </c>
      <c r="BL574" s="18" t="s">
        <v>213</v>
      </c>
      <c r="BM574" s="238" t="s">
        <v>5400</v>
      </c>
    </row>
    <row r="575" s="2" customFormat="1">
      <c r="A575" s="39"/>
      <c r="B575" s="40"/>
      <c r="C575" s="41"/>
      <c r="D575" s="240" t="s">
        <v>216</v>
      </c>
      <c r="E575" s="41"/>
      <c r="F575" s="241" t="s">
        <v>5401</v>
      </c>
      <c r="G575" s="41"/>
      <c r="H575" s="41"/>
      <c r="I575" s="242"/>
      <c r="J575" s="41"/>
      <c r="K575" s="41"/>
      <c r="L575" s="45"/>
      <c r="M575" s="243"/>
      <c r="N575" s="244"/>
      <c r="O575" s="92"/>
      <c r="P575" s="92"/>
      <c r="Q575" s="92"/>
      <c r="R575" s="92"/>
      <c r="S575" s="92"/>
      <c r="T575" s="93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T575" s="18" t="s">
        <v>216</v>
      </c>
      <c r="AU575" s="18" t="s">
        <v>85</v>
      </c>
    </row>
    <row r="576" s="2" customFormat="1" ht="16.5" customHeight="1">
      <c r="A576" s="39"/>
      <c r="B576" s="40"/>
      <c r="C576" s="289" t="s">
        <v>544</v>
      </c>
      <c r="D576" s="289" t="s">
        <v>386</v>
      </c>
      <c r="E576" s="290" t="s">
        <v>954</v>
      </c>
      <c r="F576" s="291" t="s">
        <v>955</v>
      </c>
      <c r="G576" s="292" t="s">
        <v>398</v>
      </c>
      <c r="H576" s="293">
        <v>137.69999999999999</v>
      </c>
      <c r="I576" s="294"/>
      <c r="J576" s="295">
        <f>ROUND(I576*H576,2)</f>
        <v>0</v>
      </c>
      <c r="K576" s="291" t="s">
        <v>212</v>
      </c>
      <c r="L576" s="296"/>
      <c r="M576" s="297" t="s">
        <v>1</v>
      </c>
      <c r="N576" s="298" t="s">
        <v>41</v>
      </c>
      <c r="O576" s="92"/>
      <c r="P576" s="236">
        <f>O576*H576</f>
        <v>0</v>
      </c>
      <c r="Q576" s="236">
        <v>0.222</v>
      </c>
      <c r="R576" s="236">
        <f>Q576*H576</f>
        <v>30.569399999999998</v>
      </c>
      <c r="S576" s="236">
        <v>0</v>
      </c>
      <c r="T576" s="237">
        <f>S576*H576</f>
        <v>0</v>
      </c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R576" s="238" t="s">
        <v>276</v>
      </c>
      <c r="AT576" s="238" t="s">
        <v>386</v>
      </c>
      <c r="AU576" s="238" t="s">
        <v>85</v>
      </c>
      <c r="AY576" s="18" t="s">
        <v>205</v>
      </c>
      <c r="BE576" s="239">
        <f>IF(N576="základní",J576,0)</f>
        <v>0</v>
      </c>
      <c r="BF576" s="239">
        <f>IF(N576="snížená",J576,0)</f>
        <v>0</v>
      </c>
      <c r="BG576" s="239">
        <f>IF(N576="zákl. přenesená",J576,0)</f>
        <v>0</v>
      </c>
      <c r="BH576" s="239">
        <f>IF(N576="sníž. přenesená",J576,0)</f>
        <v>0</v>
      </c>
      <c r="BI576" s="239">
        <f>IF(N576="nulová",J576,0)</f>
        <v>0</v>
      </c>
      <c r="BJ576" s="18" t="s">
        <v>83</v>
      </c>
      <c r="BK576" s="239">
        <f>ROUND(I576*H576,2)</f>
        <v>0</v>
      </c>
      <c r="BL576" s="18" t="s">
        <v>213</v>
      </c>
      <c r="BM576" s="238" t="s">
        <v>5402</v>
      </c>
    </row>
    <row r="577" s="13" customFormat="1">
      <c r="A577" s="13"/>
      <c r="B577" s="245"/>
      <c r="C577" s="246"/>
      <c r="D577" s="247" t="s">
        <v>218</v>
      </c>
      <c r="E577" s="248" t="s">
        <v>1</v>
      </c>
      <c r="F577" s="249" t="s">
        <v>219</v>
      </c>
      <c r="G577" s="246"/>
      <c r="H577" s="248" t="s">
        <v>1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5" t="s">
        <v>218</v>
      </c>
      <c r="AU577" s="255" t="s">
        <v>85</v>
      </c>
      <c r="AV577" s="13" t="s">
        <v>83</v>
      </c>
      <c r="AW577" s="13" t="s">
        <v>32</v>
      </c>
      <c r="AX577" s="13" t="s">
        <v>76</v>
      </c>
      <c r="AY577" s="255" t="s">
        <v>205</v>
      </c>
    </row>
    <row r="578" s="13" customFormat="1">
      <c r="A578" s="13"/>
      <c r="B578" s="245"/>
      <c r="C578" s="246"/>
      <c r="D578" s="247" t="s">
        <v>218</v>
      </c>
      <c r="E578" s="248" t="s">
        <v>1</v>
      </c>
      <c r="F578" s="249" t="s">
        <v>220</v>
      </c>
      <c r="G578" s="246"/>
      <c r="H578" s="248" t="s">
        <v>1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5" t="s">
        <v>218</v>
      </c>
      <c r="AU578" s="255" t="s">
        <v>85</v>
      </c>
      <c r="AV578" s="13" t="s">
        <v>83</v>
      </c>
      <c r="AW578" s="13" t="s">
        <v>32</v>
      </c>
      <c r="AX578" s="13" t="s">
        <v>76</v>
      </c>
      <c r="AY578" s="255" t="s">
        <v>205</v>
      </c>
    </row>
    <row r="579" s="13" customFormat="1">
      <c r="A579" s="13"/>
      <c r="B579" s="245"/>
      <c r="C579" s="246"/>
      <c r="D579" s="247" t="s">
        <v>218</v>
      </c>
      <c r="E579" s="248" t="s">
        <v>1</v>
      </c>
      <c r="F579" s="249" t="s">
        <v>222</v>
      </c>
      <c r="G579" s="246"/>
      <c r="H579" s="248" t="s">
        <v>1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5" t="s">
        <v>218</v>
      </c>
      <c r="AU579" s="255" t="s">
        <v>85</v>
      </c>
      <c r="AV579" s="13" t="s">
        <v>83</v>
      </c>
      <c r="AW579" s="13" t="s">
        <v>32</v>
      </c>
      <c r="AX579" s="13" t="s">
        <v>76</v>
      </c>
      <c r="AY579" s="255" t="s">
        <v>205</v>
      </c>
    </row>
    <row r="580" s="13" customFormat="1">
      <c r="A580" s="13"/>
      <c r="B580" s="245"/>
      <c r="C580" s="246"/>
      <c r="D580" s="247" t="s">
        <v>218</v>
      </c>
      <c r="E580" s="248" t="s">
        <v>1</v>
      </c>
      <c r="F580" s="249" t="s">
        <v>5369</v>
      </c>
      <c r="G580" s="246"/>
      <c r="H580" s="248" t="s">
        <v>1</v>
      </c>
      <c r="I580" s="250"/>
      <c r="J580" s="246"/>
      <c r="K580" s="246"/>
      <c r="L580" s="251"/>
      <c r="M580" s="252"/>
      <c r="N580" s="253"/>
      <c r="O580" s="253"/>
      <c r="P580" s="253"/>
      <c r="Q580" s="253"/>
      <c r="R580" s="253"/>
      <c r="S580" s="253"/>
      <c r="T580" s="254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5" t="s">
        <v>218</v>
      </c>
      <c r="AU580" s="255" t="s">
        <v>85</v>
      </c>
      <c r="AV580" s="13" t="s">
        <v>83</v>
      </c>
      <c r="AW580" s="13" t="s">
        <v>32</v>
      </c>
      <c r="AX580" s="13" t="s">
        <v>76</v>
      </c>
      <c r="AY580" s="255" t="s">
        <v>205</v>
      </c>
    </row>
    <row r="581" s="14" customFormat="1">
      <c r="A581" s="14"/>
      <c r="B581" s="256"/>
      <c r="C581" s="257"/>
      <c r="D581" s="247" t="s">
        <v>218</v>
      </c>
      <c r="E581" s="258" t="s">
        <v>1</v>
      </c>
      <c r="F581" s="259" t="s">
        <v>5281</v>
      </c>
      <c r="G581" s="257"/>
      <c r="H581" s="260">
        <v>52</v>
      </c>
      <c r="I581" s="261"/>
      <c r="J581" s="257"/>
      <c r="K581" s="257"/>
      <c r="L581" s="262"/>
      <c r="M581" s="263"/>
      <c r="N581" s="264"/>
      <c r="O581" s="264"/>
      <c r="P581" s="264"/>
      <c r="Q581" s="264"/>
      <c r="R581" s="264"/>
      <c r="S581" s="264"/>
      <c r="T581" s="265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66" t="s">
        <v>218</v>
      </c>
      <c r="AU581" s="266" t="s">
        <v>85</v>
      </c>
      <c r="AV581" s="14" t="s">
        <v>85</v>
      </c>
      <c r="AW581" s="14" t="s">
        <v>32</v>
      </c>
      <c r="AX581" s="14" t="s">
        <v>76</v>
      </c>
      <c r="AY581" s="266" t="s">
        <v>205</v>
      </c>
    </row>
    <row r="582" s="16" customFormat="1">
      <c r="A582" s="16"/>
      <c r="B582" s="278"/>
      <c r="C582" s="279"/>
      <c r="D582" s="247" t="s">
        <v>218</v>
      </c>
      <c r="E582" s="280" t="s">
        <v>1</v>
      </c>
      <c r="F582" s="281" t="s">
        <v>241</v>
      </c>
      <c r="G582" s="279"/>
      <c r="H582" s="282">
        <v>52</v>
      </c>
      <c r="I582" s="283"/>
      <c r="J582" s="279"/>
      <c r="K582" s="279"/>
      <c r="L582" s="284"/>
      <c r="M582" s="285"/>
      <c r="N582" s="286"/>
      <c r="O582" s="286"/>
      <c r="P582" s="286"/>
      <c r="Q582" s="286"/>
      <c r="R582" s="286"/>
      <c r="S582" s="286"/>
      <c r="T582" s="287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T582" s="288" t="s">
        <v>218</v>
      </c>
      <c r="AU582" s="288" t="s">
        <v>85</v>
      </c>
      <c r="AV582" s="16" t="s">
        <v>214</v>
      </c>
      <c r="AW582" s="16" t="s">
        <v>32</v>
      </c>
      <c r="AX582" s="16" t="s">
        <v>76</v>
      </c>
      <c r="AY582" s="288" t="s">
        <v>205</v>
      </c>
    </row>
    <row r="583" s="13" customFormat="1">
      <c r="A583" s="13"/>
      <c r="B583" s="245"/>
      <c r="C583" s="246"/>
      <c r="D583" s="247" t="s">
        <v>218</v>
      </c>
      <c r="E583" s="248" t="s">
        <v>1</v>
      </c>
      <c r="F583" s="249" t="s">
        <v>5369</v>
      </c>
      <c r="G583" s="246"/>
      <c r="H583" s="248" t="s">
        <v>1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5" t="s">
        <v>218</v>
      </c>
      <c r="AU583" s="255" t="s">
        <v>85</v>
      </c>
      <c r="AV583" s="13" t="s">
        <v>83</v>
      </c>
      <c r="AW583" s="13" t="s">
        <v>32</v>
      </c>
      <c r="AX583" s="13" t="s">
        <v>76</v>
      </c>
      <c r="AY583" s="255" t="s">
        <v>205</v>
      </c>
    </row>
    <row r="584" s="14" customFormat="1">
      <c r="A584" s="14"/>
      <c r="B584" s="256"/>
      <c r="C584" s="257"/>
      <c r="D584" s="247" t="s">
        <v>218</v>
      </c>
      <c r="E584" s="258" t="s">
        <v>1</v>
      </c>
      <c r="F584" s="259" t="s">
        <v>5282</v>
      </c>
      <c r="G584" s="257"/>
      <c r="H584" s="260">
        <v>83</v>
      </c>
      <c r="I584" s="261"/>
      <c r="J584" s="257"/>
      <c r="K584" s="257"/>
      <c r="L584" s="262"/>
      <c r="M584" s="263"/>
      <c r="N584" s="264"/>
      <c r="O584" s="264"/>
      <c r="P584" s="264"/>
      <c r="Q584" s="264"/>
      <c r="R584" s="264"/>
      <c r="S584" s="264"/>
      <c r="T584" s="265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66" t="s">
        <v>218</v>
      </c>
      <c r="AU584" s="266" t="s">
        <v>85</v>
      </c>
      <c r="AV584" s="14" t="s">
        <v>85</v>
      </c>
      <c r="AW584" s="14" t="s">
        <v>32</v>
      </c>
      <c r="AX584" s="14" t="s">
        <v>76</v>
      </c>
      <c r="AY584" s="266" t="s">
        <v>205</v>
      </c>
    </row>
    <row r="585" s="16" customFormat="1">
      <c r="A585" s="16"/>
      <c r="B585" s="278"/>
      <c r="C585" s="279"/>
      <c r="D585" s="247" t="s">
        <v>218</v>
      </c>
      <c r="E585" s="280" t="s">
        <v>1</v>
      </c>
      <c r="F585" s="281" t="s">
        <v>241</v>
      </c>
      <c r="G585" s="279"/>
      <c r="H585" s="282">
        <v>83</v>
      </c>
      <c r="I585" s="283"/>
      <c r="J585" s="279"/>
      <c r="K585" s="279"/>
      <c r="L585" s="284"/>
      <c r="M585" s="285"/>
      <c r="N585" s="286"/>
      <c r="O585" s="286"/>
      <c r="P585" s="286"/>
      <c r="Q585" s="286"/>
      <c r="R585" s="286"/>
      <c r="S585" s="286"/>
      <c r="T585" s="287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T585" s="288" t="s">
        <v>218</v>
      </c>
      <c r="AU585" s="288" t="s">
        <v>85</v>
      </c>
      <c r="AV585" s="16" t="s">
        <v>214</v>
      </c>
      <c r="AW585" s="16" t="s">
        <v>32</v>
      </c>
      <c r="AX585" s="16" t="s">
        <v>76</v>
      </c>
      <c r="AY585" s="288" t="s">
        <v>205</v>
      </c>
    </row>
    <row r="586" s="15" customFormat="1">
      <c r="A586" s="15"/>
      <c r="B586" s="267"/>
      <c r="C586" s="268"/>
      <c r="D586" s="247" t="s">
        <v>218</v>
      </c>
      <c r="E586" s="269" t="s">
        <v>1</v>
      </c>
      <c r="F586" s="270" t="s">
        <v>229</v>
      </c>
      <c r="G586" s="268"/>
      <c r="H586" s="271">
        <v>135</v>
      </c>
      <c r="I586" s="272"/>
      <c r="J586" s="268"/>
      <c r="K586" s="268"/>
      <c r="L586" s="273"/>
      <c r="M586" s="274"/>
      <c r="N586" s="275"/>
      <c r="O586" s="275"/>
      <c r="P586" s="275"/>
      <c r="Q586" s="275"/>
      <c r="R586" s="275"/>
      <c r="S586" s="275"/>
      <c r="T586" s="276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77" t="s">
        <v>218</v>
      </c>
      <c r="AU586" s="277" t="s">
        <v>85</v>
      </c>
      <c r="AV586" s="15" t="s">
        <v>213</v>
      </c>
      <c r="AW586" s="15" t="s">
        <v>32</v>
      </c>
      <c r="AX586" s="15" t="s">
        <v>83</v>
      </c>
      <c r="AY586" s="277" t="s">
        <v>205</v>
      </c>
    </row>
    <row r="587" s="14" customFormat="1">
      <c r="A587" s="14"/>
      <c r="B587" s="256"/>
      <c r="C587" s="257"/>
      <c r="D587" s="247" t="s">
        <v>218</v>
      </c>
      <c r="E587" s="257"/>
      <c r="F587" s="259" t="s">
        <v>5403</v>
      </c>
      <c r="G587" s="257"/>
      <c r="H587" s="260">
        <v>137.69999999999999</v>
      </c>
      <c r="I587" s="261"/>
      <c r="J587" s="257"/>
      <c r="K587" s="257"/>
      <c r="L587" s="262"/>
      <c r="M587" s="263"/>
      <c r="N587" s="264"/>
      <c r="O587" s="264"/>
      <c r="P587" s="264"/>
      <c r="Q587" s="264"/>
      <c r="R587" s="264"/>
      <c r="S587" s="264"/>
      <c r="T587" s="265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66" t="s">
        <v>218</v>
      </c>
      <c r="AU587" s="266" t="s">
        <v>85</v>
      </c>
      <c r="AV587" s="14" t="s">
        <v>85</v>
      </c>
      <c r="AW587" s="14" t="s">
        <v>4</v>
      </c>
      <c r="AX587" s="14" t="s">
        <v>83</v>
      </c>
      <c r="AY587" s="266" t="s">
        <v>205</v>
      </c>
    </row>
    <row r="588" s="2" customFormat="1" ht="37.8" customHeight="1">
      <c r="A588" s="39"/>
      <c r="B588" s="40"/>
      <c r="C588" s="227" t="s">
        <v>550</v>
      </c>
      <c r="D588" s="227" t="s">
        <v>208</v>
      </c>
      <c r="E588" s="228" t="s">
        <v>5404</v>
      </c>
      <c r="F588" s="229" t="s">
        <v>5405</v>
      </c>
      <c r="G588" s="230" t="s">
        <v>398</v>
      </c>
      <c r="H588" s="231">
        <v>241</v>
      </c>
      <c r="I588" s="232"/>
      <c r="J588" s="233">
        <f>ROUND(I588*H588,2)</f>
        <v>0</v>
      </c>
      <c r="K588" s="229" t="s">
        <v>212</v>
      </c>
      <c r="L588" s="45"/>
      <c r="M588" s="234" t="s">
        <v>1</v>
      </c>
      <c r="N588" s="235" t="s">
        <v>41</v>
      </c>
      <c r="O588" s="92"/>
      <c r="P588" s="236">
        <f>O588*H588</f>
        <v>0</v>
      </c>
      <c r="Q588" s="236">
        <v>0.098000000000000004</v>
      </c>
      <c r="R588" s="236">
        <f>Q588*H588</f>
        <v>23.618000000000002</v>
      </c>
      <c r="S588" s="236">
        <v>0</v>
      </c>
      <c r="T588" s="237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38" t="s">
        <v>213</v>
      </c>
      <c r="AT588" s="238" t="s">
        <v>208</v>
      </c>
      <c r="AU588" s="238" t="s">
        <v>85</v>
      </c>
      <c r="AY588" s="18" t="s">
        <v>205</v>
      </c>
      <c r="BE588" s="239">
        <f>IF(N588="základní",J588,0)</f>
        <v>0</v>
      </c>
      <c r="BF588" s="239">
        <f>IF(N588="snížená",J588,0)</f>
        <v>0</v>
      </c>
      <c r="BG588" s="239">
        <f>IF(N588="zákl. přenesená",J588,0)</f>
        <v>0</v>
      </c>
      <c r="BH588" s="239">
        <f>IF(N588="sníž. přenesená",J588,0)</f>
        <v>0</v>
      </c>
      <c r="BI588" s="239">
        <f>IF(N588="nulová",J588,0)</f>
        <v>0</v>
      </c>
      <c r="BJ588" s="18" t="s">
        <v>83</v>
      </c>
      <c r="BK588" s="239">
        <f>ROUND(I588*H588,2)</f>
        <v>0</v>
      </c>
      <c r="BL588" s="18" t="s">
        <v>213</v>
      </c>
      <c r="BM588" s="238" t="s">
        <v>5406</v>
      </c>
    </row>
    <row r="589" s="2" customFormat="1">
      <c r="A589" s="39"/>
      <c r="B589" s="40"/>
      <c r="C589" s="41"/>
      <c r="D589" s="240" t="s">
        <v>216</v>
      </c>
      <c r="E589" s="41"/>
      <c r="F589" s="241" t="s">
        <v>5407</v>
      </c>
      <c r="G589" s="41"/>
      <c r="H589" s="41"/>
      <c r="I589" s="242"/>
      <c r="J589" s="41"/>
      <c r="K589" s="41"/>
      <c r="L589" s="45"/>
      <c r="M589" s="243"/>
      <c r="N589" s="244"/>
      <c r="O589" s="92"/>
      <c r="P589" s="92"/>
      <c r="Q589" s="92"/>
      <c r="R589" s="92"/>
      <c r="S589" s="92"/>
      <c r="T589" s="93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T589" s="18" t="s">
        <v>216</v>
      </c>
      <c r="AU589" s="18" t="s">
        <v>85</v>
      </c>
    </row>
    <row r="590" s="2" customFormat="1" ht="16.5" customHeight="1">
      <c r="A590" s="39"/>
      <c r="B590" s="40"/>
      <c r="C590" s="289" t="s">
        <v>556</v>
      </c>
      <c r="D590" s="289" t="s">
        <v>386</v>
      </c>
      <c r="E590" s="290" t="s">
        <v>5408</v>
      </c>
      <c r="F590" s="291" t="s">
        <v>5409</v>
      </c>
      <c r="G590" s="292" t="s">
        <v>357</v>
      </c>
      <c r="H590" s="293">
        <v>19.280000000000001</v>
      </c>
      <c r="I590" s="294"/>
      <c r="J590" s="295">
        <f>ROUND(I590*H590,2)</f>
        <v>0</v>
      </c>
      <c r="K590" s="291" t="s">
        <v>212</v>
      </c>
      <c r="L590" s="296"/>
      <c r="M590" s="297" t="s">
        <v>1</v>
      </c>
      <c r="N590" s="298" t="s">
        <v>41</v>
      </c>
      <c r="O590" s="92"/>
      <c r="P590" s="236">
        <f>O590*H590</f>
        <v>0</v>
      </c>
      <c r="Q590" s="236">
        <v>1</v>
      </c>
      <c r="R590" s="236">
        <f>Q590*H590</f>
        <v>19.280000000000001</v>
      </c>
      <c r="S590" s="236">
        <v>0</v>
      </c>
      <c r="T590" s="237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38" t="s">
        <v>276</v>
      </c>
      <c r="AT590" s="238" t="s">
        <v>386</v>
      </c>
      <c r="AU590" s="238" t="s">
        <v>85</v>
      </c>
      <c r="AY590" s="18" t="s">
        <v>205</v>
      </c>
      <c r="BE590" s="239">
        <f>IF(N590="základní",J590,0)</f>
        <v>0</v>
      </c>
      <c r="BF590" s="239">
        <f>IF(N590="snížená",J590,0)</f>
        <v>0</v>
      </c>
      <c r="BG590" s="239">
        <f>IF(N590="zákl. přenesená",J590,0)</f>
        <v>0</v>
      </c>
      <c r="BH590" s="239">
        <f>IF(N590="sníž. přenesená",J590,0)</f>
        <v>0</v>
      </c>
      <c r="BI590" s="239">
        <f>IF(N590="nulová",J590,0)</f>
        <v>0</v>
      </c>
      <c r="BJ590" s="18" t="s">
        <v>83</v>
      </c>
      <c r="BK590" s="239">
        <f>ROUND(I590*H590,2)</f>
        <v>0</v>
      </c>
      <c r="BL590" s="18" t="s">
        <v>213</v>
      </c>
      <c r="BM590" s="238" t="s">
        <v>5410</v>
      </c>
    </row>
    <row r="591" s="14" customFormat="1">
      <c r="A591" s="14"/>
      <c r="B591" s="256"/>
      <c r="C591" s="257"/>
      <c r="D591" s="247" t="s">
        <v>218</v>
      </c>
      <c r="E591" s="257"/>
      <c r="F591" s="259" t="s">
        <v>5411</v>
      </c>
      <c r="G591" s="257"/>
      <c r="H591" s="260">
        <v>19.280000000000001</v>
      </c>
      <c r="I591" s="261"/>
      <c r="J591" s="257"/>
      <c r="K591" s="257"/>
      <c r="L591" s="262"/>
      <c r="M591" s="263"/>
      <c r="N591" s="264"/>
      <c r="O591" s="264"/>
      <c r="P591" s="264"/>
      <c r="Q591" s="264"/>
      <c r="R591" s="264"/>
      <c r="S591" s="264"/>
      <c r="T591" s="265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66" t="s">
        <v>218</v>
      </c>
      <c r="AU591" s="266" t="s">
        <v>85</v>
      </c>
      <c r="AV591" s="14" t="s">
        <v>85</v>
      </c>
      <c r="AW591" s="14" t="s">
        <v>4</v>
      </c>
      <c r="AX591" s="14" t="s">
        <v>83</v>
      </c>
      <c r="AY591" s="266" t="s">
        <v>205</v>
      </c>
    </row>
    <row r="592" s="2" customFormat="1" ht="24.15" customHeight="1">
      <c r="A592" s="39"/>
      <c r="B592" s="40"/>
      <c r="C592" s="289" t="s">
        <v>561</v>
      </c>
      <c r="D592" s="289" t="s">
        <v>386</v>
      </c>
      <c r="E592" s="290" t="s">
        <v>5412</v>
      </c>
      <c r="F592" s="291" t="s">
        <v>5413</v>
      </c>
      <c r="G592" s="292" t="s">
        <v>398</v>
      </c>
      <c r="H592" s="293">
        <v>245.81999999999999</v>
      </c>
      <c r="I592" s="294"/>
      <c r="J592" s="295">
        <f>ROUND(I592*H592,2)</f>
        <v>0</v>
      </c>
      <c r="K592" s="291" t="s">
        <v>212</v>
      </c>
      <c r="L592" s="296"/>
      <c r="M592" s="297" t="s">
        <v>1</v>
      </c>
      <c r="N592" s="298" t="s">
        <v>41</v>
      </c>
      <c r="O592" s="92"/>
      <c r="P592" s="236">
        <f>O592*H592</f>
        <v>0</v>
      </c>
      <c r="Q592" s="236">
        <v>0.108</v>
      </c>
      <c r="R592" s="236">
        <f>Q592*H592</f>
        <v>26.548559999999998</v>
      </c>
      <c r="S592" s="236">
        <v>0</v>
      </c>
      <c r="T592" s="237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38" t="s">
        <v>276</v>
      </c>
      <c r="AT592" s="238" t="s">
        <v>386</v>
      </c>
      <c r="AU592" s="238" t="s">
        <v>85</v>
      </c>
      <c r="AY592" s="18" t="s">
        <v>205</v>
      </c>
      <c r="BE592" s="239">
        <f>IF(N592="základní",J592,0)</f>
        <v>0</v>
      </c>
      <c r="BF592" s="239">
        <f>IF(N592="snížená",J592,0)</f>
        <v>0</v>
      </c>
      <c r="BG592" s="239">
        <f>IF(N592="zákl. přenesená",J592,0)</f>
        <v>0</v>
      </c>
      <c r="BH592" s="239">
        <f>IF(N592="sníž. přenesená",J592,0)</f>
        <v>0</v>
      </c>
      <c r="BI592" s="239">
        <f>IF(N592="nulová",J592,0)</f>
        <v>0</v>
      </c>
      <c r="BJ592" s="18" t="s">
        <v>83</v>
      </c>
      <c r="BK592" s="239">
        <f>ROUND(I592*H592,2)</f>
        <v>0</v>
      </c>
      <c r="BL592" s="18" t="s">
        <v>213</v>
      </c>
      <c r="BM592" s="238" t="s">
        <v>5414</v>
      </c>
    </row>
    <row r="593" s="13" customFormat="1">
      <c r="A593" s="13"/>
      <c r="B593" s="245"/>
      <c r="C593" s="246"/>
      <c r="D593" s="247" t="s">
        <v>218</v>
      </c>
      <c r="E593" s="248" t="s">
        <v>1</v>
      </c>
      <c r="F593" s="249" t="s">
        <v>219</v>
      </c>
      <c r="G593" s="246"/>
      <c r="H593" s="248" t="s">
        <v>1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5" t="s">
        <v>218</v>
      </c>
      <c r="AU593" s="255" t="s">
        <v>85</v>
      </c>
      <c r="AV593" s="13" t="s">
        <v>83</v>
      </c>
      <c r="AW593" s="13" t="s">
        <v>32</v>
      </c>
      <c r="AX593" s="13" t="s">
        <v>76</v>
      </c>
      <c r="AY593" s="255" t="s">
        <v>205</v>
      </c>
    </row>
    <row r="594" s="13" customFormat="1">
      <c r="A594" s="13"/>
      <c r="B594" s="245"/>
      <c r="C594" s="246"/>
      <c r="D594" s="247" t="s">
        <v>218</v>
      </c>
      <c r="E594" s="248" t="s">
        <v>1</v>
      </c>
      <c r="F594" s="249" t="s">
        <v>220</v>
      </c>
      <c r="G594" s="246"/>
      <c r="H594" s="248" t="s">
        <v>1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5" t="s">
        <v>218</v>
      </c>
      <c r="AU594" s="255" t="s">
        <v>85</v>
      </c>
      <c r="AV594" s="13" t="s">
        <v>83</v>
      </c>
      <c r="AW594" s="13" t="s">
        <v>32</v>
      </c>
      <c r="AX594" s="13" t="s">
        <v>76</v>
      </c>
      <c r="AY594" s="255" t="s">
        <v>205</v>
      </c>
    </row>
    <row r="595" s="13" customFormat="1">
      <c r="A595" s="13"/>
      <c r="B595" s="245"/>
      <c r="C595" s="246"/>
      <c r="D595" s="247" t="s">
        <v>218</v>
      </c>
      <c r="E595" s="248" t="s">
        <v>1</v>
      </c>
      <c r="F595" s="249" t="s">
        <v>222</v>
      </c>
      <c r="G595" s="246"/>
      <c r="H595" s="248" t="s">
        <v>1</v>
      </c>
      <c r="I595" s="250"/>
      <c r="J595" s="246"/>
      <c r="K595" s="246"/>
      <c r="L595" s="251"/>
      <c r="M595" s="252"/>
      <c r="N595" s="253"/>
      <c r="O595" s="253"/>
      <c r="P595" s="253"/>
      <c r="Q595" s="253"/>
      <c r="R595" s="253"/>
      <c r="S595" s="253"/>
      <c r="T595" s="254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5" t="s">
        <v>218</v>
      </c>
      <c r="AU595" s="255" t="s">
        <v>85</v>
      </c>
      <c r="AV595" s="13" t="s">
        <v>83</v>
      </c>
      <c r="AW595" s="13" t="s">
        <v>32</v>
      </c>
      <c r="AX595" s="13" t="s">
        <v>76</v>
      </c>
      <c r="AY595" s="255" t="s">
        <v>205</v>
      </c>
    </row>
    <row r="596" s="13" customFormat="1">
      <c r="A596" s="13"/>
      <c r="B596" s="245"/>
      <c r="C596" s="246"/>
      <c r="D596" s="247" t="s">
        <v>218</v>
      </c>
      <c r="E596" s="248" t="s">
        <v>1</v>
      </c>
      <c r="F596" s="249" t="s">
        <v>5363</v>
      </c>
      <c r="G596" s="246"/>
      <c r="H596" s="248" t="s">
        <v>1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5" t="s">
        <v>218</v>
      </c>
      <c r="AU596" s="255" t="s">
        <v>85</v>
      </c>
      <c r="AV596" s="13" t="s">
        <v>83</v>
      </c>
      <c r="AW596" s="13" t="s">
        <v>32</v>
      </c>
      <c r="AX596" s="13" t="s">
        <v>76</v>
      </c>
      <c r="AY596" s="255" t="s">
        <v>205</v>
      </c>
    </row>
    <row r="597" s="14" customFormat="1">
      <c r="A597" s="14"/>
      <c r="B597" s="256"/>
      <c r="C597" s="257"/>
      <c r="D597" s="247" t="s">
        <v>218</v>
      </c>
      <c r="E597" s="258" t="s">
        <v>1</v>
      </c>
      <c r="F597" s="259" t="s">
        <v>5364</v>
      </c>
      <c r="G597" s="257"/>
      <c r="H597" s="260">
        <v>241</v>
      </c>
      <c r="I597" s="261"/>
      <c r="J597" s="257"/>
      <c r="K597" s="257"/>
      <c r="L597" s="262"/>
      <c r="M597" s="263"/>
      <c r="N597" s="264"/>
      <c r="O597" s="264"/>
      <c r="P597" s="264"/>
      <c r="Q597" s="264"/>
      <c r="R597" s="264"/>
      <c r="S597" s="264"/>
      <c r="T597" s="265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66" t="s">
        <v>218</v>
      </c>
      <c r="AU597" s="266" t="s">
        <v>85</v>
      </c>
      <c r="AV597" s="14" t="s">
        <v>85</v>
      </c>
      <c r="AW597" s="14" t="s">
        <v>32</v>
      </c>
      <c r="AX597" s="14" t="s">
        <v>76</v>
      </c>
      <c r="AY597" s="266" t="s">
        <v>205</v>
      </c>
    </row>
    <row r="598" s="15" customFormat="1">
      <c r="A598" s="15"/>
      <c r="B598" s="267"/>
      <c r="C598" s="268"/>
      <c r="D598" s="247" t="s">
        <v>218</v>
      </c>
      <c r="E598" s="269" t="s">
        <v>1</v>
      </c>
      <c r="F598" s="270" t="s">
        <v>229</v>
      </c>
      <c r="G598" s="268"/>
      <c r="H598" s="271">
        <v>241</v>
      </c>
      <c r="I598" s="272"/>
      <c r="J598" s="268"/>
      <c r="K598" s="268"/>
      <c r="L598" s="273"/>
      <c r="M598" s="274"/>
      <c r="N598" s="275"/>
      <c r="O598" s="275"/>
      <c r="P598" s="275"/>
      <c r="Q598" s="275"/>
      <c r="R598" s="275"/>
      <c r="S598" s="275"/>
      <c r="T598" s="276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77" t="s">
        <v>218</v>
      </c>
      <c r="AU598" s="277" t="s">
        <v>85</v>
      </c>
      <c r="AV598" s="15" t="s">
        <v>213</v>
      </c>
      <c r="AW598" s="15" t="s">
        <v>32</v>
      </c>
      <c r="AX598" s="15" t="s">
        <v>83</v>
      </c>
      <c r="AY598" s="277" t="s">
        <v>205</v>
      </c>
    </row>
    <row r="599" s="14" customFormat="1">
      <c r="A599" s="14"/>
      <c r="B599" s="256"/>
      <c r="C599" s="257"/>
      <c r="D599" s="247" t="s">
        <v>218</v>
      </c>
      <c r="E599" s="257"/>
      <c r="F599" s="259" t="s">
        <v>5415</v>
      </c>
      <c r="G599" s="257"/>
      <c r="H599" s="260">
        <v>245.81999999999999</v>
      </c>
      <c r="I599" s="261"/>
      <c r="J599" s="257"/>
      <c r="K599" s="257"/>
      <c r="L599" s="262"/>
      <c r="M599" s="263"/>
      <c r="N599" s="264"/>
      <c r="O599" s="264"/>
      <c r="P599" s="264"/>
      <c r="Q599" s="264"/>
      <c r="R599" s="264"/>
      <c r="S599" s="264"/>
      <c r="T599" s="265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66" t="s">
        <v>218</v>
      </c>
      <c r="AU599" s="266" t="s">
        <v>85</v>
      </c>
      <c r="AV599" s="14" t="s">
        <v>85</v>
      </c>
      <c r="AW599" s="14" t="s">
        <v>4</v>
      </c>
      <c r="AX599" s="14" t="s">
        <v>83</v>
      </c>
      <c r="AY599" s="266" t="s">
        <v>205</v>
      </c>
    </row>
    <row r="600" s="12" customFormat="1" ht="22.8" customHeight="1">
      <c r="A600" s="12"/>
      <c r="B600" s="211"/>
      <c r="C600" s="212"/>
      <c r="D600" s="213" t="s">
        <v>75</v>
      </c>
      <c r="E600" s="225" t="s">
        <v>260</v>
      </c>
      <c r="F600" s="225" t="s">
        <v>958</v>
      </c>
      <c r="G600" s="212"/>
      <c r="H600" s="212"/>
      <c r="I600" s="215"/>
      <c r="J600" s="226">
        <f>BK600</f>
        <v>0</v>
      </c>
      <c r="K600" s="212"/>
      <c r="L600" s="217"/>
      <c r="M600" s="218"/>
      <c r="N600" s="219"/>
      <c r="O600" s="219"/>
      <c r="P600" s="220">
        <f>SUM(P601:P608)</f>
        <v>0</v>
      </c>
      <c r="Q600" s="219"/>
      <c r="R600" s="220">
        <f>SUM(R601:R608)</f>
        <v>16.9941</v>
      </c>
      <c r="S600" s="219"/>
      <c r="T600" s="221">
        <f>SUM(T601:T608)</f>
        <v>0</v>
      </c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R600" s="222" t="s">
        <v>83</v>
      </c>
      <c r="AT600" s="223" t="s">
        <v>75</v>
      </c>
      <c r="AU600" s="223" t="s">
        <v>83</v>
      </c>
      <c r="AY600" s="222" t="s">
        <v>205</v>
      </c>
      <c r="BK600" s="224">
        <f>SUM(BK601:BK608)</f>
        <v>0</v>
      </c>
    </row>
    <row r="601" s="2" customFormat="1" ht="21.75" customHeight="1">
      <c r="A601" s="39"/>
      <c r="B601" s="40"/>
      <c r="C601" s="227" t="s">
        <v>566</v>
      </c>
      <c r="D601" s="227" t="s">
        <v>208</v>
      </c>
      <c r="E601" s="228" t="s">
        <v>5416</v>
      </c>
      <c r="F601" s="229" t="s">
        <v>5417</v>
      </c>
      <c r="G601" s="230" t="s">
        <v>398</v>
      </c>
      <c r="H601" s="231">
        <v>37</v>
      </c>
      <c r="I601" s="232"/>
      <c r="J601" s="233">
        <f>ROUND(I601*H601,2)</f>
        <v>0</v>
      </c>
      <c r="K601" s="229" t="s">
        <v>212</v>
      </c>
      <c r="L601" s="45"/>
      <c r="M601" s="234" t="s">
        <v>1</v>
      </c>
      <c r="N601" s="235" t="s">
        <v>41</v>
      </c>
      <c r="O601" s="92"/>
      <c r="P601" s="236">
        <f>O601*H601</f>
        <v>0</v>
      </c>
      <c r="Q601" s="236">
        <v>0.45929999999999999</v>
      </c>
      <c r="R601" s="236">
        <f>Q601*H601</f>
        <v>16.9941</v>
      </c>
      <c r="S601" s="236">
        <v>0</v>
      </c>
      <c r="T601" s="237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38" t="s">
        <v>213</v>
      </c>
      <c r="AT601" s="238" t="s">
        <v>208</v>
      </c>
      <c r="AU601" s="238" t="s">
        <v>85</v>
      </c>
      <c r="AY601" s="18" t="s">
        <v>205</v>
      </c>
      <c r="BE601" s="239">
        <f>IF(N601="základní",J601,0)</f>
        <v>0</v>
      </c>
      <c r="BF601" s="239">
        <f>IF(N601="snížená",J601,0)</f>
        <v>0</v>
      </c>
      <c r="BG601" s="239">
        <f>IF(N601="zákl. přenesená",J601,0)</f>
        <v>0</v>
      </c>
      <c r="BH601" s="239">
        <f>IF(N601="sníž. přenesená",J601,0)</f>
        <v>0</v>
      </c>
      <c r="BI601" s="239">
        <f>IF(N601="nulová",J601,0)</f>
        <v>0</v>
      </c>
      <c r="BJ601" s="18" t="s">
        <v>83</v>
      </c>
      <c r="BK601" s="239">
        <f>ROUND(I601*H601,2)</f>
        <v>0</v>
      </c>
      <c r="BL601" s="18" t="s">
        <v>213</v>
      </c>
      <c r="BM601" s="238" t="s">
        <v>5418</v>
      </c>
    </row>
    <row r="602" s="2" customFormat="1">
      <c r="A602" s="39"/>
      <c r="B602" s="40"/>
      <c r="C602" s="41"/>
      <c r="D602" s="240" t="s">
        <v>216</v>
      </c>
      <c r="E602" s="41"/>
      <c r="F602" s="241" t="s">
        <v>5419</v>
      </c>
      <c r="G602" s="41"/>
      <c r="H602" s="41"/>
      <c r="I602" s="242"/>
      <c r="J602" s="41"/>
      <c r="K602" s="41"/>
      <c r="L602" s="45"/>
      <c r="M602" s="243"/>
      <c r="N602" s="244"/>
      <c r="O602" s="92"/>
      <c r="P602" s="92"/>
      <c r="Q602" s="92"/>
      <c r="R602" s="92"/>
      <c r="S602" s="92"/>
      <c r="T602" s="93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T602" s="18" t="s">
        <v>216</v>
      </c>
      <c r="AU602" s="18" t="s">
        <v>85</v>
      </c>
    </row>
    <row r="603" s="13" customFormat="1">
      <c r="A603" s="13"/>
      <c r="B603" s="245"/>
      <c r="C603" s="246"/>
      <c r="D603" s="247" t="s">
        <v>218</v>
      </c>
      <c r="E603" s="248" t="s">
        <v>1</v>
      </c>
      <c r="F603" s="249" t="s">
        <v>219</v>
      </c>
      <c r="G603" s="246"/>
      <c r="H603" s="248" t="s">
        <v>1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5" t="s">
        <v>218</v>
      </c>
      <c r="AU603" s="255" t="s">
        <v>85</v>
      </c>
      <c r="AV603" s="13" t="s">
        <v>83</v>
      </c>
      <c r="AW603" s="13" t="s">
        <v>32</v>
      </c>
      <c r="AX603" s="13" t="s">
        <v>76</v>
      </c>
      <c r="AY603" s="255" t="s">
        <v>205</v>
      </c>
    </row>
    <row r="604" s="13" customFormat="1">
      <c r="A604" s="13"/>
      <c r="B604" s="245"/>
      <c r="C604" s="246"/>
      <c r="D604" s="247" t="s">
        <v>218</v>
      </c>
      <c r="E604" s="248" t="s">
        <v>1</v>
      </c>
      <c r="F604" s="249" t="s">
        <v>220</v>
      </c>
      <c r="G604" s="246"/>
      <c r="H604" s="248" t="s">
        <v>1</v>
      </c>
      <c r="I604" s="250"/>
      <c r="J604" s="246"/>
      <c r="K604" s="246"/>
      <c r="L604" s="251"/>
      <c r="M604" s="252"/>
      <c r="N604" s="253"/>
      <c r="O604" s="253"/>
      <c r="P604" s="253"/>
      <c r="Q604" s="253"/>
      <c r="R604" s="253"/>
      <c r="S604" s="253"/>
      <c r="T604" s="254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5" t="s">
        <v>218</v>
      </c>
      <c r="AU604" s="255" t="s">
        <v>85</v>
      </c>
      <c r="AV604" s="13" t="s">
        <v>83</v>
      </c>
      <c r="AW604" s="13" t="s">
        <v>32</v>
      </c>
      <c r="AX604" s="13" t="s">
        <v>76</v>
      </c>
      <c r="AY604" s="255" t="s">
        <v>205</v>
      </c>
    </row>
    <row r="605" s="13" customFormat="1">
      <c r="A605" s="13"/>
      <c r="B605" s="245"/>
      <c r="C605" s="246"/>
      <c r="D605" s="247" t="s">
        <v>218</v>
      </c>
      <c r="E605" s="248" t="s">
        <v>1</v>
      </c>
      <c r="F605" s="249" t="s">
        <v>222</v>
      </c>
      <c r="G605" s="246"/>
      <c r="H605" s="248" t="s">
        <v>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5" t="s">
        <v>218</v>
      </c>
      <c r="AU605" s="255" t="s">
        <v>85</v>
      </c>
      <c r="AV605" s="13" t="s">
        <v>83</v>
      </c>
      <c r="AW605" s="13" t="s">
        <v>32</v>
      </c>
      <c r="AX605" s="13" t="s">
        <v>76</v>
      </c>
      <c r="AY605" s="255" t="s">
        <v>205</v>
      </c>
    </row>
    <row r="606" s="13" customFormat="1">
      <c r="A606" s="13"/>
      <c r="B606" s="245"/>
      <c r="C606" s="246"/>
      <c r="D606" s="247" t="s">
        <v>218</v>
      </c>
      <c r="E606" s="248" t="s">
        <v>1</v>
      </c>
      <c r="F606" s="249" t="s">
        <v>5274</v>
      </c>
      <c r="G606" s="246"/>
      <c r="H606" s="248" t="s">
        <v>1</v>
      </c>
      <c r="I606" s="250"/>
      <c r="J606" s="246"/>
      <c r="K606" s="246"/>
      <c r="L606" s="251"/>
      <c r="M606" s="252"/>
      <c r="N606" s="253"/>
      <c r="O606" s="253"/>
      <c r="P606" s="253"/>
      <c r="Q606" s="253"/>
      <c r="R606" s="253"/>
      <c r="S606" s="253"/>
      <c r="T606" s="254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5" t="s">
        <v>218</v>
      </c>
      <c r="AU606" s="255" t="s">
        <v>85</v>
      </c>
      <c r="AV606" s="13" t="s">
        <v>83</v>
      </c>
      <c r="AW606" s="13" t="s">
        <v>32</v>
      </c>
      <c r="AX606" s="13" t="s">
        <v>76</v>
      </c>
      <c r="AY606" s="255" t="s">
        <v>205</v>
      </c>
    </row>
    <row r="607" s="14" customFormat="1">
      <c r="A607" s="14"/>
      <c r="B607" s="256"/>
      <c r="C607" s="257"/>
      <c r="D607" s="247" t="s">
        <v>218</v>
      </c>
      <c r="E607" s="258" t="s">
        <v>1</v>
      </c>
      <c r="F607" s="259" t="s">
        <v>5278</v>
      </c>
      <c r="G607" s="257"/>
      <c r="H607" s="260">
        <v>37</v>
      </c>
      <c r="I607" s="261"/>
      <c r="J607" s="257"/>
      <c r="K607" s="257"/>
      <c r="L607" s="262"/>
      <c r="M607" s="263"/>
      <c r="N607" s="264"/>
      <c r="O607" s="264"/>
      <c r="P607" s="264"/>
      <c r="Q607" s="264"/>
      <c r="R607" s="264"/>
      <c r="S607" s="264"/>
      <c r="T607" s="265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66" t="s">
        <v>218</v>
      </c>
      <c r="AU607" s="266" t="s">
        <v>85</v>
      </c>
      <c r="AV607" s="14" t="s">
        <v>85</v>
      </c>
      <c r="AW607" s="14" t="s">
        <v>32</v>
      </c>
      <c r="AX607" s="14" t="s">
        <v>76</v>
      </c>
      <c r="AY607" s="266" t="s">
        <v>205</v>
      </c>
    </row>
    <row r="608" s="15" customFormat="1">
      <c r="A608" s="15"/>
      <c r="B608" s="267"/>
      <c r="C608" s="268"/>
      <c r="D608" s="247" t="s">
        <v>218</v>
      </c>
      <c r="E608" s="269" t="s">
        <v>1</v>
      </c>
      <c r="F608" s="270" t="s">
        <v>229</v>
      </c>
      <c r="G608" s="268"/>
      <c r="H608" s="271">
        <v>37</v>
      </c>
      <c r="I608" s="272"/>
      <c r="J608" s="268"/>
      <c r="K608" s="268"/>
      <c r="L608" s="273"/>
      <c r="M608" s="274"/>
      <c r="N608" s="275"/>
      <c r="O608" s="275"/>
      <c r="P608" s="275"/>
      <c r="Q608" s="275"/>
      <c r="R608" s="275"/>
      <c r="S608" s="275"/>
      <c r="T608" s="276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77" t="s">
        <v>218</v>
      </c>
      <c r="AU608" s="277" t="s">
        <v>85</v>
      </c>
      <c r="AV608" s="15" t="s">
        <v>213</v>
      </c>
      <c r="AW608" s="15" t="s">
        <v>32</v>
      </c>
      <c r="AX608" s="15" t="s">
        <v>83</v>
      </c>
      <c r="AY608" s="277" t="s">
        <v>205</v>
      </c>
    </row>
    <row r="609" s="12" customFormat="1" ht="22.8" customHeight="1">
      <c r="A609" s="12"/>
      <c r="B609" s="211"/>
      <c r="C609" s="212"/>
      <c r="D609" s="213" t="s">
        <v>75</v>
      </c>
      <c r="E609" s="225" t="s">
        <v>282</v>
      </c>
      <c r="F609" s="225" t="s">
        <v>1293</v>
      </c>
      <c r="G609" s="212"/>
      <c r="H609" s="212"/>
      <c r="I609" s="215"/>
      <c r="J609" s="226">
        <f>BK609</f>
        <v>0</v>
      </c>
      <c r="K609" s="212"/>
      <c r="L609" s="217"/>
      <c r="M609" s="218"/>
      <c r="N609" s="219"/>
      <c r="O609" s="219"/>
      <c r="P609" s="220">
        <f>P610+P723</f>
        <v>0</v>
      </c>
      <c r="Q609" s="219"/>
      <c r="R609" s="220">
        <f>R610+R723</f>
        <v>62.521509619999989</v>
      </c>
      <c r="S609" s="219"/>
      <c r="T609" s="221">
        <f>T610+T723</f>
        <v>0</v>
      </c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R609" s="222" t="s">
        <v>83</v>
      </c>
      <c r="AT609" s="223" t="s">
        <v>75</v>
      </c>
      <c r="AU609" s="223" t="s">
        <v>83</v>
      </c>
      <c r="AY609" s="222" t="s">
        <v>205</v>
      </c>
      <c r="BK609" s="224">
        <f>BK610+BK723</f>
        <v>0</v>
      </c>
    </row>
    <row r="610" s="12" customFormat="1" ht="20.88" customHeight="1">
      <c r="A610" s="12"/>
      <c r="B610" s="211"/>
      <c r="C610" s="212"/>
      <c r="D610" s="213" t="s">
        <v>75</v>
      </c>
      <c r="E610" s="225" t="s">
        <v>890</v>
      </c>
      <c r="F610" s="225" t="s">
        <v>5126</v>
      </c>
      <c r="G610" s="212"/>
      <c r="H610" s="212"/>
      <c r="I610" s="215"/>
      <c r="J610" s="226">
        <f>BK610</f>
        <v>0</v>
      </c>
      <c r="K610" s="212"/>
      <c r="L610" s="217"/>
      <c r="M610" s="218"/>
      <c r="N610" s="219"/>
      <c r="O610" s="219"/>
      <c r="P610" s="220">
        <f>SUM(P611:P722)</f>
        <v>0</v>
      </c>
      <c r="Q610" s="219"/>
      <c r="R610" s="220">
        <f>SUM(R611:R722)</f>
        <v>58.021609619999992</v>
      </c>
      <c r="S610" s="219"/>
      <c r="T610" s="221">
        <f>SUM(T611:T722)</f>
        <v>0</v>
      </c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R610" s="222" t="s">
        <v>83</v>
      </c>
      <c r="AT610" s="223" t="s">
        <v>75</v>
      </c>
      <c r="AU610" s="223" t="s">
        <v>85</v>
      </c>
      <c r="AY610" s="222" t="s">
        <v>205</v>
      </c>
      <c r="BK610" s="224">
        <f>SUM(BK611:BK722)</f>
        <v>0</v>
      </c>
    </row>
    <row r="611" s="2" customFormat="1" ht="24.15" customHeight="1">
      <c r="A611" s="39"/>
      <c r="B611" s="40"/>
      <c r="C611" s="227" t="s">
        <v>572</v>
      </c>
      <c r="D611" s="227" t="s">
        <v>208</v>
      </c>
      <c r="E611" s="228" t="s">
        <v>5420</v>
      </c>
      <c r="F611" s="229" t="s">
        <v>5421</v>
      </c>
      <c r="G611" s="230" t="s">
        <v>547</v>
      </c>
      <c r="H611" s="231">
        <v>2</v>
      </c>
      <c r="I611" s="232"/>
      <c r="J611" s="233">
        <f>ROUND(I611*H611,2)</f>
        <v>0</v>
      </c>
      <c r="K611" s="229" t="s">
        <v>212</v>
      </c>
      <c r="L611" s="45"/>
      <c r="M611" s="234" t="s">
        <v>1</v>
      </c>
      <c r="N611" s="235" t="s">
        <v>41</v>
      </c>
      <c r="O611" s="92"/>
      <c r="P611" s="236">
        <f>O611*H611</f>
        <v>0</v>
      </c>
      <c r="Q611" s="236">
        <v>0.00069999999999999999</v>
      </c>
      <c r="R611" s="236">
        <f>Q611*H611</f>
        <v>0.0014</v>
      </c>
      <c r="S611" s="236">
        <v>0</v>
      </c>
      <c r="T611" s="237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38" t="s">
        <v>213</v>
      </c>
      <c r="AT611" s="238" t="s">
        <v>208</v>
      </c>
      <c r="AU611" s="238" t="s">
        <v>214</v>
      </c>
      <c r="AY611" s="18" t="s">
        <v>205</v>
      </c>
      <c r="BE611" s="239">
        <f>IF(N611="základní",J611,0)</f>
        <v>0</v>
      </c>
      <c r="BF611" s="239">
        <f>IF(N611="snížená",J611,0)</f>
        <v>0</v>
      </c>
      <c r="BG611" s="239">
        <f>IF(N611="zákl. přenesená",J611,0)</f>
        <v>0</v>
      </c>
      <c r="BH611" s="239">
        <f>IF(N611="sníž. přenesená",J611,0)</f>
        <v>0</v>
      </c>
      <c r="BI611" s="239">
        <f>IF(N611="nulová",J611,0)</f>
        <v>0</v>
      </c>
      <c r="BJ611" s="18" t="s">
        <v>83</v>
      </c>
      <c r="BK611" s="239">
        <f>ROUND(I611*H611,2)</f>
        <v>0</v>
      </c>
      <c r="BL611" s="18" t="s">
        <v>213</v>
      </c>
      <c r="BM611" s="238" t="s">
        <v>5422</v>
      </c>
    </row>
    <row r="612" s="2" customFormat="1">
      <c r="A612" s="39"/>
      <c r="B612" s="40"/>
      <c r="C612" s="41"/>
      <c r="D612" s="240" t="s">
        <v>216</v>
      </c>
      <c r="E612" s="41"/>
      <c r="F612" s="241" t="s">
        <v>5423</v>
      </c>
      <c r="G612" s="41"/>
      <c r="H612" s="41"/>
      <c r="I612" s="242"/>
      <c r="J612" s="41"/>
      <c r="K612" s="41"/>
      <c r="L612" s="45"/>
      <c r="M612" s="243"/>
      <c r="N612" s="244"/>
      <c r="O612" s="92"/>
      <c r="P612" s="92"/>
      <c r="Q612" s="92"/>
      <c r="R612" s="92"/>
      <c r="S612" s="92"/>
      <c r="T612" s="93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T612" s="18" t="s">
        <v>216</v>
      </c>
      <c r="AU612" s="18" t="s">
        <v>214</v>
      </c>
    </row>
    <row r="613" s="2" customFormat="1" ht="24.15" customHeight="1">
      <c r="A613" s="39"/>
      <c r="B613" s="40"/>
      <c r="C613" s="289" t="s">
        <v>577</v>
      </c>
      <c r="D613" s="289" t="s">
        <v>386</v>
      </c>
      <c r="E613" s="290" t="s">
        <v>5424</v>
      </c>
      <c r="F613" s="291" t="s">
        <v>5425</v>
      </c>
      <c r="G613" s="292" t="s">
        <v>547</v>
      </c>
      <c r="H613" s="293">
        <v>2</v>
      </c>
      <c r="I613" s="294"/>
      <c r="J613" s="295">
        <f>ROUND(I613*H613,2)</f>
        <v>0</v>
      </c>
      <c r="K613" s="291" t="s">
        <v>212</v>
      </c>
      <c r="L613" s="296"/>
      <c r="M613" s="297" t="s">
        <v>1</v>
      </c>
      <c r="N613" s="298" t="s">
        <v>41</v>
      </c>
      <c r="O613" s="92"/>
      <c r="P613" s="236">
        <f>O613*H613</f>
        <v>0</v>
      </c>
      <c r="Q613" s="236">
        <v>0.0035000000000000001</v>
      </c>
      <c r="R613" s="236">
        <f>Q613*H613</f>
        <v>0.0070000000000000001</v>
      </c>
      <c r="S613" s="236">
        <v>0</v>
      </c>
      <c r="T613" s="237">
        <f>S613*H613</f>
        <v>0</v>
      </c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R613" s="238" t="s">
        <v>276</v>
      </c>
      <c r="AT613" s="238" t="s">
        <v>386</v>
      </c>
      <c r="AU613" s="238" t="s">
        <v>214</v>
      </c>
      <c r="AY613" s="18" t="s">
        <v>205</v>
      </c>
      <c r="BE613" s="239">
        <f>IF(N613="základní",J613,0)</f>
        <v>0</v>
      </c>
      <c r="BF613" s="239">
        <f>IF(N613="snížená",J613,0)</f>
        <v>0</v>
      </c>
      <c r="BG613" s="239">
        <f>IF(N613="zákl. přenesená",J613,0)</f>
        <v>0</v>
      </c>
      <c r="BH613" s="239">
        <f>IF(N613="sníž. přenesená",J613,0)</f>
        <v>0</v>
      </c>
      <c r="BI613" s="239">
        <f>IF(N613="nulová",J613,0)</f>
        <v>0</v>
      </c>
      <c r="BJ613" s="18" t="s">
        <v>83</v>
      </c>
      <c r="BK613" s="239">
        <f>ROUND(I613*H613,2)</f>
        <v>0</v>
      </c>
      <c r="BL613" s="18" t="s">
        <v>213</v>
      </c>
      <c r="BM613" s="238" t="s">
        <v>5426</v>
      </c>
    </row>
    <row r="614" s="13" customFormat="1">
      <c r="A614" s="13"/>
      <c r="B614" s="245"/>
      <c r="C614" s="246"/>
      <c r="D614" s="247" t="s">
        <v>218</v>
      </c>
      <c r="E614" s="248" t="s">
        <v>1</v>
      </c>
      <c r="F614" s="249" t="s">
        <v>219</v>
      </c>
      <c r="G614" s="246"/>
      <c r="H614" s="248" t="s">
        <v>1</v>
      </c>
      <c r="I614" s="250"/>
      <c r="J614" s="246"/>
      <c r="K614" s="246"/>
      <c r="L614" s="251"/>
      <c r="M614" s="252"/>
      <c r="N614" s="253"/>
      <c r="O614" s="253"/>
      <c r="P614" s="253"/>
      <c r="Q614" s="253"/>
      <c r="R614" s="253"/>
      <c r="S614" s="253"/>
      <c r="T614" s="254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5" t="s">
        <v>218</v>
      </c>
      <c r="AU614" s="255" t="s">
        <v>214</v>
      </c>
      <c r="AV614" s="13" t="s">
        <v>83</v>
      </c>
      <c r="AW614" s="13" t="s">
        <v>32</v>
      </c>
      <c r="AX614" s="13" t="s">
        <v>76</v>
      </c>
      <c r="AY614" s="255" t="s">
        <v>205</v>
      </c>
    </row>
    <row r="615" s="13" customFormat="1">
      <c r="A615" s="13"/>
      <c r="B615" s="245"/>
      <c r="C615" s="246"/>
      <c r="D615" s="247" t="s">
        <v>218</v>
      </c>
      <c r="E615" s="248" t="s">
        <v>1</v>
      </c>
      <c r="F615" s="249" t="s">
        <v>220</v>
      </c>
      <c r="G615" s="246"/>
      <c r="H615" s="248" t="s">
        <v>1</v>
      </c>
      <c r="I615" s="250"/>
      <c r="J615" s="246"/>
      <c r="K615" s="246"/>
      <c r="L615" s="251"/>
      <c r="M615" s="252"/>
      <c r="N615" s="253"/>
      <c r="O615" s="253"/>
      <c r="P615" s="253"/>
      <c r="Q615" s="253"/>
      <c r="R615" s="253"/>
      <c r="S615" s="253"/>
      <c r="T615" s="254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5" t="s">
        <v>218</v>
      </c>
      <c r="AU615" s="255" t="s">
        <v>214</v>
      </c>
      <c r="AV615" s="13" t="s">
        <v>83</v>
      </c>
      <c r="AW615" s="13" t="s">
        <v>32</v>
      </c>
      <c r="AX615" s="13" t="s">
        <v>76</v>
      </c>
      <c r="AY615" s="255" t="s">
        <v>205</v>
      </c>
    </row>
    <row r="616" s="13" customFormat="1">
      <c r="A616" s="13"/>
      <c r="B616" s="245"/>
      <c r="C616" s="246"/>
      <c r="D616" s="247" t="s">
        <v>218</v>
      </c>
      <c r="E616" s="248" t="s">
        <v>1</v>
      </c>
      <c r="F616" s="249" t="s">
        <v>222</v>
      </c>
      <c r="G616" s="246"/>
      <c r="H616" s="248" t="s">
        <v>1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5" t="s">
        <v>218</v>
      </c>
      <c r="AU616" s="255" t="s">
        <v>214</v>
      </c>
      <c r="AV616" s="13" t="s">
        <v>83</v>
      </c>
      <c r="AW616" s="13" t="s">
        <v>32</v>
      </c>
      <c r="AX616" s="13" t="s">
        <v>76</v>
      </c>
      <c r="AY616" s="255" t="s">
        <v>205</v>
      </c>
    </row>
    <row r="617" s="14" customFormat="1">
      <c r="A617" s="14"/>
      <c r="B617" s="256"/>
      <c r="C617" s="257"/>
      <c r="D617" s="247" t="s">
        <v>218</v>
      </c>
      <c r="E617" s="258" t="s">
        <v>1</v>
      </c>
      <c r="F617" s="259" t="s">
        <v>5427</v>
      </c>
      <c r="G617" s="257"/>
      <c r="H617" s="260">
        <v>2</v>
      </c>
      <c r="I617" s="261"/>
      <c r="J617" s="257"/>
      <c r="K617" s="257"/>
      <c r="L617" s="262"/>
      <c r="M617" s="263"/>
      <c r="N617" s="264"/>
      <c r="O617" s="264"/>
      <c r="P617" s="264"/>
      <c r="Q617" s="264"/>
      <c r="R617" s="264"/>
      <c r="S617" s="264"/>
      <c r="T617" s="265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66" t="s">
        <v>218</v>
      </c>
      <c r="AU617" s="266" t="s">
        <v>214</v>
      </c>
      <c r="AV617" s="14" t="s">
        <v>85</v>
      </c>
      <c r="AW617" s="14" t="s">
        <v>32</v>
      </c>
      <c r="AX617" s="14" t="s">
        <v>76</v>
      </c>
      <c r="AY617" s="266" t="s">
        <v>205</v>
      </c>
    </row>
    <row r="618" s="15" customFormat="1">
      <c r="A618" s="15"/>
      <c r="B618" s="267"/>
      <c r="C618" s="268"/>
      <c r="D618" s="247" t="s">
        <v>218</v>
      </c>
      <c r="E618" s="269" t="s">
        <v>1</v>
      </c>
      <c r="F618" s="270" t="s">
        <v>229</v>
      </c>
      <c r="G618" s="268"/>
      <c r="H618" s="271">
        <v>2</v>
      </c>
      <c r="I618" s="272"/>
      <c r="J618" s="268"/>
      <c r="K618" s="268"/>
      <c r="L618" s="273"/>
      <c r="M618" s="274"/>
      <c r="N618" s="275"/>
      <c r="O618" s="275"/>
      <c r="P618" s="275"/>
      <c r="Q618" s="275"/>
      <c r="R618" s="275"/>
      <c r="S618" s="275"/>
      <c r="T618" s="276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77" t="s">
        <v>218</v>
      </c>
      <c r="AU618" s="277" t="s">
        <v>214</v>
      </c>
      <c r="AV618" s="15" t="s">
        <v>213</v>
      </c>
      <c r="AW618" s="15" t="s">
        <v>32</v>
      </c>
      <c r="AX618" s="15" t="s">
        <v>83</v>
      </c>
      <c r="AY618" s="277" t="s">
        <v>205</v>
      </c>
    </row>
    <row r="619" s="2" customFormat="1" ht="24.15" customHeight="1">
      <c r="A619" s="39"/>
      <c r="B619" s="40"/>
      <c r="C619" s="227" t="s">
        <v>581</v>
      </c>
      <c r="D619" s="227" t="s">
        <v>208</v>
      </c>
      <c r="E619" s="228" t="s">
        <v>5428</v>
      </c>
      <c r="F619" s="229" t="s">
        <v>5429</v>
      </c>
      <c r="G619" s="230" t="s">
        <v>547</v>
      </c>
      <c r="H619" s="231">
        <v>2</v>
      </c>
      <c r="I619" s="232"/>
      <c r="J619" s="233">
        <f>ROUND(I619*H619,2)</f>
        <v>0</v>
      </c>
      <c r="K619" s="229" t="s">
        <v>212</v>
      </c>
      <c r="L619" s="45"/>
      <c r="M619" s="234" t="s">
        <v>1</v>
      </c>
      <c r="N619" s="235" t="s">
        <v>41</v>
      </c>
      <c r="O619" s="92"/>
      <c r="P619" s="236">
        <f>O619*H619</f>
        <v>0</v>
      </c>
      <c r="Q619" s="236">
        <v>0.10940999999999999</v>
      </c>
      <c r="R619" s="236">
        <f>Q619*H619</f>
        <v>0.21881999999999999</v>
      </c>
      <c r="S619" s="236">
        <v>0</v>
      </c>
      <c r="T619" s="237">
        <f>S619*H619</f>
        <v>0</v>
      </c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R619" s="238" t="s">
        <v>213</v>
      </c>
      <c r="AT619" s="238" t="s">
        <v>208</v>
      </c>
      <c r="AU619" s="238" t="s">
        <v>214</v>
      </c>
      <c r="AY619" s="18" t="s">
        <v>205</v>
      </c>
      <c r="BE619" s="239">
        <f>IF(N619="základní",J619,0)</f>
        <v>0</v>
      </c>
      <c r="BF619" s="239">
        <f>IF(N619="snížená",J619,0)</f>
        <v>0</v>
      </c>
      <c r="BG619" s="239">
        <f>IF(N619="zákl. přenesená",J619,0)</f>
        <v>0</v>
      </c>
      <c r="BH619" s="239">
        <f>IF(N619="sníž. přenesená",J619,0)</f>
        <v>0</v>
      </c>
      <c r="BI619" s="239">
        <f>IF(N619="nulová",J619,0)</f>
        <v>0</v>
      </c>
      <c r="BJ619" s="18" t="s">
        <v>83</v>
      </c>
      <c r="BK619" s="239">
        <f>ROUND(I619*H619,2)</f>
        <v>0</v>
      </c>
      <c r="BL619" s="18" t="s">
        <v>213</v>
      </c>
      <c r="BM619" s="238" t="s">
        <v>5430</v>
      </c>
    </row>
    <row r="620" s="2" customFormat="1">
      <c r="A620" s="39"/>
      <c r="B620" s="40"/>
      <c r="C620" s="41"/>
      <c r="D620" s="240" t="s">
        <v>216</v>
      </c>
      <c r="E620" s="41"/>
      <c r="F620" s="241" t="s">
        <v>5431</v>
      </c>
      <c r="G620" s="41"/>
      <c r="H620" s="41"/>
      <c r="I620" s="242"/>
      <c r="J620" s="41"/>
      <c r="K620" s="41"/>
      <c r="L620" s="45"/>
      <c r="M620" s="243"/>
      <c r="N620" s="244"/>
      <c r="O620" s="92"/>
      <c r="P620" s="92"/>
      <c r="Q620" s="92"/>
      <c r="R620" s="92"/>
      <c r="S620" s="92"/>
      <c r="T620" s="93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T620" s="18" t="s">
        <v>216</v>
      </c>
      <c r="AU620" s="18" t="s">
        <v>214</v>
      </c>
    </row>
    <row r="621" s="2" customFormat="1" ht="21.75" customHeight="1">
      <c r="A621" s="39"/>
      <c r="B621" s="40"/>
      <c r="C621" s="289" t="s">
        <v>585</v>
      </c>
      <c r="D621" s="289" t="s">
        <v>386</v>
      </c>
      <c r="E621" s="290" t="s">
        <v>5432</v>
      </c>
      <c r="F621" s="291" t="s">
        <v>5433</v>
      </c>
      <c r="G621" s="292" t="s">
        <v>547</v>
      </c>
      <c r="H621" s="293">
        <v>2</v>
      </c>
      <c r="I621" s="294"/>
      <c r="J621" s="295">
        <f>ROUND(I621*H621,2)</f>
        <v>0</v>
      </c>
      <c r="K621" s="291" t="s">
        <v>212</v>
      </c>
      <c r="L621" s="296"/>
      <c r="M621" s="297" t="s">
        <v>1</v>
      </c>
      <c r="N621" s="298" t="s">
        <v>41</v>
      </c>
      <c r="O621" s="92"/>
      <c r="P621" s="236">
        <f>O621*H621</f>
        <v>0</v>
      </c>
      <c r="Q621" s="236">
        <v>0.0061000000000000004</v>
      </c>
      <c r="R621" s="236">
        <f>Q621*H621</f>
        <v>0.012200000000000001</v>
      </c>
      <c r="S621" s="236">
        <v>0</v>
      </c>
      <c r="T621" s="237">
        <f>S621*H621</f>
        <v>0</v>
      </c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R621" s="238" t="s">
        <v>276</v>
      </c>
      <c r="AT621" s="238" t="s">
        <v>386</v>
      </c>
      <c r="AU621" s="238" t="s">
        <v>214</v>
      </c>
      <c r="AY621" s="18" t="s">
        <v>205</v>
      </c>
      <c r="BE621" s="239">
        <f>IF(N621="základní",J621,0)</f>
        <v>0</v>
      </c>
      <c r="BF621" s="239">
        <f>IF(N621="snížená",J621,0)</f>
        <v>0</v>
      </c>
      <c r="BG621" s="239">
        <f>IF(N621="zákl. přenesená",J621,0)</f>
        <v>0</v>
      </c>
      <c r="BH621" s="239">
        <f>IF(N621="sníž. přenesená",J621,0)</f>
        <v>0</v>
      </c>
      <c r="BI621" s="239">
        <f>IF(N621="nulová",J621,0)</f>
        <v>0</v>
      </c>
      <c r="BJ621" s="18" t="s">
        <v>83</v>
      </c>
      <c r="BK621" s="239">
        <f>ROUND(I621*H621,2)</f>
        <v>0</v>
      </c>
      <c r="BL621" s="18" t="s">
        <v>213</v>
      </c>
      <c r="BM621" s="238" t="s">
        <v>5434</v>
      </c>
    </row>
    <row r="622" s="13" customFormat="1">
      <c r="A622" s="13"/>
      <c r="B622" s="245"/>
      <c r="C622" s="246"/>
      <c r="D622" s="247" t="s">
        <v>218</v>
      </c>
      <c r="E622" s="248" t="s">
        <v>1</v>
      </c>
      <c r="F622" s="249" t="s">
        <v>219</v>
      </c>
      <c r="G622" s="246"/>
      <c r="H622" s="248" t="s">
        <v>1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5" t="s">
        <v>218</v>
      </c>
      <c r="AU622" s="255" t="s">
        <v>214</v>
      </c>
      <c r="AV622" s="13" t="s">
        <v>83</v>
      </c>
      <c r="AW622" s="13" t="s">
        <v>32</v>
      </c>
      <c r="AX622" s="13" t="s">
        <v>76</v>
      </c>
      <c r="AY622" s="255" t="s">
        <v>205</v>
      </c>
    </row>
    <row r="623" s="13" customFormat="1">
      <c r="A623" s="13"/>
      <c r="B623" s="245"/>
      <c r="C623" s="246"/>
      <c r="D623" s="247" t="s">
        <v>218</v>
      </c>
      <c r="E623" s="248" t="s">
        <v>1</v>
      </c>
      <c r="F623" s="249" t="s">
        <v>220</v>
      </c>
      <c r="G623" s="246"/>
      <c r="H623" s="248" t="s">
        <v>1</v>
      </c>
      <c r="I623" s="250"/>
      <c r="J623" s="246"/>
      <c r="K623" s="246"/>
      <c r="L623" s="251"/>
      <c r="M623" s="252"/>
      <c r="N623" s="253"/>
      <c r="O623" s="253"/>
      <c r="P623" s="253"/>
      <c r="Q623" s="253"/>
      <c r="R623" s="253"/>
      <c r="S623" s="253"/>
      <c r="T623" s="254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5" t="s">
        <v>218</v>
      </c>
      <c r="AU623" s="255" t="s">
        <v>214</v>
      </c>
      <c r="AV623" s="13" t="s">
        <v>83</v>
      </c>
      <c r="AW623" s="13" t="s">
        <v>32</v>
      </c>
      <c r="AX623" s="13" t="s">
        <v>76</v>
      </c>
      <c r="AY623" s="255" t="s">
        <v>205</v>
      </c>
    </row>
    <row r="624" s="13" customFormat="1">
      <c r="A624" s="13"/>
      <c r="B624" s="245"/>
      <c r="C624" s="246"/>
      <c r="D624" s="247" t="s">
        <v>218</v>
      </c>
      <c r="E624" s="248" t="s">
        <v>1</v>
      </c>
      <c r="F624" s="249" t="s">
        <v>222</v>
      </c>
      <c r="G624" s="246"/>
      <c r="H624" s="248" t="s">
        <v>1</v>
      </c>
      <c r="I624" s="250"/>
      <c r="J624" s="246"/>
      <c r="K624" s="246"/>
      <c r="L624" s="251"/>
      <c r="M624" s="252"/>
      <c r="N624" s="253"/>
      <c r="O624" s="253"/>
      <c r="P624" s="253"/>
      <c r="Q624" s="253"/>
      <c r="R624" s="253"/>
      <c r="S624" s="253"/>
      <c r="T624" s="254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5" t="s">
        <v>218</v>
      </c>
      <c r="AU624" s="255" t="s">
        <v>214</v>
      </c>
      <c r="AV624" s="13" t="s">
        <v>83</v>
      </c>
      <c r="AW624" s="13" t="s">
        <v>32</v>
      </c>
      <c r="AX624" s="13" t="s">
        <v>76</v>
      </c>
      <c r="AY624" s="255" t="s">
        <v>205</v>
      </c>
    </row>
    <row r="625" s="14" customFormat="1">
      <c r="A625" s="14"/>
      <c r="B625" s="256"/>
      <c r="C625" s="257"/>
      <c r="D625" s="247" t="s">
        <v>218</v>
      </c>
      <c r="E625" s="258" t="s">
        <v>1</v>
      </c>
      <c r="F625" s="259" t="s">
        <v>5427</v>
      </c>
      <c r="G625" s="257"/>
      <c r="H625" s="260">
        <v>2</v>
      </c>
      <c r="I625" s="261"/>
      <c r="J625" s="257"/>
      <c r="K625" s="257"/>
      <c r="L625" s="262"/>
      <c r="M625" s="263"/>
      <c r="N625" s="264"/>
      <c r="O625" s="264"/>
      <c r="P625" s="264"/>
      <c r="Q625" s="264"/>
      <c r="R625" s="264"/>
      <c r="S625" s="264"/>
      <c r="T625" s="26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66" t="s">
        <v>218</v>
      </c>
      <c r="AU625" s="266" t="s">
        <v>214</v>
      </c>
      <c r="AV625" s="14" t="s">
        <v>85</v>
      </c>
      <c r="AW625" s="14" t="s">
        <v>32</v>
      </c>
      <c r="AX625" s="14" t="s">
        <v>76</v>
      </c>
      <c r="AY625" s="266" t="s">
        <v>205</v>
      </c>
    </row>
    <row r="626" s="15" customFormat="1">
      <c r="A626" s="15"/>
      <c r="B626" s="267"/>
      <c r="C626" s="268"/>
      <c r="D626" s="247" t="s">
        <v>218</v>
      </c>
      <c r="E626" s="269" t="s">
        <v>1</v>
      </c>
      <c r="F626" s="270" t="s">
        <v>229</v>
      </c>
      <c r="G626" s="268"/>
      <c r="H626" s="271">
        <v>2</v>
      </c>
      <c r="I626" s="272"/>
      <c r="J626" s="268"/>
      <c r="K626" s="268"/>
      <c r="L626" s="273"/>
      <c r="M626" s="274"/>
      <c r="N626" s="275"/>
      <c r="O626" s="275"/>
      <c r="P626" s="275"/>
      <c r="Q626" s="275"/>
      <c r="R626" s="275"/>
      <c r="S626" s="275"/>
      <c r="T626" s="276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77" t="s">
        <v>218</v>
      </c>
      <c r="AU626" s="277" t="s">
        <v>214</v>
      </c>
      <c r="AV626" s="15" t="s">
        <v>213</v>
      </c>
      <c r="AW626" s="15" t="s">
        <v>32</v>
      </c>
      <c r="AX626" s="15" t="s">
        <v>83</v>
      </c>
      <c r="AY626" s="277" t="s">
        <v>205</v>
      </c>
    </row>
    <row r="627" s="2" customFormat="1" ht="24.15" customHeight="1">
      <c r="A627" s="39"/>
      <c r="B627" s="40"/>
      <c r="C627" s="227" t="s">
        <v>590</v>
      </c>
      <c r="D627" s="227" t="s">
        <v>208</v>
      </c>
      <c r="E627" s="228" t="s">
        <v>5435</v>
      </c>
      <c r="F627" s="229" t="s">
        <v>5436</v>
      </c>
      <c r="G627" s="230" t="s">
        <v>255</v>
      </c>
      <c r="H627" s="231">
        <v>56</v>
      </c>
      <c r="I627" s="232"/>
      <c r="J627" s="233">
        <f>ROUND(I627*H627,2)</f>
        <v>0</v>
      </c>
      <c r="K627" s="229" t="s">
        <v>212</v>
      </c>
      <c r="L627" s="45"/>
      <c r="M627" s="234" t="s">
        <v>1</v>
      </c>
      <c r="N627" s="235" t="s">
        <v>41</v>
      </c>
      <c r="O627" s="92"/>
      <c r="P627" s="236">
        <f>O627*H627</f>
        <v>0</v>
      </c>
      <c r="Q627" s="236">
        <v>0.00010000000000000001</v>
      </c>
      <c r="R627" s="236">
        <f>Q627*H627</f>
        <v>0.0055999999999999999</v>
      </c>
      <c r="S627" s="236">
        <v>0</v>
      </c>
      <c r="T627" s="237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38" t="s">
        <v>213</v>
      </c>
      <c r="AT627" s="238" t="s">
        <v>208</v>
      </c>
      <c r="AU627" s="238" t="s">
        <v>214</v>
      </c>
      <c r="AY627" s="18" t="s">
        <v>205</v>
      </c>
      <c r="BE627" s="239">
        <f>IF(N627="základní",J627,0)</f>
        <v>0</v>
      </c>
      <c r="BF627" s="239">
        <f>IF(N627="snížená",J627,0)</f>
        <v>0</v>
      </c>
      <c r="BG627" s="239">
        <f>IF(N627="zákl. přenesená",J627,0)</f>
        <v>0</v>
      </c>
      <c r="BH627" s="239">
        <f>IF(N627="sníž. přenesená",J627,0)</f>
        <v>0</v>
      </c>
      <c r="BI627" s="239">
        <f>IF(N627="nulová",J627,0)</f>
        <v>0</v>
      </c>
      <c r="BJ627" s="18" t="s">
        <v>83</v>
      </c>
      <c r="BK627" s="239">
        <f>ROUND(I627*H627,2)</f>
        <v>0</v>
      </c>
      <c r="BL627" s="18" t="s">
        <v>213</v>
      </c>
      <c r="BM627" s="238" t="s">
        <v>5437</v>
      </c>
    </row>
    <row r="628" s="2" customFormat="1">
      <c r="A628" s="39"/>
      <c r="B628" s="40"/>
      <c r="C628" s="41"/>
      <c r="D628" s="240" t="s">
        <v>216</v>
      </c>
      <c r="E628" s="41"/>
      <c r="F628" s="241" t="s">
        <v>5438</v>
      </c>
      <c r="G628" s="41"/>
      <c r="H628" s="41"/>
      <c r="I628" s="242"/>
      <c r="J628" s="41"/>
      <c r="K628" s="41"/>
      <c r="L628" s="45"/>
      <c r="M628" s="243"/>
      <c r="N628" s="244"/>
      <c r="O628" s="92"/>
      <c r="P628" s="92"/>
      <c r="Q628" s="92"/>
      <c r="R628" s="92"/>
      <c r="S628" s="92"/>
      <c r="T628" s="93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T628" s="18" t="s">
        <v>216</v>
      </c>
      <c r="AU628" s="18" t="s">
        <v>214</v>
      </c>
    </row>
    <row r="629" s="13" customFormat="1">
      <c r="A629" s="13"/>
      <c r="B629" s="245"/>
      <c r="C629" s="246"/>
      <c r="D629" s="247" t="s">
        <v>218</v>
      </c>
      <c r="E629" s="248" t="s">
        <v>1</v>
      </c>
      <c r="F629" s="249" t="s">
        <v>219</v>
      </c>
      <c r="G629" s="246"/>
      <c r="H629" s="248" t="s">
        <v>1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5" t="s">
        <v>218</v>
      </c>
      <c r="AU629" s="255" t="s">
        <v>214</v>
      </c>
      <c r="AV629" s="13" t="s">
        <v>83</v>
      </c>
      <c r="AW629" s="13" t="s">
        <v>32</v>
      </c>
      <c r="AX629" s="13" t="s">
        <v>76</v>
      </c>
      <c r="AY629" s="255" t="s">
        <v>205</v>
      </c>
    </row>
    <row r="630" s="13" customFormat="1">
      <c r="A630" s="13"/>
      <c r="B630" s="245"/>
      <c r="C630" s="246"/>
      <c r="D630" s="247" t="s">
        <v>218</v>
      </c>
      <c r="E630" s="248" t="s">
        <v>1</v>
      </c>
      <c r="F630" s="249" t="s">
        <v>220</v>
      </c>
      <c r="G630" s="246"/>
      <c r="H630" s="248" t="s">
        <v>1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5" t="s">
        <v>218</v>
      </c>
      <c r="AU630" s="255" t="s">
        <v>214</v>
      </c>
      <c r="AV630" s="13" t="s">
        <v>83</v>
      </c>
      <c r="AW630" s="13" t="s">
        <v>32</v>
      </c>
      <c r="AX630" s="13" t="s">
        <v>76</v>
      </c>
      <c r="AY630" s="255" t="s">
        <v>205</v>
      </c>
    </row>
    <row r="631" s="13" customFormat="1">
      <c r="A631" s="13"/>
      <c r="B631" s="245"/>
      <c r="C631" s="246"/>
      <c r="D631" s="247" t="s">
        <v>218</v>
      </c>
      <c r="E631" s="248" t="s">
        <v>1</v>
      </c>
      <c r="F631" s="249" t="s">
        <v>222</v>
      </c>
      <c r="G631" s="246"/>
      <c r="H631" s="248" t="s">
        <v>1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5" t="s">
        <v>218</v>
      </c>
      <c r="AU631" s="255" t="s">
        <v>214</v>
      </c>
      <c r="AV631" s="13" t="s">
        <v>83</v>
      </c>
      <c r="AW631" s="13" t="s">
        <v>32</v>
      </c>
      <c r="AX631" s="13" t="s">
        <v>76</v>
      </c>
      <c r="AY631" s="255" t="s">
        <v>205</v>
      </c>
    </row>
    <row r="632" s="14" customFormat="1">
      <c r="A632" s="14"/>
      <c r="B632" s="256"/>
      <c r="C632" s="257"/>
      <c r="D632" s="247" t="s">
        <v>218</v>
      </c>
      <c r="E632" s="258" t="s">
        <v>1</v>
      </c>
      <c r="F632" s="259" t="s">
        <v>5439</v>
      </c>
      <c r="G632" s="257"/>
      <c r="H632" s="260">
        <v>56</v>
      </c>
      <c r="I632" s="261"/>
      <c r="J632" s="257"/>
      <c r="K632" s="257"/>
      <c r="L632" s="262"/>
      <c r="M632" s="263"/>
      <c r="N632" s="264"/>
      <c r="O632" s="264"/>
      <c r="P632" s="264"/>
      <c r="Q632" s="264"/>
      <c r="R632" s="264"/>
      <c r="S632" s="264"/>
      <c r="T632" s="265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66" t="s">
        <v>218</v>
      </c>
      <c r="AU632" s="266" t="s">
        <v>214</v>
      </c>
      <c r="AV632" s="14" t="s">
        <v>85</v>
      </c>
      <c r="AW632" s="14" t="s">
        <v>32</v>
      </c>
      <c r="AX632" s="14" t="s">
        <v>76</v>
      </c>
      <c r="AY632" s="266" t="s">
        <v>205</v>
      </c>
    </row>
    <row r="633" s="15" customFormat="1">
      <c r="A633" s="15"/>
      <c r="B633" s="267"/>
      <c r="C633" s="268"/>
      <c r="D633" s="247" t="s">
        <v>218</v>
      </c>
      <c r="E633" s="269" t="s">
        <v>1</v>
      </c>
      <c r="F633" s="270" t="s">
        <v>229</v>
      </c>
      <c r="G633" s="268"/>
      <c r="H633" s="271">
        <v>56</v>
      </c>
      <c r="I633" s="272"/>
      <c r="J633" s="268"/>
      <c r="K633" s="268"/>
      <c r="L633" s="273"/>
      <c r="M633" s="274"/>
      <c r="N633" s="275"/>
      <c r="O633" s="275"/>
      <c r="P633" s="275"/>
      <c r="Q633" s="275"/>
      <c r="R633" s="275"/>
      <c r="S633" s="275"/>
      <c r="T633" s="276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T633" s="277" t="s">
        <v>218</v>
      </c>
      <c r="AU633" s="277" t="s">
        <v>214</v>
      </c>
      <c r="AV633" s="15" t="s">
        <v>213</v>
      </c>
      <c r="AW633" s="15" t="s">
        <v>32</v>
      </c>
      <c r="AX633" s="15" t="s">
        <v>83</v>
      </c>
      <c r="AY633" s="277" t="s">
        <v>205</v>
      </c>
    </row>
    <row r="634" s="2" customFormat="1" ht="24.15" customHeight="1">
      <c r="A634" s="39"/>
      <c r="B634" s="40"/>
      <c r="C634" s="227" t="s">
        <v>593</v>
      </c>
      <c r="D634" s="227" t="s">
        <v>208</v>
      </c>
      <c r="E634" s="228" t="s">
        <v>5440</v>
      </c>
      <c r="F634" s="229" t="s">
        <v>5441</v>
      </c>
      <c r="G634" s="230" t="s">
        <v>398</v>
      </c>
      <c r="H634" s="231">
        <v>2</v>
      </c>
      <c r="I634" s="232"/>
      <c r="J634" s="233">
        <f>ROUND(I634*H634,2)</f>
        <v>0</v>
      </c>
      <c r="K634" s="229" t="s">
        <v>212</v>
      </c>
      <c r="L634" s="45"/>
      <c r="M634" s="234" t="s">
        <v>1</v>
      </c>
      <c r="N634" s="235" t="s">
        <v>41</v>
      </c>
      <c r="O634" s="92"/>
      <c r="P634" s="236">
        <f>O634*H634</f>
        <v>0</v>
      </c>
      <c r="Q634" s="236">
        <v>0.0011999999999999999</v>
      </c>
      <c r="R634" s="236">
        <f>Q634*H634</f>
        <v>0.0023999999999999998</v>
      </c>
      <c r="S634" s="236">
        <v>0</v>
      </c>
      <c r="T634" s="237">
        <f>S634*H634</f>
        <v>0</v>
      </c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R634" s="238" t="s">
        <v>213</v>
      </c>
      <c r="AT634" s="238" t="s">
        <v>208</v>
      </c>
      <c r="AU634" s="238" t="s">
        <v>214</v>
      </c>
      <c r="AY634" s="18" t="s">
        <v>205</v>
      </c>
      <c r="BE634" s="239">
        <f>IF(N634="základní",J634,0)</f>
        <v>0</v>
      </c>
      <c r="BF634" s="239">
        <f>IF(N634="snížená",J634,0)</f>
        <v>0</v>
      </c>
      <c r="BG634" s="239">
        <f>IF(N634="zákl. přenesená",J634,0)</f>
        <v>0</v>
      </c>
      <c r="BH634" s="239">
        <f>IF(N634="sníž. přenesená",J634,0)</f>
        <v>0</v>
      </c>
      <c r="BI634" s="239">
        <f>IF(N634="nulová",J634,0)</f>
        <v>0</v>
      </c>
      <c r="BJ634" s="18" t="s">
        <v>83</v>
      </c>
      <c r="BK634" s="239">
        <f>ROUND(I634*H634,2)</f>
        <v>0</v>
      </c>
      <c r="BL634" s="18" t="s">
        <v>213</v>
      </c>
      <c r="BM634" s="238" t="s">
        <v>5442</v>
      </c>
    </row>
    <row r="635" s="2" customFormat="1">
      <c r="A635" s="39"/>
      <c r="B635" s="40"/>
      <c r="C635" s="41"/>
      <c r="D635" s="240" t="s">
        <v>216</v>
      </c>
      <c r="E635" s="41"/>
      <c r="F635" s="241" t="s">
        <v>5443</v>
      </c>
      <c r="G635" s="41"/>
      <c r="H635" s="41"/>
      <c r="I635" s="242"/>
      <c r="J635" s="41"/>
      <c r="K635" s="41"/>
      <c r="L635" s="45"/>
      <c r="M635" s="243"/>
      <c r="N635" s="244"/>
      <c r="O635" s="92"/>
      <c r="P635" s="92"/>
      <c r="Q635" s="92"/>
      <c r="R635" s="92"/>
      <c r="S635" s="92"/>
      <c r="T635" s="93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T635" s="18" t="s">
        <v>216</v>
      </c>
      <c r="AU635" s="18" t="s">
        <v>214</v>
      </c>
    </row>
    <row r="636" s="13" customFormat="1">
      <c r="A636" s="13"/>
      <c r="B636" s="245"/>
      <c r="C636" s="246"/>
      <c r="D636" s="247" t="s">
        <v>218</v>
      </c>
      <c r="E636" s="248" t="s">
        <v>1</v>
      </c>
      <c r="F636" s="249" t="s">
        <v>219</v>
      </c>
      <c r="G636" s="246"/>
      <c r="H636" s="248" t="s">
        <v>1</v>
      </c>
      <c r="I636" s="250"/>
      <c r="J636" s="246"/>
      <c r="K636" s="246"/>
      <c r="L636" s="251"/>
      <c r="M636" s="252"/>
      <c r="N636" s="253"/>
      <c r="O636" s="253"/>
      <c r="P636" s="253"/>
      <c r="Q636" s="253"/>
      <c r="R636" s="253"/>
      <c r="S636" s="253"/>
      <c r="T636" s="254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5" t="s">
        <v>218</v>
      </c>
      <c r="AU636" s="255" t="s">
        <v>214</v>
      </c>
      <c r="AV636" s="13" t="s">
        <v>83</v>
      </c>
      <c r="AW636" s="13" t="s">
        <v>32</v>
      </c>
      <c r="AX636" s="13" t="s">
        <v>76</v>
      </c>
      <c r="AY636" s="255" t="s">
        <v>205</v>
      </c>
    </row>
    <row r="637" s="13" customFormat="1">
      <c r="A637" s="13"/>
      <c r="B637" s="245"/>
      <c r="C637" s="246"/>
      <c r="D637" s="247" t="s">
        <v>218</v>
      </c>
      <c r="E637" s="248" t="s">
        <v>1</v>
      </c>
      <c r="F637" s="249" t="s">
        <v>220</v>
      </c>
      <c r="G637" s="246"/>
      <c r="H637" s="248" t="s">
        <v>1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5" t="s">
        <v>218</v>
      </c>
      <c r="AU637" s="255" t="s">
        <v>214</v>
      </c>
      <c r="AV637" s="13" t="s">
        <v>83</v>
      </c>
      <c r="AW637" s="13" t="s">
        <v>32</v>
      </c>
      <c r="AX637" s="13" t="s">
        <v>76</v>
      </c>
      <c r="AY637" s="255" t="s">
        <v>205</v>
      </c>
    </row>
    <row r="638" s="13" customFormat="1">
      <c r="A638" s="13"/>
      <c r="B638" s="245"/>
      <c r="C638" s="246"/>
      <c r="D638" s="247" t="s">
        <v>218</v>
      </c>
      <c r="E638" s="248" t="s">
        <v>1</v>
      </c>
      <c r="F638" s="249" t="s">
        <v>222</v>
      </c>
      <c r="G638" s="246"/>
      <c r="H638" s="248" t="s">
        <v>1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5" t="s">
        <v>218</v>
      </c>
      <c r="AU638" s="255" t="s">
        <v>214</v>
      </c>
      <c r="AV638" s="13" t="s">
        <v>83</v>
      </c>
      <c r="AW638" s="13" t="s">
        <v>32</v>
      </c>
      <c r="AX638" s="13" t="s">
        <v>76</v>
      </c>
      <c r="AY638" s="255" t="s">
        <v>205</v>
      </c>
    </row>
    <row r="639" s="14" customFormat="1">
      <c r="A639" s="14"/>
      <c r="B639" s="256"/>
      <c r="C639" s="257"/>
      <c r="D639" s="247" t="s">
        <v>218</v>
      </c>
      <c r="E639" s="258" t="s">
        <v>1</v>
      </c>
      <c r="F639" s="259" t="s">
        <v>5444</v>
      </c>
      <c r="G639" s="257"/>
      <c r="H639" s="260">
        <v>2</v>
      </c>
      <c r="I639" s="261"/>
      <c r="J639" s="257"/>
      <c r="K639" s="257"/>
      <c r="L639" s="262"/>
      <c r="M639" s="263"/>
      <c r="N639" s="264"/>
      <c r="O639" s="264"/>
      <c r="P639" s="264"/>
      <c r="Q639" s="264"/>
      <c r="R639" s="264"/>
      <c r="S639" s="264"/>
      <c r="T639" s="26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66" t="s">
        <v>218</v>
      </c>
      <c r="AU639" s="266" t="s">
        <v>214</v>
      </c>
      <c r="AV639" s="14" t="s">
        <v>85</v>
      </c>
      <c r="AW639" s="14" t="s">
        <v>32</v>
      </c>
      <c r="AX639" s="14" t="s">
        <v>76</v>
      </c>
      <c r="AY639" s="266" t="s">
        <v>205</v>
      </c>
    </row>
    <row r="640" s="15" customFormat="1">
      <c r="A640" s="15"/>
      <c r="B640" s="267"/>
      <c r="C640" s="268"/>
      <c r="D640" s="247" t="s">
        <v>218</v>
      </c>
      <c r="E640" s="269" t="s">
        <v>1</v>
      </c>
      <c r="F640" s="270" t="s">
        <v>229</v>
      </c>
      <c r="G640" s="268"/>
      <c r="H640" s="271">
        <v>2</v>
      </c>
      <c r="I640" s="272"/>
      <c r="J640" s="268"/>
      <c r="K640" s="268"/>
      <c r="L640" s="273"/>
      <c r="M640" s="274"/>
      <c r="N640" s="275"/>
      <c r="O640" s="275"/>
      <c r="P640" s="275"/>
      <c r="Q640" s="275"/>
      <c r="R640" s="275"/>
      <c r="S640" s="275"/>
      <c r="T640" s="276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T640" s="277" t="s">
        <v>218</v>
      </c>
      <c r="AU640" s="277" t="s">
        <v>214</v>
      </c>
      <c r="AV640" s="15" t="s">
        <v>213</v>
      </c>
      <c r="AW640" s="15" t="s">
        <v>32</v>
      </c>
      <c r="AX640" s="15" t="s">
        <v>83</v>
      </c>
      <c r="AY640" s="277" t="s">
        <v>205</v>
      </c>
    </row>
    <row r="641" s="2" customFormat="1" ht="24.15" customHeight="1">
      <c r="A641" s="39"/>
      <c r="B641" s="40"/>
      <c r="C641" s="227" t="s">
        <v>600</v>
      </c>
      <c r="D641" s="227" t="s">
        <v>208</v>
      </c>
      <c r="E641" s="228" t="s">
        <v>5127</v>
      </c>
      <c r="F641" s="229" t="s">
        <v>5128</v>
      </c>
      <c r="G641" s="230" t="s">
        <v>255</v>
      </c>
      <c r="H641" s="231">
        <v>113.2</v>
      </c>
      <c r="I641" s="232"/>
      <c r="J641" s="233">
        <f>ROUND(I641*H641,2)</f>
        <v>0</v>
      </c>
      <c r="K641" s="229" t="s">
        <v>212</v>
      </c>
      <c r="L641" s="45"/>
      <c r="M641" s="234" t="s">
        <v>1</v>
      </c>
      <c r="N641" s="235" t="s">
        <v>41</v>
      </c>
      <c r="O641" s="92"/>
      <c r="P641" s="236">
        <f>O641*H641</f>
        <v>0</v>
      </c>
      <c r="Q641" s="236">
        <v>0.2195</v>
      </c>
      <c r="R641" s="236">
        <f>Q641*H641</f>
        <v>24.8474</v>
      </c>
      <c r="S641" s="236">
        <v>0</v>
      </c>
      <c r="T641" s="237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38" t="s">
        <v>213</v>
      </c>
      <c r="AT641" s="238" t="s">
        <v>208</v>
      </c>
      <c r="AU641" s="238" t="s">
        <v>214</v>
      </c>
      <c r="AY641" s="18" t="s">
        <v>205</v>
      </c>
      <c r="BE641" s="239">
        <f>IF(N641="základní",J641,0)</f>
        <v>0</v>
      </c>
      <c r="BF641" s="239">
        <f>IF(N641="snížená",J641,0)</f>
        <v>0</v>
      </c>
      <c r="BG641" s="239">
        <f>IF(N641="zákl. přenesená",J641,0)</f>
        <v>0</v>
      </c>
      <c r="BH641" s="239">
        <f>IF(N641="sníž. přenesená",J641,0)</f>
        <v>0</v>
      </c>
      <c r="BI641" s="239">
        <f>IF(N641="nulová",J641,0)</f>
        <v>0</v>
      </c>
      <c r="BJ641" s="18" t="s">
        <v>83</v>
      </c>
      <c r="BK641" s="239">
        <f>ROUND(I641*H641,2)</f>
        <v>0</v>
      </c>
      <c r="BL641" s="18" t="s">
        <v>213</v>
      </c>
      <c r="BM641" s="238" t="s">
        <v>5445</v>
      </c>
    </row>
    <row r="642" s="2" customFormat="1">
      <c r="A642" s="39"/>
      <c r="B642" s="40"/>
      <c r="C642" s="41"/>
      <c r="D642" s="240" t="s">
        <v>216</v>
      </c>
      <c r="E642" s="41"/>
      <c r="F642" s="241" t="s">
        <v>5130</v>
      </c>
      <c r="G642" s="41"/>
      <c r="H642" s="41"/>
      <c r="I642" s="242"/>
      <c r="J642" s="41"/>
      <c r="K642" s="41"/>
      <c r="L642" s="45"/>
      <c r="M642" s="243"/>
      <c r="N642" s="244"/>
      <c r="O642" s="92"/>
      <c r="P642" s="92"/>
      <c r="Q642" s="92"/>
      <c r="R642" s="92"/>
      <c r="S642" s="92"/>
      <c r="T642" s="93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T642" s="18" t="s">
        <v>216</v>
      </c>
      <c r="AU642" s="18" t="s">
        <v>214</v>
      </c>
    </row>
    <row r="643" s="2" customFormat="1" ht="16.5" customHeight="1">
      <c r="A643" s="39"/>
      <c r="B643" s="40"/>
      <c r="C643" s="289" t="s">
        <v>611</v>
      </c>
      <c r="D643" s="289" t="s">
        <v>386</v>
      </c>
      <c r="E643" s="290" t="s">
        <v>5131</v>
      </c>
      <c r="F643" s="291" t="s">
        <v>5132</v>
      </c>
      <c r="G643" s="292" t="s">
        <v>255</v>
      </c>
      <c r="H643" s="293">
        <v>115.464</v>
      </c>
      <c r="I643" s="294"/>
      <c r="J643" s="295">
        <f>ROUND(I643*H643,2)</f>
        <v>0</v>
      </c>
      <c r="K643" s="291" t="s">
        <v>212</v>
      </c>
      <c r="L643" s="296"/>
      <c r="M643" s="297" t="s">
        <v>1</v>
      </c>
      <c r="N643" s="298" t="s">
        <v>41</v>
      </c>
      <c r="O643" s="92"/>
      <c r="P643" s="236">
        <f>O643*H643</f>
        <v>0</v>
      </c>
      <c r="Q643" s="236">
        <v>0.080000000000000002</v>
      </c>
      <c r="R643" s="236">
        <f>Q643*H643</f>
        <v>9.2371200000000009</v>
      </c>
      <c r="S643" s="236">
        <v>0</v>
      </c>
      <c r="T643" s="237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38" t="s">
        <v>276</v>
      </c>
      <c r="AT643" s="238" t="s">
        <v>386</v>
      </c>
      <c r="AU643" s="238" t="s">
        <v>214</v>
      </c>
      <c r="AY643" s="18" t="s">
        <v>205</v>
      </c>
      <c r="BE643" s="239">
        <f>IF(N643="základní",J643,0)</f>
        <v>0</v>
      </c>
      <c r="BF643" s="239">
        <f>IF(N643="snížená",J643,0)</f>
        <v>0</v>
      </c>
      <c r="BG643" s="239">
        <f>IF(N643="zákl. přenesená",J643,0)</f>
        <v>0</v>
      </c>
      <c r="BH643" s="239">
        <f>IF(N643="sníž. přenesená",J643,0)</f>
        <v>0</v>
      </c>
      <c r="BI643" s="239">
        <f>IF(N643="nulová",J643,0)</f>
        <v>0</v>
      </c>
      <c r="BJ643" s="18" t="s">
        <v>83</v>
      </c>
      <c r="BK643" s="239">
        <f>ROUND(I643*H643,2)</f>
        <v>0</v>
      </c>
      <c r="BL643" s="18" t="s">
        <v>213</v>
      </c>
      <c r="BM643" s="238" t="s">
        <v>5446</v>
      </c>
    </row>
    <row r="644" s="13" customFormat="1">
      <c r="A644" s="13"/>
      <c r="B644" s="245"/>
      <c r="C644" s="246"/>
      <c r="D644" s="247" t="s">
        <v>218</v>
      </c>
      <c r="E644" s="248" t="s">
        <v>1</v>
      </c>
      <c r="F644" s="249" t="s">
        <v>219</v>
      </c>
      <c r="G644" s="246"/>
      <c r="H644" s="248" t="s">
        <v>1</v>
      </c>
      <c r="I644" s="250"/>
      <c r="J644" s="246"/>
      <c r="K644" s="246"/>
      <c r="L644" s="251"/>
      <c r="M644" s="252"/>
      <c r="N644" s="253"/>
      <c r="O644" s="253"/>
      <c r="P644" s="253"/>
      <c r="Q644" s="253"/>
      <c r="R644" s="253"/>
      <c r="S644" s="253"/>
      <c r="T644" s="254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5" t="s">
        <v>218</v>
      </c>
      <c r="AU644" s="255" t="s">
        <v>214</v>
      </c>
      <c r="AV644" s="13" t="s">
        <v>83</v>
      </c>
      <c r="AW644" s="13" t="s">
        <v>32</v>
      </c>
      <c r="AX644" s="13" t="s">
        <v>76</v>
      </c>
      <c r="AY644" s="255" t="s">
        <v>205</v>
      </c>
    </row>
    <row r="645" s="13" customFormat="1">
      <c r="A645" s="13"/>
      <c r="B645" s="245"/>
      <c r="C645" s="246"/>
      <c r="D645" s="247" t="s">
        <v>218</v>
      </c>
      <c r="E645" s="248" t="s">
        <v>1</v>
      </c>
      <c r="F645" s="249" t="s">
        <v>220</v>
      </c>
      <c r="G645" s="246"/>
      <c r="H645" s="248" t="s">
        <v>1</v>
      </c>
      <c r="I645" s="250"/>
      <c r="J645" s="246"/>
      <c r="K645" s="246"/>
      <c r="L645" s="251"/>
      <c r="M645" s="252"/>
      <c r="N645" s="253"/>
      <c r="O645" s="253"/>
      <c r="P645" s="253"/>
      <c r="Q645" s="253"/>
      <c r="R645" s="253"/>
      <c r="S645" s="253"/>
      <c r="T645" s="254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5" t="s">
        <v>218</v>
      </c>
      <c r="AU645" s="255" t="s">
        <v>214</v>
      </c>
      <c r="AV645" s="13" t="s">
        <v>83</v>
      </c>
      <c r="AW645" s="13" t="s">
        <v>32</v>
      </c>
      <c r="AX645" s="13" t="s">
        <v>76</v>
      </c>
      <c r="AY645" s="255" t="s">
        <v>205</v>
      </c>
    </row>
    <row r="646" s="13" customFormat="1">
      <c r="A646" s="13"/>
      <c r="B646" s="245"/>
      <c r="C646" s="246"/>
      <c r="D646" s="247" t="s">
        <v>218</v>
      </c>
      <c r="E646" s="248" t="s">
        <v>1</v>
      </c>
      <c r="F646" s="249" t="s">
        <v>222</v>
      </c>
      <c r="G646" s="246"/>
      <c r="H646" s="248" t="s">
        <v>1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5" t="s">
        <v>218</v>
      </c>
      <c r="AU646" s="255" t="s">
        <v>214</v>
      </c>
      <c r="AV646" s="13" t="s">
        <v>83</v>
      </c>
      <c r="AW646" s="13" t="s">
        <v>32</v>
      </c>
      <c r="AX646" s="13" t="s">
        <v>76</v>
      </c>
      <c r="AY646" s="255" t="s">
        <v>205</v>
      </c>
    </row>
    <row r="647" s="13" customFormat="1">
      <c r="A647" s="13"/>
      <c r="B647" s="245"/>
      <c r="C647" s="246"/>
      <c r="D647" s="247" t="s">
        <v>218</v>
      </c>
      <c r="E647" s="248" t="s">
        <v>1</v>
      </c>
      <c r="F647" s="249" t="s">
        <v>5376</v>
      </c>
      <c r="G647" s="246"/>
      <c r="H647" s="248" t="s">
        <v>1</v>
      </c>
      <c r="I647" s="250"/>
      <c r="J647" s="246"/>
      <c r="K647" s="246"/>
      <c r="L647" s="251"/>
      <c r="M647" s="252"/>
      <c r="N647" s="253"/>
      <c r="O647" s="253"/>
      <c r="P647" s="253"/>
      <c r="Q647" s="253"/>
      <c r="R647" s="253"/>
      <c r="S647" s="253"/>
      <c r="T647" s="254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5" t="s">
        <v>218</v>
      </c>
      <c r="AU647" s="255" t="s">
        <v>214</v>
      </c>
      <c r="AV647" s="13" t="s">
        <v>83</v>
      </c>
      <c r="AW647" s="13" t="s">
        <v>32</v>
      </c>
      <c r="AX647" s="13" t="s">
        <v>76</v>
      </c>
      <c r="AY647" s="255" t="s">
        <v>205</v>
      </c>
    </row>
    <row r="648" s="14" customFormat="1">
      <c r="A648" s="14"/>
      <c r="B648" s="256"/>
      <c r="C648" s="257"/>
      <c r="D648" s="247" t="s">
        <v>218</v>
      </c>
      <c r="E648" s="258" t="s">
        <v>1</v>
      </c>
      <c r="F648" s="259" t="s">
        <v>5447</v>
      </c>
      <c r="G648" s="257"/>
      <c r="H648" s="260">
        <v>54.399999999999999</v>
      </c>
      <c r="I648" s="261"/>
      <c r="J648" s="257"/>
      <c r="K648" s="257"/>
      <c r="L648" s="262"/>
      <c r="M648" s="263"/>
      <c r="N648" s="264"/>
      <c r="O648" s="264"/>
      <c r="P648" s="264"/>
      <c r="Q648" s="264"/>
      <c r="R648" s="264"/>
      <c r="S648" s="264"/>
      <c r="T648" s="265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66" t="s">
        <v>218</v>
      </c>
      <c r="AU648" s="266" t="s">
        <v>214</v>
      </c>
      <c r="AV648" s="14" t="s">
        <v>85</v>
      </c>
      <c r="AW648" s="14" t="s">
        <v>32</v>
      </c>
      <c r="AX648" s="14" t="s">
        <v>76</v>
      </c>
      <c r="AY648" s="266" t="s">
        <v>205</v>
      </c>
    </row>
    <row r="649" s="16" customFormat="1">
      <c r="A649" s="16"/>
      <c r="B649" s="278"/>
      <c r="C649" s="279"/>
      <c r="D649" s="247" t="s">
        <v>218</v>
      </c>
      <c r="E649" s="280" t="s">
        <v>1</v>
      </c>
      <c r="F649" s="281" t="s">
        <v>241</v>
      </c>
      <c r="G649" s="279"/>
      <c r="H649" s="282">
        <v>54.399999999999999</v>
      </c>
      <c r="I649" s="283"/>
      <c r="J649" s="279"/>
      <c r="K649" s="279"/>
      <c r="L649" s="284"/>
      <c r="M649" s="285"/>
      <c r="N649" s="286"/>
      <c r="O649" s="286"/>
      <c r="P649" s="286"/>
      <c r="Q649" s="286"/>
      <c r="R649" s="286"/>
      <c r="S649" s="286"/>
      <c r="T649" s="287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T649" s="288" t="s">
        <v>218</v>
      </c>
      <c r="AU649" s="288" t="s">
        <v>214</v>
      </c>
      <c r="AV649" s="16" t="s">
        <v>214</v>
      </c>
      <c r="AW649" s="16" t="s">
        <v>32</v>
      </c>
      <c r="AX649" s="16" t="s">
        <v>76</v>
      </c>
      <c r="AY649" s="288" t="s">
        <v>205</v>
      </c>
    </row>
    <row r="650" s="13" customFormat="1">
      <c r="A650" s="13"/>
      <c r="B650" s="245"/>
      <c r="C650" s="246"/>
      <c r="D650" s="247" t="s">
        <v>218</v>
      </c>
      <c r="E650" s="248" t="s">
        <v>1</v>
      </c>
      <c r="F650" s="249" t="s">
        <v>5363</v>
      </c>
      <c r="G650" s="246"/>
      <c r="H650" s="248" t="s">
        <v>1</v>
      </c>
      <c r="I650" s="250"/>
      <c r="J650" s="246"/>
      <c r="K650" s="246"/>
      <c r="L650" s="251"/>
      <c r="M650" s="252"/>
      <c r="N650" s="253"/>
      <c r="O650" s="253"/>
      <c r="P650" s="253"/>
      <c r="Q650" s="253"/>
      <c r="R650" s="253"/>
      <c r="S650" s="253"/>
      <c r="T650" s="254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5" t="s">
        <v>218</v>
      </c>
      <c r="AU650" s="255" t="s">
        <v>214</v>
      </c>
      <c r="AV650" s="13" t="s">
        <v>83</v>
      </c>
      <c r="AW650" s="13" t="s">
        <v>32</v>
      </c>
      <c r="AX650" s="13" t="s">
        <v>76</v>
      </c>
      <c r="AY650" s="255" t="s">
        <v>205</v>
      </c>
    </row>
    <row r="651" s="14" customFormat="1">
      <c r="A651" s="14"/>
      <c r="B651" s="256"/>
      <c r="C651" s="257"/>
      <c r="D651" s="247" t="s">
        <v>218</v>
      </c>
      <c r="E651" s="258" t="s">
        <v>1</v>
      </c>
      <c r="F651" s="259" t="s">
        <v>5448</v>
      </c>
      <c r="G651" s="257"/>
      <c r="H651" s="260">
        <v>37.100000000000001</v>
      </c>
      <c r="I651" s="261"/>
      <c r="J651" s="257"/>
      <c r="K651" s="257"/>
      <c r="L651" s="262"/>
      <c r="M651" s="263"/>
      <c r="N651" s="264"/>
      <c r="O651" s="264"/>
      <c r="P651" s="264"/>
      <c r="Q651" s="264"/>
      <c r="R651" s="264"/>
      <c r="S651" s="264"/>
      <c r="T651" s="265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66" t="s">
        <v>218</v>
      </c>
      <c r="AU651" s="266" t="s">
        <v>214</v>
      </c>
      <c r="AV651" s="14" t="s">
        <v>85</v>
      </c>
      <c r="AW651" s="14" t="s">
        <v>32</v>
      </c>
      <c r="AX651" s="14" t="s">
        <v>76</v>
      </c>
      <c r="AY651" s="266" t="s">
        <v>205</v>
      </c>
    </row>
    <row r="652" s="16" customFormat="1">
      <c r="A652" s="16"/>
      <c r="B652" s="278"/>
      <c r="C652" s="279"/>
      <c r="D652" s="247" t="s">
        <v>218</v>
      </c>
      <c r="E652" s="280" t="s">
        <v>1</v>
      </c>
      <c r="F652" s="281" t="s">
        <v>241</v>
      </c>
      <c r="G652" s="279"/>
      <c r="H652" s="282">
        <v>37.100000000000001</v>
      </c>
      <c r="I652" s="283"/>
      <c r="J652" s="279"/>
      <c r="K652" s="279"/>
      <c r="L652" s="284"/>
      <c r="M652" s="285"/>
      <c r="N652" s="286"/>
      <c r="O652" s="286"/>
      <c r="P652" s="286"/>
      <c r="Q652" s="286"/>
      <c r="R652" s="286"/>
      <c r="S652" s="286"/>
      <c r="T652" s="287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T652" s="288" t="s">
        <v>218</v>
      </c>
      <c r="AU652" s="288" t="s">
        <v>214</v>
      </c>
      <c r="AV652" s="16" t="s">
        <v>214</v>
      </c>
      <c r="AW652" s="16" t="s">
        <v>32</v>
      </c>
      <c r="AX652" s="16" t="s">
        <v>76</v>
      </c>
      <c r="AY652" s="288" t="s">
        <v>205</v>
      </c>
    </row>
    <row r="653" s="13" customFormat="1">
      <c r="A653" s="13"/>
      <c r="B653" s="245"/>
      <c r="C653" s="246"/>
      <c r="D653" s="247" t="s">
        <v>218</v>
      </c>
      <c r="E653" s="248" t="s">
        <v>1</v>
      </c>
      <c r="F653" s="249" t="s">
        <v>5369</v>
      </c>
      <c r="G653" s="246"/>
      <c r="H653" s="248" t="s">
        <v>1</v>
      </c>
      <c r="I653" s="250"/>
      <c r="J653" s="246"/>
      <c r="K653" s="246"/>
      <c r="L653" s="251"/>
      <c r="M653" s="252"/>
      <c r="N653" s="253"/>
      <c r="O653" s="253"/>
      <c r="P653" s="253"/>
      <c r="Q653" s="253"/>
      <c r="R653" s="253"/>
      <c r="S653" s="253"/>
      <c r="T653" s="254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5" t="s">
        <v>218</v>
      </c>
      <c r="AU653" s="255" t="s">
        <v>214</v>
      </c>
      <c r="AV653" s="13" t="s">
        <v>83</v>
      </c>
      <c r="AW653" s="13" t="s">
        <v>32</v>
      </c>
      <c r="AX653" s="13" t="s">
        <v>76</v>
      </c>
      <c r="AY653" s="255" t="s">
        <v>205</v>
      </c>
    </row>
    <row r="654" s="14" customFormat="1">
      <c r="A654" s="14"/>
      <c r="B654" s="256"/>
      <c r="C654" s="257"/>
      <c r="D654" s="247" t="s">
        <v>218</v>
      </c>
      <c r="E654" s="258" t="s">
        <v>1</v>
      </c>
      <c r="F654" s="259" t="s">
        <v>5449</v>
      </c>
      <c r="G654" s="257"/>
      <c r="H654" s="260">
        <v>21.699999999999999</v>
      </c>
      <c r="I654" s="261"/>
      <c r="J654" s="257"/>
      <c r="K654" s="257"/>
      <c r="L654" s="262"/>
      <c r="M654" s="263"/>
      <c r="N654" s="264"/>
      <c r="O654" s="264"/>
      <c r="P654" s="264"/>
      <c r="Q654" s="264"/>
      <c r="R654" s="264"/>
      <c r="S654" s="264"/>
      <c r="T654" s="26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66" t="s">
        <v>218</v>
      </c>
      <c r="AU654" s="266" t="s">
        <v>214</v>
      </c>
      <c r="AV654" s="14" t="s">
        <v>85</v>
      </c>
      <c r="AW654" s="14" t="s">
        <v>32</v>
      </c>
      <c r="AX654" s="14" t="s">
        <v>76</v>
      </c>
      <c r="AY654" s="266" t="s">
        <v>205</v>
      </c>
    </row>
    <row r="655" s="16" customFormat="1">
      <c r="A655" s="16"/>
      <c r="B655" s="278"/>
      <c r="C655" s="279"/>
      <c r="D655" s="247" t="s">
        <v>218</v>
      </c>
      <c r="E655" s="280" t="s">
        <v>1</v>
      </c>
      <c r="F655" s="281" t="s">
        <v>241</v>
      </c>
      <c r="G655" s="279"/>
      <c r="H655" s="282">
        <v>21.699999999999999</v>
      </c>
      <c r="I655" s="283"/>
      <c r="J655" s="279"/>
      <c r="K655" s="279"/>
      <c r="L655" s="284"/>
      <c r="M655" s="285"/>
      <c r="N655" s="286"/>
      <c r="O655" s="286"/>
      <c r="P655" s="286"/>
      <c r="Q655" s="286"/>
      <c r="R655" s="286"/>
      <c r="S655" s="286"/>
      <c r="T655" s="287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T655" s="288" t="s">
        <v>218</v>
      </c>
      <c r="AU655" s="288" t="s">
        <v>214</v>
      </c>
      <c r="AV655" s="16" t="s">
        <v>214</v>
      </c>
      <c r="AW655" s="16" t="s">
        <v>32</v>
      </c>
      <c r="AX655" s="16" t="s">
        <v>76</v>
      </c>
      <c r="AY655" s="288" t="s">
        <v>205</v>
      </c>
    </row>
    <row r="656" s="15" customFormat="1">
      <c r="A656" s="15"/>
      <c r="B656" s="267"/>
      <c r="C656" s="268"/>
      <c r="D656" s="247" t="s">
        <v>218</v>
      </c>
      <c r="E656" s="269" t="s">
        <v>1</v>
      </c>
      <c r="F656" s="270" t="s">
        <v>229</v>
      </c>
      <c r="G656" s="268"/>
      <c r="H656" s="271">
        <v>113.2</v>
      </c>
      <c r="I656" s="272"/>
      <c r="J656" s="268"/>
      <c r="K656" s="268"/>
      <c r="L656" s="273"/>
      <c r="M656" s="274"/>
      <c r="N656" s="275"/>
      <c r="O656" s="275"/>
      <c r="P656" s="275"/>
      <c r="Q656" s="275"/>
      <c r="R656" s="275"/>
      <c r="S656" s="275"/>
      <c r="T656" s="276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T656" s="277" t="s">
        <v>218</v>
      </c>
      <c r="AU656" s="277" t="s">
        <v>214</v>
      </c>
      <c r="AV656" s="15" t="s">
        <v>213</v>
      </c>
      <c r="AW656" s="15" t="s">
        <v>32</v>
      </c>
      <c r="AX656" s="15" t="s">
        <v>83</v>
      </c>
      <c r="AY656" s="277" t="s">
        <v>205</v>
      </c>
    </row>
    <row r="657" s="14" customFormat="1">
      <c r="A657" s="14"/>
      <c r="B657" s="256"/>
      <c r="C657" s="257"/>
      <c r="D657" s="247" t="s">
        <v>218</v>
      </c>
      <c r="E657" s="257"/>
      <c r="F657" s="259" t="s">
        <v>5450</v>
      </c>
      <c r="G657" s="257"/>
      <c r="H657" s="260">
        <v>115.464</v>
      </c>
      <c r="I657" s="261"/>
      <c r="J657" s="257"/>
      <c r="K657" s="257"/>
      <c r="L657" s="262"/>
      <c r="M657" s="263"/>
      <c r="N657" s="264"/>
      <c r="O657" s="264"/>
      <c r="P657" s="264"/>
      <c r="Q657" s="264"/>
      <c r="R657" s="264"/>
      <c r="S657" s="264"/>
      <c r="T657" s="265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66" t="s">
        <v>218</v>
      </c>
      <c r="AU657" s="266" t="s">
        <v>214</v>
      </c>
      <c r="AV657" s="14" t="s">
        <v>85</v>
      </c>
      <c r="AW657" s="14" t="s">
        <v>4</v>
      </c>
      <c r="AX657" s="14" t="s">
        <v>83</v>
      </c>
      <c r="AY657" s="266" t="s">
        <v>205</v>
      </c>
    </row>
    <row r="658" s="2" customFormat="1" ht="33" customHeight="1">
      <c r="A658" s="39"/>
      <c r="B658" s="40"/>
      <c r="C658" s="227" t="s">
        <v>620</v>
      </c>
      <c r="D658" s="227" t="s">
        <v>208</v>
      </c>
      <c r="E658" s="228" t="s">
        <v>5451</v>
      </c>
      <c r="F658" s="229" t="s">
        <v>5452</v>
      </c>
      <c r="G658" s="230" t="s">
        <v>255</v>
      </c>
      <c r="H658" s="231">
        <v>30.199999999999999</v>
      </c>
      <c r="I658" s="232"/>
      <c r="J658" s="233">
        <f>ROUND(I658*H658,2)</f>
        <v>0</v>
      </c>
      <c r="K658" s="229" t="s">
        <v>212</v>
      </c>
      <c r="L658" s="45"/>
      <c r="M658" s="234" t="s">
        <v>1</v>
      </c>
      <c r="N658" s="235" t="s">
        <v>41</v>
      </c>
      <c r="O658" s="92"/>
      <c r="P658" s="236">
        <f>O658*H658</f>
        <v>0</v>
      </c>
      <c r="Q658" s="236">
        <v>0.16850000000000001</v>
      </c>
      <c r="R658" s="236">
        <f>Q658*H658</f>
        <v>5.0887000000000002</v>
      </c>
      <c r="S658" s="236">
        <v>0</v>
      </c>
      <c r="T658" s="237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38" t="s">
        <v>213</v>
      </c>
      <c r="AT658" s="238" t="s">
        <v>208</v>
      </c>
      <c r="AU658" s="238" t="s">
        <v>214</v>
      </c>
      <c r="AY658" s="18" t="s">
        <v>205</v>
      </c>
      <c r="BE658" s="239">
        <f>IF(N658="základní",J658,0)</f>
        <v>0</v>
      </c>
      <c r="BF658" s="239">
        <f>IF(N658="snížená",J658,0)</f>
        <v>0</v>
      </c>
      <c r="BG658" s="239">
        <f>IF(N658="zákl. přenesená",J658,0)</f>
        <v>0</v>
      </c>
      <c r="BH658" s="239">
        <f>IF(N658="sníž. přenesená",J658,0)</f>
        <v>0</v>
      </c>
      <c r="BI658" s="239">
        <f>IF(N658="nulová",J658,0)</f>
        <v>0</v>
      </c>
      <c r="BJ658" s="18" t="s">
        <v>83</v>
      </c>
      <c r="BK658" s="239">
        <f>ROUND(I658*H658,2)</f>
        <v>0</v>
      </c>
      <c r="BL658" s="18" t="s">
        <v>213</v>
      </c>
      <c r="BM658" s="238" t="s">
        <v>5453</v>
      </c>
    </row>
    <row r="659" s="2" customFormat="1">
      <c r="A659" s="39"/>
      <c r="B659" s="40"/>
      <c r="C659" s="41"/>
      <c r="D659" s="240" t="s">
        <v>216</v>
      </c>
      <c r="E659" s="41"/>
      <c r="F659" s="241" t="s">
        <v>5454</v>
      </c>
      <c r="G659" s="41"/>
      <c r="H659" s="41"/>
      <c r="I659" s="242"/>
      <c r="J659" s="41"/>
      <c r="K659" s="41"/>
      <c r="L659" s="45"/>
      <c r="M659" s="243"/>
      <c r="N659" s="244"/>
      <c r="O659" s="92"/>
      <c r="P659" s="92"/>
      <c r="Q659" s="92"/>
      <c r="R659" s="92"/>
      <c r="S659" s="92"/>
      <c r="T659" s="93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T659" s="18" t="s">
        <v>216</v>
      </c>
      <c r="AU659" s="18" t="s">
        <v>214</v>
      </c>
    </row>
    <row r="660" s="13" customFormat="1">
      <c r="A660" s="13"/>
      <c r="B660" s="245"/>
      <c r="C660" s="246"/>
      <c r="D660" s="247" t="s">
        <v>218</v>
      </c>
      <c r="E660" s="248" t="s">
        <v>1</v>
      </c>
      <c r="F660" s="249" t="s">
        <v>219</v>
      </c>
      <c r="G660" s="246"/>
      <c r="H660" s="248" t="s">
        <v>1</v>
      </c>
      <c r="I660" s="250"/>
      <c r="J660" s="246"/>
      <c r="K660" s="246"/>
      <c r="L660" s="251"/>
      <c r="M660" s="252"/>
      <c r="N660" s="253"/>
      <c r="O660" s="253"/>
      <c r="P660" s="253"/>
      <c r="Q660" s="253"/>
      <c r="R660" s="253"/>
      <c r="S660" s="253"/>
      <c r="T660" s="254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5" t="s">
        <v>218</v>
      </c>
      <c r="AU660" s="255" t="s">
        <v>214</v>
      </c>
      <c r="AV660" s="13" t="s">
        <v>83</v>
      </c>
      <c r="AW660" s="13" t="s">
        <v>32</v>
      </c>
      <c r="AX660" s="13" t="s">
        <v>76</v>
      </c>
      <c r="AY660" s="255" t="s">
        <v>205</v>
      </c>
    </row>
    <row r="661" s="13" customFormat="1">
      <c r="A661" s="13"/>
      <c r="B661" s="245"/>
      <c r="C661" s="246"/>
      <c r="D661" s="247" t="s">
        <v>218</v>
      </c>
      <c r="E661" s="248" t="s">
        <v>1</v>
      </c>
      <c r="F661" s="249" t="s">
        <v>220</v>
      </c>
      <c r="G661" s="246"/>
      <c r="H661" s="248" t="s">
        <v>1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5" t="s">
        <v>218</v>
      </c>
      <c r="AU661" s="255" t="s">
        <v>214</v>
      </c>
      <c r="AV661" s="13" t="s">
        <v>83</v>
      </c>
      <c r="AW661" s="13" t="s">
        <v>32</v>
      </c>
      <c r="AX661" s="13" t="s">
        <v>76</v>
      </c>
      <c r="AY661" s="255" t="s">
        <v>205</v>
      </c>
    </row>
    <row r="662" s="13" customFormat="1">
      <c r="A662" s="13"/>
      <c r="B662" s="245"/>
      <c r="C662" s="246"/>
      <c r="D662" s="247" t="s">
        <v>218</v>
      </c>
      <c r="E662" s="248" t="s">
        <v>1</v>
      </c>
      <c r="F662" s="249" t="s">
        <v>222</v>
      </c>
      <c r="G662" s="246"/>
      <c r="H662" s="248" t="s">
        <v>1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5" t="s">
        <v>218</v>
      </c>
      <c r="AU662" s="255" t="s">
        <v>214</v>
      </c>
      <c r="AV662" s="13" t="s">
        <v>83</v>
      </c>
      <c r="AW662" s="13" t="s">
        <v>32</v>
      </c>
      <c r="AX662" s="13" t="s">
        <v>76</v>
      </c>
      <c r="AY662" s="255" t="s">
        <v>205</v>
      </c>
    </row>
    <row r="663" s="13" customFormat="1">
      <c r="A663" s="13"/>
      <c r="B663" s="245"/>
      <c r="C663" s="246"/>
      <c r="D663" s="247" t="s">
        <v>218</v>
      </c>
      <c r="E663" s="248" t="s">
        <v>1</v>
      </c>
      <c r="F663" s="249" t="s">
        <v>5369</v>
      </c>
      <c r="G663" s="246"/>
      <c r="H663" s="248" t="s">
        <v>1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5" t="s">
        <v>218</v>
      </c>
      <c r="AU663" s="255" t="s">
        <v>214</v>
      </c>
      <c r="AV663" s="13" t="s">
        <v>83</v>
      </c>
      <c r="AW663" s="13" t="s">
        <v>32</v>
      </c>
      <c r="AX663" s="13" t="s">
        <v>76</v>
      </c>
      <c r="AY663" s="255" t="s">
        <v>205</v>
      </c>
    </row>
    <row r="664" s="14" customFormat="1">
      <c r="A664" s="14"/>
      <c r="B664" s="256"/>
      <c r="C664" s="257"/>
      <c r="D664" s="247" t="s">
        <v>218</v>
      </c>
      <c r="E664" s="258" t="s">
        <v>1</v>
      </c>
      <c r="F664" s="259" t="s">
        <v>5455</v>
      </c>
      <c r="G664" s="257"/>
      <c r="H664" s="260">
        <v>30.199999999999999</v>
      </c>
      <c r="I664" s="261"/>
      <c r="J664" s="257"/>
      <c r="K664" s="257"/>
      <c r="L664" s="262"/>
      <c r="M664" s="263"/>
      <c r="N664" s="264"/>
      <c r="O664" s="264"/>
      <c r="P664" s="264"/>
      <c r="Q664" s="264"/>
      <c r="R664" s="264"/>
      <c r="S664" s="264"/>
      <c r="T664" s="265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66" t="s">
        <v>218</v>
      </c>
      <c r="AU664" s="266" t="s">
        <v>214</v>
      </c>
      <c r="AV664" s="14" t="s">
        <v>85</v>
      </c>
      <c r="AW664" s="14" t="s">
        <v>32</v>
      </c>
      <c r="AX664" s="14" t="s">
        <v>76</v>
      </c>
      <c r="AY664" s="266" t="s">
        <v>205</v>
      </c>
    </row>
    <row r="665" s="15" customFormat="1">
      <c r="A665" s="15"/>
      <c r="B665" s="267"/>
      <c r="C665" s="268"/>
      <c r="D665" s="247" t="s">
        <v>218</v>
      </c>
      <c r="E665" s="269" t="s">
        <v>1</v>
      </c>
      <c r="F665" s="270" t="s">
        <v>229</v>
      </c>
      <c r="G665" s="268"/>
      <c r="H665" s="271">
        <v>30.199999999999999</v>
      </c>
      <c r="I665" s="272"/>
      <c r="J665" s="268"/>
      <c r="K665" s="268"/>
      <c r="L665" s="273"/>
      <c r="M665" s="274"/>
      <c r="N665" s="275"/>
      <c r="O665" s="275"/>
      <c r="P665" s="275"/>
      <c r="Q665" s="275"/>
      <c r="R665" s="275"/>
      <c r="S665" s="275"/>
      <c r="T665" s="276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77" t="s">
        <v>218</v>
      </c>
      <c r="AU665" s="277" t="s">
        <v>214</v>
      </c>
      <c r="AV665" s="15" t="s">
        <v>213</v>
      </c>
      <c r="AW665" s="15" t="s">
        <v>32</v>
      </c>
      <c r="AX665" s="15" t="s">
        <v>83</v>
      </c>
      <c r="AY665" s="277" t="s">
        <v>205</v>
      </c>
    </row>
    <row r="666" s="2" customFormat="1" ht="16.5" customHeight="1">
      <c r="A666" s="39"/>
      <c r="B666" s="40"/>
      <c r="C666" s="289" t="s">
        <v>628</v>
      </c>
      <c r="D666" s="289" t="s">
        <v>386</v>
      </c>
      <c r="E666" s="290" t="s">
        <v>5131</v>
      </c>
      <c r="F666" s="291" t="s">
        <v>5132</v>
      </c>
      <c r="G666" s="292" t="s">
        <v>255</v>
      </c>
      <c r="H666" s="293">
        <v>30.803999999999998</v>
      </c>
      <c r="I666" s="294"/>
      <c r="J666" s="295">
        <f>ROUND(I666*H666,2)</f>
        <v>0</v>
      </c>
      <c r="K666" s="291" t="s">
        <v>212</v>
      </c>
      <c r="L666" s="296"/>
      <c r="M666" s="297" t="s">
        <v>1</v>
      </c>
      <c r="N666" s="298" t="s">
        <v>41</v>
      </c>
      <c r="O666" s="92"/>
      <c r="P666" s="236">
        <f>O666*H666</f>
        <v>0</v>
      </c>
      <c r="Q666" s="236">
        <v>0.080000000000000002</v>
      </c>
      <c r="R666" s="236">
        <f>Q666*H666</f>
        <v>2.4643199999999998</v>
      </c>
      <c r="S666" s="236">
        <v>0</v>
      </c>
      <c r="T666" s="237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38" t="s">
        <v>276</v>
      </c>
      <c r="AT666" s="238" t="s">
        <v>386</v>
      </c>
      <c r="AU666" s="238" t="s">
        <v>214</v>
      </c>
      <c r="AY666" s="18" t="s">
        <v>205</v>
      </c>
      <c r="BE666" s="239">
        <f>IF(N666="základní",J666,0)</f>
        <v>0</v>
      </c>
      <c r="BF666" s="239">
        <f>IF(N666="snížená",J666,0)</f>
        <v>0</v>
      </c>
      <c r="BG666" s="239">
        <f>IF(N666="zákl. přenesená",J666,0)</f>
        <v>0</v>
      </c>
      <c r="BH666" s="239">
        <f>IF(N666="sníž. přenesená",J666,0)</f>
        <v>0</v>
      </c>
      <c r="BI666" s="239">
        <f>IF(N666="nulová",J666,0)</f>
        <v>0</v>
      </c>
      <c r="BJ666" s="18" t="s">
        <v>83</v>
      </c>
      <c r="BK666" s="239">
        <f>ROUND(I666*H666,2)</f>
        <v>0</v>
      </c>
      <c r="BL666" s="18" t="s">
        <v>213</v>
      </c>
      <c r="BM666" s="238" t="s">
        <v>5456</v>
      </c>
    </row>
    <row r="667" s="14" customFormat="1">
      <c r="A667" s="14"/>
      <c r="B667" s="256"/>
      <c r="C667" s="257"/>
      <c r="D667" s="247" t="s">
        <v>218</v>
      </c>
      <c r="E667" s="257"/>
      <c r="F667" s="259" t="s">
        <v>5457</v>
      </c>
      <c r="G667" s="257"/>
      <c r="H667" s="260">
        <v>30.803999999999998</v>
      </c>
      <c r="I667" s="261"/>
      <c r="J667" s="257"/>
      <c r="K667" s="257"/>
      <c r="L667" s="262"/>
      <c r="M667" s="263"/>
      <c r="N667" s="264"/>
      <c r="O667" s="264"/>
      <c r="P667" s="264"/>
      <c r="Q667" s="264"/>
      <c r="R667" s="264"/>
      <c r="S667" s="264"/>
      <c r="T667" s="265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66" t="s">
        <v>218</v>
      </c>
      <c r="AU667" s="266" t="s">
        <v>214</v>
      </c>
      <c r="AV667" s="14" t="s">
        <v>85</v>
      </c>
      <c r="AW667" s="14" t="s">
        <v>4</v>
      </c>
      <c r="AX667" s="14" t="s">
        <v>83</v>
      </c>
      <c r="AY667" s="266" t="s">
        <v>205</v>
      </c>
    </row>
    <row r="668" s="2" customFormat="1" ht="24.15" customHeight="1">
      <c r="A668" s="39"/>
      <c r="B668" s="40"/>
      <c r="C668" s="227" t="s">
        <v>636</v>
      </c>
      <c r="D668" s="227" t="s">
        <v>208</v>
      </c>
      <c r="E668" s="228" t="s">
        <v>5458</v>
      </c>
      <c r="F668" s="229" t="s">
        <v>5459</v>
      </c>
      <c r="G668" s="230" t="s">
        <v>255</v>
      </c>
      <c r="H668" s="231">
        <v>20.100000000000001</v>
      </c>
      <c r="I668" s="232"/>
      <c r="J668" s="233">
        <f>ROUND(I668*H668,2)</f>
        <v>0</v>
      </c>
      <c r="K668" s="229" t="s">
        <v>212</v>
      </c>
      <c r="L668" s="45"/>
      <c r="M668" s="234" t="s">
        <v>1</v>
      </c>
      <c r="N668" s="235" t="s">
        <v>41</v>
      </c>
      <c r="O668" s="92"/>
      <c r="P668" s="236">
        <f>O668*H668</f>
        <v>0</v>
      </c>
      <c r="Q668" s="236">
        <v>0</v>
      </c>
      <c r="R668" s="236">
        <f>Q668*H668</f>
        <v>0</v>
      </c>
      <c r="S668" s="236">
        <v>0</v>
      </c>
      <c r="T668" s="237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38" t="s">
        <v>213</v>
      </c>
      <c r="AT668" s="238" t="s">
        <v>208</v>
      </c>
      <c r="AU668" s="238" t="s">
        <v>214</v>
      </c>
      <c r="AY668" s="18" t="s">
        <v>205</v>
      </c>
      <c r="BE668" s="239">
        <f>IF(N668="základní",J668,0)</f>
        <v>0</v>
      </c>
      <c r="BF668" s="239">
        <f>IF(N668="snížená",J668,0)</f>
        <v>0</v>
      </c>
      <c r="BG668" s="239">
        <f>IF(N668="zákl. přenesená",J668,0)</f>
        <v>0</v>
      </c>
      <c r="BH668" s="239">
        <f>IF(N668="sníž. přenesená",J668,0)</f>
        <v>0</v>
      </c>
      <c r="BI668" s="239">
        <f>IF(N668="nulová",J668,0)</f>
        <v>0</v>
      </c>
      <c r="BJ668" s="18" t="s">
        <v>83</v>
      </c>
      <c r="BK668" s="239">
        <f>ROUND(I668*H668,2)</f>
        <v>0</v>
      </c>
      <c r="BL668" s="18" t="s">
        <v>213</v>
      </c>
      <c r="BM668" s="238" t="s">
        <v>5460</v>
      </c>
    </row>
    <row r="669" s="2" customFormat="1">
      <c r="A669" s="39"/>
      <c r="B669" s="40"/>
      <c r="C669" s="41"/>
      <c r="D669" s="240" t="s">
        <v>216</v>
      </c>
      <c r="E669" s="41"/>
      <c r="F669" s="241" t="s">
        <v>5461</v>
      </c>
      <c r="G669" s="41"/>
      <c r="H669" s="41"/>
      <c r="I669" s="242"/>
      <c r="J669" s="41"/>
      <c r="K669" s="41"/>
      <c r="L669" s="45"/>
      <c r="M669" s="243"/>
      <c r="N669" s="244"/>
      <c r="O669" s="92"/>
      <c r="P669" s="92"/>
      <c r="Q669" s="92"/>
      <c r="R669" s="92"/>
      <c r="S669" s="92"/>
      <c r="T669" s="93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T669" s="18" t="s">
        <v>216</v>
      </c>
      <c r="AU669" s="18" t="s">
        <v>214</v>
      </c>
    </row>
    <row r="670" s="13" customFormat="1">
      <c r="A670" s="13"/>
      <c r="B670" s="245"/>
      <c r="C670" s="246"/>
      <c r="D670" s="247" t="s">
        <v>218</v>
      </c>
      <c r="E670" s="248" t="s">
        <v>1</v>
      </c>
      <c r="F670" s="249" t="s">
        <v>219</v>
      </c>
      <c r="G670" s="246"/>
      <c r="H670" s="248" t="s">
        <v>1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5" t="s">
        <v>218</v>
      </c>
      <c r="AU670" s="255" t="s">
        <v>214</v>
      </c>
      <c r="AV670" s="13" t="s">
        <v>83</v>
      </c>
      <c r="AW670" s="13" t="s">
        <v>32</v>
      </c>
      <c r="AX670" s="13" t="s">
        <v>76</v>
      </c>
      <c r="AY670" s="255" t="s">
        <v>205</v>
      </c>
    </row>
    <row r="671" s="13" customFormat="1">
      <c r="A671" s="13"/>
      <c r="B671" s="245"/>
      <c r="C671" s="246"/>
      <c r="D671" s="247" t="s">
        <v>218</v>
      </c>
      <c r="E671" s="248" t="s">
        <v>1</v>
      </c>
      <c r="F671" s="249" t="s">
        <v>220</v>
      </c>
      <c r="G671" s="246"/>
      <c r="H671" s="248" t="s">
        <v>1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5" t="s">
        <v>218</v>
      </c>
      <c r="AU671" s="255" t="s">
        <v>214</v>
      </c>
      <c r="AV671" s="13" t="s">
        <v>83</v>
      </c>
      <c r="AW671" s="13" t="s">
        <v>32</v>
      </c>
      <c r="AX671" s="13" t="s">
        <v>76</v>
      </c>
      <c r="AY671" s="255" t="s">
        <v>205</v>
      </c>
    </row>
    <row r="672" s="13" customFormat="1">
      <c r="A672" s="13"/>
      <c r="B672" s="245"/>
      <c r="C672" s="246"/>
      <c r="D672" s="247" t="s">
        <v>218</v>
      </c>
      <c r="E672" s="248" t="s">
        <v>1</v>
      </c>
      <c r="F672" s="249" t="s">
        <v>222</v>
      </c>
      <c r="G672" s="246"/>
      <c r="H672" s="248" t="s">
        <v>1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5" t="s">
        <v>218</v>
      </c>
      <c r="AU672" s="255" t="s">
        <v>214</v>
      </c>
      <c r="AV672" s="13" t="s">
        <v>83</v>
      </c>
      <c r="AW672" s="13" t="s">
        <v>32</v>
      </c>
      <c r="AX672" s="13" t="s">
        <v>76</v>
      </c>
      <c r="AY672" s="255" t="s">
        <v>205</v>
      </c>
    </row>
    <row r="673" s="13" customFormat="1">
      <c r="A673" s="13"/>
      <c r="B673" s="245"/>
      <c r="C673" s="246"/>
      <c r="D673" s="247" t="s">
        <v>218</v>
      </c>
      <c r="E673" s="248" t="s">
        <v>1</v>
      </c>
      <c r="F673" s="249" t="s">
        <v>5376</v>
      </c>
      <c r="G673" s="246"/>
      <c r="H673" s="248" t="s">
        <v>1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5" t="s">
        <v>218</v>
      </c>
      <c r="AU673" s="255" t="s">
        <v>214</v>
      </c>
      <c r="AV673" s="13" t="s">
        <v>83</v>
      </c>
      <c r="AW673" s="13" t="s">
        <v>32</v>
      </c>
      <c r="AX673" s="13" t="s">
        <v>76</v>
      </c>
      <c r="AY673" s="255" t="s">
        <v>205</v>
      </c>
    </row>
    <row r="674" s="14" customFormat="1">
      <c r="A674" s="14"/>
      <c r="B674" s="256"/>
      <c r="C674" s="257"/>
      <c r="D674" s="247" t="s">
        <v>218</v>
      </c>
      <c r="E674" s="258" t="s">
        <v>1</v>
      </c>
      <c r="F674" s="259" t="s">
        <v>5462</v>
      </c>
      <c r="G674" s="257"/>
      <c r="H674" s="260">
        <v>19.100000000000001</v>
      </c>
      <c r="I674" s="261"/>
      <c r="J674" s="257"/>
      <c r="K674" s="257"/>
      <c r="L674" s="262"/>
      <c r="M674" s="263"/>
      <c r="N674" s="264"/>
      <c r="O674" s="264"/>
      <c r="P674" s="264"/>
      <c r="Q674" s="264"/>
      <c r="R674" s="264"/>
      <c r="S674" s="264"/>
      <c r="T674" s="265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6" t="s">
        <v>218</v>
      </c>
      <c r="AU674" s="266" t="s">
        <v>214</v>
      </c>
      <c r="AV674" s="14" t="s">
        <v>85</v>
      </c>
      <c r="AW674" s="14" t="s">
        <v>32</v>
      </c>
      <c r="AX674" s="14" t="s">
        <v>76</v>
      </c>
      <c r="AY674" s="266" t="s">
        <v>205</v>
      </c>
    </row>
    <row r="675" s="16" customFormat="1">
      <c r="A675" s="16"/>
      <c r="B675" s="278"/>
      <c r="C675" s="279"/>
      <c r="D675" s="247" t="s">
        <v>218</v>
      </c>
      <c r="E675" s="280" t="s">
        <v>1</v>
      </c>
      <c r="F675" s="281" t="s">
        <v>241</v>
      </c>
      <c r="G675" s="279"/>
      <c r="H675" s="282">
        <v>19.100000000000001</v>
      </c>
      <c r="I675" s="283"/>
      <c r="J675" s="279"/>
      <c r="K675" s="279"/>
      <c r="L675" s="284"/>
      <c r="M675" s="285"/>
      <c r="N675" s="286"/>
      <c r="O675" s="286"/>
      <c r="P675" s="286"/>
      <c r="Q675" s="286"/>
      <c r="R675" s="286"/>
      <c r="S675" s="286"/>
      <c r="T675" s="287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T675" s="288" t="s">
        <v>218</v>
      </c>
      <c r="AU675" s="288" t="s">
        <v>214</v>
      </c>
      <c r="AV675" s="16" t="s">
        <v>214</v>
      </c>
      <c r="AW675" s="16" t="s">
        <v>32</v>
      </c>
      <c r="AX675" s="16" t="s">
        <v>76</v>
      </c>
      <c r="AY675" s="288" t="s">
        <v>205</v>
      </c>
    </row>
    <row r="676" s="13" customFormat="1">
      <c r="A676" s="13"/>
      <c r="B676" s="245"/>
      <c r="C676" s="246"/>
      <c r="D676" s="247" t="s">
        <v>218</v>
      </c>
      <c r="E676" s="248" t="s">
        <v>1</v>
      </c>
      <c r="F676" s="249" t="s">
        <v>5369</v>
      </c>
      <c r="G676" s="246"/>
      <c r="H676" s="248" t="s">
        <v>1</v>
      </c>
      <c r="I676" s="250"/>
      <c r="J676" s="246"/>
      <c r="K676" s="246"/>
      <c r="L676" s="251"/>
      <c r="M676" s="252"/>
      <c r="N676" s="253"/>
      <c r="O676" s="253"/>
      <c r="P676" s="253"/>
      <c r="Q676" s="253"/>
      <c r="R676" s="253"/>
      <c r="S676" s="253"/>
      <c r="T676" s="254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5" t="s">
        <v>218</v>
      </c>
      <c r="AU676" s="255" t="s">
        <v>214</v>
      </c>
      <c r="AV676" s="13" t="s">
        <v>83</v>
      </c>
      <c r="AW676" s="13" t="s">
        <v>32</v>
      </c>
      <c r="AX676" s="13" t="s">
        <v>76</v>
      </c>
      <c r="AY676" s="255" t="s">
        <v>205</v>
      </c>
    </row>
    <row r="677" s="14" customFormat="1">
      <c r="A677" s="14"/>
      <c r="B677" s="256"/>
      <c r="C677" s="257"/>
      <c r="D677" s="247" t="s">
        <v>218</v>
      </c>
      <c r="E677" s="258" t="s">
        <v>1</v>
      </c>
      <c r="F677" s="259" t="s">
        <v>5463</v>
      </c>
      <c r="G677" s="257"/>
      <c r="H677" s="260">
        <v>1</v>
      </c>
      <c r="I677" s="261"/>
      <c r="J677" s="257"/>
      <c r="K677" s="257"/>
      <c r="L677" s="262"/>
      <c r="M677" s="263"/>
      <c r="N677" s="264"/>
      <c r="O677" s="264"/>
      <c r="P677" s="264"/>
      <c r="Q677" s="264"/>
      <c r="R677" s="264"/>
      <c r="S677" s="264"/>
      <c r="T677" s="265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66" t="s">
        <v>218</v>
      </c>
      <c r="AU677" s="266" t="s">
        <v>214</v>
      </c>
      <c r="AV677" s="14" t="s">
        <v>85</v>
      </c>
      <c r="AW677" s="14" t="s">
        <v>32</v>
      </c>
      <c r="AX677" s="14" t="s">
        <v>76</v>
      </c>
      <c r="AY677" s="266" t="s">
        <v>205</v>
      </c>
    </row>
    <row r="678" s="16" customFormat="1">
      <c r="A678" s="16"/>
      <c r="B678" s="278"/>
      <c r="C678" s="279"/>
      <c r="D678" s="247" t="s">
        <v>218</v>
      </c>
      <c r="E678" s="280" t="s">
        <v>1</v>
      </c>
      <c r="F678" s="281" t="s">
        <v>241</v>
      </c>
      <c r="G678" s="279"/>
      <c r="H678" s="282">
        <v>1</v>
      </c>
      <c r="I678" s="283"/>
      <c r="J678" s="279"/>
      <c r="K678" s="279"/>
      <c r="L678" s="284"/>
      <c r="M678" s="285"/>
      <c r="N678" s="286"/>
      <c r="O678" s="286"/>
      <c r="P678" s="286"/>
      <c r="Q678" s="286"/>
      <c r="R678" s="286"/>
      <c r="S678" s="286"/>
      <c r="T678" s="287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T678" s="288" t="s">
        <v>218</v>
      </c>
      <c r="AU678" s="288" t="s">
        <v>214</v>
      </c>
      <c r="AV678" s="16" t="s">
        <v>214</v>
      </c>
      <c r="AW678" s="16" t="s">
        <v>32</v>
      </c>
      <c r="AX678" s="16" t="s">
        <v>76</v>
      </c>
      <c r="AY678" s="288" t="s">
        <v>205</v>
      </c>
    </row>
    <row r="679" s="15" customFormat="1">
      <c r="A679" s="15"/>
      <c r="B679" s="267"/>
      <c r="C679" s="268"/>
      <c r="D679" s="247" t="s">
        <v>218</v>
      </c>
      <c r="E679" s="269" t="s">
        <v>1</v>
      </c>
      <c r="F679" s="270" t="s">
        <v>229</v>
      </c>
      <c r="G679" s="268"/>
      <c r="H679" s="271">
        <v>20.100000000000001</v>
      </c>
      <c r="I679" s="272"/>
      <c r="J679" s="268"/>
      <c r="K679" s="268"/>
      <c r="L679" s="273"/>
      <c r="M679" s="274"/>
      <c r="N679" s="275"/>
      <c r="O679" s="275"/>
      <c r="P679" s="275"/>
      <c r="Q679" s="275"/>
      <c r="R679" s="275"/>
      <c r="S679" s="275"/>
      <c r="T679" s="276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77" t="s">
        <v>218</v>
      </c>
      <c r="AU679" s="277" t="s">
        <v>214</v>
      </c>
      <c r="AV679" s="15" t="s">
        <v>213</v>
      </c>
      <c r="AW679" s="15" t="s">
        <v>32</v>
      </c>
      <c r="AX679" s="15" t="s">
        <v>83</v>
      </c>
      <c r="AY679" s="277" t="s">
        <v>205</v>
      </c>
    </row>
    <row r="680" s="2" customFormat="1" ht="24.15" customHeight="1">
      <c r="A680" s="39"/>
      <c r="B680" s="40"/>
      <c r="C680" s="227" t="s">
        <v>642</v>
      </c>
      <c r="D680" s="227" t="s">
        <v>208</v>
      </c>
      <c r="E680" s="228" t="s">
        <v>5464</v>
      </c>
      <c r="F680" s="229" t="s">
        <v>5465</v>
      </c>
      <c r="G680" s="230" t="s">
        <v>255</v>
      </c>
      <c r="H680" s="231">
        <v>9.0999999999999996</v>
      </c>
      <c r="I680" s="232"/>
      <c r="J680" s="233">
        <f>ROUND(I680*H680,2)</f>
        <v>0</v>
      </c>
      <c r="K680" s="229" t="s">
        <v>212</v>
      </c>
      <c r="L680" s="45"/>
      <c r="M680" s="234" t="s">
        <v>1</v>
      </c>
      <c r="N680" s="235" t="s">
        <v>41</v>
      </c>
      <c r="O680" s="92"/>
      <c r="P680" s="236">
        <f>O680*H680</f>
        <v>0</v>
      </c>
      <c r="Q680" s="236">
        <v>0</v>
      </c>
      <c r="R680" s="236">
        <f>Q680*H680</f>
        <v>0</v>
      </c>
      <c r="S680" s="236">
        <v>0</v>
      </c>
      <c r="T680" s="237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38" t="s">
        <v>213</v>
      </c>
      <c r="AT680" s="238" t="s">
        <v>208</v>
      </c>
      <c r="AU680" s="238" t="s">
        <v>214</v>
      </c>
      <c r="AY680" s="18" t="s">
        <v>205</v>
      </c>
      <c r="BE680" s="239">
        <f>IF(N680="základní",J680,0)</f>
        <v>0</v>
      </c>
      <c r="BF680" s="239">
        <f>IF(N680="snížená",J680,0)</f>
        <v>0</v>
      </c>
      <c r="BG680" s="239">
        <f>IF(N680="zákl. přenesená",J680,0)</f>
        <v>0</v>
      </c>
      <c r="BH680" s="239">
        <f>IF(N680="sníž. přenesená",J680,0)</f>
        <v>0</v>
      </c>
      <c r="BI680" s="239">
        <f>IF(N680="nulová",J680,0)</f>
        <v>0</v>
      </c>
      <c r="BJ680" s="18" t="s">
        <v>83</v>
      </c>
      <c r="BK680" s="239">
        <f>ROUND(I680*H680,2)</f>
        <v>0</v>
      </c>
      <c r="BL680" s="18" t="s">
        <v>213</v>
      </c>
      <c r="BM680" s="238" t="s">
        <v>5466</v>
      </c>
    </row>
    <row r="681" s="2" customFormat="1">
      <c r="A681" s="39"/>
      <c r="B681" s="40"/>
      <c r="C681" s="41"/>
      <c r="D681" s="240" t="s">
        <v>216</v>
      </c>
      <c r="E681" s="41"/>
      <c r="F681" s="241" t="s">
        <v>5467</v>
      </c>
      <c r="G681" s="41"/>
      <c r="H681" s="41"/>
      <c r="I681" s="242"/>
      <c r="J681" s="41"/>
      <c r="K681" s="41"/>
      <c r="L681" s="45"/>
      <c r="M681" s="243"/>
      <c r="N681" s="244"/>
      <c r="O681" s="92"/>
      <c r="P681" s="92"/>
      <c r="Q681" s="92"/>
      <c r="R681" s="92"/>
      <c r="S681" s="92"/>
      <c r="T681" s="93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T681" s="18" t="s">
        <v>216</v>
      </c>
      <c r="AU681" s="18" t="s">
        <v>214</v>
      </c>
    </row>
    <row r="682" s="13" customFormat="1">
      <c r="A682" s="13"/>
      <c r="B682" s="245"/>
      <c r="C682" s="246"/>
      <c r="D682" s="247" t="s">
        <v>218</v>
      </c>
      <c r="E682" s="248" t="s">
        <v>1</v>
      </c>
      <c r="F682" s="249" t="s">
        <v>219</v>
      </c>
      <c r="G682" s="246"/>
      <c r="H682" s="248" t="s">
        <v>1</v>
      </c>
      <c r="I682" s="250"/>
      <c r="J682" s="246"/>
      <c r="K682" s="246"/>
      <c r="L682" s="251"/>
      <c r="M682" s="252"/>
      <c r="N682" s="253"/>
      <c r="O682" s="253"/>
      <c r="P682" s="253"/>
      <c r="Q682" s="253"/>
      <c r="R682" s="253"/>
      <c r="S682" s="253"/>
      <c r="T682" s="254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5" t="s">
        <v>218</v>
      </c>
      <c r="AU682" s="255" t="s">
        <v>214</v>
      </c>
      <c r="AV682" s="13" t="s">
        <v>83</v>
      </c>
      <c r="AW682" s="13" t="s">
        <v>32</v>
      </c>
      <c r="AX682" s="13" t="s">
        <v>76</v>
      </c>
      <c r="AY682" s="255" t="s">
        <v>205</v>
      </c>
    </row>
    <row r="683" s="13" customFormat="1">
      <c r="A683" s="13"/>
      <c r="B683" s="245"/>
      <c r="C683" s="246"/>
      <c r="D683" s="247" t="s">
        <v>218</v>
      </c>
      <c r="E683" s="248" t="s">
        <v>1</v>
      </c>
      <c r="F683" s="249" t="s">
        <v>220</v>
      </c>
      <c r="G683" s="246"/>
      <c r="H683" s="248" t="s">
        <v>1</v>
      </c>
      <c r="I683" s="250"/>
      <c r="J683" s="246"/>
      <c r="K683" s="246"/>
      <c r="L683" s="251"/>
      <c r="M683" s="252"/>
      <c r="N683" s="253"/>
      <c r="O683" s="253"/>
      <c r="P683" s="253"/>
      <c r="Q683" s="253"/>
      <c r="R683" s="253"/>
      <c r="S683" s="253"/>
      <c r="T683" s="254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5" t="s">
        <v>218</v>
      </c>
      <c r="AU683" s="255" t="s">
        <v>214</v>
      </c>
      <c r="AV683" s="13" t="s">
        <v>83</v>
      </c>
      <c r="AW683" s="13" t="s">
        <v>32</v>
      </c>
      <c r="AX683" s="13" t="s">
        <v>76</v>
      </c>
      <c r="AY683" s="255" t="s">
        <v>205</v>
      </c>
    </row>
    <row r="684" s="13" customFormat="1">
      <c r="A684" s="13"/>
      <c r="B684" s="245"/>
      <c r="C684" s="246"/>
      <c r="D684" s="247" t="s">
        <v>218</v>
      </c>
      <c r="E684" s="248" t="s">
        <v>1</v>
      </c>
      <c r="F684" s="249" t="s">
        <v>222</v>
      </c>
      <c r="G684" s="246"/>
      <c r="H684" s="248" t="s">
        <v>1</v>
      </c>
      <c r="I684" s="250"/>
      <c r="J684" s="246"/>
      <c r="K684" s="246"/>
      <c r="L684" s="251"/>
      <c r="M684" s="252"/>
      <c r="N684" s="253"/>
      <c r="O684" s="253"/>
      <c r="P684" s="253"/>
      <c r="Q684" s="253"/>
      <c r="R684" s="253"/>
      <c r="S684" s="253"/>
      <c r="T684" s="254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5" t="s">
        <v>218</v>
      </c>
      <c r="AU684" s="255" t="s">
        <v>214</v>
      </c>
      <c r="AV684" s="13" t="s">
        <v>83</v>
      </c>
      <c r="AW684" s="13" t="s">
        <v>32</v>
      </c>
      <c r="AX684" s="13" t="s">
        <v>76</v>
      </c>
      <c r="AY684" s="255" t="s">
        <v>205</v>
      </c>
    </row>
    <row r="685" s="13" customFormat="1">
      <c r="A685" s="13"/>
      <c r="B685" s="245"/>
      <c r="C685" s="246"/>
      <c r="D685" s="247" t="s">
        <v>218</v>
      </c>
      <c r="E685" s="248" t="s">
        <v>1</v>
      </c>
      <c r="F685" s="249" t="s">
        <v>5363</v>
      </c>
      <c r="G685" s="246"/>
      <c r="H685" s="248" t="s">
        <v>1</v>
      </c>
      <c r="I685" s="250"/>
      <c r="J685" s="246"/>
      <c r="K685" s="246"/>
      <c r="L685" s="251"/>
      <c r="M685" s="252"/>
      <c r="N685" s="253"/>
      <c r="O685" s="253"/>
      <c r="P685" s="253"/>
      <c r="Q685" s="253"/>
      <c r="R685" s="253"/>
      <c r="S685" s="253"/>
      <c r="T685" s="254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5" t="s">
        <v>218</v>
      </c>
      <c r="AU685" s="255" t="s">
        <v>214</v>
      </c>
      <c r="AV685" s="13" t="s">
        <v>83</v>
      </c>
      <c r="AW685" s="13" t="s">
        <v>32</v>
      </c>
      <c r="AX685" s="13" t="s">
        <v>76</v>
      </c>
      <c r="AY685" s="255" t="s">
        <v>205</v>
      </c>
    </row>
    <row r="686" s="14" customFormat="1">
      <c r="A686" s="14"/>
      <c r="B686" s="256"/>
      <c r="C686" s="257"/>
      <c r="D686" s="247" t="s">
        <v>218</v>
      </c>
      <c r="E686" s="258" t="s">
        <v>1</v>
      </c>
      <c r="F686" s="259" t="s">
        <v>5468</v>
      </c>
      <c r="G686" s="257"/>
      <c r="H686" s="260">
        <v>1.8999999999999999</v>
      </c>
      <c r="I686" s="261"/>
      <c r="J686" s="257"/>
      <c r="K686" s="257"/>
      <c r="L686" s="262"/>
      <c r="M686" s="263"/>
      <c r="N686" s="264"/>
      <c r="O686" s="264"/>
      <c r="P686" s="264"/>
      <c r="Q686" s="264"/>
      <c r="R686" s="264"/>
      <c r="S686" s="264"/>
      <c r="T686" s="265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66" t="s">
        <v>218</v>
      </c>
      <c r="AU686" s="266" t="s">
        <v>214</v>
      </c>
      <c r="AV686" s="14" t="s">
        <v>85</v>
      </c>
      <c r="AW686" s="14" t="s">
        <v>32</v>
      </c>
      <c r="AX686" s="14" t="s">
        <v>76</v>
      </c>
      <c r="AY686" s="266" t="s">
        <v>205</v>
      </c>
    </row>
    <row r="687" s="16" customFormat="1">
      <c r="A687" s="16"/>
      <c r="B687" s="278"/>
      <c r="C687" s="279"/>
      <c r="D687" s="247" t="s">
        <v>218</v>
      </c>
      <c r="E687" s="280" t="s">
        <v>1</v>
      </c>
      <c r="F687" s="281" t="s">
        <v>241</v>
      </c>
      <c r="G687" s="279"/>
      <c r="H687" s="282">
        <v>1.8999999999999999</v>
      </c>
      <c r="I687" s="283"/>
      <c r="J687" s="279"/>
      <c r="K687" s="279"/>
      <c r="L687" s="284"/>
      <c r="M687" s="285"/>
      <c r="N687" s="286"/>
      <c r="O687" s="286"/>
      <c r="P687" s="286"/>
      <c r="Q687" s="286"/>
      <c r="R687" s="286"/>
      <c r="S687" s="286"/>
      <c r="T687" s="287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T687" s="288" t="s">
        <v>218</v>
      </c>
      <c r="AU687" s="288" t="s">
        <v>214</v>
      </c>
      <c r="AV687" s="16" t="s">
        <v>214</v>
      </c>
      <c r="AW687" s="16" t="s">
        <v>32</v>
      </c>
      <c r="AX687" s="16" t="s">
        <v>76</v>
      </c>
      <c r="AY687" s="288" t="s">
        <v>205</v>
      </c>
    </row>
    <row r="688" s="13" customFormat="1">
      <c r="A688" s="13"/>
      <c r="B688" s="245"/>
      <c r="C688" s="246"/>
      <c r="D688" s="247" t="s">
        <v>218</v>
      </c>
      <c r="E688" s="248" t="s">
        <v>1</v>
      </c>
      <c r="F688" s="249" t="s">
        <v>5369</v>
      </c>
      <c r="G688" s="246"/>
      <c r="H688" s="248" t="s">
        <v>1</v>
      </c>
      <c r="I688" s="250"/>
      <c r="J688" s="246"/>
      <c r="K688" s="246"/>
      <c r="L688" s="251"/>
      <c r="M688" s="252"/>
      <c r="N688" s="253"/>
      <c r="O688" s="253"/>
      <c r="P688" s="253"/>
      <c r="Q688" s="253"/>
      <c r="R688" s="253"/>
      <c r="S688" s="253"/>
      <c r="T688" s="254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5" t="s">
        <v>218</v>
      </c>
      <c r="AU688" s="255" t="s">
        <v>214</v>
      </c>
      <c r="AV688" s="13" t="s">
        <v>83</v>
      </c>
      <c r="AW688" s="13" t="s">
        <v>32</v>
      </c>
      <c r="AX688" s="13" t="s">
        <v>76</v>
      </c>
      <c r="AY688" s="255" t="s">
        <v>205</v>
      </c>
    </row>
    <row r="689" s="14" customFormat="1">
      <c r="A689" s="14"/>
      <c r="B689" s="256"/>
      <c r="C689" s="257"/>
      <c r="D689" s="247" t="s">
        <v>218</v>
      </c>
      <c r="E689" s="258" t="s">
        <v>1</v>
      </c>
      <c r="F689" s="259" t="s">
        <v>5469</v>
      </c>
      <c r="G689" s="257"/>
      <c r="H689" s="260">
        <v>0.94999999999999996</v>
      </c>
      <c r="I689" s="261"/>
      <c r="J689" s="257"/>
      <c r="K689" s="257"/>
      <c r="L689" s="262"/>
      <c r="M689" s="263"/>
      <c r="N689" s="264"/>
      <c r="O689" s="264"/>
      <c r="P689" s="264"/>
      <c r="Q689" s="264"/>
      <c r="R689" s="264"/>
      <c r="S689" s="264"/>
      <c r="T689" s="265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66" t="s">
        <v>218</v>
      </c>
      <c r="AU689" s="266" t="s">
        <v>214</v>
      </c>
      <c r="AV689" s="14" t="s">
        <v>85</v>
      </c>
      <c r="AW689" s="14" t="s">
        <v>32</v>
      </c>
      <c r="AX689" s="14" t="s">
        <v>76</v>
      </c>
      <c r="AY689" s="266" t="s">
        <v>205</v>
      </c>
    </row>
    <row r="690" s="16" customFormat="1">
      <c r="A690" s="16"/>
      <c r="B690" s="278"/>
      <c r="C690" s="279"/>
      <c r="D690" s="247" t="s">
        <v>218</v>
      </c>
      <c r="E690" s="280" t="s">
        <v>1</v>
      </c>
      <c r="F690" s="281" t="s">
        <v>241</v>
      </c>
      <c r="G690" s="279"/>
      <c r="H690" s="282">
        <v>0.94999999999999996</v>
      </c>
      <c r="I690" s="283"/>
      <c r="J690" s="279"/>
      <c r="K690" s="279"/>
      <c r="L690" s="284"/>
      <c r="M690" s="285"/>
      <c r="N690" s="286"/>
      <c r="O690" s="286"/>
      <c r="P690" s="286"/>
      <c r="Q690" s="286"/>
      <c r="R690" s="286"/>
      <c r="S690" s="286"/>
      <c r="T690" s="287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T690" s="288" t="s">
        <v>218</v>
      </c>
      <c r="AU690" s="288" t="s">
        <v>214</v>
      </c>
      <c r="AV690" s="16" t="s">
        <v>214</v>
      </c>
      <c r="AW690" s="16" t="s">
        <v>32</v>
      </c>
      <c r="AX690" s="16" t="s">
        <v>76</v>
      </c>
      <c r="AY690" s="288" t="s">
        <v>205</v>
      </c>
    </row>
    <row r="691" s="13" customFormat="1">
      <c r="A691" s="13"/>
      <c r="B691" s="245"/>
      <c r="C691" s="246"/>
      <c r="D691" s="247" t="s">
        <v>218</v>
      </c>
      <c r="E691" s="248" t="s">
        <v>1</v>
      </c>
      <c r="F691" s="249" t="s">
        <v>5369</v>
      </c>
      <c r="G691" s="246"/>
      <c r="H691" s="248" t="s">
        <v>1</v>
      </c>
      <c r="I691" s="250"/>
      <c r="J691" s="246"/>
      <c r="K691" s="246"/>
      <c r="L691" s="251"/>
      <c r="M691" s="252"/>
      <c r="N691" s="253"/>
      <c r="O691" s="253"/>
      <c r="P691" s="253"/>
      <c r="Q691" s="253"/>
      <c r="R691" s="253"/>
      <c r="S691" s="253"/>
      <c r="T691" s="254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5" t="s">
        <v>218</v>
      </c>
      <c r="AU691" s="255" t="s">
        <v>214</v>
      </c>
      <c r="AV691" s="13" t="s">
        <v>83</v>
      </c>
      <c r="AW691" s="13" t="s">
        <v>32</v>
      </c>
      <c r="AX691" s="13" t="s">
        <v>76</v>
      </c>
      <c r="AY691" s="255" t="s">
        <v>205</v>
      </c>
    </row>
    <row r="692" s="14" customFormat="1">
      <c r="A692" s="14"/>
      <c r="B692" s="256"/>
      <c r="C692" s="257"/>
      <c r="D692" s="247" t="s">
        <v>218</v>
      </c>
      <c r="E692" s="258" t="s">
        <v>1</v>
      </c>
      <c r="F692" s="259" t="s">
        <v>5470</v>
      </c>
      <c r="G692" s="257"/>
      <c r="H692" s="260">
        <v>6.25</v>
      </c>
      <c r="I692" s="261"/>
      <c r="J692" s="257"/>
      <c r="K692" s="257"/>
      <c r="L692" s="262"/>
      <c r="M692" s="263"/>
      <c r="N692" s="264"/>
      <c r="O692" s="264"/>
      <c r="P692" s="264"/>
      <c r="Q692" s="264"/>
      <c r="R692" s="264"/>
      <c r="S692" s="264"/>
      <c r="T692" s="26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66" t="s">
        <v>218</v>
      </c>
      <c r="AU692" s="266" t="s">
        <v>214</v>
      </c>
      <c r="AV692" s="14" t="s">
        <v>85</v>
      </c>
      <c r="AW692" s="14" t="s">
        <v>32</v>
      </c>
      <c r="AX692" s="14" t="s">
        <v>76</v>
      </c>
      <c r="AY692" s="266" t="s">
        <v>205</v>
      </c>
    </row>
    <row r="693" s="16" customFormat="1">
      <c r="A693" s="16"/>
      <c r="B693" s="278"/>
      <c r="C693" s="279"/>
      <c r="D693" s="247" t="s">
        <v>218</v>
      </c>
      <c r="E693" s="280" t="s">
        <v>1</v>
      </c>
      <c r="F693" s="281" t="s">
        <v>241</v>
      </c>
      <c r="G693" s="279"/>
      <c r="H693" s="282">
        <v>6.25</v>
      </c>
      <c r="I693" s="283"/>
      <c r="J693" s="279"/>
      <c r="K693" s="279"/>
      <c r="L693" s="284"/>
      <c r="M693" s="285"/>
      <c r="N693" s="286"/>
      <c r="O693" s="286"/>
      <c r="P693" s="286"/>
      <c r="Q693" s="286"/>
      <c r="R693" s="286"/>
      <c r="S693" s="286"/>
      <c r="T693" s="287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T693" s="288" t="s">
        <v>218</v>
      </c>
      <c r="AU693" s="288" t="s">
        <v>214</v>
      </c>
      <c r="AV693" s="16" t="s">
        <v>214</v>
      </c>
      <c r="AW693" s="16" t="s">
        <v>32</v>
      </c>
      <c r="AX693" s="16" t="s">
        <v>76</v>
      </c>
      <c r="AY693" s="288" t="s">
        <v>205</v>
      </c>
    </row>
    <row r="694" s="15" customFormat="1">
      <c r="A694" s="15"/>
      <c r="B694" s="267"/>
      <c r="C694" s="268"/>
      <c r="D694" s="247" t="s">
        <v>218</v>
      </c>
      <c r="E694" s="269" t="s">
        <v>1</v>
      </c>
      <c r="F694" s="270" t="s">
        <v>229</v>
      </c>
      <c r="G694" s="268"/>
      <c r="H694" s="271">
        <v>9.0999999999999996</v>
      </c>
      <c r="I694" s="272"/>
      <c r="J694" s="268"/>
      <c r="K694" s="268"/>
      <c r="L694" s="273"/>
      <c r="M694" s="274"/>
      <c r="N694" s="275"/>
      <c r="O694" s="275"/>
      <c r="P694" s="275"/>
      <c r="Q694" s="275"/>
      <c r="R694" s="275"/>
      <c r="S694" s="275"/>
      <c r="T694" s="276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77" t="s">
        <v>218</v>
      </c>
      <c r="AU694" s="277" t="s">
        <v>214</v>
      </c>
      <c r="AV694" s="15" t="s">
        <v>213</v>
      </c>
      <c r="AW694" s="15" t="s">
        <v>32</v>
      </c>
      <c r="AX694" s="15" t="s">
        <v>83</v>
      </c>
      <c r="AY694" s="277" t="s">
        <v>205</v>
      </c>
    </row>
    <row r="695" s="2" customFormat="1" ht="24.15" customHeight="1">
      <c r="A695" s="39"/>
      <c r="B695" s="40"/>
      <c r="C695" s="227" t="s">
        <v>648</v>
      </c>
      <c r="D695" s="227" t="s">
        <v>208</v>
      </c>
      <c r="E695" s="228" t="s">
        <v>5471</v>
      </c>
      <c r="F695" s="229" t="s">
        <v>5472</v>
      </c>
      <c r="G695" s="230" t="s">
        <v>255</v>
      </c>
      <c r="H695" s="231">
        <v>74.150000000000006</v>
      </c>
      <c r="I695" s="232"/>
      <c r="J695" s="233">
        <f>ROUND(I695*H695,2)</f>
        <v>0</v>
      </c>
      <c r="K695" s="229" t="s">
        <v>212</v>
      </c>
      <c r="L695" s="45"/>
      <c r="M695" s="234" t="s">
        <v>1</v>
      </c>
      <c r="N695" s="235" t="s">
        <v>41</v>
      </c>
      <c r="O695" s="92"/>
      <c r="P695" s="236">
        <f>O695*H695</f>
        <v>0</v>
      </c>
      <c r="Q695" s="236">
        <v>0.10095</v>
      </c>
      <c r="R695" s="236">
        <f>Q695*H695</f>
        <v>7.4854425000000004</v>
      </c>
      <c r="S695" s="236">
        <v>0</v>
      </c>
      <c r="T695" s="237">
        <f>S695*H695</f>
        <v>0</v>
      </c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R695" s="238" t="s">
        <v>213</v>
      </c>
      <c r="AT695" s="238" t="s">
        <v>208</v>
      </c>
      <c r="AU695" s="238" t="s">
        <v>214</v>
      </c>
      <c r="AY695" s="18" t="s">
        <v>205</v>
      </c>
      <c r="BE695" s="239">
        <f>IF(N695="základní",J695,0)</f>
        <v>0</v>
      </c>
      <c r="BF695" s="239">
        <f>IF(N695="snížená",J695,0)</f>
        <v>0</v>
      </c>
      <c r="BG695" s="239">
        <f>IF(N695="zákl. přenesená",J695,0)</f>
        <v>0</v>
      </c>
      <c r="BH695" s="239">
        <f>IF(N695="sníž. přenesená",J695,0)</f>
        <v>0</v>
      </c>
      <c r="BI695" s="239">
        <f>IF(N695="nulová",J695,0)</f>
        <v>0</v>
      </c>
      <c r="BJ695" s="18" t="s">
        <v>83</v>
      </c>
      <c r="BK695" s="239">
        <f>ROUND(I695*H695,2)</f>
        <v>0</v>
      </c>
      <c r="BL695" s="18" t="s">
        <v>213</v>
      </c>
      <c r="BM695" s="238" t="s">
        <v>5473</v>
      </c>
    </row>
    <row r="696" s="2" customFormat="1">
      <c r="A696" s="39"/>
      <c r="B696" s="40"/>
      <c r="C696" s="41"/>
      <c r="D696" s="240" t="s">
        <v>216</v>
      </c>
      <c r="E696" s="41"/>
      <c r="F696" s="241" t="s">
        <v>5474</v>
      </c>
      <c r="G696" s="41"/>
      <c r="H696" s="41"/>
      <c r="I696" s="242"/>
      <c r="J696" s="41"/>
      <c r="K696" s="41"/>
      <c r="L696" s="45"/>
      <c r="M696" s="243"/>
      <c r="N696" s="244"/>
      <c r="O696" s="92"/>
      <c r="P696" s="92"/>
      <c r="Q696" s="92"/>
      <c r="R696" s="92"/>
      <c r="S696" s="92"/>
      <c r="T696" s="93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T696" s="18" t="s">
        <v>216</v>
      </c>
      <c r="AU696" s="18" t="s">
        <v>214</v>
      </c>
    </row>
    <row r="697" s="2" customFormat="1" ht="16.5" customHeight="1">
      <c r="A697" s="39"/>
      <c r="B697" s="40"/>
      <c r="C697" s="289" t="s">
        <v>653</v>
      </c>
      <c r="D697" s="289" t="s">
        <v>386</v>
      </c>
      <c r="E697" s="290" t="s">
        <v>5475</v>
      </c>
      <c r="F697" s="291" t="s">
        <v>5476</v>
      </c>
      <c r="G697" s="292" t="s">
        <v>255</v>
      </c>
      <c r="H697" s="293">
        <v>77.858000000000004</v>
      </c>
      <c r="I697" s="294"/>
      <c r="J697" s="295">
        <f>ROUND(I697*H697,2)</f>
        <v>0</v>
      </c>
      <c r="K697" s="291" t="s">
        <v>212</v>
      </c>
      <c r="L697" s="296"/>
      <c r="M697" s="297" t="s">
        <v>1</v>
      </c>
      <c r="N697" s="298" t="s">
        <v>41</v>
      </c>
      <c r="O697" s="92"/>
      <c r="P697" s="236">
        <f>O697*H697</f>
        <v>0</v>
      </c>
      <c r="Q697" s="236">
        <v>0.028000000000000001</v>
      </c>
      <c r="R697" s="236">
        <f>Q697*H697</f>
        <v>2.180024</v>
      </c>
      <c r="S697" s="236">
        <v>0</v>
      </c>
      <c r="T697" s="237">
        <f>S697*H697</f>
        <v>0</v>
      </c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R697" s="238" t="s">
        <v>276</v>
      </c>
      <c r="AT697" s="238" t="s">
        <v>386</v>
      </c>
      <c r="AU697" s="238" t="s">
        <v>214</v>
      </c>
      <c r="AY697" s="18" t="s">
        <v>205</v>
      </c>
      <c r="BE697" s="239">
        <f>IF(N697="základní",J697,0)</f>
        <v>0</v>
      </c>
      <c r="BF697" s="239">
        <f>IF(N697="snížená",J697,0)</f>
        <v>0</v>
      </c>
      <c r="BG697" s="239">
        <f>IF(N697="zákl. přenesená",J697,0)</f>
        <v>0</v>
      </c>
      <c r="BH697" s="239">
        <f>IF(N697="sníž. přenesená",J697,0)</f>
        <v>0</v>
      </c>
      <c r="BI697" s="239">
        <f>IF(N697="nulová",J697,0)</f>
        <v>0</v>
      </c>
      <c r="BJ697" s="18" t="s">
        <v>83</v>
      </c>
      <c r="BK697" s="239">
        <f>ROUND(I697*H697,2)</f>
        <v>0</v>
      </c>
      <c r="BL697" s="18" t="s">
        <v>213</v>
      </c>
      <c r="BM697" s="238" t="s">
        <v>5477</v>
      </c>
    </row>
    <row r="698" s="13" customFormat="1">
      <c r="A698" s="13"/>
      <c r="B698" s="245"/>
      <c r="C698" s="246"/>
      <c r="D698" s="247" t="s">
        <v>218</v>
      </c>
      <c r="E698" s="248" t="s">
        <v>1</v>
      </c>
      <c r="F698" s="249" t="s">
        <v>219</v>
      </c>
      <c r="G698" s="246"/>
      <c r="H698" s="248" t="s">
        <v>1</v>
      </c>
      <c r="I698" s="250"/>
      <c r="J698" s="246"/>
      <c r="K698" s="246"/>
      <c r="L698" s="251"/>
      <c r="M698" s="252"/>
      <c r="N698" s="253"/>
      <c r="O698" s="253"/>
      <c r="P698" s="253"/>
      <c r="Q698" s="253"/>
      <c r="R698" s="253"/>
      <c r="S698" s="253"/>
      <c r="T698" s="254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5" t="s">
        <v>218</v>
      </c>
      <c r="AU698" s="255" t="s">
        <v>214</v>
      </c>
      <c r="AV698" s="13" t="s">
        <v>83</v>
      </c>
      <c r="AW698" s="13" t="s">
        <v>32</v>
      </c>
      <c r="AX698" s="13" t="s">
        <v>76</v>
      </c>
      <c r="AY698" s="255" t="s">
        <v>205</v>
      </c>
    </row>
    <row r="699" s="13" customFormat="1">
      <c r="A699" s="13"/>
      <c r="B699" s="245"/>
      <c r="C699" s="246"/>
      <c r="D699" s="247" t="s">
        <v>218</v>
      </c>
      <c r="E699" s="248" t="s">
        <v>1</v>
      </c>
      <c r="F699" s="249" t="s">
        <v>220</v>
      </c>
      <c r="G699" s="246"/>
      <c r="H699" s="248" t="s">
        <v>1</v>
      </c>
      <c r="I699" s="250"/>
      <c r="J699" s="246"/>
      <c r="K699" s="246"/>
      <c r="L699" s="251"/>
      <c r="M699" s="252"/>
      <c r="N699" s="253"/>
      <c r="O699" s="253"/>
      <c r="P699" s="253"/>
      <c r="Q699" s="253"/>
      <c r="R699" s="253"/>
      <c r="S699" s="253"/>
      <c r="T699" s="254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5" t="s">
        <v>218</v>
      </c>
      <c r="AU699" s="255" t="s">
        <v>214</v>
      </c>
      <c r="AV699" s="13" t="s">
        <v>83</v>
      </c>
      <c r="AW699" s="13" t="s">
        <v>32</v>
      </c>
      <c r="AX699" s="13" t="s">
        <v>76</v>
      </c>
      <c r="AY699" s="255" t="s">
        <v>205</v>
      </c>
    </row>
    <row r="700" s="13" customFormat="1">
      <c r="A700" s="13"/>
      <c r="B700" s="245"/>
      <c r="C700" s="246"/>
      <c r="D700" s="247" t="s">
        <v>218</v>
      </c>
      <c r="E700" s="248" t="s">
        <v>1</v>
      </c>
      <c r="F700" s="249" t="s">
        <v>222</v>
      </c>
      <c r="G700" s="246"/>
      <c r="H700" s="248" t="s">
        <v>1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5" t="s">
        <v>218</v>
      </c>
      <c r="AU700" s="255" t="s">
        <v>214</v>
      </c>
      <c r="AV700" s="13" t="s">
        <v>83</v>
      </c>
      <c r="AW700" s="13" t="s">
        <v>32</v>
      </c>
      <c r="AX700" s="13" t="s">
        <v>76</v>
      </c>
      <c r="AY700" s="255" t="s">
        <v>205</v>
      </c>
    </row>
    <row r="701" s="13" customFormat="1">
      <c r="A701" s="13"/>
      <c r="B701" s="245"/>
      <c r="C701" s="246"/>
      <c r="D701" s="247" t="s">
        <v>218</v>
      </c>
      <c r="E701" s="248" t="s">
        <v>1</v>
      </c>
      <c r="F701" s="249" t="s">
        <v>5274</v>
      </c>
      <c r="G701" s="246"/>
      <c r="H701" s="248" t="s">
        <v>1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5" t="s">
        <v>218</v>
      </c>
      <c r="AU701" s="255" t="s">
        <v>214</v>
      </c>
      <c r="AV701" s="13" t="s">
        <v>83</v>
      </c>
      <c r="AW701" s="13" t="s">
        <v>32</v>
      </c>
      <c r="AX701" s="13" t="s">
        <v>76</v>
      </c>
      <c r="AY701" s="255" t="s">
        <v>205</v>
      </c>
    </row>
    <row r="702" s="14" customFormat="1">
      <c r="A702" s="14"/>
      <c r="B702" s="256"/>
      <c r="C702" s="257"/>
      <c r="D702" s="247" t="s">
        <v>218</v>
      </c>
      <c r="E702" s="258" t="s">
        <v>1</v>
      </c>
      <c r="F702" s="259" t="s">
        <v>5478</v>
      </c>
      <c r="G702" s="257"/>
      <c r="H702" s="260">
        <v>74.150000000000006</v>
      </c>
      <c r="I702" s="261"/>
      <c r="J702" s="257"/>
      <c r="K702" s="257"/>
      <c r="L702" s="262"/>
      <c r="M702" s="263"/>
      <c r="N702" s="264"/>
      <c r="O702" s="264"/>
      <c r="P702" s="264"/>
      <c r="Q702" s="264"/>
      <c r="R702" s="264"/>
      <c r="S702" s="264"/>
      <c r="T702" s="265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66" t="s">
        <v>218</v>
      </c>
      <c r="AU702" s="266" t="s">
        <v>214</v>
      </c>
      <c r="AV702" s="14" t="s">
        <v>85</v>
      </c>
      <c r="AW702" s="14" t="s">
        <v>32</v>
      </c>
      <c r="AX702" s="14" t="s">
        <v>76</v>
      </c>
      <c r="AY702" s="266" t="s">
        <v>205</v>
      </c>
    </row>
    <row r="703" s="15" customFormat="1">
      <c r="A703" s="15"/>
      <c r="B703" s="267"/>
      <c r="C703" s="268"/>
      <c r="D703" s="247" t="s">
        <v>218</v>
      </c>
      <c r="E703" s="269" t="s">
        <v>1</v>
      </c>
      <c r="F703" s="270" t="s">
        <v>229</v>
      </c>
      <c r="G703" s="268"/>
      <c r="H703" s="271">
        <v>74.150000000000006</v>
      </c>
      <c r="I703" s="272"/>
      <c r="J703" s="268"/>
      <c r="K703" s="268"/>
      <c r="L703" s="273"/>
      <c r="M703" s="274"/>
      <c r="N703" s="275"/>
      <c r="O703" s="275"/>
      <c r="P703" s="275"/>
      <c r="Q703" s="275"/>
      <c r="R703" s="275"/>
      <c r="S703" s="275"/>
      <c r="T703" s="276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T703" s="277" t="s">
        <v>218</v>
      </c>
      <c r="AU703" s="277" t="s">
        <v>214</v>
      </c>
      <c r="AV703" s="15" t="s">
        <v>213</v>
      </c>
      <c r="AW703" s="15" t="s">
        <v>32</v>
      </c>
      <c r="AX703" s="15" t="s">
        <v>83</v>
      </c>
      <c r="AY703" s="277" t="s">
        <v>205</v>
      </c>
    </row>
    <row r="704" s="14" customFormat="1">
      <c r="A704" s="14"/>
      <c r="B704" s="256"/>
      <c r="C704" s="257"/>
      <c r="D704" s="247" t="s">
        <v>218</v>
      </c>
      <c r="E704" s="257"/>
      <c r="F704" s="259" t="s">
        <v>5479</v>
      </c>
      <c r="G704" s="257"/>
      <c r="H704" s="260">
        <v>77.858000000000004</v>
      </c>
      <c r="I704" s="261"/>
      <c r="J704" s="257"/>
      <c r="K704" s="257"/>
      <c r="L704" s="262"/>
      <c r="M704" s="263"/>
      <c r="N704" s="264"/>
      <c r="O704" s="264"/>
      <c r="P704" s="264"/>
      <c r="Q704" s="264"/>
      <c r="R704" s="264"/>
      <c r="S704" s="264"/>
      <c r="T704" s="265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66" t="s">
        <v>218</v>
      </c>
      <c r="AU704" s="266" t="s">
        <v>214</v>
      </c>
      <c r="AV704" s="14" t="s">
        <v>85</v>
      </c>
      <c r="AW704" s="14" t="s">
        <v>4</v>
      </c>
      <c r="AX704" s="14" t="s">
        <v>83</v>
      </c>
      <c r="AY704" s="266" t="s">
        <v>205</v>
      </c>
    </row>
    <row r="705" s="2" customFormat="1" ht="24.15" customHeight="1">
      <c r="A705" s="39"/>
      <c r="B705" s="40"/>
      <c r="C705" s="227" t="s">
        <v>660</v>
      </c>
      <c r="D705" s="227" t="s">
        <v>208</v>
      </c>
      <c r="E705" s="228" t="s">
        <v>5480</v>
      </c>
      <c r="F705" s="229" t="s">
        <v>5481</v>
      </c>
      <c r="G705" s="230" t="s">
        <v>211</v>
      </c>
      <c r="H705" s="231">
        <v>2.8679999999999999</v>
      </c>
      <c r="I705" s="232"/>
      <c r="J705" s="233">
        <f>ROUND(I705*H705,2)</f>
        <v>0</v>
      </c>
      <c r="K705" s="229" t="s">
        <v>212</v>
      </c>
      <c r="L705" s="45"/>
      <c r="M705" s="234" t="s">
        <v>1</v>
      </c>
      <c r="N705" s="235" t="s">
        <v>41</v>
      </c>
      <c r="O705" s="92"/>
      <c r="P705" s="236">
        <f>O705*H705</f>
        <v>0</v>
      </c>
      <c r="Q705" s="236">
        <v>2.2563399999999998</v>
      </c>
      <c r="R705" s="236">
        <f>Q705*H705</f>
        <v>6.4711831199999992</v>
      </c>
      <c r="S705" s="236">
        <v>0</v>
      </c>
      <c r="T705" s="237">
        <f>S705*H705</f>
        <v>0</v>
      </c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R705" s="238" t="s">
        <v>213</v>
      </c>
      <c r="AT705" s="238" t="s">
        <v>208</v>
      </c>
      <c r="AU705" s="238" t="s">
        <v>214</v>
      </c>
      <c r="AY705" s="18" t="s">
        <v>205</v>
      </c>
      <c r="BE705" s="239">
        <f>IF(N705="základní",J705,0)</f>
        <v>0</v>
      </c>
      <c r="BF705" s="239">
        <f>IF(N705="snížená",J705,0)</f>
        <v>0</v>
      </c>
      <c r="BG705" s="239">
        <f>IF(N705="zákl. přenesená",J705,0)</f>
        <v>0</v>
      </c>
      <c r="BH705" s="239">
        <f>IF(N705="sníž. přenesená",J705,0)</f>
        <v>0</v>
      </c>
      <c r="BI705" s="239">
        <f>IF(N705="nulová",J705,0)</f>
        <v>0</v>
      </c>
      <c r="BJ705" s="18" t="s">
        <v>83</v>
      </c>
      <c r="BK705" s="239">
        <f>ROUND(I705*H705,2)</f>
        <v>0</v>
      </c>
      <c r="BL705" s="18" t="s">
        <v>213</v>
      </c>
      <c r="BM705" s="238" t="s">
        <v>5482</v>
      </c>
    </row>
    <row r="706" s="2" customFormat="1">
      <c r="A706" s="39"/>
      <c r="B706" s="40"/>
      <c r="C706" s="41"/>
      <c r="D706" s="240" t="s">
        <v>216</v>
      </c>
      <c r="E706" s="41"/>
      <c r="F706" s="241" t="s">
        <v>5483</v>
      </c>
      <c r="G706" s="41"/>
      <c r="H706" s="41"/>
      <c r="I706" s="242"/>
      <c r="J706" s="41"/>
      <c r="K706" s="41"/>
      <c r="L706" s="45"/>
      <c r="M706" s="243"/>
      <c r="N706" s="244"/>
      <c r="O706" s="92"/>
      <c r="P706" s="92"/>
      <c r="Q706" s="92"/>
      <c r="R706" s="92"/>
      <c r="S706" s="92"/>
      <c r="T706" s="93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T706" s="18" t="s">
        <v>216</v>
      </c>
      <c r="AU706" s="18" t="s">
        <v>214</v>
      </c>
    </row>
    <row r="707" s="13" customFormat="1">
      <c r="A707" s="13"/>
      <c r="B707" s="245"/>
      <c r="C707" s="246"/>
      <c r="D707" s="247" t="s">
        <v>218</v>
      </c>
      <c r="E707" s="248" t="s">
        <v>1</v>
      </c>
      <c r="F707" s="249" t="s">
        <v>219</v>
      </c>
      <c r="G707" s="246"/>
      <c r="H707" s="248" t="s">
        <v>1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5" t="s">
        <v>218</v>
      </c>
      <c r="AU707" s="255" t="s">
        <v>214</v>
      </c>
      <c r="AV707" s="13" t="s">
        <v>83</v>
      </c>
      <c r="AW707" s="13" t="s">
        <v>32</v>
      </c>
      <c r="AX707" s="13" t="s">
        <v>76</v>
      </c>
      <c r="AY707" s="255" t="s">
        <v>205</v>
      </c>
    </row>
    <row r="708" s="13" customFormat="1">
      <c r="A708" s="13"/>
      <c r="B708" s="245"/>
      <c r="C708" s="246"/>
      <c r="D708" s="247" t="s">
        <v>218</v>
      </c>
      <c r="E708" s="248" t="s">
        <v>1</v>
      </c>
      <c r="F708" s="249" t="s">
        <v>220</v>
      </c>
      <c r="G708" s="246"/>
      <c r="H708" s="248" t="s">
        <v>1</v>
      </c>
      <c r="I708" s="250"/>
      <c r="J708" s="246"/>
      <c r="K708" s="246"/>
      <c r="L708" s="251"/>
      <c r="M708" s="252"/>
      <c r="N708" s="253"/>
      <c r="O708" s="253"/>
      <c r="P708" s="253"/>
      <c r="Q708" s="253"/>
      <c r="R708" s="253"/>
      <c r="S708" s="253"/>
      <c r="T708" s="254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5" t="s">
        <v>218</v>
      </c>
      <c r="AU708" s="255" t="s">
        <v>214</v>
      </c>
      <c r="AV708" s="13" t="s">
        <v>83</v>
      </c>
      <c r="AW708" s="13" t="s">
        <v>32</v>
      </c>
      <c r="AX708" s="13" t="s">
        <v>76</v>
      </c>
      <c r="AY708" s="255" t="s">
        <v>205</v>
      </c>
    </row>
    <row r="709" s="13" customFormat="1">
      <c r="A709" s="13"/>
      <c r="B709" s="245"/>
      <c r="C709" s="246"/>
      <c r="D709" s="247" t="s">
        <v>218</v>
      </c>
      <c r="E709" s="248" t="s">
        <v>1</v>
      </c>
      <c r="F709" s="249" t="s">
        <v>222</v>
      </c>
      <c r="G709" s="246"/>
      <c r="H709" s="248" t="s">
        <v>1</v>
      </c>
      <c r="I709" s="250"/>
      <c r="J709" s="246"/>
      <c r="K709" s="246"/>
      <c r="L709" s="251"/>
      <c r="M709" s="252"/>
      <c r="N709" s="253"/>
      <c r="O709" s="253"/>
      <c r="P709" s="253"/>
      <c r="Q709" s="253"/>
      <c r="R709" s="253"/>
      <c r="S709" s="253"/>
      <c r="T709" s="254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5" t="s">
        <v>218</v>
      </c>
      <c r="AU709" s="255" t="s">
        <v>214</v>
      </c>
      <c r="AV709" s="13" t="s">
        <v>83</v>
      </c>
      <c r="AW709" s="13" t="s">
        <v>32</v>
      </c>
      <c r="AX709" s="13" t="s">
        <v>76</v>
      </c>
      <c r="AY709" s="255" t="s">
        <v>205</v>
      </c>
    </row>
    <row r="710" s="13" customFormat="1">
      <c r="A710" s="13"/>
      <c r="B710" s="245"/>
      <c r="C710" s="246"/>
      <c r="D710" s="247" t="s">
        <v>218</v>
      </c>
      <c r="E710" s="248" t="s">
        <v>1</v>
      </c>
      <c r="F710" s="249" t="s">
        <v>5376</v>
      </c>
      <c r="G710" s="246"/>
      <c r="H710" s="248" t="s">
        <v>1</v>
      </c>
      <c r="I710" s="250"/>
      <c r="J710" s="246"/>
      <c r="K710" s="246"/>
      <c r="L710" s="251"/>
      <c r="M710" s="252"/>
      <c r="N710" s="253"/>
      <c r="O710" s="253"/>
      <c r="P710" s="253"/>
      <c r="Q710" s="253"/>
      <c r="R710" s="253"/>
      <c r="S710" s="253"/>
      <c r="T710" s="254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5" t="s">
        <v>218</v>
      </c>
      <c r="AU710" s="255" t="s">
        <v>214</v>
      </c>
      <c r="AV710" s="13" t="s">
        <v>83</v>
      </c>
      <c r="AW710" s="13" t="s">
        <v>32</v>
      </c>
      <c r="AX710" s="13" t="s">
        <v>76</v>
      </c>
      <c r="AY710" s="255" t="s">
        <v>205</v>
      </c>
    </row>
    <row r="711" s="14" customFormat="1">
      <c r="A711" s="14"/>
      <c r="B711" s="256"/>
      <c r="C711" s="257"/>
      <c r="D711" s="247" t="s">
        <v>218</v>
      </c>
      <c r="E711" s="258" t="s">
        <v>1</v>
      </c>
      <c r="F711" s="259" t="s">
        <v>5484</v>
      </c>
      <c r="G711" s="257"/>
      <c r="H711" s="260">
        <v>1.0880000000000001</v>
      </c>
      <c r="I711" s="261"/>
      <c r="J711" s="257"/>
      <c r="K711" s="257"/>
      <c r="L711" s="262"/>
      <c r="M711" s="263"/>
      <c r="N711" s="264"/>
      <c r="O711" s="264"/>
      <c r="P711" s="264"/>
      <c r="Q711" s="264"/>
      <c r="R711" s="264"/>
      <c r="S711" s="264"/>
      <c r="T711" s="265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66" t="s">
        <v>218</v>
      </c>
      <c r="AU711" s="266" t="s">
        <v>214</v>
      </c>
      <c r="AV711" s="14" t="s">
        <v>85</v>
      </c>
      <c r="AW711" s="14" t="s">
        <v>32</v>
      </c>
      <c r="AX711" s="14" t="s">
        <v>76</v>
      </c>
      <c r="AY711" s="266" t="s">
        <v>205</v>
      </c>
    </row>
    <row r="712" s="16" customFormat="1">
      <c r="A712" s="16"/>
      <c r="B712" s="278"/>
      <c r="C712" s="279"/>
      <c r="D712" s="247" t="s">
        <v>218</v>
      </c>
      <c r="E712" s="280" t="s">
        <v>1</v>
      </c>
      <c r="F712" s="281" t="s">
        <v>241</v>
      </c>
      <c r="G712" s="279"/>
      <c r="H712" s="282">
        <v>1.0880000000000001</v>
      </c>
      <c r="I712" s="283"/>
      <c r="J712" s="279"/>
      <c r="K712" s="279"/>
      <c r="L712" s="284"/>
      <c r="M712" s="285"/>
      <c r="N712" s="286"/>
      <c r="O712" s="286"/>
      <c r="P712" s="286"/>
      <c r="Q712" s="286"/>
      <c r="R712" s="286"/>
      <c r="S712" s="286"/>
      <c r="T712" s="287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T712" s="288" t="s">
        <v>218</v>
      </c>
      <c r="AU712" s="288" t="s">
        <v>214</v>
      </c>
      <c r="AV712" s="16" t="s">
        <v>214</v>
      </c>
      <c r="AW712" s="16" t="s">
        <v>32</v>
      </c>
      <c r="AX712" s="16" t="s">
        <v>76</v>
      </c>
      <c r="AY712" s="288" t="s">
        <v>205</v>
      </c>
    </row>
    <row r="713" s="13" customFormat="1">
      <c r="A713" s="13"/>
      <c r="B713" s="245"/>
      <c r="C713" s="246"/>
      <c r="D713" s="247" t="s">
        <v>218</v>
      </c>
      <c r="E713" s="248" t="s">
        <v>1</v>
      </c>
      <c r="F713" s="249" t="s">
        <v>5363</v>
      </c>
      <c r="G713" s="246"/>
      <c r="H713" s="248" t="s">
        <v>1</v>
      </c>
      <c r="I713" s="250"/>
      <c r="J713" s="246"/>
      <c r="K713" s="246"/>
      <c r="L713" s="251"/>
      <c r="M713" s="252"/>
      <c r="N713" s="253"/>
      <c r="O713" s="253"/>
      <c r="P713" s="253"/>
      <c r="Q713" s="253"/>
      <c r="R713" s="253"/>
      <c r="S713" s="253"/>
      <c r="T713" s="254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5" t="s">
        <v>218</v>
      </c>
      <c r="AU713" s="255" t="s">
        <v>214</v>
      </c>
      <c r="AV713" s="13" t="s">
        <v>83</v>
      </c>
      <c r="AW713" s="13" t="s">
        <v>32</v>
      </c>
      <c r="AX713" s="13" t="s">
        <v>76</v>
      </c>
      <c r="AY713" s="255" t="s">
        <v>205</v>
      </c>
    </row>
    <row r="714" s="14" customFormat="1">
      <c r="A714" s="14"/>
      <c r="B714" s="256"/>
      <c r="C714" s="257"/>
      <c r="D714" s="247" t="s">
        <v>218</v>
      </c>
      <c r="E714" s="258" t="s">
        <v>1</v>
      </c>
      <c r="F714" s="259" t="s">
        <v>5485</v>
      </c>
      <c r="G714" s="257"/>
      <c r="H714" s="260">
        <v>0.74199999999999999</v>
      </c>
      <c r="I714" s="261"/>
      <c r="J714" s="257"/>
      <c r="K714" s="257"/>
      <c r="L714" s="262"/>
      <c r="M714" s="263"/>
      <c r="N714" s="264"/>
      <c r="O714" s="264"/>
      <c r="P714" s="264"/>
      <c r="Q714" s="264"/>
      <c r="R714" s="264"/>
      <c r="S714" s="264"/>
      <c r="T714" s="265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66" t="s">
        <v>218</v>
      </c>
      <c r="AU714" s="266" t="s">
        <v>214</v>
      </c>
      <c r="AV714" s="14" t="s">
        <v>85</v>
      </c>
      <c r="AW714" s="14" t="s">
        <v>32</v>
      </c>
      <c r="AX714" s="14" t="s">
        <v>76</v>
      </c>
      <c r="AY714" s="266" t="s">
        <v>205</v>
      </c>
    </row>
    <row r="715" s="16" customFormat="1">
      <c r="A715" s="16"/>
      <c r="B715" s="278"/>
      <c r="C715" s="279"/>
      <c r="D715" s="247" t="s">
        <v>218</v>
      </c>
      <c r="E715" s="280" t="s">
        <v>1</v>
      </c>
      <c r="F715" s="281" t="s">
        <v>241</v>
      </c>
      <c r="G715" s="279"/>
      <c r="H715" s="282">
        <v>0.74199999999999999</v>
      </c>
      <c r="I715" s="283"/>
      <c r="J715" s="279"/>
      <c r="K715" s="279"/>
      <c r="L715" s="284"/>
      <c r="M715" s="285"/>
      <c r="N715" s="286"/>
      <c r="O715" s="286"/>
      <c r="P715" s="286"/>
      <c r="Q715" s="286"/>
      <c r="R715" s="286"/>
      <c r="S715" s="286"/>
      <c r="T715" s="287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T715" s="288" t="s">
        <v>218</v>
      </c>
      <c r="AU715" s="288" t="s">
        <v>214</v>
      </c>
      <c r="AV715" s="16" t="s">
        <v>214</v>
      </c>
      <c r="AW715" s="16" t="s">
        <v>32</v>
      </c>
      <c r="AX715" s="16" t="s">
        <v>76</v>
      </c>
      <c r="AY715" s="288" t="s">
        <v>205</v>
      </c>
    </row>
    <row r="716" s="13" customFormat="1">
      <c r="A716" s="13"/>
      <c r="B716" s="245"/>
      <c r="C716" s="246"/>
      <c r="D716" s="247" t="s">
        <v>218</v>
      </c>
      <c r="E716" s="248" t="s">
        <v>1</v>
      </c>
      <c r="F716" s="249" t="s">
        <v>5369</v>
      </c>
      <c r="G716" s="246"/>
      <c r="H716" s="248" t="s">
        <v>1</v>
      </c>
      <c r="I716" s="250"/>
      <c r="J716" s="246"/>
      <c r="K716" s="246"/>
      <c r="L716" s="251"/>
      <c r="M716" s="252"/>
      <c r="N716" s="253"/>
      <c r="O716" s="253"/>
      <c r="P716" s="253"/>
      <c r="Q716" s="253"/>
      <c r="R716" s="253"/>
      <c r="S716" s="253"/>
      <c r="T716" s="254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5" t="s">
        <v>218</v>
      </c>
      <c r="AU716" s="255" t="s">
        <v>214</v>
      </c>
      <c r="AV716" s="13" t="s">
        <v>83</v>
      </c>
      <c r="AW716" s="13" t="s">
        <v>32</v>
      </c>
      <c r="AX716" s="13" t="s">
        <v>76</v>
      </c>
      <c r="AY716" s="255" t="s">
        <v>205</v>
      </c>
    </row>
    <row r="717" s="14" customFormat="1">
      <c r="A717" s="14"/>
      <c r="B717" s="256"/>
      <c r="C717" s="257"/>
      <c r="D717" s="247" t="s">
        <v>218</v>
      </c>
      <c r="E717" s="258" t="s">
        <v>1</v>
      </c>
      <c r="F717" s="259" t="s">
        <v>5486</v>
      </c>
      <c r="G717" s="257"/>
      <c r="H717" s="260">
        <v>0.434</v>
      </c>
      <c r="I717" s="261"/>
      <c r="J717" s="257"/>
      <c r="K717" s="257"/>
      <c r="L717" s="262"/>
      <c r="M717" s="263"/>
      <c r="N717" s="264"/>
      <c r="O717" s="264"/>
      <c r="P717" s="264"/>
      <c r="Q717" s="264"/>
      <c r="R717" s="264"/>
      <c r="S717" s="264"/>
      <c r="T717" s="265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66" t="s">
        <v>218</v>
      </c>
      <c r="AU717" s="266" t="s">
        <v>214</v>
      </c>
      <c r="AV717" s="14" t="s">
        <v>85</v>
      </c>
      <c r="AW717" s="14" t="s">
        <v>32</v>
      </c>
      <c r="AX717" s="14" t="s">
        <v>76</v>
      </c>
      <c r="AY717" s="266" t="s">
        <v>205</v>
      </c>
    </row>
    <row r="718" s="16" customFormat="1">
      <c r="A718" s="16"/>
      <c r="B718" s="278"/>
      <c r="C718" s="279"/>
      <c r="D718" s="247" t="s">
        <v>218</v>
      </c>
      <c r="E718" s="280" t="s">
        <v>1</v>
      </c>
      <c r="F718" s="281" t="s">
        <v>241</v>
      </c>
      <c r="G718" s="279"/>
      <c r="H718" s="282">
        <v>0.434</v>
      </c>
      <c r="I718" s="283"/>
      <c r="J718" s="279"/>
      <c r="K718" s="279"/>
      <c r="L718" s="284"/>
      <c r="M718" s="285"/>
      <c r="N718" s="286"/>
      <c r="O718" s="286"/>
      <c r="P718" s="286"/>
      <c r="Q718" s="286"/>
      <c r="R718" s="286"/>
      <c r="S718" s="286"/>
      <c r="T718" s="287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T718" s="288" t="s">
        <v>218</v>
      </c>
      <c r="AU718" s="288" t="s">
        <v>214</v>
      </c>
      <c r="AV718" s="16" t="s">
        <v>214</v>
      </c>
      <c r="AW718" s="16" t="s">
        <v>32</v>
      </c>
      <c r="AX718" s="16" t="s">
        <v>76</v>
      </c>
      <c r="AY718" s="288" t="s">
        <v>205</v>
      </c>
    </row>
    <row r="719" s="13" customFormat="1">
      <c r="A719" s="13"/>
      <c r="B719" s="245"/>
      <c r="C719" s="246"/>
      <c r="D719" s="247" t="s">
        <v>218</v>
      </c>
      <c r="E719" s="248" t="s">
        <v>1</v>
      </c>
      <c r="F719" s="249" t="s">
        <v>5369</v>
      </c>
      <c r="G719" s="246"/>
      <c r="H719" s="248" t="s">
        <v>1</v>
      </c>
      <c r="I719" s="250"/>
      <c r="J719" s="246"/>
      <c r="K719" s="246"/>
      <c r="L719" s="251"/>
      <c r="M719" s="252"/>
      <c r="N719" s="253"/>
      <c r="O719" s="253"/>
      <c r="P719" s="253"/>
      <c r="Q719" s="253"/>
      <c r="R719" s="253"/>
      <c r="S719" s="253"/>
      <c r="T719" s="254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5" t="s">
        <v>218</v>
      </c>
      <c r="AU719" s="255" t="s">
        <v>214</v>
      </c>
      <c r="AV719" s="13" t="s">
        <v>83</v>
      </c>
      <c r="AW719" s="13" t="s">
        <v>32</v>
      </c>
      <c r="AX719" s="13" t="s">
        <v>76</v>
      </c>
      <c r="AY719" s="255" t="s">
        <v>205</v>
      </c>
    </row>
    <row r="720" s="14" customFormat="1">
      <c r="A720" s="14"/>
      <c r="B720" s="256"/>
      <c r="C720" s="257"/>
      <c r="D720" s="247" t="s">
        <v>218</v>
      </c>
      <c r="E720" s="258" t="s">
        <v>1</v>
      </c>
      <c r="F720" s="259" t="s">
        <v>5487</v>
      </c>
      <c r="G720" s="257"/>
      <c r="H720" s="260">
        <v>0.60399999999999998</v>
      </c>
      <c r="I720" s="261"/>
      <c r="J720" s="257"/>
      <c r="K720" s="257"/>
      <c r="L720" s="262"/>
      <c r="M720" s="263"/>
      <c r="N720" s="264"/>
      <c r="O720" s="264"/>
      <c r="P720" s="264"/>
      <c r="Q720" s="264"/>
      <c r="R720" s="264"/>
      <c r="S720" s="264"/>
      <c r="T720" s="26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66" t="s">
        <v>218</v>
      </c>
      <c r="AU720" s="266" t="s">
        <v>214</v>
      </c>
      <c r="AV720" s="14" t="s">
        <v>85</v>
      </c>
      <c r="AW720" s="14" t="s">
        <v>32</v>
      </c>
      <c r="AX720" s="14" t="s">
        <v>76</v>
      </c>
      <c r="AY720" s="266" t="s">
        <v>205</v>
      </c>
    </row>
    <row r="721" s="16" customFormat="1">
      <c r="A721" s="16"/>
      <c r="B721" s="278"/>
      <c r="C721" s="279"/>
      <c r="D721" s="247" t="s">
        <v>218</v>
      </c>
      <c r="E721" s="280" t="s">
        <v>1</v>
      </c>
      <c r="F721" s="281" t="s">
        <v>241</v>
      </c>
      <c r="G721" s="279"/>
      <c r="H721" s="282">
        <v>0.60399999999999998</v>
      </c>
      <c r="I721" s="283"/>
      <c r="J721" s="279"/>
      <c r="K721" s="279"/>
      <c r="L721" s="284"/>
      <c r="M721" s="285"/>
      <c r="N721" s="286"/>
      <c r="O721" s="286"/>
      <c r="P721" s="286"/>
      <c r="Q721" s="286"/>
      <c r="R721" s="286"/>
      <c r="S721" s="286"/>
      <c r="T721" s="287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T721" s="288" t="s">
        <v>218</v>
      </c>
      <c r="AU721" s="288" t="s">
        <v>214</v>
      </c>
      <c r="AV721" s="16" t="s">
        <v>214</v>
      </c>
      <c r="AW721" s="16" t="s">
        <v>32</v>
      </c>
      <c r="AX721" s="16" t="s">
        <v>76</v>
      </c>
      <c r="AY721" s="288" t="s">
        <v>205</v>
      </c>
    </row>
    <row r="722" s="15" customFormat="1">
      <c r="A722" s="15"/>
      <c r="B722" s="267"/>
      <c r="C722" s="268"/>
      <c r="D722" s="247" t="s">
        <v>218</v>
      </c>
      <c r="E722" s="269" t="s">
        <v>1</v>
      </c>
      <c r="F722" s="270" t="s">
        <v>229</v>
      </c>
      <c r="G722" s="268"/>
      <c r="H722" s="271">
        <v>2.8679999999999999</v>
      </c>
      <c r="I722" s="272"/>
      <c r="J722" s="268"/>
      <c r="K722" s="268"/>
      <c r="L722" s="273"/>
      <c r="M722" s="274"/>
      <c r="N722" s="275"/>
      <c r="O722" s="275"/>
      <c r="P722" s="275"/>
      <c r="Q722" s="275"/>
      <c r="R722" s="275"/>
      <c r="S722" s="275"/>
      <c r="T722" s="276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T722" s="277" t="s">
        <v>218</v>
      </c>
      <c r="AU722" s="277" t="s">
        <v>214</v>
      </c>
      <c r="AV722" s="15" t="s">
        <v>213</v>
      </c>
      <c r="AW722" s="15" t="s">
        <v>32</v>
      </c>
      <c r="AX722" s="15" t="s">
        <v>83</v>
      </c>
      <c r="AY722" s="277" t="s">
        <v>205</v>
      </c>
    </row>
    <row r="723" s="12" customFormat="1" ht="20.88" customHeight="1">
      <c r="A723" s="12"/>
      <c r="B723" s="211"/>
      <c r="C723" s="212"/>
      <c r="D723" s="213" t="s">
        <v>75</v>
      </c>
      <c r="E723" s="225" t="s">
        <v>903</v>
      </c>
      <c r="F723" s="225" t="s">
        <v>5488</v>
      </c>
      <c r="G723" s="212"/>
      <c r="H723" s="212"/>
      <c r="I723" s="215"/>
      <c r="J723" s="226">
        <f>BK723</f>
        <v>0</v>
      </c>
      <c r="K723" s="212"/>
      <c r="L723" s="217"/>
      <c r="M723" s="218"/>
      <c r="N723" s="219"/>
      <c r="O723" s="219"/>
      <c r="P723" s="220">
        <f>SUM(P724:P732)</f>
        <v>0</v>
      </c>
      <c r="Q723" s="219"/>
      <c r="R723" s="220">
        <f>SUM(R724:R732)</f>
        <v>4.4999000000000002</v>
      </c>
      <c r="S723" s="219"/>
      <c r="T723" s="221">
        <f>SUM(T724:T732)</f>
        <v>0</v>
      </c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R723" s="222" t="s">
        <v>83</v>
      </c>
      <c r="AT723" s="223" t="s">
        <v>75</v>
      </c>
      <c r="AU723" s="223" t="s">
        <v>85</v>
      </c>
      <c r="AY723" s="222" t="s">
        <v>205</v>
      </c>
      <c r="BK723" s="224">
        <f>SUM(BK724:BK732)</f>
        <v>0</v>
      </c>
    </row>
    <row r="724" s="2" customFormat="1" ht="24.15" customHeight="1">
      <c r="A724" s="39"/>
      <c r="B724" s="40"/>
      <c r="C724" s="227" t="s">
        <v>669</v>
      </c>
      <c r="D724" s="227" t="s">
        <v>208</v>
      </c>
      <c r="E724" s="228" t="s">
        <v>5489</v>
      </c>
      <c r="F724" s="229" t="s">
        <v>5490</v>
      </c>
      <c r="G724" s="230" t="s">
        <v>255</v>
      </c>
      <c r="H724" s="231">
        <v>10</v>
      </c>
      <c r="I724" s="232"/>
      <c r="J724" s="233">
        <f>ROUND(I724*H724,2)</f>
        <v>0</v>
      </c>
      <c r="K724" s="229" t="s">
        <v>212</v>
      </c>
      <c r="L724" s="45"/>
      <c r="M724" s="234" t="s">
        <v>1</v>
      </c>
      <c r="N724" s="235" t="s">
        <v>41</v>
      </c>
      <c r="O724" s="92"/>
      <c r="P724" s="236">
        <f>O724*H724</f>
        <v>0</v>
      </c>
      <c r="Q724" s="236">
        <v>0.43819000000000002</v>
      </c>
      <c r="R724" s="236">
        <f>Q724*H724</f>
        <v>4.3818999999999999</v>
      </c>
      <c r="S724" s="236">
        <v>0</v>
      </c>
      <c r="T724" s="237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38" t="s">
        <v>213</v>
      </c>
      <c r="AT724" s="238" t="s">
        <v>208</v>
      </c>
      <c r="AU724" s="238" t="s">
        <v>214</v>
      </c>
      <c r="AY724" s="18" t="s">
        <v>205</v>
      </c>
      <c r="BE724" s="239">
        <f>IF(N724="základní",J724,0)</f>
        <v>0</v>
      </c>
      <c r="BF724" s="239">
        <f>IF(N724="snížená",J724,0)</f>
        <v>0</v>
      </c>
      <c r="BG724" s="239">
        <f>IF(N724="zákl. přenesená",J724,0)</f>
        <v>0</v>
      </c>
      <c r="BH724" s="239">
        <f>IF(N724="sníž. přenesená",J724,0)</f>
        <v>0</v>
      </c>
      <c r="BI724" s="239">
        <f>IF(N724="nulová",J724,0)</f>
        <v>0</v>
      </c>
      <c r="BJ724" s="18" t="s">
        <v>83</v>
      </c>
      <c r="BK724" s="239">
        <f>ROUND(I724*H724,2)</f>
        <v>0</v>
      </c>
      <c r="BL724" s="18" t="s">
        <v>213</v>
      </c>
      <c r="BM724" s="238" t="s">
        <v>5491</v>
      </c>
    </row>
    <row r="725" s="2" customFormat="1">
      <c r="A725" s="39"/>
      <c r="B725" s="40"/>
      <c r="C725" s="41"/>
      <c r="D725" s="240" t="s">
        <v>216</v>
      </c>
      <c r="E725" s="41"/>
      <c r="F725" s="241" t="s">
        <v>5492</v>
      </c>
      <c r="G725" s="41"/>
      <c r="H725" s="41"/>
      <c r="I725" s="242"/>
      <c r="J725" s="41"/>
      <c r="K725" s="41"/>
      <c r="L725" s="45"/>
      <c r="M725" s="243"/>
      <c r="N725" s="244"/>
      <c r="O725" s="92"/>
      <c r="P725" s="92"/>
      <c r="Q725" s="92"/>
      <c r="R725" s="92"/>
      <c r="S725" s="92"/>
      <c r="T725" s="93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T725" s="18" t="s">
        <v>216</v>
      </c>
      <c r="AU725" s="18" t="s">
        <v>214</v>
      </c>
    </row>
    <row r="726" s="13" customFormat="1">
      <c r="A726" s="13"/>
      <c r="B726" s="245"/>
      <c r="C726" s="246"/>
      <c r="D726" s="247" t="s">
        <v>218</v>
      </c>
      <c r="E726" s="248" t="s">
        <v>1</v>
      </c>
      <c r="F726" s="249" t="s">
        <v>219</v>
      </c>
      <c r="G726" s="246"/>
      <c r="H726" s="248" t="s">
        <v>1</v>
      </c>
      <c r="I726" s="250"/>
      <c r="J726" s="246"/>
      <c r="K726" s="246"/>
      <c r="L726" s="251"/>
      <c r="M726" s="252"/>
      <c r="N726" s="253"/>
      <c r="O726" s="253"/>
      <c r="P726" s="253"/>
      <c r="Q726" s="253"/>
      <c r="R726" s="253"/>
      <c r="S726" s="253"/>
      <c r="T726" s="254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5" t="s">
        <v>218</v>
      </c>
      <c r="AU726" s="255" t="s">
        <v>214</v>
      </c>
      <c r="AV726" s="13" t="s">
        <v>83</v>
      </c>
      <c r="AW726" s="13" t="s">
        <v>32</v>
      </c>
      <c r="AX726" s="13" t="s">
        <v>76</v>
      </c>
      <c r="AY726" s="255" t="s">
        <v>205</v>
      </c>
    </row>
    <row r="727" s="13" customFormat="1">
      <c r="A727" s="13"/>
      <c r="B727" s="245"/>
      <c r="C727" s="246"/>
      <c r="D727" s="247" t="s">
        <v>218</v>
      </c>
      <c r="E727" s="248" t="s">
        <v>1</v>
      </c>
      <c r="F727" s="249" t="s">
        <v>220</v>
      </c>
      <c r="G727" s="246"/>
      <c r="H727" s="248" t="s">
        <v>1</v>
      </c>
      <c r="I727" s="250"/>
      <c r="J727" s="246"/>
      <c r="K727" s="246"/>
      <c r="L727" s="251"/>
      <c r="M727" s="252"/>
      <c r="N727" s="253"/>
      <c r="O727" s="253"/>
      <c r="P727" s="253"/>
      <c r="Q727" s="253"/>
      <c r="R727" s="253"/>
      <c r="S727" s="253"/>
      <c r="T727" s="254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5" t="s">
        <v>218</v>
      </c>
      <c r="AU727" s="255" t="s">
        <v>214</v>
      </c>
      <c r="AV727" s="13" t="s">
        <v>83</v>
      </c>
      <c r="AW727" s="13" t="s">
        <v>32</v>
      </c>
      <c r="AX727" s="13" t="s">
        <v>76</v>
      </c>
      <c r="AY727" s="255" t="s">
        <v>205</v>
      </c>
    </row>
    <row r="728" s="13" customFormat="1">
      <c r="A728" s="13"/>
      <c r="B728" s="245"/>
      <c r="C728" s="246"/>
      <c r="D728" s="247" t="s">
        <v>218</v>
      </c>
      <c r="E728" s="248" t="s">
        <v>1</v>
      </c>
      <c r="F728" s="249" t="s">
        <v>222</v>
      </c>
      <c r="G728" s="246"/>
      <c r="H728" s="248" t="s">
        <v>1</v>
      </c>
      <c r="I728" s="250"/>
      <c r="J728" s="246"/>
      <c r="K728" s="246"/>
      <c r="L728" s="251"/>
      <c r="M728" s="252"/>
      <c r="N728" s="253"/>
      <c r="O728" s="253"/>
      <c r="P728" s="253"/>
      <c r="Q728" s="253"/>
      <c r="R728" s="253"/>
      <c r="S728" s="253"/>
      <c r="T728" s="254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5" t="s">
        <v>218</v>
      </c>
      <c r="AU728" s="255" t="s">
        <v>214</v>
      </c>
      <c r="AV728" s="13" t="s">
        <v>83</v>
      </c>
      <c r="AW728" s="13" t="s">
        <v>32</v>
      </c>
      <c r="AX728" s="13" t="s">
        <v>76</v>
      </c>
      <c r="AY728" s="255" t="s">
        <v>205</v>
      </c>
    </row>
    <row r="729" s="13" customFormat="1">
      <c r="A729" s="13"/>
      <c r="B729" s="245"/>
      <c r="C729" s="246"/>
      <c r="D729" s="247" t="s">
        <v>218</v>
      </c>
      <c r="E729" s="248" t="s">
        <v>1</v>
      </c>
      <c r="F729" s="249" t="s">
        <v>5493</v>
      </c>
      <c r="G729" s="246"/>
      <c r="H729" s="248" t="s">
        <v>1</v>
      </c>
      <c r="I729" s="250"/>
      <c r="J729" s="246"/>
      <c r="K729" s="246"/>
      <c r="L729" s="251"/>
      <c r="M729" s="252"/>
      <c r="N729" s="253"/>
      <c r="O729" s="253"/>
      <c r="P729" s="253"/>
      <c r="Q729" s="253"/>
      <c r="R729" s="253"/>
      <c r="S729" s="253"/>
      <c r="T729" s="254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5" t="s">
        <v>218</v>
      </c>
      <c r="AU729" s="255" t="s">
        <v>214</v>
      </c>
      <c r="AV729" s="13" t="s">
        <v>83</v>
      </c>
      <c r="AW729" s="13" t="s">
        <v>32</v>
      </c>
      <c r="AX729" s="13" t="s">
        <v>76</v>
      </c>
      <c r="AY729" s="255" t="s">
        <v>205</v>
      </c>
    </row>
    <row r="730" s="14" customFormat="1">
      <c r="A730" s="14"/>
      <c r="B730" s="256"/>
      <c r="C730" s="257"/>
      <c r="D730" s="247" t="s">
        <v>218</v>
      </c>
      <c r="E730" s="258" t="s">
        <v>1</v>
      </c>
      <c r="F730" s="259" t="s">
        <v>5494</v>
      </c>
      <c r="G730" s="257"/>
      <c r="H730" s="260">
        <v>10</v>
      </c>
      <c r="I730" s="261"/>
      <c r="J730" s="257"/>
      <c r="K730" s="257"/>
      <c r="L730" s="262"/>
      <c r="M730" s="263"/>
      <c r="N730" s="264"/>
      <c r="O730" s="264"/>
      <c r="P730" s="264"/>
      <c r="Q730" s="264"/>
      <c r="R730" s="264"/>
      <c r="S730" s="264"/>
      <c r="T730" s="265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66" t="s">
        <v>218</v>
      </c>
      <c r="AU730" s="266" t="s">
        <v>214</v>
      </c>
      <c r="AV730" s="14" t="s">
        <v>85</v>
      </c>
      <c r="AW730" s="14" t="s">
        <v>32</v>
      </c>
      <c r="AX730" s="14" t="s">
        <v>76</v>
      </c>
      <c r="AY730" s="266" t="s">
        <v>205</v>
      </c>
    </row>
    <row r="731" s="15" customFormat="1">
      <c r="A731" s="15"/>
      <c r="B731" s="267"/>
      <c r="C731" s="268"/>
      <c r="D731" s="247" t="s">
        <v>218</v>
      </c>
      <c r="E731" s="269" t="s">
        <v>1</v>
      </c>
      <c r="F731" s="270" t="s">
        <v>229</v>
      </c>
      <c r="G731" s="268"/>
      <c r="H731" s="271">
        <v>10</v>
      </c>
      <c r="I731" s="272"/>
      <c r="J731" s="268"/>
      <c r="K731" s="268"/>
      <c r="L731" s="273"/>
      <c r="M731" s="274"/>
      <c r="N731" s="275"/>
      <c r="O731" s="275"/>
      <c r="P731" s="275"/>
      <c r="Q731" s="275"/>
      <c r="R731" s="275"/>
      <c r="S731" s="275"/>
      <c r="T731" s="276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77" t="s">
        <v>218</v>
      </c>
      <c r="AU731" s="277" t="s">
        <v>214</v>
      </c>
      <c r="AV731" s="15" t="s">
        <v>213</v>
      </c>
      <c r="AW731" s="15" t="s">
        <v>32</v>
      </c>
      <c r="AX731" s="15" t="s">
        <v>83</v>
      </c>
      <c r="AY731" s="277" t="s">
        <v>205</v>
      </c>
    </row>
    <row r="732" s="2" customFormat="1" ht="24.15" customHeight="1">
      <c r="A732" s="39"/>
      <c r="B732" s="40"/>
      <c r="C732" s="289" t="s">
        <v>675</v>
      </c>
      <c r="D732" s="289" t="s">
        <v>386</v>
      </c>
      <c r="E732" s="290" t="s">
        <v>5495</v>
      </c>
      <c r="F732" s="291" t="s">
        <v>5496</v>
      </c>
      <c r="G732" s="292" t="s">
        <v>255</v>
      </c>
      <c r="H732" s="293">
        <v>10</v>
      </c>
      <c r="I732" s="294"/>
      <c r="J732" s="295">
        <f>ROUND(I732*H732,2)</f>
        <v>0</v>
      </c>
      <c r="K732" s="291" t="s">
        <v>1</v>
      </c>
      <c r="L732" s="296"/>
      <c r="M732" s="297" t="s">
        <v>1</v>
      </c>
      <c r="N732" s="298" t="s">
        <v>41</v>
      </c>
      <c r="O732" s="92"/>
      <c r="P732" s="236">
        <f>O732*H732</f>
        <v>0</v>
      </c>
      <c r="Q732" s="236">
        <v>0.0118</v>
      </c>
      <c r="R732" s="236">
        <f>Q732*H732</f>
        <v>0.11799999999999999</v>
      </c>
      <c r="S732" s="236">
        <v>0</v>
      </c>
      <c r="T732" s="237">
        <f>S732*H732</f>
        <v>0</v>
      </c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R732" s="238" t="s">
        <v>276</v>
      </c>
      <c r="AT732" s="238" t="s">
        <v>386</v>
      </c>
      <c r="AU732" s="238" t="s">
        <v>214</v>
      </c>
      <c r="AY732" s="18" t="s">
        <v>205</v>
      </c>
      <c r="BE732" s="239">
        <f>IF(N732="základní",J732,0)</f>
        <v>0</v>
      </c>
      <c r="BF732" s="239">
        <f>IF(N732="snížená",J732,0)</f>
        <v>0</v>
      </c>
      <c r="BG732" s="239">
        <f>IF(N732="zákl. přenesená",J732,0)</f>
        <v>0</v>
      </c>
      <c r="BH732" s="239">
        <f>IF(N732="sníž. přenesená",J732,0)</f>
        <v>0</v>
      </c>
      <c r="BI732" s="239">
        <f>IF(N732="nulová",J732,0)</f>
        <v>0</v>
      </c>
      <c r="BJ732" s="18" t="s">
        <v>83</v>
      </c>
      <c r="BK732" s="239">
        <f>ROUND(I732*H732,2)</f>
        <v>0</v>
      </c>
      <c r="BL732" s="18" t="s">
        <v>213</v>
      </c>
      <c r="BM732" s="238" t="s">
        <v>5497</v>
      </c>
    </row>
    <row r="733" s="12" customFormat="1" ht="22.8" customHeight="1">
      <c r="A733" s="12"/>
      <c r="B733" s="211"/>
      <c r="C733" s="212"/>
      <c r="D733" s="213" t="s">
        <v>75</v>
      </c>
      <c r="E733" s="225" t="s">
        <v>1603</v>
      </c>
      <c r="F733" s="225" t="s">
        <v>1604</v>
      </c>
      <c r="G733" s="212"/>
      <c r="H733" s="212"/>
      <c r="I733" s="215"/>
      <c r="J733" s="226">
        <f>BK733</f>
        <v>0</v>
      </c>
      <c r="K733" s="212"/>
      <c r="L733" s="217"/>
      <c r="M733" s="218"/>
      <c r="N733" s="219"/>
      <c r="O733" s="219"/>
      <c r="P733" s="220">
        <f>SUM(P734:P735)</f>
        <v>0</v>
      </c>
      <c r="Q733" s="219"/>
      <c r="R733" s="220">
        <f>SUM(R734:R735)</f>
        <v>0</v>
      </c>
      <c r="S733" s="219"/>
      <c r="T733" s="221">
        <f>SUM(T734:T735)</f>
        <v>0</v>
      </c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R733" s="222" t="s">
        <v>83</v>
      </c>
      <c r="AT733" s="223" t="s">
        <v>75</v>
      </c>
      <c r="AU733" s="223" t="s">
        <v>83</v>
      </c>
      <c r="AY733" s="222" t="s">
        <v>205</v>
      </c>
      <c r="BK733" s="224">
        <f>SUM(BK734:BK735)</f>
        <v>0</v>
      </c>
    </row>
    <row r="734" s="2" customFormat="1" ht="33" customHeight="1">
      <c r="A734" s="39"/>
      <c r="B734" s="40"/>
      <c r="C734" s="227" t="s">
        <v>681</v>
      </c>
      <c r="D734" s="227" t="s">
        <v>208</v>
      </c>
      <c r="E734" s="228" t="s">
        <v>5498</v>
      </c>
      <c r="F734" s="229" t="s">
        <v>5499</v>
      </c>
      <c r="G734" s="230" t="s">
        <v>357</v>
      </c>
      <c r="H734" s="231">
        <v>228.02799999999999</v>
      </c>
      <c r="I734" s="232"/>
      <c r="J734" s="233">
        <f>ROUND(I734*H734,2)</f>
        <v>0</v>
      </c>
      <c r="K734" s="229" t="s">
        <v>212</v>
      </c>
      <c r="L734" s="45"/>
      <c r="M734" s="234" t="s">
        <v>1</v>
      </c>
      <c r="N734" s="235" t="s">
        <v>41</v>
      </c>
      <c r="O734" s="92"/>
      <c r="P734" s="236">
        <f>O734*H734</f>
        <v>0</v>
      </c>
      <c r="Q734" s="236">
        <v>0</v>
      </c>
      <c r="R734" s="236">
        <f>Q734*H734</f>
        <v>0</v>
      </c>
      <c r="S734" s="236">
        <v>0</v>
      </c>
      <c r="T734" s="237">
        <f>S734*H734</f>
        <v>0</v>
      </c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R734" s="238" t="s">
        <v>213</v>
      </c>
      <c r="AT734" s="238" t="s">
        <v>208</v>
      </c>
      <c r="AU734" s="238" t="s">
        <v>85</v>
      </c>
      <c r="AY734" s="18" t="s">
        <v>205</v>
      </c>
      <c r="BE734" s="239">
        <f>IF(N734="základní",J734,0)</f>
        <v>0</v>
      </c>
      <c r="BF734" s="239">
        <f>IF(N734="snížená",J734,0)</f>
        <v>0</v>
      </c>
      <c r="BG734" s="239">
        <f>IF(N734="zákl. přenesená",J734,0)</f>
        <v>0</v>
      </c>
      <c r="BH734" s="239">
        <f>IF(N734="sníž. přenesená",J734,0)</f>
        <v>0</v>
      </c>
      <c r="BI734" s="239">
        <f>IF(N734="nulová",J734,0)</f>
        <v>0</v>
      </c>
      <c r="BJ734" s="18" t="s">
        <v>83</v>
      </c>
      <c r="BK734" s="239">
        <f>ROUND(I734*H734,2)</f>
        <v>0</v>
      </c>
      <c r="BL734" s="18" t="s">
        <v>213</v>
      </c>
      <c r="BM734" s="238" t="s">
        <v>5500</v>
      </c>
    </row>
    <row r="735" s="2" customFormat="1">
      <c r="A735" s="39"/>
      <c r="B735" s="40"/>
      <c r="C735" s="41"/>
      <c r="D735" s="240" t="s">
        <v>216</v>
      </c>
      <c r="E735" s="41"/>
      <c r="F735" s="241" t="s">
        <v>5501</v>
      </c>
      <c r="G735" s="41"/>
      <c r="H735" s="41"/>
      <c r="I735" s="242"/>
      <c r="J735" s="41"/>
      <c r="K735" s="41"/>
      <c r="L735" s="45"/>
      <c r="M735" s="311"/>
      <c r="N735" s="312"/>
      <c r="O735" s="308"/>
      <c r="P735" s="308"/>
      <c r="Q735" s="308"/>
      <c r="R735" s="308"/>
      <c r="S735" s="308"/>
      <c r="T735" s="313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T735" s="18" t="s">
        <v>216</v>
      </c>
      <c r="AU735" s="18" t="s">
        <v>85</v>
      </c>
    </row>
    <row r="736" s="2" customFormat="1" ht="6.96" customHeight="1">
      <c r="A736" s="39"/>
      <c r="B736" s="67"/>
      <c r="C736" s="68"/>
      <c r="D736" s="68"/>
      <c r="E736" s="68"/>
      <c r="F736" s="68"/>
      <c r="G736" s="68"/>
      <c r="H736" s="68"/>
      <c r="I736" s="68"/>
      <c r="J736" s="68"/>
      <c r="K736" s="68"/>
      <c r="L736" s="45"/>
      <c r="M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</sheetData>
  <sheetProtection sheet="1" autoFilter="0" formatColumns="0" formatRows="0" objects="1" scenarios="1" spinCount="100000" saltValue="uvYls3sKrlQ+802loz/SN0Cfyi5Pb0bYuH9EMtSJ5/ctbd4lwml4C6x+0oNUnXRWioUldtI1rmoVSl+3gfzIhg==" hashValue="Othibg79AWmWFy0MmfZmw4Lbb66ivFXsKo4ZseYDkKWRMErYoHzzoPDRX9sQLXZj4+4n/ui+/Bgg7lD8RU7IwQ==" algorithmName="SHA-512" password="CC2B"/>
  <autoFilter ref="C134:K73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hyperlinks>
    <hyperlink ref="F140" r:id="rId1" display="https://podminky.urs.cz/item/CS_URS_2025_01/121151123"/>
    <hyperlink ref="F149" r:id="rId2" display="https://podminky.urs.cz/item/CS_URS_2025_01/131151343"/>
    <hyperlink ref="F156" r:id="rId3" display="https://podminky.urs.cz/item/CS_URS_2025_01/131151104"/>
    <hyperlink ref="F170" r:id="rId4" display="https://podminky.urs.cz/item/CS_URS_2025_01/131251104"/>
    <hyperlink ref="F185" r:id="rId5" display="https://podminky.urs.cz/item/CS_URS_2025_01/162351103"/>
    <hyperlink ref="F208" r:id="rId6" display="https://podminky.urs.cz/item/CS_URS_2025_01/162751117"/>
    <hyperlink ref="F230" r:id="rId7" display="https://podminky.urs.cz/item/CS_URS_2025_01/162751119"/>
    <hyperlink ref="F233" r:id="rId8" display="https://podminky.urs.cz/item/CS_URS_2025_01/167151111"/>
    <hyperlink ref="F254" r:id="rId9" display="https://podminky.urs.cz/item/CS_URS_2025_01/171201231"/>
    <hyperlink ref="F276" r:id="rId10" display="https://podminky.urs.cz/item/CS_URS_2025_01/997013871"/>
    <hyperlink ref="F301" r:id="rId11" display="https://podminky.urs.cz/item/CS_URS_2025_01/171251201"/>
    <hyperlink ref="F342" r:id="rId12" display="https://podminky.urs.cz/item/CS_URS_2025_01/181951112"/>
    <hyperlink ref="F354" r:id="rId13" display="https://podminky.urs.cz/item/CS_URS_2025_01/181351003"/>
    <hyperlink ref="F364" r:id="rId14" display="https://podminky.urs.cz/item/CS_URS_2025_01/181311103"/>
    <hyperlink ref="F374" r:id="rId15" display="https://podminky.urs.cz/item/CS_URS_2025_01/181411131"/>
    <hyperlink ref="F384" r:id="rId16" display="https://podminky.urs.cz/item/CS_URS_2025_01/338171123"/>
    <hyperlink ref="F393" r:id="rId17" display="https://podminky.urs.cz/item/CS_URS_2025_01/348101210"/>
    <hyperlink ref="F408" r:id="rId18" display="https://podminky.urs.cz/item/CS_URS_2025_01/348121211"/>
    <hyperlink ref="F418" r:id="rId19" display="https://podminky.urs.cz/item/CS_URS_2025_01/348171146"/>
    <hyperlink ref="F477" r:id="rId20" display="https://podminky.urs.cz/item/CS_URS_2025_01/451579877"/>
    <hyperlink ref="F493" r:id="rId21" display="https://podminky.urs.cz/item/CS_URS_2025_01/564851111"/>
    <hyperlink ref="F511" r:id="rId22" display="https://podminky.urs.cz/item/CS_URS_2025_01/564861111"/>
    <hyperlink ref="F519" r:id="rId23" display="https://podminky.urs.cz/item/CS_URS_2025_01/564752111"/>
    <hyperlink ref="F534" r:id="rId24" display="https://podminky.urs.cz/item/CS_URS_2025_01/564772111"/>
    <hyperlink ref="F549" r:id="rId25" display="https://podminky.urs.cz/item/CS_URS_2025_01/567122113"/>
    <hyperlink ref="F557" r:id="rId26" display="https://podminky.urs.cz/item/CS_URS_2025_01/573231106"/>
    <hyperlink ref="F575" r:id="rId27" display="https://podminky.urs.cz/item/CS_URS_2025_01/591211111"/>
    <hyperlink ref="F589" r:id="rId28" display="https://podminky.urs.cz/item/CS_URS_2025_01/596412114"/>
    <hyperlink ref="F602" r:id="rId29" display="https://podminky.urs.cz/item/CS_URS_2025_01/637121114"/>
    <hyperlink ref="F612" r:id="rId30" display="https://podminky.urs.cz/item/CS_URS_2025_01/914111111"/>
    <hyperlink ref="F620" r:id="rId31" display="https://podminky.urs.cz/item/CS_URS_2025_01/914511111"/>
    <hyperlink ref="F628" r:id="rId32" display="https://podminky.urs.cz/item/CS_URS_2025_01/915111111"/>
    <hyperlink ref="F635" r:id="rId33" display="https://podminky.urs.cz/item/CS_URS_2025_01/915131111"/>
    <hyperlink ref="F642" r:id="rId34" display="https://podminky.urs.cz/item/CS_URS_2025_01/916131113"/>
    <hyperlink ref="F659" r:id="rId35" display="https://podminky.urs.cz/item/CS_URS_2025_01/916131213"/>
    <hyperlink ref="F669" r:id="rId36" display="https://podminky.urs.cz/item/CS_URS_2025_01/916231291"/>
    <hyperlink ref="F681" r:id="rId37" display="https://podminky.urs.cz/item/CS_URS_2025_01/916231292"/>
    <hyperlink ref="F696" r:id="rId38" display="https://podminky.urs.cz/item/CS_URS_2025_01/916331112"/>
    <hyperlink ref="F706" r:id="rId39" display="https://podminky.urs.cz/item/CS_URS_2025_01/916991121"/>
    <hyperlink ref="F725" r:id="rId40" display="https://podminky.urs.cz/item/CS_URS_2025_01/935113212"/>
    <hyperlink ref="F735" r:id="rId41" display="https://podminky.urs.cz/item/CS_URS_2025_01/9982251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2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124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2" customFormat="1" ht="12" customHeight="1">
      <c r="A8" s="39"/>
      <c r="B8" s="45"/>
      <c r="C8" s="39"/>
      <c r="D8" s="151" t="s">
        <v>129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53" t="s">
        <v>5502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1" t="s">
        <v>18</v>
      </c>
      <c r="E11" s="39"/>
      <c r="F11" s="142" t="s">
        <v>1</v>
      </c>
      <c r="G11" s="39"/>
      <c r="H11" s="39"/>
      <c r="I11" s="151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1" t="s">
        <v>20</v>
      </c>
      <c r="E12" s="39"/>
      <c r="F12" s="142" t="s">
        <v>21</v>
      </c>
      <c r="G12" s="39"/>
      <c r="H12" s="39"/>
      <c r="I12" s="151" t="s">
        <v>22</v>
      </c>
      <c r="J12" s="154" t="str">
        <f>'Rekapitulace stavby'!AN8</f>
        <v>12. 5. 2025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24</v>
      </c>
      <c r="E14" s="39"/>
      <c r="F14" s="39"/>
      <c r="G14" s="39"/>
      <c r="H14" s="39"/>
      <c r="I14" s="151" t="s">
        <v>25</v>
      </c>
      <c r="J14" s="142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">
        <v>26</v>
      </c>
      <c r="F15" s="39"/>
      <c r="G15" s="39"/>
      <c r="H15" s="39"/>
      <c r="I15" s="151" t="s">
        <v>27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1" t="s">
        <v>28</v>
      </c>
      <c r="E17" s="39"/>
      <c r="F17" s="39"/>
      <c r="G17" s="39"/>
      <c r="H17" s="39"/>
      <c r="I17" s="15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1" t="s">
        <v>30</v>
      </c>
      <c r="E20" s="39"/>
      <c r="F20" s="39"/>
      <c r="G20" s="39"/>
      <c r="H20" s="39"/>
      <c r="I20" s="151" t="s">
        <v>25</v>
      </c>
      <c r="J20" s="142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">
        <v>31</v>
      </c>
      <c r="F21" s="39"/>
      <c r="G21" s="39"/>
      <c r="H21" s="39"/>
      <c r="I21" s="151" t="s">
        <v>27</v>
      </c>
      <c r="J21" s="142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1" t="s">
        <v>33</v>
      </c>
      <c r="E23" s="39"/>
      <c r="F23" s="39"/>
      <c r="G23" s="39"/>
      <c r="H23" s="39"/>
      <c r="I23" s="151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">
        <v>34</v>
      </c>
      <c r="F24" s="39"/>
      <c r="G24" s="39"/>
      <c r="H24" s="39"/>
      <c r="I24" s="151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5"/>
      <c r="B27" s="156"/>
      <c r="C27" s="155"/>
      <c r="D27" s="155"/>
      <c r="E27" s="157" t="s">
        <v>1</v>
      </c>
      <c r="F27" s="157"/>
      <c r="G27" s="157"/>
      <c r="H27" s="157"/>
      <c r="I27" s="155"/>
      <c r="J27" s="155"/>
      <c r="K27" s="155"/>
      <c r="L27" s="158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9"/>
      <c r="E29" s="159"/>
      <c r="F29" s="159"/>
      <c r="G29" s="159"/>
      <c r="H29" s="159"/>
      <c r="I29" s="159"/>
      <c r="J29" s="159"/>
      <c r="K29" s="15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60" t="s">
        <v>36</v>
      </c>
      <c r="E30" s="39"/>
      <c r="F30" s="39"/>
      <c r="G30" s="39"/>
      <c r="H30" s="39"/>
      <c r="I30" s="39"/>
      <c r="J30" s="161">
        <f>ROUND(J129,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62" t="s">
        <v>38</v>
      </c>
      <c r="G32" s="39"/>
      <c r="H32" s="39"/>
      <c r="I32" s="162" t="s">
        <v>37</v>
      </c>
      <c r="J32" s="162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3" t="s">
        <v>40</v>
      </c>
      <c r="E33" s="151" t="s">
        <v>41</v>
      </c>
      <c r="F33" s="164">
        <f>ROUND((SUM(BE129:BE594)),  2)</f>
        <v>0</v>
      </c>
      <c r="G33" s="39"/>
      <c r="H33" s="39"/>
      <c r="I33" s="165">
        <v>0.20999999999999999</v>
      </c>
      <c r="J33" s="164">
        <f>ROUND(((SUM(BE129:BE594))*I33),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51" t="s">
        <v>42</v>
      </c>
      <c r="F34" s="164">
        <f>ROUND((SUM(BF129:BF594)),  2)</f>
        <v>0</v>
      </c>
      <c r="G34" s="39"/>
      <c r="H34" s="39"/>
      <c r="I34" s="165">
        <v>0.12</v>
      </c>
      <c r="J34" s="164">
        <f>ROUND(((SUM(BF129:BF594))*I34),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1" t="s">
        <v>43</v>
      </c>
      <c r="F35" s="164">
        <f>ROUND((SUM(BG129:BG594)),  2)</f>
        <v>0</v>
      </c>
      <c r="G35" s="39"/>
      <c r="H35" s="39"/>
      <c r="I35" s="165">
        <v>0.20999999999999999</v>
      </c>
      <c r="J35" s="164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1" t="s">
        <v>44</v>
      </c>
      <c r="F36" s="164">
        <f>ROUND((SUM(BH129:BH594)),  2)</f>
        <v>0</v>
      </c>
      <c r="G36" s="39"/>
      <c r="H36" s="39"/>
      <c r="I36" s="165">
        <v>0.12</v>
      </c>
      <c r="J36" s="164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45</v>
      </c>
      <c r="F37" s="164">
        <f>ROUND((SUM(BI129:BI594)),  2)</f>
        <v>0</v>
      </c>
      <c r="G37" s="39"/>
      <c r="H37" s="39"/>
      <c r="I37" s="165">
        <v>0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66"/>
      <c r="D39" s="167" t="s">
        <v>46</v>
      </c>
      <c r="E39" s="168"/>
      <c r="F39" s="168"/>
      <c r="G39" s="169" t="s">
        <v>47</v>
      </c>
      <c r="H39" s="170" t="s">
        <v>48</v>
      </c>
      <c r="I39" s="168"/>
      <c r="J39" s="171">
        <f>SUM(J30:J37)</f>
        <v>0</v>
      </c>
      <c r="K39" s="172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129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D2.01 - Přípojky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Turnov</v>
      </c>
      <c r="G89" s="41"/>
      <c r="H89" s="41"/>
      <c r="I89" s="33" t="s">
        <v>22</v>
      </c>
      <c r="J89" s="80" t="str">
        <f>IF(J12="","",J12)</f>
        <v>12. 5. 2025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Turnov</v>
      </c>
      <c r="G91" s="41"/>
      <c r="H91" s="41"/>
      <c r="I91" s="33" t="s">
        <v>30</v>
      </c>
      <c r="J91" s="37" t="str">
        <f>E21</f>
        <v>Jan Hošek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Bc. Čermák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5" t="s">
        <v>134</v>
      </c>
      <c r="D94" s="186"/>
      <c r="E94" s="186"/>
      <c r="F94" s="186"/>
      <c r="G94" s="186"/>
      <c r="H94" s="186"/>
      <c r="I94" s="186"/>
      <c r="J94" s="187" t="s">
        <v>135</v>
      </c>
      <c r="K94" s="186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8" t="s">
        <v>136</v>
      </c>
      <c r="D96" s="41"/>
      <c r="E96" s="41"/>
      <c r="F96" s="41"/>
      <c r="G96" s="41"/>
      <c r="H96" s="41"/>
      <c r="I96" s="41"/>
      <c r="J96" s="111">
        <f>J129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137</v>
      </c>
    </row>
    <row r="97" s="9" customFormat="1" ht="24.96" customHeight="1">
      <c r="A97" s="9"/>
      <c r="B97" s="189"/>
      <c r="C97" s="190"/>
      <c r="D97" s="191" t="s">
        <v>138</v>
      </c>
      <c r="E97" s="192"/>
      <c r="F97" s="192"/>
      <c r="G97" s="192"/>
      <c r="H97" s="192"/>
      <c r="I97" s="192"/>
      <c r="J97" s="193">
        <f>J130</f>
        <v>0</v>
      </c>
      <c r="K97" s="190"/>
      <c r="L97" s="19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95"/>
      <c r="C98" s="134"/>
      <c r="D98" s="196" t="s">
        <v>139</v>
      </c>
      <c r="E98" s="197"/>
      <c r="F98" s="197"/>
      <c r="G98" s="197"/>
      <c r="H98" s="197"/>
      <c r="I98" s="197"/>
      <c r="J98" s="198">
        <f>J131</f>
        <v>0</v>
      </c>
      <c r="K98" s="134"/>
      <c r="L98" s="19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4.88" customHeight="1">
      <c r="A99" s="10"/>
      <c r="B99" s="195"/>
      <c r="C99" s="134"/>
      <c r="D99" s="196" t="s">
        <v>141</v>
      </c>
      <c r="E99" s="197"/>
      <c r="F99" s="197"/>
      <c r="G99" s="197"/>
      <c r="H99" s="197"/>
      <c r="I99" s="197"/>
      <c r="J99" s="198">
        <f>J132</f>
        <v>0</v>
      </c>
      <c r="K99" s="134"/>
      <c r="L99" s="19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4.88" customHeight="1">
      <c r="A100" s="10"/>
      <c r="B100" s="195"/>
      <c r="C100" s="134"/>
      <c r="D100" s="196" t="s">
        <v>5503</v>
      </c>
      <c r="E100" s="197"/>
      <c r="F100" s="197"/>
      <c r="G100" s="197"/>
      <c r="H100" s="197"/>
      <c r="I100" s="197"/>
      <c r="J100" s="198">
        <f>J193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5"/>
      <c r="C101" s="134"/>
      <c r="D101" s="196" t="s">
        <v>142</v>
      </c>
      <c r="E101" s="197"/>
      <c r="F101" s="197"/>
      <c r="G101" s="197"/>
      <c r="H101" s="197"/>
      <c r="I101" s="197"/>
      <c r="J101" s="198">
        <f>J207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5"/>
      <c r="C102" s="134"/>
      <c r="D102" s="196" t="s">
        <v>143</v>
      </c>
      <c r="E102" s="197"/>
      <c r="F102" s="197"/>
      <c r="G102" s="197"/>
      <c r="H102" s="197"/>
      <c r="I102" s="197"/>
      <c r="J102" s="198">
        <f>J273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5"/>
      <c r="C103" s="134"/>
      <c r="D103" s="196" t="s">
        <v>2935</v>
      </c>
      <c r="E103" s="197"/>
      <c r="F103" s="197"/>
      <c r="G103" s="197"/>
      <c r="H103" s="197"/>
      <c r="I103" s="197"/>
      <c r="J103" s="198">
        <f>J322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5"/>
      <c r="C104" s="134"/>
      <c r="D104" s="196" t="s">
        <v>145</v>
      </c>
      <c r="E104" s="197"/>
      <c r="F104" s="197"/>
      <c r="G104" s="197"/>
      <c r="H104" s="197"/>
      <c r="I104" s="197"/>
      <c r="J104" s="198">
        <f>J364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5"/>
      <c r="C105" s="134"/>
      <c r="D105" s="196" t="s">
        <v>149</v>
      </c>
      <c r="E105" s="197"/>
      <c r="F105" s="197"/>
      <c r="G105" s="197"/>
      <c r="H105" s="197"/>
      <c r="I105" s="197"/>
      <c r="J105" s="198">
        <f>J398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5"/>
      <c r="C106" s="134"/>
      <c r="D106" s="196" t="s">
        <v>2936</v>
      </c>
      <c r="E106" s="197"/>
      <c r="F106" s="197"/>
      <c r="G106" s="197"/>
      <c r="H106" s="197"/>
      <c r="I106" s="197"/>
      <c r="J106" s="198">
        <f>J420</f>
        <v>0</v>
      </c>
      <c r="K106" s="134"/>
      <c r="L106" s="19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5"/>
      <c r="C107" s="134"/>
      <c r="D107" s="196" t="s">
        <v>5504</v>
      </c>
      <c r="E107" s="197"/>
      <c r="F107" s="197"/>
      <c r="G107" s="197"/>
      <c r="H107" s="197"/>
      <c r="I107" s="197"/>
      <c r="J107" s="198">
        <f>J551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5"/>
      <c r="C108" s="134"/>
      <c r="D108" s="196" t="s">
        <v>5505</v>
      </c>
      <c r="E108" s="197"/>
      <c r="F108" s="197"/>
      <c r="G108" s="197"/>
      <c r="H108" s="197"/>
      <c r="I108" s="197"/>
      <c r="J108" s="198">
        <f>J575</f>
        <v>0</v>
      </c>
      <c r="K108" s="134"/>
      <c r="L108" s="19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5"/>
      <c r="C109" s="134"/>
      <c r="D109" s="196" t="s">
        <v>5506</v>
      </c>
      <c r="E109" s="197"/>
      <c r="F109" s="197"/>
      <c r="G109" s="197"/>
      <c r="H109" s="197"/>
      <c r="I109" s="197"/>
      <c r="J109" s="198">
        <f>J592</f>
        <v>0</v>
      </c>
      <c r="K109" s="134"/>
      <c r="L109" s="19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190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4" t="str">
        <f>E7</f>
        <v>Požární stanice pro jednotku dobrovolných hasičů Turnov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129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E9</f>
        <v>D2.01 - Přípojky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F12</f>
        <v>Turnov</v>
      </c>
      <c r="G123" s="41"/>
      <c r="H123" s="41"/>
      <c r="I123" s="33" t="s">
        <v>22</v>
      </c>
      <c r="J123" s="80" t="str">
        <f>IF(J12="","",J12)</f>
        <v>12. 5. 2025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E15</f>
        <v>Město Turnov</v>
      </c>
      <c r="G125" s="41"/>
      <c r="H125" s="41"/>
      <c r="I125" s="33" t="s">
        <v>30</v>
      </c>
      <c r="J125" s="37" t="str">
        <f>E21</f>
        <v>Jan Hošek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28</v>
      </c>
      <c r="D126" s="41"/>
      <c r="E126" s="41"/>
      <c r="F126" s="28" t="str">
        <f>IF(E18="","",E18)</f>
        <v>Vyplň údaj</v>
      </c>
      <c r="G126" s="41"/>
      <c r="H126" s="41"/>
      <c r="I126" s="33" t="s">
        <v>33</v>
      </c>
      <c r="J126" s="37" t="str">
        <f>E24</f>
        <v>Bc. Čermák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0"/>
      <c r="B128" s="201"/>
      <c r="C128" s="202" t="s">
        <v>191</v>
      </c>
      <c r="D128" s="203" t="s">
        <v>61</v>
      </c>
      <c r="E128" s="203" t="s">
        <v>57</v>
      </c>
      <c r="F128" s="203" t="s">
        <v>58</v>
      </c>
      <c r="G128" s="203" t="s">
        <v>192</v>
      </c>
      <c r="H128" s="203" t="s">
        <v>193</v>
      </c>
      <c r="I128" s="203" t="s">
        <v>194</v>
      </c>
      <c r="J128" s="203" t="s">
        <v>135</v>
      </c>
      <c r="K128" s="204" t="s">
        <v>195</v>
      </c>
      <c r="L128" s="205"/>
      <c r="M128" s="101" t="s">
        <v>1</v>
      </c>
      <c r="N128" s="102" t="s">
        <v>40</v>
      </c>
      <c r="O128" s="102" t="s">
        <v>196</v>
      </c>
      <c r="P128" s="102" t="s">
        <v>197</v>
      </c>
      <c r="Q128" s="102" t="s">
        <v>198</v>
      </c>
      <c r="R128" s="102" t="s">
        <v>199</v>
      </c>
      <c r="S128" s="102" t="s">
        <v>200</v>
      </c>
      <c r="T128" s="103" t="s">
        <v>201</v>
      </c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</row>
    <row r="129" s="2" customFormat="1" ht="22.8" customHeight="1">
      <c r="A129" s="39"/>
      <c r="B129" s="40"/>
      <c r="C129" s="108" t="s">
        <v>202</v>
      </c>
      <c r="D129" s="41"/>
      <c r="E129" s="41"/>
      <c r="F129" s="41"/>
      <c r="G129" s="41"/>
      <c r="H129" s="41"/>
      <c r="I129" s="41"/>
      <c r="J129" s="206">
        <f>BK129</f>
        <v>0</v>
      </c>
      <c r="K129" s="41"/>
      <c r="L129" s="45"/>
      <c r="M129" s="104"/>
      <c r="N129" s="207"/>
      <c r="O129" s="105"/>
      <c r="P129" s="208">
        <f>P130</f>
        <v>0</v>
      </c>
      <c r="Q129" s="105"/>
      <c r="R129" s="208">
        <f>R130</f>
        <v>211.35846461000003</v>
      </c>
      <c r="S129" s="105"/>
      <c r="T129" s="209">
        <f>T130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75</v>
      </c>
      <c r="AU129" s="18" t="s">
        <v>137</v>
      </c>
      <c r="BK129" s="210">
        <f>BK130</f>
        <v>0</v>
      </c>
    </row>
    <row r="130" s="12" customFormat="1" ht="25.92" customHeight="1">
      <c r="A130" s="12"/>
      <c r="B130" s="211"/>
      <c r="C130" s="212"/>
      <c r="D130" s="213" t="s">
        <v>75</v>
      </c>
      <c r="E130" s="214" t="s">
        <v>203</v>
      </c>
      <c r="F130" s="214" t="s">
        <v>204</v>
      </c>
      <c r="G130" s="212"/>
      <c r="H130" s="212"/>
      <c r="I130" s="215"/>
      <c r="J130" s="216">
        <f>BK130</f>
        <v>0</v>
      </c>
      <c r="K130" s="212"/>
      <c r="L130" s="217"/>
      <c r="M130" s="218"/>
      <c r="N130" s="219"/>
      <c r="O130" s="219"/>
      <c r="P130" s="220">
        <f>P131+P364+P398+P420+P551+P592</f>
        <v>0</v>
      </c>
      <c r="Q130" s="219"/>
      <c r="R130" s="220">
        <f>R131+R364+R398+R420+R551+R592</f>
        <v>211.35846461000003</v>
      </c>
      <c r="S130" s="219"/>
      <c r="T130" s="221">
        <f>T131+T364+T398+T420+T551+T592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2" t="s">
        <v>83</v>
      </c>
      <c r="AT130" s="223" t="s">
        <v>75</v>
      </c>
      <c r="AU130" s="223" t="s">
        <v>76</v>
      </c>
      <c r="AY130" s="222" t="s">
        <v>205</v>
      </c>
      <c r="BK130" s="224">
        <f>BK131+BK364+BK398+BK420+BK551+BK592</f>
        <v>0</v>
      </c>
    </row>
    <row r="131" s="12" customFormat="1" ht="22.8" customHeight="1">
      <c r="A131" s="12"/>
      <c r="B131" s="211"/>
      <c r="C131" s="212"/>
      <c r="D131" s="213" t="s">
        <v>75</v>
      </c>
      <c r="E131" s="225" t="s">
        <v>83</v>
      </c>
      <c r="F131" s="225" t="s">
        <v>206</v>
      </c>
      <c r="G131" s="212"/>
      <c r="H131" s="212"/>
      <c r="I131" s="215"/>
      <c r="J131" s="226">
        <f>BK131</f>
        <v>0</v>
      </c>
      <c r="K131" s="212"/>
      <c r="L131" s="217"/>
      <c r="M131" s="218"/>
      <c r="N131" s="219"/>
      <c r="O131" s="219"/>
      <c r="P131" s="220">
        <f>P132+P193+P207+P273+P322</f>
        <v>0</v>
      </c>
      <c r="Q131" s="219"/>
      <c r="R131" s="220">
        <f>R132+R193+R207+R273+R322</f>
        <v>188.61391335000002</v>
      </c>
      <c r="S131" s="219"/>
      <c r="T131" s="221">
        <f>T132+T193+T207+T273+T322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2" t="s">
        <v>83</v>
      </c>
      <c r="AT131" s="223" t="s">
        <v>75</v>
      </c>
      <c r="AU131" s="223" t="s">
        <v>83</v>
      </c>
      <c r="AY131" s="222" t="s">
        <v>205</v>
      </c>
      <c r="BK131" s="224">
        <f>BK132+BK193+BK207+BK273+BK322</f>
        <v>0</v>
      </c>
    </row>
    <row r="132" s="12" customFormat="1" ht="20.88" customHeight="1">
      <c r="A132" s="12"/>
      <c r="B132" s="211"/>
      <c r="C132" s="212"/>
      <c r="D132" s="213" t="s">
        <v>75</v>
      </c>
      <c r="E132" s="225" t="s">
        <v>250</v>
      </c>
      <c r="F132" s="225" t="s">
        <v>251</v>
      </c>
      <c r="G132" s="212"/>
      <c r="H132" s="212"/>
      <c r="I132" s="215"/>
      <c r="J132" s="226">
        <f>BK132</f>
        <v>0</v>
      </c>
      <c r="K132" s="212"/>
      <c r="L132" s="217"/>
      <c r="M132" s="218"/>
      <c r="N132" s="219"/>
      <c r="O132" s="219"/>
      <c r="P132" s="220">
        <f>SUM(P133:P192)</f>
        <v>0</v>
      </c>
      <c r="Q132" s="219"/>
      <c r="R132" s="220">
        <f>SUM(R133:R192)</f>
        <v>0</v>
      </c>
      <c r="S132" s="219"/>
      <c r="T132" s="221">
        <f>SUM(T133:T192)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2" t="s">
        <v>83</v>
      </c>
      <c r="AT132" s="223" t="s">
        <v>75</v>
      </c>
      <c r="AU132" s="223" t="s">
        <v>85</v>
      </c>
      <c r="AY132" s="222" t="s">
        <v>205</v>
      </c>
      <c r="BK132" s="224">
        <f>SUM(BK133:BK192)</f>
        <v>0</v>
      </c>
    </row>
    <row r="133" s="2" customFormat="1" ht="33" customHeight="1">
      <c r="A133" s="39"/>
      <c r="B133" s="40"/>
      <c r="C133" s="227" t="s">
        <v>83</v>
      </c>
      <c r="D133" s="227" t="s">
        <v>208</v>
      </c>
      <c r="E133" s="228" t="s">
        <v>5507</v>
      </c>
      <c r="F133" s="229" t="s">
        <v>5508</v>
      </c>
      <c r="G133" s="230" t="s">
        <v>211</v>
      </c>
      <c r="H133" s="231">
        <v>47.279000000000003</v>
      </c>
      <c r="I133" s="232"/>
      <c r="J133" s="233">
        <f>ROUND(I133*H133,2)</f>
        <v>0</v>
      </c>
      <c r="K133" s="229" t="s">
        <v>212</v>
      </c>
      <c r="L133" s="45"/>
      <c r="M133" s="234" t="s">
        <v>1</v>
      </c>
      <c r="N133" s="235" t="s">
        <v>41</v>
      </c>
      <c r="O133" s="92"/>
      <c r="P133" s="236">
        <f>O133*H133</f>
        <v>0</v>
      </c>
      <c r="Q133" s="236">
        <v>0</v>
      </c>
      <c r="R133" s="236">
        <f>Q133*H133</f>
        <v>0</v>
      </c>
      <c r="S133" s="236">
        <v>0</v>
      </c>
      <c r="T133" s="237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8" t="s">
        <v>213</v>
      </c>
      <c r="AT133" s="238" t="s">
        <v>208</v>
      </c>
      <c r="AU133" s="238" t="s">
        <v>214</v>
      </c>
      <c r="AY133" s="18" t="s">
        <v>205</v>
      </c>
      <c r="BE133" s="239">
        <f>IF(N133="základní",J133,0)</f>
        <v>0</v>
      </c>
      <c r="BF133" s="239">
        <f>IF(N133="snížená",J133,0)</f>
        <v>0</v>
      </c>
      <c r="BG133" s="239">
        <f>IF(N133="zákl. přenesená",J133,0)</f>
        <v>0</v>
      </c>
      <c r="BH133" s="239">
        <f>IF(N133="sníž. přenesená",J133,0)</f>
        <v>0</v>
      </c>
      <c r="BI133" s="239">
        <f>IF(N133="nulová",J133,0)</f>
        <v>0</v>
      </c>
      <c r="BJ133" s="18" t="s">
        <v>83</v>
      </c>
      <c r="BK133" s="239">
        <f>ROUND(I133*H133,2)</f>
        <v>0</v>
      </c>
      <c r="BL133" s="18" t="s">
        <v>213</v>
      </c>
      <c r="BM133" s="238" t="s">
        <v>5509</v>
      </c>
    </row>
    <row r="134" s="2" customFormat="1">
      <c r="A134" s="39"/>
      <c r="B134" s="40"/>
      <c r="C134" s="41"/>
      <c r="D134" s="240" t="s">
        <v>216</v>
      </c>
      <c r="E134" s="41"/>
      <c r="F134" s="241" t="s">
        <v>5510</v>
      </c>
      <c r="G134" s="41"/>
      <c r="H134" s="41"/>
      <c r="I134" s="242"/>
      <c r="J134" s="41"/>
      <c r="K134" s="41"/>
      <c r="L134" s="45"/>
      <c r="M134" s="243"/>
      <c r="N134" s="244"/>
      <c r="O134" s="92"/>
      <c r="P134" s="92"/>
      <c r="Q134" s="92"/>
      <c r="R134" s="92"/>
      <c r="S134" s="92"/>
      <c r="T134" s="93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216</v>
      </c>
      <c r="AU134" s="18" t="s">
        <v>214</v>
      </c>
    </row>
    <row r="135" s="13" customFormat="1">
      <c r="A135" s="13"/>
      <c r="B135" s="245"/>
      <c r="C135" s="246"/>
      <c r="D135" s="247" t="s">
        <v>218</v>
      </c>
      <c r="E135" s="248" t="s">
        <v>1</v>
      </c>
      <c r="F135" s="249" t="s">
        <v>219</v>
      </c>
      <c r="G135" s="246"/>
      <c r="H135" s="248" t="s">
        <v>1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5" t="s">
        <v>218</v>
      </c>
      <c r="AU135" s="255" t="s">
        <v>214</v>
      </c>
      <c r="AV135" s="13" t="s">
        <v>83</v>
      </c>
      <c r="AW135" s="13" t="s">
        <v>32</v>
      </c>
      <c r="AX135" s="13" t="s">
        <v>76</v>
      </c>
      <c r="AY135" s="255" t="s">
        <v>205</v>
      </c>
    </row>
    <row r="136" s="13" customFormat="1">
      <c r="A136" s="13"/>
      <c r="B136" s="245"/>
      <c r="C136" s="246"/>
      <c r="D136" s="247" t="s">
        <v>218</v>
      </c>
      <c r="E136" s="248" t="s">
        <v>1</v>
      </c>
      <c r="F136" s="249" t="s">
        <v>220</v>
      </c>
      <c r="G136" s="246"/>
      <c r="H136" s="248" t="s">
        <v>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5" t="s">
        <v>218</v>
      </c>
      <c r="AU136" s="255" t="s">
        <v>214</v>
      </c>
      <c r="AV136" s="13" t="s">
        <v>83</v>
      </c>
      <c r="AW136" s="13" t="s">
        <v>32</v>
      </c>
      <c r="AX136" s="13" t="s">
        <v>76</v>
      </c>
      <c r="AY136" s="255" t="s">
        <v>205</v>
      </c>
    </row>
    <row r="137" s="13" customFormat="1">
      <c r="A137" s="13"/>
      <c r="B137" s="245"/>
      <c r="C137" s="246"/>
      <c r="D137" s="247" t="s">
        <v>218</v>
      </c>
      <c r="E137" s="248" t="s">
        <v>1</v>
      </c>
      <c r="F137" s="249" t="s">
        <v>221</v>
      </c>
      <c r="G137" s="246"/>
      <c r="H137" s="248" t="s">
        <v>1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5" t="s">
        <v>218</v>
      </c>
      <c r="AU137" s="255" t="s">
        <v>214</v>
      </c>
      <c r="AV137" s="13" t="s">
        <v>83</v>
      </c>
      <c r="AW137" s="13" t="s">
        <v>32</v>
      </c>
      <c r="AX137" s="13" t="s">
        <v>76</v>
      </c>
      <c r="AY137" s="255" t="s">
        <v>205</v>
      </c>
    </row>
    <row r="138" s="13" customFormat="1">
      <c r="A138" s="13"/>
      <c r="B138" s="245"/>
      <c r="C138" s="246"/>
      <c r="D138" s="247" t="s">
        <v>218</v>
      </c>
      <c r="E138" s="248" t="s">
        <v>1</v>
      </c>
      <c r="F138" s="249" t="s">
        <v>222</v>
      </c>
      <c r="G138" s="246"/>
      <c r="H138" s="248" t="s">
        <v>1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5" t="s">
        <v>218</v>
      </c>
      <c r="AU138" s="255" t="s">
        <v>214</v>
      </c>
      <c r="AV138" s="13" t="s">
        <v>83</v>
      </c>
      <c r="AW138" s="13" t="s">
        <v>32</v>
      </c>
      <c r="AX138" s="13" t="s">
        <v>76</v>
      </c>
      <c r="AY138" s="255" t="s">
        <v>205</v>
      </c>
    </row>
    <row r="139" s="13" customFormat="1">
      <c r="A139" s="13"/>
      <c r="B139" s="245"/>
      <c r="C139" s="246"/>
      <c r="D139" s="247" t="s">
        <v>218</v>
      </c>
      <c r="E139" s="248" t="s">
        <v>1</v>
      </c>
      <c r="F139" s="249" t="s">
        <v>287</v>
      </c>
      <c r="G139" s="246"/>
      <c r="H139" s="248" t="s">
        <v>1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5" t="s">
        <v>218</v>
      </c>
      <c r="AU139" s="255" t="s">
        <v>214</v>
      </c>
      <c r="AV139" s="13" t="s">
        <v>83</v>
      </c>
      <c r="AW139" s="13" t="s">
        <v>32</v>
      </c>
      <c r="AX139" s="13" t="s">
        <v>76</v>
      </c>
      <c r="AY139" s="255" t="s">
        <v>205</v>
      </c>
    </row>
    <row r="140" s="13" customFormat="1">
      <c r="A140" s="13"/>
      <c r="B140" s="245"/>
      <c r="C140" s="246"/>
      <c r="D140" s="247" t="s">
        <v>218</v>
      </c>
      <c r="E140" s="248" t="s">
        <v>1</v>
      </c>
      <c r="F140" s="249" t="s">
        <v>222</v>
      </c>
      <c r="G140" s="246"/>
      <c r="H140" s="248" t="s">
        <v>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5" t="s">
        <v>218</v>
      </c>
      <c r="AU140" s="255" t="s">
        <v>214</v>
      </c>
      <c r="AV140" s="13" t="s">
        <v>83</v>
      </c>
      <c r="AW140" s="13" t="s">
        <v>32</v>
      </c>
      <c r="AX140" s="13" t="s">
        <v>76</v>
      </c>
      <c r="AY140" s="255" t="s">
        <v>205</v>
      </c>
    </row>
    <row r="141" s="14" customFormat="1">
      <c r="A141" s="14"/>
      <c r="B141" s="256"/>
      <c r="C141" s="257"/>
      <c r="D141" s="247" t="s">
        <v>218</v>
      </c>
      <c r="E141" s="258" t="s">
        <v>1</v>
      </c>
      <c r="F141" s="259" t="s">
        <v>5511</v>
      </c>
      <c r="G141" s="257"/>
      <c r="H141" s="260">
        <v>14.1</v>
      </c>
      <c r="I141" s="261"/>
      <c r="J141" s="257"/>
      <c r="K141" s="257"/>
      <c r="L141" s="262"/>
      <c r="M141" s="263"/>
      <c r="N141" s="264"/>
      <c r="O141" s="264"/>
      <c r="P141" s="264"/>
      <c r="Q141" s="264"/>
      <c r="R141" s="264"/>
      <c r="S141" s="264"/>
      <c r="T141" s="26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6" t="s">
        <v>218</v>
      </c>
      <c r="AU141" s="266" t="s">
        <v>214</v>
      </c>
      <c r="AV141" s="14" t="s">
        <v>85</v>
      </c>
      <c r="AW141" s="14" t="s">
        <v>32</v>
      </c>
      <c r="AX141" s="14" t="s">
        <v>76</v>
      </c>
      <c r="AY141" s="266" t="s">
        <v>205</v>
      </c>
    </row>
    <row r="142" s="14" customFormat="1">
      <c r="A142" s="14"/>
      <c r="B142" s="256"/>
      <c r="C142" s="257"/>
      <c r="D142" s="247" t="s">
        <v>218</v>
      </c>
      <c r="E142" s="258" t="s">
        <v>1</v>
      </c>
      <c r="F142" s="259" t="s">
        <v>5512</v>
      </c>
      <c r="G142" s="257"/>
      <c r="H142" s="260">
        <v>4.5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6" t="s">
        <v>218</v>
      </c>
      <c r="AU142" s="266" t="s">
        <v>214</v>
      </c>
      <c r="AV142" s="14" t="s">
        <v>85</v>
      </c>
      <c r="AW142" s="14" t="s">
        <v>32</v>
      </c>
      <c r="AX142" s="14" t="s">
        <v>76</v>
      </c>
      <c r="AY142" s="266" t="s">
        <v>205</v>
      </c>
    </row>
    <row r="143" s="14" customFormat="1">
      <c r="A143" s="14"/>
      <c r="B143" s="256"/>
      <c r="C143" s="257"/>
      <c r="D143" s="247" t="s">
        <v>218</v>
      </c>
      <c r="E143" s="258" t="s">
        <v>1</v>
      </c>
      <c r="F143" s="259" t="s">
        <v>5513</v>
      </c>
      <c r="G143" s="257"/>
      <c r="H143" s="260">
        <v>2.5</v>
      </c>
      <c r="I143" s="261"/>
      <c r="J143" s="257"/>
      <c r="K143" s="257"/>
      <c r="L143" s="262"/>
      <c r="M143" s="263"/>
      <c r="N143" s="264"/>
      <c r="O143" s="264"/>
      <c r="P143" s="264"/>
      <c r="Q143" s="264"/>
      <c r="R143" s="264"/>
      <c r="S143" s="264"/>
      <c r="T143" s="26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6" t="s">
        <v>218</v>
      </c>
      <c r="AU143" s="266" t="s">
        <v>214</v>
      </c>
      <c r="AV143" s="14" t="s">
        <v>85</v>
      </c>
      <c r="AW143" s="14" t="s">
        <v>32</v>
      </c>
      <c r="AX143" s="14" t="s">
        <v>76</v>
      </c>
      <c r="AY143" s="266" t="s">
        <v>205</v>
      </c>
    </row>
    <row r="144" s="14" customFormat="1">
      <c r="A144" s="14"/>
      <c r="B144" s="256"/>
      <c r="C144" s="257"/>
      <c r="D144" s="247" t="s">
        <v>218</v>
      </c>
      <c r="E144" s="258" t="s">
        <v>1</v>
      </c>
      <c r="F144" s="259" t="s">
        <v>5514</v>
      </c>
      <c r="G144" s="257"/>
      <c r="H144" s="260">
        <v>2.5</v>
      </c>
      <c r="I144" s="261"/>
      <c r="J144" s="257"/>
      <c r="K144" s="257"/>
      <c r="L144" s="262"/>
      <c r="M144" s="263"/>
      <c r="N144" s="264"/>
      <c r="O144" s="264"/>
      <c r="P144" s="264"/>
      <c r="Q144" s="264"/>
      <c r="R144" s="264"/>
      <c r="S144" s="264"/>
      <c r="T144" s="26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6" t="s">
        <v>218</v>
      </c>
      <c r="AU144" s="266" t="s">
        <v>214</v>
      </c>
      <c r="AV144" s="14" t="s">
        <v>85</v>
      </c>
      <c r="AW144" s="14" t="s">
        <v>32</v>
      </c>
      <c r="AX144" s="14" t="s">
        <v>76</v>
      </c>
      <c r="AY144" s="266" t="s">
        <v>205</v>
      </c>
    </row>
    <row r="145" s="14" customFormat="1">
      <c r="A145" s="14"/>
      <c r="B145" s="256"/>
      <c r="C145" s="257"/>
      <c r="D145" s="247" t="s">
        <v>218</v>
      </c>
      <c r="E145" s="258" t="s">
        <v>1</v>
      </c>
      <c r="F145" s="259" t="s">
        <v>5515</v>
      </c>
      <c r="G145" s="257"/>
      <c r="H145" s="260">
        <v>30.625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6" t="s">
        <v>218</v>
      </c>
      <c r="AU145" s="266" t="s">
        <v>214</v>
      </c>
      <c r="AV145" s="14" t="s">
        <v>85</v>
      </c>
      <c r="AW145" s="14" t="s">
        <v>32</v>
      </c>
      <c r="AX145" s="14" t="s">
        <v>76</v>
      </c>
      <c r="AY145" s="266" t="s">
        <v>205</v>
      </c>
    </row>
    <row r="146" s="14" customFormat="1">
      <c r="A146" s="14"/>
      <c r="B146" s="256"/>
      <c r="C146" s="257"/>
      <c r="D146" s="247" t="s">
        <v>218</v>
      </c>
      <c r="E146" s="258" t="s">
        <v>1</v>
      </c>
      <c r="F146" s="259" t="s">
        <v>5516</v>
      </c>
      <c r="G146" s="257"/>
      <c r="H146" s="260">
        <v>13.317</v>
      </c>
      <c r="I146" s="261"/>
      <c r="J146" s="257"/>
      <c r="K146" s="257"/>
      <c r="L146" s="262"/>
      <c r="M146" s="263"/>
      <c r="N146" s="264"/>
      <c r="O146" s="264"/>
      <c r="P146" s="264"/>
      <c r="Q146" s="264"/>
      <c r="R146" s="264"/>
      <c r="S146" s="264"/>
      <c r="T146" s="26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6" t="s">
        <v>218</v>
      </c>
      <c r="AU146" s="266" t="s">
        <v>214</v>
      </c>
      <c r="AV146" s="14" t="s">
        <v>85</v>
      </c>
      <c r="AW146" s="14" t="s">
        <v>32</v>
      </c>
      <c r="AX146" s="14" t="s">
        <v>76</v>
      </c>
      <c r="AY146" s="266" t="s">
        <v>205</v>
      </c>
    </row>
    <row r="147" s="15" customFormat="1">
      <c r="A147" s="15"/>
      <c r="B147" s="267"/>
      <c r="C147" s="268"/>
      <c r="D147" s="247" t="s">
        <v>218</v>
      </c>
      <c r="E147" s="269" t="s">
        <v>1</v>
      </c>
      <c r="F147" s="270" t="s">
        <v>229</v>
      </c>
      <c r="G147" s="268"/>
      <c r="H147" s="271">
        <v>67.542000000000002</v>
      </c>
      <c r="I147" s="272"/>
      <c r="J147" s="268"/>
      <c r="K147" s="268"/>
      <c r="L147" s="273"/>
      <c r="M147" s="274"/>
      <c r="N147" s="275"/>
      <c r="O147" s="275"/>
      <c r="P147" s="275"/>
      <c r="Q147" s="275"/>
      <c r="R147" s="275"/>
      <c r="S147" s="275"/>
      <c r="T147" s="27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7" t="s">
        <v>218</v>
      </c>
      <c r="AU147" s="277" t="s">
        <v>214</v>
      </c>
      <c r="AV147" s="15" t="s">
        <v>213</v>
      </c>
      <c r="AW147" s="15" t="s">
        <v>32</v>
      </c>
      <c r="AX147" s="15" t="s">
        <v>83</v>
      </c>
      <c r="AY147" s="277" t="s">
        <v>205</v>
      </c>
    </row>
    <row r="148" s="14" customFormat="1">
      <c r="A148" s="14"/>
      <c r="B148" s="256"/>
      <c r="C148" s="257"/>
      <c r="D148" s="247" t="s">
        <v>218</v>
      </c>
      <c r="E148" s="257"/>
      <c r="F148" s="259" t="s">
        <v>5517</v>
      </c>
      <c r="G148" s="257"/>
      <c r="H148" s="260">
        <v>47.279000000000003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6" t="s">
        <v>218</v>
      </c>
      <c r="AU148" s="266" t="s">
        <v>214</v>
      </c>
      <c r="AV148" s="14" t="s">
        <v>85</v>
      </c>
      <c r="AW148" s="14" t="s">
        <v>4</v>
      </c>
      <c r="AX148" s="14" t="s">
        <v>83</v>
      </c>
      <c r="AY148" s="266" t="s">
        <v>205</v>
      </c>
    </row>
    <row r="149" s="2" customFormat="1" ht="33" customHeight="1">
      <c r="A149" s="39"/>
      <c r="B149" s="40"/>
      <c r="C149" s="227" t="s">
        <v>85</v>
      </c>
      <c r="D149" s="227" t="s">
        <v>208</v>
      </c>
      <c r="E149" s="228" t="s">
        <v>5518</v>
      </c>
      <c r="F149" s="229" t="s">
        <v>5519</v>
      </c>
      <c r="G149" s="230" t="s">
        <v>211</v>
      </c>
      <c r="H149" s="231">
        <v>20.263000000000002</v>
      </c>
      <c r="I149" s="232"/>
      <c r="J149" s="233">
        <f>ROUND(I149*H149,2)</f>
        <v>0</v>
      </c>
      <c r="K149" s="229" t="s">
        <v>212</v>
      </c>
      <c r="L149" s="45"/>
      <c r="M149" s="234" t="s">
        <v>1</v>
      </c>
      <c r="N149" s="235" t="s">
        <v>41</v>
      </c>
      <c r="O149" s="92"/>
      <c r="P149" s="236">
        <f>O149*H149</f>
        <v>0</v>
      </c>
      <c r="Q149" s="236">
        <v>0</v>
      </c>
      <c r="R149" s="236">
        <f>Q149*H149</f>
        <v>0</v>
      </c>
      <c r="S149" s="236">
        <v>0</v>
      </c>
      <c r="T149" s="237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8" t="s">
        <v>213</v>
      </c>
      <c r="AT149" s="238" t="s">
        <v>208</v>
      </c>
      <c r="AU149" s="238" t="s">
        <v>214</v>
      </c>
      <c r="AY149" s="18" t="s">
        <v>205</v>
      </c>
      <c r="BE149" s="239">
        <f>IF(N149="základní",J149,0)</f>
        <v>0</v>
      </c>
      <c r="BF149" s="239">
        <f>IF(N149="snížená",J149,0)</f>
        <v>0</v>
      </c>
      <c r="BG149" s="239">
        <f>IF(N149="zákl. přenesená",J149,0)</f>
        <v>0</v>
      </c>
      <c r="BH149" s="239">
        <f>IF(N149="sníž. přenesená",J149,0)</f>
        <v>0</v>
      </c>
      <c r="BI149" s="239">
        <f>IF(N149="nulová",J149,0)</f>
        <v>0</v>
      </c>
      <c r="BJ149" s="18" t="s">
        <v>83</v>
      </c>
      <c r="BK149" s="239">
        <f>ROUND(I149*H149,2)</f>
        <v>0</v>
      </c>
      <c r="BL149" s="18" t="s">
        <v>213</v>
      </c>
      <c r="BM149" s="238" t="s">
        <v>5520</v>
      </c>
    </row>
    <row r="150" s="2" customFormat="1">
      <c r="A150" s="39"/>
      <c r="B150" s="40"/>
      <c r="C150" s="41"/>
      <c r="D150" s="240" t="s">
        <v>216</v>
      </c>
      <c r="E150" s="41"/>
      <c r="F150" s="241" t="s">
        <v>5521</v>
      </c>
      <c r="G150" s="41"/>
      <c r="H150" s="41"/>
      <c r="I150" s="242"/>
      <c r="J150" s="41"/>
      <c r="K150" s="41"/>
      <c r="L150" s="45"/>
      <c r="M150" s="243"/>
      <c r="N150" s="244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216</v>
      </c>
      <c r="AU150" s="18" t="s">
        <v>214</v>
      </c>
    </row>
    <row r="151" s="13" customFormat="1">
      <c r="A151" s="13"/>
      <c r="B151" s="245"/>
      <c r="C151" s="246"/>
      <c r="D151" s="247" t="s">
        <v>218</v>
      </c>
      <c r="E151" s="248" t="s">
        <v>1</v>
      </c>
      <c r="F151" s="249" t="s">
        <v>219</v>
      </c>
      <c r="G151" s="246"/>
      <c r="H151" s="248" t="s">
        <v>1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5" t="s">
        <v>218</v>
      </c>
      <c r="AU151" s="255" t="s">
        <v>214</v>
      </c>
      <c r="AV151" s="13" t="s">
        <v>83</v>
      </c>
      <c r="AW151" s="13" t="s">
        <v>32</v>
      </c>
      <c r="AX151" s="13" t="s">
        <v>76</v>
      </c>
      <c r="AY151" s="255" t="s">
        <v>205</v>
      </c>
    </row>
    <row r="152" s="13" customFormat="1">
      <c r="A152" s="13"/>
      <c r="B152" s="245"/>
      <c r="C152" s="246"/>
      <c r="D152" s="247" t="s">
        <v>218</v>
      </c>
      <c r="E152" s="248" t="s">
        <v>1</v>
      </c>
      <c r="F152" s="249" t="s">
        <v>220</v>
      </c>
      <c r="G152" s="246"/>
      <c r="H152" s="248" t="s">
        <v>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5" t="s">
        <v>218</v>
      </c>
      <c r="AU152" s="255" t="s">
        <v>214</v>
      </c>
      <c r="AV152" s="13" t="s">
        <v>83</v>
      </c>
      <c r="AW152" s="13" t="s">
        <v>32</v>
      </c>
      <c r="AX152" s="13" t="s">
        <v>76</v>
      </c>
      <c r="AY152" s="255" t="s">
        <v>205</v>
      </c>
    </row>
    <row r="153" s="13" customFormat="1">
      <c r="A153" s="13"/>
      <c r="B153" s="245"/>
      <c r="C153" s="246"/>
      <c r="D153" s="247" t="s">
        <v>218</v>
      </c>
      <c r="E153" s="248" t="s">
        <v>1</v>
      </c>
      <c r="F153" s="249" t="s">
        <v>221</v>
      </c>
      <c r="G153" s="246"/>
      <c r="H153" s="248" t="s">
        <v>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5" t="s">
        <v>218</v>
      </c>
      <c r="AU153" s="255" t="s">
        <v>214</v>
      </c>
      <c r="AV153" s="13" t="s">
        <v>83</v>
      </c>
      <c r="AW153" s="13" t="s">
        <v>32</v>
      </c>
      <c r="AX153" s="13" t="s">
        <v>76</v>
      </c>
      <c r="AY153" s="255" t="s">
        <v>205</v>
      </c>
    </row>
    <row r="154" s="13" customFormat="1">
      <c r="A154" s="13"/>
      <c r="B154" s="245"/>
      <c r="C154" s="246"/>
      <c r="D154" s="247" t="s">
        <v>218</v>
      </c>
      <c r="E154" s="248" t="s">
        <v>1</v>
      </c>
      <c r="F154" s="249" t="s">
        <v>222</v>
      </c>
      <c r="G154" s="246"/>
      <c r="H154" s="248" t="s">
        <v>1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5" t="s">
        <v>218</v>
      </c>
      <c r="AU154" s="255" t="s">
        <v>214</v>
      </c>
      <c r="AV154" s="13" t="s">
        <v>83</v>
      </c>
      <c r="AW154" s="13" t="s">
        <v>32</v>
      </c>
      <c r="AX154" s="13" t="s">
        <v>76</v>
      </c>
      <c r="AY154" s="255" t="s">
        <v>205</v>
      </c>
    </row>
    <row r="155" s="13" customFormat="1">
      <c r="A155" s="13"/>
      <c r="B155" s="245"/>
      <c r="C155" s="246"/>
      <c r="D155" s="247" t="s">
        <v>218</v>
      </c>
      <c r="E155" s="248" t="s">
        <v>1</v>
      </c>
      <c r="F155" s="249" t="s">
        <v>287</v>
      </c>
      <c r="G155" s="246"/>
      <c r="H155" s="248" t="s">
        <v>1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5" t="s">
        <v>218</v>
      </c>
      <c r="AU155" s="255" t="s">
        <v>214</v>
      </c>
      <c r="AV155" s="13" t="s">
        <v>83</v>
      </c>
      <c r="AW155" s="13" t="s">
        <v>32</v>
      </c>
      <c r="AX155" s="13" t="s">
        <v>76</v>
      </c>
      <c r="AY155" s="255" t="s">
        <v>205</v>
      </c>
    </row>
    <row r="156" s="13" customFormat="1">
      <c r="A156" s="13"/>
      <c r="B156" s="245"/>
      <c r="C156" s="246"/>
      <c r="D156" s="247" t="s">
        <v>218</v>
      </c>
      <c r="E156" s="248" t="s">
        <v>1</v>
      </c>
      <c r="F156" s="249" t="s">
        <v>222</v>
      </c>
      <c r="G156" s="246"/>
      <c r="H156" s="248" t="s">
        <v>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5" t="s">
        <v>218</v>
      </c>
      <c r="AU156" s="255" t="s">
        <v>214</v>
      </c>
      <c r="AV156" s="13" t="s">
        <v>83</v>
      </c>
      <c r="AW156" s="13" t="s">
        <v>32</v>
      </c>
      <c r="AX156" s="13" t="s">
        <v>76</v>
      </c>
      <c r="AY156" s="255" t="s">
        <v>205</v>
      </c>
    </row>
    <row r="157" s="14" customFormat="1">
      <c r="A157" s="14"/>
      <c r="B157" s="256"/>
      <c r="C157" s="257"/>
      <c r="D157" s="247" t="s">
        <v>218</v>
      </c>
      <c r="E157" s="258" t="s">
        <v>1</v>
      </c>
      <c r="F157" s="259" t="s">
        <v>5511</v>
      </c>
      <c r="G157" s="257"/>
      <c r="H157" s="260">
        <v>14.1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6" t="s">
        <v>218</v>
      </c>
      <c r="AU157" s="266" t="s">
        <v>214</v>
      </c>
      <c r="AV157" s="14" t="s">
        <v>85</v>
      </c>
      <c r="AW157" s="14" t="s">
        <v>32</v>
      </c>
      <c r="AX157" s="14" t="s">
        <v>76</v>
      </c>
      <c r="AY157" s="266" t="s">
        <v>205</v>
      </c>
    </row>
    <row r="158" s="14" customFormat="1">
      <c r="A158" s="14"/>
      <c r="B158" s="256"/>
      <c r="C158" s="257"/>
      <c r="D158" s="247" t="s">
        <v>218</v>
      </c>
      <c r="E158" s="258" t="s">
        <v>1</v>
      </c>
      <c r="F158" s="259" t="s">
        <v>5512</v>
      </c>
      <c r="G158" s="257"/>
      <c r="H158" s="260">
        <v>4.5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6" t="s">
        <v>218</v>
      </c>
      <c r="AU158" s="266" t="s">
        <v>214</v>
      </c>
      <c r="AV158" s="14" t="s">
        <v>85</v>
      </c>
      <c r="AW158" s="14" t="s">
        <v>32</v>
      </c>
      <c r="AX158" s="14" t="s">
        <v>76</v>
      </c>
      <c r="AY158" s="266" t="s">
        <v>205</v>
      </c>
    </row>
    <row r="159" s="14" customFormat="1">
      <c r="A159" s="14"/>
      <c r="B159" s="256"/>
      <c r="C159" s="257"/>
      <c r="D159" s="247" t="s">
        <v>218</v>
      </c>
      <c r="E159" s="258" t="s">
        <v>1</v>
      </c>
      <c r="F159" s="259" t="s">
        <v>5513</v>
      </c>
      <c r="G159" s="257"/>
      <c r="H159" s="260">
        <v>2.5</v>
      </c>
      <c r="I159" s="261"/>
      <c r="J159" s="257"/>
      <c r="K159" s="257"/>
      <c r="L159" s="262"/>
      <c r="M159" s="263"/>
      <c r="N159" s="264"/>
      <c r="O159" s="264"/>
      <c r="P159" s="264"/>
      <c r="Q159" s="264"/>
      <c r="R159" s="264"/>
      <c r="S159" s="264"/>
      <c r="T159" s="26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6" t="s">
        <v>218</v>
      </c>
      <c r="AU159" s="266" t="s">
        <v>214</v>
      </c>
      <c r="AV159" s="14" t="s">
        <v>85</v>
      </c>
      <c r="AW159" s="14" t="s">
        <v>32</v>
      </c>
      <c r="AX159" s="14" t="s">
        <v>76</v>
      </c>
      <c r="AY159" s="266" t="s">
        <v>205</v>
      </c>
    </row>
    <row r="160" s="14" customFormat="1">
      <c r="A160" s="14"/>
      <c r="B160" s="256"/>
      <c r="C160" s="257"/>
      <c r="D160" s="247" t="s">
        <v>218</v>
      </c>
      <c r="E160" s="258" t="s">
        <v>1</v>
      </c>
      <c r="F160" s="259" t="s">
        <v>5514</v>
      </c>
      <c r="G160" s="257"/>
      <c r="H160" s="260">
        <v>2.5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6" t="s">
        <v>218</v>
      </c>
      <c r="AU160" s="266" t="s">
        <v>214</v>
      </c>
      <c r="AV160" s="14" t="s">
        <v>85</v>
      </c>
      <c r="AW160" s="14" t="s">
        <v>32</v>
      </c>
      <c r="AX160" s="14" t="s">
        <v>76</v>
      </c>
      <c r="AY160" s="266" t="s">
        <v>205</v>
      </c>
    </row>
    <row r="161" s="14" customFormat="1">
      <c r="A161" s="14"/>
      <c r="B161" s="256"/>
      <c r="C161" s="257"/>
      <c r="D161" s="247" t="s">
        <v>218</v>
      </c>
      <c r="E161" s="258" t="s">
        <v>1</v>
      </c>
      <c r="F161" s="259" t="s">
        <v>5515</v>
      </c>
      <c r="G161" s="257"/>
      <c r="H161" s="260">
        <v>30.625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6" t="s">
        <v>218</v>
      </c>
      <c r="AU161" s="266" t="s">
        <v>214</v>
      </c>
      <c r="AV161" s="14" t="s">
        <v>85</v>
      </c>
      <c r="AW161" s="14" t="s">
        <v>32</v>
      </c>
      <c r="AX161" s="14" t="s">
        <v>76</v>
      </c>
      <c r="AY161" s="266" t="s">
        <v>205</v>
      </c>
    </row>
    <row r="162" s="14" customFormat="1">
      <c r="A162" s="14"/>
      <c r="B162" s="256"/>
      <c r="C162" s="257"/>
      <c r="D162" s="247" t="s">
        <v>218</v>
      </c>
      <c r="E162" s="258" t="s">
        <v>1</v>
      </c>
      <c r="F162" s="259" t="s">
        <v>5516</v>
      </c>
      <c r="G162" s="257"/>
      <c r="H162" s="260">
        <v>13.317</v>
      </c>
      <c r="I162" s="261"/>
      <c r="J162" s="257"/>
      <c r="K162" s="257"/>
      <c r="L162" s="262"/>
      <c r="M162" s="263"/>
      <c r="N162" s="264"/>
      <c r="O162" s="264"/>
      <c r="P162" s="264"/>
      <c r="Q162" s="264"/>
      <c r="R162" s="264"/>
      <c r="S162" s="264"/>
      <c r="T162" s="26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6" t="s">
        <v>218</v>
      </c>
      <c r="AU162" s="266" t="s">
        <v>214</v>
      </c>
      <c r="AV162" s="14" t="s">
        <v>85</v>
      </c>
      <c r="AW162" s="14" t="s">
        <v>32</v>
      </c>
      <c r="AX162" s="14" t="s">
        <v>76</v>
      </c>
      <c r="AY162" s="266" t="s">
        <v>205</v>
      </c>
    </row>
    <row r="163" s="15" customFormat="1">
      <c r="A163" s="15"/>
      <c r="B163" s="267"/>
      <c r="C163" s="268"/>
      <c r="D163" s="247" t="s">
        <v>218</v>
      </c>
      <c r="E163" s="269" t="s">
        <v>1</v>
      </c>
      <c r="F163" s="270" t="s">
        <v>229</v>
      </c>
      <c r="G163" s="268"/>
      <c r="H163" s="271">
        <v>67.542000000000002</v>
      </c>
      <c r="I163" s="272"/>
      <c r="J163" s="268"/>
      <c r="K163" s="268"/>
      <c r="L163" s="273"/>
      <c r="M163" s="274"/>
      <c r="N163" s="275"/>
      <c r="O163" s="275"/>
      <c r="P163" s="275"/>
      <c r="Q163" s="275"/>
      <c r="R163" s="275"/>
      <c r="S163" s="275"/>
      <c r="T163" s="276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77" t="s">
        <v>218</v>
      </c>
      <c r="AU163" s="277" t="s">
        <v>214</v>
      </c>
      <c r="AV163" s="15" t="s">
        <v>213</v>
      </c>
      <c r="AW163" s="15" t="s">
        <v>32</v>
      </c>
      <c r="AX163" s="15" t="s">
        <v>83</v>
      </c>
      <c r="AY163" s="277" t="s">
        <v>205</v>
      </c>
    </row>
    <row r="164" s="14" customFormat="1">
      <c r="A164" s="14"/>
      <c r="B164" s="256"/>
      <c r="C164" s="257"/>
      <c r="D164" s="247" t="s">
        <v>218</v>
      </c>
      <c r="E164" s="257"/>
      <c r="F164" s="259" t="s">
        <v>5522</v>
      </c>
      <c r="G164" s="257"/>
      <c r="H164" s="260">
        <v>20.263000000000002</v>
      </c>
      <c r="I164" s="261"/>
      <c r="J164" s="257"/>
      <c r="K164" s="257"/>
      <c r="L164" s="262"/>
      <c r="M164" s="263"/>
      <c r="N164" s="264"/>
      <c r="O164" s="264"/>
      <c r="P164" s="264"/>
      <c r="Q164" s="264"/>
      <c r="R164" s="264"/>
      <c r="S164" s="264"/>
      <c r="T164" s="26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6" t="s">
        <v>218</v>
      </c>
      <c r="AU164" s="266" t="s">
        <v>214</v>
      </c>
      <c r="AV164" s="14" t="s">
        <v>85</v>
      </c>
      <c r="AW164" s="14" t="s">
        <v>4</v>
      </c>
      <c r="AX164" s="14" t="s">
        <v>83</v>
      </c>
      <c r="AY164" s="266" t="s">
        <v>205</v>
      </c>
    </row>
    <row r="165" s="2" customFormat="1" ht="33" customHeight="1">
      <c r="A165" s="39"/>
      <c r="B165" s="40"/>
      <c r="C165" s="227" t="s">
        <v>214</v>
      </c>
      <c r="D165" s="227" t="s">
        <v>208</v>
      </c>
      <c r="E165" s="228" t="s">
        <v>5523</v>
      </c>
      <c r="F165" s="229" t="s">
        <v>5524</v>
      </c>
      <c r="G165" s="230" t="s">
        <v>211</v>
      </c>
      <c r="H165" s="231">
        <v>146.81100000000001</v>
      </c>
      <c r="I165" s="232"/>
      <c r="J165" s="233">
        <f>ROUND(I165*H165,2)</f>
        <v>0</v>
      </c>
      <c r="K165" s="229" t="s">
        <v>212</v>
      </c>
      <c r="L165" s="45"/>
      <c r="M165" s="234" t="s">
        <v>1</v>
      </c>
      <c r="N165" s="235" t="s">
        <v>41</v>
      </c>
      <c r="O165" s="92"/>
      <c r="P165" s="236">
        <f>O165*H165</f>
        <v>0</v>
      </c>
      <c r="Q165" s="236">
        <v>0</v>
      </c>
      <c r="R165" s="236">
        <f>Q165*H165</f>
        <v>0</v>
      </c>
      <c r="S165" s="236">
        <v>0</v>
      </c>
      <c r="T165" s="237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8" t="s">
        <v>213</v>
      </c>
      <c r="AT165" s="238" t="s">
        <v>208</v>
      </c>
      <c r="AU165" s="238" t="s">
        <v>214</v>
      </c>
      <c r="AY165" s="18" t="s">
        <v>205</v>
      </c>
      <c r="BE165" s="239">
        <f>IF(N165="základní",J165,0)</f>
        <v>0</v>
      </c>
      <c r="BF165" s="239">
        <f>IF(N165="snížená",J165,0)</f>
        <v>0</v>
      </c>
      <c r="BG165" s="239">
        <f>IF(N165="zákl. přenesená",J165,0)</f>
        <v>0</v>
      </c>
      <c r="BH165" s="239">
        <f>IF(N165="sníž. přenesená",J165,0)</f>
        <v>0</v>
      </c>
      <c r="BI165" s="239">
        <f>IF(N165="nulová",J165,0)</f>
        <v>0</v>
      </c>
      <c r="BJ165" s="18" t="s">
        <v>83</v>
      </c>
      <c r="BK165" s="239">
        <f>ROUND(I165*H165,2)</f>
        <v>0</v>
      </c>
      <c r="BL165" s="18" t="s">
        <v>213</v>
      </c>
      <c r="BM165" s="238" t="s">
        <v>5525</v>
      </c>
    </row>
    <row r="166" s="2" customFormat="1">
      <c r="A166" s="39"/>
      <c r="B166" s="40"/>
      <c r="C166" s="41"/>
      <c r="D166" s="240" t="s">
        <v>216</v>
      </c>
      <c r="E166" s="41"/>
      <c r="F166" s="241" t="s">
        <v>5526</v>
      </c>
      <c r="G166" s="41"/>
      <c r="H166" s="41"/>
      <c r="I166" s="242"/>
      <c r="J166" s="41"/>
      <c r="K166" s="41"/>
      <c r="L166" s="45"/>
      <c r="M166" s="243"/>
      <c r="N166" s="244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216</v>
      </c>
      <c r="AU166" s="18" t="s">
        <v>214</v>
      </c>
    </row>
    <row r="167" s="13" customFormat="1">
      <c r="A167" s="13"/>
      <c r="B167" s="245"/>
      <c r="C167" s="246"/>
      <c r="D167" s="247" t="s">
        <v>218</v>
      </c>
      <c r="E167" s="248" t="s">
        <v>1</v>
      </c>
      <c r="F167" s="249" t="s">
        <v>219</v>
      </c>
      <c r="G167" s="246"/>
      <c r="H167" s="248" t="s">
        <v>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5" t="s">
        <v>218</v>
      </c>
      <c r="AU167" s="255" t="s">
        <v>214</v>
      </c>
      <c r="AV167" s="13" t="s">
        <v>83</v>
      </c>
      <c r="AW167" s="13" t="s">
        <v>32</v>
      </c>
      <c r="AX167" s="13" t="s">
        <v>76</v>
      </c>
      <c r="AY167" s="255" t="s">
        <v>205</v>
      </c>
    </row>
    <row r="168" s="13" customFormat="1">
      <c r="A168" s="13"/>
      <c r="B168" s="245"/>
      <c r="C168" s="246"/>
      <c r="D168" s="247" t="s">
        <v>218</v>
      </c>
      <c r="E168" s="248" t="s">
        <v>1</v>
      </c>
      <c r="F168" s="249" t="s">
        <v>220</v>
      </c>
      <c r="G168" s="246"/>
      <c r="H168" s="248" t="s">
        <v>1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5" t="s">
        <v>218</v>
      </c>
      <c r="AU168" s="255" t="s">
        <v>214</v>
      </c>
      <c r="AV168" s="13" t="s">
        <v>83</v>
      </c>
      <c r="AW168" s="13" t="s">
        <v>32</v>
      </c>
      <c r="AX168" s="13" t="s">
        <v>76</v>
      </c>
      <c r="AY168" s="255" t="s">
        <v>205</v>
      </c>
    </row>
    <row r="169" s="13" customFormat="1">
      <c r="A169" s="13"/>
      <c r="B169" s="245"/>
      <c r="C169" s="246"/>
      <c r="D169" s="247" t="s">
        <v>218</v>
      </c>
      <c r="E169" s="248" t="s">
        <v>1</v>
      </c>
      <c r="F169" s="249" t="s">
        <v>287</v>
      </c>
      <c r="G169" s="246"/>
      <c r="H169" s="248" t="s">
        <v>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5" t="s">
        <v>218</v>
      </c>
      <c r="AU169" s="255" t="s">
        <v>214</v>
      </c>
      <c r="AV169" s="13" t="s">
        <v>83</v>
      </c>
      <c r="AW169" s="13" t="s">
        <v>32</v>
      </c>
      <c r="AX169" s="13" t="s">
        <v>76</v>
      </c>
      <c r="AY169" s="255" t="s">
        <v>205</v>
      </c>
    </row>
    <row r="170" s="13" customFormat="1">
      <c r="A170" s="13"/>
      <c r="B170" s="245"/>
      <c r="C170" s="246"/>
      <c r="D170" s="247" t="s">
        <v>218</v>
      </c>
      <c r="E170" s="248" t="s">
        <v>1</v>
      </c>
      <c r="F170" s="249" t="s">
        <v>222</v>
      </c>
      <c r="G170" s="246"/>
      <c r="H170" s="248" t="s">
        <v>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5" t="s">
        <v>218</v>
      </c>
      <c r="AU170" s="255" t="s">
        <v>214</v>
      </c>
      <c r="AV170" s="13" t="s">
        <v>83</v>
      </c>
      <c r="AW170" s="13" t="s">
        <v>32</v>
      </c>
      <c r="AX170" s="13" t="s">
        <v>76</v>
      </c>
      <c r="AY170" s="255" t="s">
        <v>205</v>
      </c>
    </row>
    <row r="171" s="14" customFormat="1">
      <c r="A171" s="14"/>
      <c r="B171" s="256"/>
      <c r="C171" s="257"/>
      <c r="D171" s="247" t="s">
        <v>218</v>
      </c>
      <c r="E171" s="258" t="s">
        <v>1</v>
      </c>
      <c r="F171" s="259" t="s">
        <v>5527</v>
      </c>
      <c r="G171" s="257"/>
      <c r="H171" s="260">
        <v>34.079999999999998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6" t="s">
        <v>218</v>
      </c>
      <c r="AU171" s="266" t="s">
        <v>214</v>
      </c>
      <c r="AV171" s="14" t="s">
        <v>85</v>
      </c>
      <c r="AW171" s="14" t="s">
        <v>32</v>
      </c>
      <c r="AX171" s="14" t="s">
        <v>76</v>
      </c>
      <c r="AY171" s="266" t="s">
        <v>205</v>
      </c>
    </row>
    <row r="172" s="14" customFormat="1">
      <c r="A172" s="14"/>
      <c r="B172" s="256"/>
      <c r="C172" s="257"/>
      <c r="D172" s="247" t="s">
        <v>218</v>
      </c>
      <c r="E172" s="258" t="s">
        <v>1</v>
      </c>
      <c r="F172" s="259" t="s">
        <v>5528</v>
      </c>
      <c r="G172" s="257"/>
      <c r="H172" s="260">
        <v>12.960000000000001</v>
      </c>
      <c r="I172" s="261"/>
      <c r="J172" s="257"/>
      <c r="K172" s="257"/>
      <c r="L172" s="262"/>
      <c r="M172" s="263"/>
      <c r="N172" s="264"/>
      <c r="O172" s="264"/>
      <c r="P172" s="264"/>
      <c r="Q172" s="264"/>
      <c r="R172" s="264"/>
      <c r="S172" s="264"/>
      <c r="T172" s="26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6" t="s">
        <v>218</v>
      </c>
      <c r="AU172" s="266" t="s">
        <v>214</v>
      </c>
      <c r="AV172" s="14" t="s">
        <v>85</v>
      </c>
      <c r="AW172" s="14" t="s">
        <v>32</v>
      </c>
      <c r="AX172" s="14" t="s">
        <v>76</v>
      </c>
      <c r="AY172" s="266" t="s">
        <v>205</v>
      </c>
    </row>
    <row r="173" s="14" customFormat="1">
      <c r="A173" s="14"/>
      <c r="B173" s="256"/>
      <c r="C173" s="257"/>
      <c r="D173" s="247" t="s">
        <v>218</v>
      </c>
      <c r="E173" s="258" t="s">
        <v>1</v>
      </c>
      <c r="F173" s="259" t="s">
        <v>5529</v>
      </c>
      <c r="G173" s="257"/>
      <c r="H173" s="260">
        <v>54.600000000000001</v>
      </c>
      <c r="I173" s="261"/>
      <c r="J173" s="257"/>
      <c r="K173" s="257"/>
      <c r="L173" s="262"/>
      <c r="M173" s="263"/>
      <c r="N173" s="264"/>
      <c r="O173" s="264"/>
      <c r="P173" s="264"/>
      <c r="Q173" s="264"/>
      <c r="R173" s="264"/>
      <c r="S173" s="264"/>
      <c r="T173" s="26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6" t="s">
        <v>218</v>
      </c>
      <c r="AU173" s="266" t="s">
        <v>214</v>
      </c>
      <c r="AV173" s="14" t="s">
        <v>85</v>
      </c>
      <c r="AW173" s="14" t="s">
        <v>32</v>
      </c>
      <c r="AX173" s="14" t="s">
        <v>76</v>
      </c>
      <c r="AY173" s="266" t="s">
        <v>205</v>
      </c>
    </row>
    <row r="174" s="14" customFormat="1">
      <c r="A174" s="14"/>
      <c r="B174" s="256"/>
      <c r="C174" s="257"/>
      <c r="D174" s="247" t="s">
        <v>218</v>
      </c>
      <c r="E174" s="258" t="s">
        <v>1</v>
      </c>
      <c r="F174" s="259" t="s">
        <v>5530</v>
      </c>
      <c r="G174" s="257"/>
      <c r="H174" s="260">
        <v>27.719999999999999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6" t="s">
        <v>218</v>
      </c>
      <c r="AU174" s="266" t="s">
        <v>214</v>
      </c>
      <c r="AV174" s="14" t="s">
        <v>85</v>
      </c>
      <c r="AW174" s="14" t="s">
        <v>32</v>
      </c>
      <c r="AX174" s="14" t="s">
        <v>76</v>
      </c>
      <c r="AY174" s="266" t="s">
        <v>205</v>
      </c>
    </row>
    <row r="175" s="14" customFormat="1">
      <c r="A175" s="14"/>
      <c r="B175" s="256"/>
      <c r="C175" s="257"/>
      <c r="D175" s="247" t="s">
        <v>218</v>
      </c>
      <c r="E175" s="258" t="s">
        <v>1</v>
      </c>
      <c r="F175" s="259" t="s">
        <v>5531</v>
      </c>
      <c r="G175" s="257"/>
      <c r="H175" s="260">
        <v>26.219999999999999</v>
      </c>
      <c r="I175" s="261"/>
      <c r="J175" s="257"/>
      <c r="K175" s="257"/>
      <c r="L175" s="262"/>
      <c r="M175" s="263"/>
      <c r="N175" s="264"/>
      <c r="O175" s="264"/>
      <c r="P175" s="264"/>
      <c r="Q175" s="264"/>
      <c r="R175" s="264"/>
      <c r="S175" s="264"/>
      <c r="T175" s="26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6" t="s">
        <v>218</v>
      </c>
      <c r="AU175" s="266" t="s">
        <v>214</v>
      </c>
      <c r="AV175" s="14" t="s">
        <v>85</v>
      </c>
      <c r="AW175" s="14" t="s">
        <v>32</v>
      </c>
      <c r="AX175" s="14" t="s">
        <v>76</v>
      </c>
      <c r="AY175" s="266" t="s">
        <v>205</v>
      </c>
    </row>
    <row r="176" s="14" customFormat="1">
      <c r="A176" s="14"/>
      <c r="B176" s="256"/>
      <c r="C176" s="257"/>
      <c r="D176" s="247" t="s">
        <v>218</v>
      </c>
      <c r="E176" s="258" t="s">
        <v>1</v>
      </c>
      <c r="F176" s="259" t="s">
        <v>5532</v>
      </c>
      <c r="G176" s="257"/>
      <c r="H176" s="260">
        <v>54.149999999999999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6" t="s">
        <v>218</v>
      </c>
      <c r="AU176" s="266" t="s">
        <v>214</v>
      </c>
      <c r="AV176" s="14" t="s">
        <v>85</v>
      </c>
      <c r="AW176" s="14" t="s">
        <v>32</v>
      </c>
      <c r="AX176" s="14" t="s">
        <v>76</v>
      </c>
      <c r="AY176" s="266" t="s">
        <v>205</v>
      </c>
    </row>
    <row r="177" s="15" customFormat="1">
      <c r="A177" s="15"/>
      <c r="B177" s="267"/>
      <c r="C177" s="268"/>
      <c r="D177" s="247" t="s">
        <v>218</v>
      </c>
      <c r="E177" s="269" t="s">
        <v>1</v>
      </c>
      <c r="F177" s="270" t="s">
        <v>229</v>
      </c>
      <c r="G177" s="268"/>
      <c r="H177" s="271">
        <v>209.72999999999999</v>
      </c>
      <c r="I177" s="272"/>
      <c r="J177" s="268"/>
      <c r="K177" s="268"/>
      <c r="L177" s="273"/>
      <c r="M177" s="274"/>
      <c r="N177" s="275"/>
      <c r="O177" s="275"/>
      <c r="P177" s="275"/>
      <c r="Q177" s="275"/>
      <c r="R177" s="275"/>
      <c r="S177" s="275"/>
      <c r="T177" s="27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77" t="s">
        <v>218</v>
      </c>
      <c r="AU177" s="277" t="s">
        <v>214</v>
      </c>
      <c r="AV177" s="15" t="s">
        <v>213</v>
      </c>
      <c r="AW177" s="15" t="s">
        <v>32</v>
      </c>
      <c r="AX177" s="15" t="s">
        <v>83</v>
      </c>
      <c r="AY177" s="277" t="s">
        <v>205</v>
      </c>
    </row>
    <row r="178" s="14" customFormat="1">
      <c r="A178" s="14"/>
      <c r="B178" s="256"/>
      <c r="C178" s="257"/>
      <c r="D178" s="247" t="s">
        <v>218</v>
      </c>
      <c r="E178" s="257"/>
      <c r="F178" s="259" t="s">
        <v>5533</v>
      </c>
      <c r="G178" s="257"/>
      <c r="H178" s="260">
        <v>146.81100000000001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6" t="s">
        <v>218</v>
      </c>
      <c r="AU178" s="266" t="s">
        <v>214</v>
      </c>
      <c r="AV178" s="14" t="s">
        <v>85</v>
      </c>
      <c r="AW178" s="14" t="s">
        <v>4</v>
      </c>
      <c r="AX178" s="14" t="s">
        <v>83</v>
      </c>
      <c r="AY178" s="266" t="s">
        <v>205</v>
      </c>
    </row>
    <row r="179" s="2" customFormat="1" ht="33" customHeight="1">
      <c r="A179" s="39"/>
      <c r="B179" s="40"/>
      <c r="C179" s="227" t="s">
        <v>213</v>
      </c>
      <c r="D179" s="227" t="s">
        <v>208</v>
      </c>
      <c r="E179" s="228" t="s">
        <v>5534</v>
      </c>
      <c r="F179" s="229" t="s">
        <v>5535</v>
      </c>
      <c r="G179" s="230" t="s">
        <v>211</v>
      </c>
      <c r="H179" s="231">
        <v>62.918999999999997</v>
      </c>
      <c r="I179" s="232"/>
      <c r="J179" s="233">
        <f>ROUND(I179*H179,2)</f>
        <v>0</v>
      </c>
      <c r="K179" s="229" t="s">
        <v>212</v>
      </c>
      <c r="L179" s="45"/>
      <c r="M179" s="234" t="s">
        <v>1</v>
      </c>
      <c r="N179" s="235" t="s">
        <v>41</v>
      </c>
      <c r="O179" s="92"/>
      <c r="P179" s="236">
        <f>O179*H179</f>
        <v>0</v>
      </c>
      <c r="Q179" s="236">
        <v>0</v>
      </c>
      <c r="R179" s="236">
        <f>Q179*H179</f>
        <v>0</v>
      </c>
      <c r="S179" s="236">
        <v>0</v>
      </c>
      <c r="T179" s="237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8" t="s">
        <v>213</v>
      </c>
      <c r="AT179" s="238" t="s">
        <v>208</v>
      </c>
      <c r="AU179" s="238" t="s">
        <v>214</v>
      </c>
      <c r="AY179" s="18" t="s">
        <v>205</v>
      </c>
      <c r="BE179" s="239">
        <f>IF(N179="základní",J179,0)</f>
        <v>0</v>
      </c>
      <c r="BF179" s="239">
        <f>IF(N179="snížená",J179,0)</f>
        <v>0</v>
      </c>
      <c r="BG179" s="239">
        <f>IF(N179="zákl. přenesená",J179,0)</f>
        <v>0</v>
      </c>
      <c r="BH179" s="239">
        <f>IF(N179="sníž. přenesená",J179,0)</f>
        <v>0</v>
      </c>
      <c r="BI179" s="239">
        <f>IF(N179="nulová",J179,0)</f>
        <v>0</v>
      </c>
      <c r="BJ179" s="18" t="s">
        <v>83</v>
      </c>
      <c r="BK179" s="239">
        <f>ROUND(I179*H179,2)</f>
        <v>0</v>
      </c>
      <c r="BL179" s="18" t="s">
        <v>213</v>
      </c>
      <c r="BM179" s="238" t="s">
        <v>5536</v>
      </c>
    </row>
    <row r="180" s="2" customFormat="1">
      <c r="A180" s="39"/>
      <c r="B180" s="40"/>
      <c r="C180" s="41"/>
      <c r="D180" s="240" t="s">
        <v>216</v>
      </c>
      <c r="E180" s="41"/>
      <c r="F180" s="241" t="s">
        <v>5537</v>
      </c>
      <c r="G180" s="41"/>
      <c r="H180" s="41"/>
      <c r="I180" s="242"/>
      <c r="J180" s="41"/>
      <c r="K180" s="41"/>
      <c r="L180" s="45"/>
      <c r="M180" s="243"/>
      <c r="N180" s="244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216</v>
      </c>
      <c r="AU180" s="18" t="s">
        <v>214</v>
      </c>
    </row>
    <row r="181" s="13" customFormat="1">
      <c r="A181" s="13"/>
      <c r="B181" s="245"/>
      <c r="C181" s="246"/>
      <c r="D181" s="247" t="s">
        <v>218</v>
      </c>
      <c r="E181" s="248" t="s">
        <v>1</v>
      </c>
      <c r="F181" s="249" t="s">
        <v>219</v>
      </c>
      <c r="G181" s="246"/>
      <c r="H181" s="248" t="s">
        <v>1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5" t="s">
        <v>218</v>
      </c>
      <c r="AU181" s="255" t="s">
        <v>214</v>
      </c>
      <c r="AV181" s="13" t="s">
        <v>83</v>
      </c>
      <c r="AW181" s="13" t="s">
        <v>32</v>
      </c>
      <c r="AX181" s="13" t="s">
        <v>76</v>
      </c>
      <c r="AY181" s="255" t="s">
        <v>205</v>
      </c>
    </row>
    <row r="182" s="13" customFormat="1">
      <c r="A182" s="13"/>
      <c r="B182" s="245"/>
      <c r="C182" s="246"/>
      <c r="D182" s="247" t="s">
        <v>218</v>
      </c>
      <c r="E182" s="248" t="s">
        <v>1</v>
      </c>
      <c r="F182" s="249" t="s">
        <v>220</v>
      </c>
      <c r="G182" s="246"/>
      <c r="H182" s="248" t="s">
        <v>1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5" t="s">
        <v>218</v>
      </c>
      <c r="AU182" s="255" t="s">
        <v>214</v>
      </c>
      <c r="AV182" s="13" t="s">
        <v>83</v>
      </c>
      <c r="AW182" s="13" t="s">
        <v>32</v>
      </c>
      <c r="AX182" s="13" t="s">
        <v>76</v>
      </c>
      <c r="AY182" s="255" t="s">
        <v>205</v>
      </c>
    </row>
    <row r="183" s="13" customFormat="1">
      <c r="A183" s="13"/>
      <c r="B183" s="245"/>
      <c r="C183" s="246"/>
      <c r="D183" s="247" t="s">
        <v>218</v>
      </c>
      <c r="E183" s="248" t="s">
        <v>1</v>
      </c>
      <c r="F183" s="249" t="s">
        <v>287</v>
      </c>
      <c r="G183" s="246"/>
      <c r="H183" s="248" t="s">
        <v>1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5" t="s">
        <v>218</v>
      </c>
      <c r="AU183" s="255" t="s">
        <v>214</v>
      </c>
      <c r="AV183" s="13" t="s">
        <v>83</v>
      </c>
      <c r="AW183" s="13" t="s">
        <v>32</v>
      </c>
      <c r="AX183" s="13" t="s">
        <v>76</v>
      </c>
      <c r="AY183" s="255" t="s">
        <v>205</v>
      </c>
    </row>
    <row r="184" s="13" customFormat="1">
      <c r="A184" s="13"/>
      <c r="B184" s="245"/>
      <c r="C184" s="246"/>
      <c r="D184" s="247" t="s">
        <v>218</v>
      </c>
      <c r="E184" s="248" t="s">
        <v>1</v>
      </c>
      <c r="F184" s="249" t="s">
        <v>222</v>
      </c>
      <c r="G184" s="246"/>
      <c r="H184" s="248" t="s">
        <v>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5" t="s">
        <v>218</v>
      </c>
      <c r="AU184" s="255" t="s">
        <v>214</v>
      </c>
      <c r="AV184" s="13" t="s">
        <v>83</v>
      </c>
      <c r="AW184" s="13" t="s">
        <v>32</v>
      </c>
      <c r="AX184" s="13" t="s">
        <v>76</v>
      </c>
      <c r="AY184" s="255" t="s">
        <v>205</v>
      </c>
    </row>
    <row r="185" s="14" customFormat="1">
      <c r="A185" s="14"/>
      <c r="B185" s="256"/>
      <c r="C185" s="257"/>
      <c r="D185" s="247" t="s">
        <v>218</v>
      </c>
      <c r="E185" s="258" t="s">
        <v>1</v>
      </c>
      <c r="F185" s="259" t="s">
        <v>5527</v>
      </c>
      <c r="G185" s="257"/>
      <c r="H185" s="260">
        <v>34.079999999999998</v>
      </c>
      <c r="I185" s="261"/>
      <c r="J185" s="257"/>
      <c r="K185" s="257"/>
      <c r="L185" s="262"/>
      <c r="M185" s="263"/>
      <c r="N185" s="264"/>
      <c r="O185" s="264"/>
      <c r="P185" s="264"/>
      <c r="Q185" s="264"/>
      <c r="R185" s="264"/>
      <c r="S185" s="264"/>
      <c r="T185" s="26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6" t="s">
        <v>218</v>
      </c>
      <c r="AU185" s="266" t="s">
        <v>214</v>
      </c>
      <c r="AV185" s="14" t="s">
        <v>85</v>
      </c>
      <c r="AW185" s="14" t="s">
        <v>32</v>
      </c>
      <c r="AX185" s="14" t="s">
        <v>76</v>
      </c>
      <c r="AY185" s="266" t="s">
        <v>205</v>
      </c>
    </row>
    <row r="186" s="14" customFormat="1">
      <c r="A186" s="14"/>
      <c r="B186" s="256"/>
      <c r="C186" s="257"/>
      <c r="D186" s="247" t="s">
        <v>218</v>
      </c>
      <c r="E186" s="258" t="s">
        <v>1</v>
      </c>
      <c r="F186" s="259" t="s">
        <v>5528</v>
      </c>
      <c r="G186" s="257"/>
      <c r="H186" s="260">
        <v>12.960000000000001</v>
      </c>
      <c r="I186" s="261"/>
      <c r="J186" s="257"/>
      <c r="K186" s="257"/>
      <c r="L186" s="262"/>
      <c r="M186" s="263"/>
      <c r="N186" s="264"/>
      <c r="O186" s="264"/>
      <c r="P186" s="264"/>
      <c r="Q186" s="264"/>
      <c r="R186" s="264"/>
      <c r="S186" s="264"/>
      <c r="T186" s="26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6" t="s">
        <v>218</v>
      </c>
      <c r="AU186" s="266" t="s">
        <v>214</v>
      </c>
      <c r="AV186" s="14" t="s">
        <v>85</v>
      </c>
      <c r="AW186" s="14" t="s">
        <v>32</v>
      </c>
      <c r="AX186" s="14" t="s">
        <v>76</v>
      </c>
      <c r="AY186" s="266" t="s">
        <v>205</v>
      </c>
    </row>
    <row r="187" s="14" customFormat="1">
      <c r="A187" s="14"/>
      <c r="B187" s="256"/>
      <c r="C187" s="257"/>
      <c r="D187" s="247" t="s">
        <v>218</v>
      </c>
      <c r="E187" s="258" t="s">
        <v>1</v>
      </c>
      <c r="F187" s="259" t="s">
        <v>5529</v>
      </c>
      <c r="G187" s="257"/>
      <c r="H187" s="260">
        <v>54.600000000000001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6" t="s">
        <v>218</v>
      </c>
      <c r="AU187" s="266" t="s">
        <v>214</v>
      </c>
      <c r="AV187" s="14" t="s">
        <v>85</v>
      </c>
      <c r="AW187" s="14" t="s">
        <v>32</v>
      </c>
      <c r="AX187" s="14" t="s">
        <v>76</v>
      </c>
      <c r="AY187" s="266" t="s">
        <v>205</v>
      </c>
    </row>
    <row r="188" s="14" customFormat="1">
      <c r="A188" s="14"/>
      <c r="B188" s="256"/>
      <c r="C188" s="257"/>
      <c r="D188" s="247" t="s">
        <v>218</v>
      </c>
      <c r="E188" s="258" t="s">
        <v>1</v>
      </c>
      <c r="F188" s="259" t="s">
        <v>5530</v>
      </c>
      <c r="G188" s="257"/>
      <c r="H188" s="260">
        <v>27.719999999999999</v>
      </c>
      <c r="I188" s="261"/>
      <c r="J188" s="257"/>
      <c r="K188" s="257"/>
      <c r="L188" s="262"/>
      <c r="M188" s="263"/>
      <c r="N188" s="264"/>
      <c r="O188" s="264"/>
      <c r="P188" s="264"/>
      <c r="Q188" s="264"/>
      <c r="R188" s="264"/>
      <c r="S188" s="264"/>
      <c r="T188" s="26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6" t="s">
        <v>218</v>
      </c>
      <c r="AU188" s="266" t="s">
        <v>214</v>
      </c>
      <c r="AV188" s="14" t="s">
        <v>85</v>
      </c>
      <c r="AW188" s="14" t="s">
        <v>32</v>
      </c>
      <c r="AX188" s="14" t="s">
        <v>76</v>
      </c>
      <c r="AY188" s="266" t="s">
        <v>205</v>
      </c>
    </row>
    <row r="189" s="14" customFormat="1">
      <c r="A189" s="14"/>
      <c r="B189" s="256"/>
      <c r="C189" s="257"/>
      <c r="D189" s="247" t="s">
        <v>218</v>
      </c>
      <c r="E189" s="258" t="s">
        <v>1</v>
      </c>
      <c r="F189" s="259" t="s">
        <v>5531</v>
      </c>
      <c r="G189" s="257"/>
      <c r="H189" s="260">
        <v>26.219999999999999</v>
      </c>
      <c r="I189" s="261"/>
      <c r="J189" s="257"/>
      <c r="K189" s="257"/>
      <c r="L189" s="262"/>
      <c r="M189" s="263"/>
      <c r="N189" s="264"/>
      <c r="O189" s="264"/>
      <c r="P189" s="264"/>
      <c r="Q189" s="264"/>
      <c r="R189" s="264"/>
      <c r="S189" s="264"/>
      <c r="T189" s="26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6" t="s">
        <v>218</v>
      </c>
      <c r="AU189" s="266" t="s">
        <v>214</v>
      </c>
      <c r="AV189" s="14" t="s">
        <v>85</v>
      </c>
      <c r="AW189" s="14" t="s">
        <v>32</v>
      </c>
      <c r="AX189" s="14" t="s">
        <v>76</v>
      </c>
      <c r="AY189" s="266" t="s">
        <v>205</v>
      </c>
    </row>
    <row r="190" s="14" customFormat="1">
      <c r="A190" s="14"/>
      <c r="B190" s="256"/>
      <c r="C190" s="257"/>
      <c r="D190" s="247" t="s">
        <v>218</v>
      </c>
      <c r="E190" s="258" t="s">
        <v>1</v>
      </c>
      <c r="F190" s="259" t="s">
        <v>5532</v>
      </c>
      <c r="G190" s="257"/>
      <c r="H190" s="260">
        <v>54.149999999999999</v>
      </c>
      <c r="I190" s="261"/>
      <c r="J190" s="257"/>
      <c r="K190" s="257"/>
      <c r="L190" s="262"/>
      <c r="M190" s="263"/>
      <c r="N190" s="264"/>
      <c r="O190" s="264"/>
      <c r="P190" s="264"/>
      <c r="Q190" s="264"/>
      <c r="R190" s="264"/>
      <c r="S190" s="264"/>
      <c r="T190" s="26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6" t="s">
        <v>218</v>
      </c>
      <c r="AU190" s="266" t="s">
        <v>214</v>
      </c>
      <c r="AV190" s="14" t="s">
        <v>85</v>
      </c>
      <c r="AW190" s="14" t="s">
        <v>32</v>
      </c>
      <c r="AX190" s="14" t="s">
        <v>76</v>
      </c>
      <c r="AY190" s="266" t="s">
        <v>205</v>
      </c>
    </row>
    <row r="191" s="15" customFormat="1">
      <c r="A191" s="15"/>
      <c r="B191" s="267"/>
      <c r="C191" s="268"/>
      <c r="D191" s="247" t="s">
        <v>218</v>
      </c>
      <c r="E191" s="269" t="s">
        <v>1</v>
      </c>
      <c r="F191" s="270" t="s">
        <v>229</v>
      </c>
      <c r="G191" s="268"/>
      <c r="H191" s="271">
        <v>209.72999999999999</v>
      </c>
      <c r="I191" s="272"/>
      <c r="J191" s="268"/>
      <c r="K191" s="268"/>
      <c r="L191" s="273"/>
      <c r="M191" s="274"/>
      <c r="N191" s="275"/>
      <c r="O191" s="275"/>
      <c r="P191" s="275"/>
      <c r="Q191" s="275"/>
      <c r="R191" s="275"/>
      <c r="S191" s="275"/>
      <c r="T191" s="27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7" t="s">
        <v>218</v>
      </c>
      <c r="AU191" s="277" t="s">
        <v>214</v>
      </c>
      <c r="AV191" s="15" t="s">
        <v>213</v>
      </c>
      <c r="AW191" s="15" t="s">
        <v>32</v>
      </c>
      <c r="AX191" s="15" t="s">
        <v>83</v>
      </c>
      <c r="AY191" s="277" t="s">
        <v>205</v>
      </c>
    </row>
    <row r="192" s="14" customFormat="1">
      <c r="A192" s="14"/>
      <c r="B192" s="256"/>
      <c r="C192" s="257"/>
      <c r="D192" s="247" t="s">
        <v>218</v>
      </c>
      <c r="E192" s="257"/>
      <c r="F192" s="259" t="s">
        <v>5538</v>
      </c>
      <c r="G192" s="257"/>
      <c r="H192" s="260">
        <v>62.918999999999997</v>
      </c>
      <c r="I192" s="261"/>
      <c r="J192" s="257"/>
      <c r="K192" s="257"/>
      <c r="L192" s="262"/>
      <c r="M192" s="263"/>
      <c r="N192" s="264"/>
      <c r="O192" s="264"/>
      <c r="P192" s="264"/>
      <c r="Q192" s="264"/>
      <c r="R192" s="264"/>
      <c r="S192" s="264"/>
      <c r="T192" s="26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6" t="s">
        <v>218</v>
      </c>
      <c r="AU192" s="266" t="s">
        <v>214</v>
      </c>
      <c r="AV192" s="14" t="s">
        <v>85</v>
      </c>
      <c r="AW192" s="14" t="s">
        <v>4</v>
      </c>
      <c r="AX192" s="14" t="s">
        <v>83</v>
      </c>
      <c r="AY192" s="266" t="s">
        <v>205</v>
      </c>
    </row>
    <row r="193" s="12" customFormat="1" ht="20.88" customHeight="1">
      <c r="A193" s="12"/>
      <c r="B193" s="211"/>
      <c r="C193" s="212"/>
      <c r="D193" s="213" t="s">
        <v>75</v>
      </c>
      <c r="E193" s="225" t="s">
        <v>341</v>
      </c>
      <c r="F193" s="225" t="s">
        <v>5539</v>
      </c>
      <c r="G193" s="212"/>
      <c r="H193" s="212"/>
      <c r="I193" s="215"/>
      <c r="J193" s="226">
        <f>BK193</f>
        <v>0</v>
      </c>
      <c r="K193" s="212"/>
      <c r="L193" s="217"/>
      <c r="M193" s="218"/>
      <c r="N193" s="219"/>
      <c r="O193" s="219"/>
      <c r="P193" s="220">
        <f>SUM(P194:P206)</f>
        <v>0</v>
      </c>
      <c r="Q193" s="219"/>
      <c r="R193" s="220">
        <f>SUM(R194:R206)</f>
        <v>0.13469695000000001</v>
      </c>
      <c r="S193" s="219"/>
      <c r="T193" s="221">
        <f>SUM(T194:T206)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22" t="s">
        <v>83</v>
      </c>
      <c r="AT193" s="223" t="s">
        <v>75</v>
      </c>
      <c r="AU193" s="223" t="s">
        <v>85</v>
      </c>
      <c r="AY193" s="222" t="s">
        <v>205</v>
      </c>
      <c r="BK193" s="224">
        <f>SUM(BK194:BK206)</f>
        <v>0</v>
      </c>
    </row>
    <row r="194" s="2" customFormat="1" ht="24.15" customHeight="1">
      <c r="A194" s="39"/>
      <c r="B194" s="40"/>
      <c r="C194" s="227" t="s">
        <v>252</v>
      </c>
      <c r="D194" s="227" t="s">
        <v>208</v>
      </c>
      <c r="E194" s="228" t="s">
        <v>5540</v>
      </c>
      <c r="F194" s="229" t="s">
        <v>5541</v>
      </c>
      <c r="G194" s="230" t="s">
        <v>398</v>
      </c>
      <c r="H194" s="231">
        <v>158.46700000000001</v>
      </c>
      <c r="I194" s="232"/>
      <c r="J194" s="233">
        <f>ROUND(I194*H194,2)</f>
        <v>0</v>
      </c>
      <c r="K194" s="229" t="s">
        <v>212</v>
      </c>
      <c r="L194" s="45"/>
      <c r="M194" s="234" t="s">
        <v>1</v>
      </c>
      <c r="N194" s="235" t="s">
        <v>41</v>
      </c>
      <c r="O194" s="92"/>
      <c r="P194" s="236">
        <f>O194*H194</f>
        <v>0</v>
      </c>
      <c r="Q194" s="236">
        <v>0.00084999999999999995</v>
      </c>
      <c r="R194" s="236">
        <f>Q194*H194</f>
        <v>0.13469695000000001</v>
      </c>
      <c r="S194" s="236">
        <v>0</v>
      </c>
      <c r="T194" s="237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8" t="s">
        <v>213</v>
      </c>
      <c r="AT194" s="238" t="s">
        <v>208</v>
      </c>
      <c r="AU194" s="238" t="s">
        <v>214</v>
      </c>
      <c r="AY194" s="18" t="s">
        <v>205</v>
      </c>
      <c r="BE194" s="239">
        <f>IF(N194="základní",J194,0)</f>
        <v>0</v>
      </c>
      <c r="BF194" s="239">
        <f>IF(N194="snížená",J194,0)</f>
        <v>0</v>
      </c>
      <c r="BG194" s="239">
        <f>IF(N194="zákl. přenesená",J194,0)</f>
        <v>0</v>
      </c>
      <c r="BH194" s="239">
        <f>IF(N194="sníž. přenesená",J194,0)</f>
        <v>0</v>
      </c>
      <c r="BI194" s="239">
        <f>IF(N194="nulová",J194,0)</f>
        <v>0</v>
      </c>
      <c r="BJ194" s="18" t="s">
        <v>83</v>
      </c>
      <c r="BK194" s="239">
        <f>ROUND(I194*H194,2)</f>
        <v>0</v>
      </c>
      <c r="BL194" s="18" t="s">
        <v>213</v>
      </c>
      <c r="BM194" s="238" t="s">
        <v>5542</v>
      </c>
    </row>
    <row r="195" s="2" customFormat="1">
      <c r="A195" s="39"/>
      <c r="B195" s="40"/>
      <c r="C195" s="41"/>
      <c r="D195" s="240" t="s">
        <v>216</v>
      </c>
      <c r="E195" s="41"/>
      <c r="F195" s="241" t="s">
        <v>5543</v>
      </c>
      <c r="G195" s="41"/>
      <c r="H195" s="41"/>
      <c r="I195" s="242"/>
      <c r="J195" s="41"/>
      <c r="K195" s="41"/>
      <c r="L195" s="45"/>
      <c r="M195" s="243"/>
      <c r="N195" s="244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216</v>
      </c>
      <c r="AU195" s="18" t="s">
        <v>214</v>
      </c>
    </row>
    <row r="196" s="13" customFormat="1">
      <c r="A196" s="13"/>
      <c r="B196" s="245"/>
      <c r="C196" s="246"/>
      <c r="D196" s="247" t="s">
        <v>218</v>
      </c>
      <c r="E196" s="248" t="s">
        <v>1</v>
      </c>
      <c r="F196" s="249" t="s">
        <v>219</v>
      </c>
      <c r="G196" s="246"/>
      <c r="H196" s="248" t="s">
        <v>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5" t="s">
        <v>218</v>
      </c>
      <c r="AU196" s="255" t="s">
        <v>214</v>
      </c>
      <c r="AV196" s="13" t="s">
        <v>83</v>
      </c>
      <c r="AW196" s="13" t="s">
        <v>32</v>
      </c>
      <c r="AX196" s="13" t="s">
        <v>76</v>
      </c>
      <c r="AY196" s="255" t="s">
        <v>205</v>
      </c>
    </row>
    <row r="197" s="13" customFormat="1">
      <c r="A197" s="13"/>
      <c r="B197" s="245"/>
      <c r="C197" s="246"/>
      <c r="D197" s="247" t="s">
        <v>218</v>
      </c>
      <c r="E197" s="248" t="s">
        <v>1</v>
      </c>
      <c r="F197" s="249" t="s">
        <v>220</v>
      </c>
      <c r="G197" s="246"/>
      <c r="H197" s="248" t="s">
        <v>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5" t="s">
        <v>218</v>
      </c>
      <c r="AU197" s="255" t="s">
        <v>214</v>
      </c>
      <c r="AV197" s="13" t="s">
        <v>83</v>
      </c>
      <c r="AW197" s="13" t="s">
        <v>32</v>
      </c>
      <c r="AX197" s="13" t="s">
        <v>76</v>
      </c>
      <c r="AY197" s="255" t="s">
        <v>205</v>
      </c>
    </row>
    <row r="198" s="13" customFormat="1">
      <c r="A198" s="13"/>
      <c r="B198" s="245"/>
      <c r="C198" s="246"/>
      <c r="D198" s="247" t="s">
        <v>218</v>
      </c>
      <c r="E198" s="248" t="s">
        <v>1</v>
      </c>
      <c r="F198" s="249" t="s">
        <v>287</v>
      </c>
      <c r="G198" s="246"/>
      <c r="H198" s="248" t="s">
        <v>1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5" t="s">
        <v>218</v>
      </c>
      <c r="AU198" s="255" t="s">
        <v>214</v>
      </c>
      <c r="AV198" s="13" t="s">
        <v>83</v>
      </c>
      <c r="AW198" s="13" t="s">
        <v>32</v>
      </c>
      <c r="AX198" s="13" t="s">
        <v>76</v>
      </c>
      <c r="AY198" s="255" t="s">
        <v>205</v>
      </c>
    </row>
    <row r="199" s="13" customFormat="1">
      <c r="A199" s="13"/>
      <c r="B199" s="245"/>
      <c r="C199" s="246"/>
      <c r="D199" s="247" t="s">
        <v>218</v>
      </c>
      <c r="E199" s="248" t="s">
        <v>1</v>
      </c>
      <c r="F199" s="249" t="s">
        <v>222</v>
      </c>
      <c r="G199" s="246"/>
      <c r="H199" s="248" t="s">
        <v>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5" t="s">
        <v>218</v>
      </c>
      <c r="AU199" s="255" t="s">
        <v>214</v>
      </c>
      <c r="AV199" s="13" t="s">
        <v>83</v>
      </c>
      <c r="AW199" s="13" t="s">
        <v>32</v>
      </c>
      <c r="AX199" s="13" t="s">
        <v>76</v>
      </c>
      <c r="AY199" s="255" t="s">
        <v>205</v>
      </c>
    </row>
    <row r="200" s="14" customFormat="1">
      <c r="A200" s="14"/>
      <c r="B200" s="256"/>
      <c r="C200" s="257"/>
      <c r="D200" s="247" t="s">
        <v>218</v>
      </c>
      <c r="E200" s="258" t="s">
        <v>1</v>
      </c>
      <c r="F200" s="259" t="s">
        <v>5544</v>
      </c>
      <c r="G200" s="257"/>
      <c r="H200" s="260">
        <v>60.667000000000002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6" t="s">
        <v>218</v>
      </c>
      <c r="AU200" s="266" t="s">
        <v>214</v>
      </c>
      <c r="AV200" s="14" t="s">
        <v>85</v>
      </c>
      <c r="AW200" s="14" t="s">
        <v>32</v>
      </c>
      <c r="AX200" s="14" t="s">
        <v>76</v>
      </c>
      <c r="AY200" s="266" t="s">
        <v>205</v>
      </c>
    </row>
    <row r="201" s="14" customFormat="1">
      <c r="A201" s="14"/>
      <c r="B201" s="256"/>
      <c r="C201" s="257"/>
      <c r="D201" s="247" t="s">
        <v>218</v>
      </c>
      <c r="E201" s="258" t="s">
        <v>1</v>
      </c>
      <c r="F201" s="259" t="s">
        <v>5545</v>
      </c>
      <c r="G201" s="257"/>
      <c r="H201" s="260">
        <v>42</v>
      </c>
      <c r="I201" s="261"/>
      <c r="J201" s="257"/>
      <c r="K201" s="257"/>
      <c r="L201" s="262"/>
      <c r="M201" s="263"/>
      <c r="N201" s="264"/>
      <c r="O201" s="264"/>
      <c r="P201" s="264"/>
      <c r="Q201" s="264"/>
      <c r="R201" s="264"/>
      <c r="S201" s="264"/>
      <c r="T201" s="26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6" t="s">
        <v>218</v>
      </c>
      <c r="AU201" s="266" t="s">
        <v>214</v>
      </c>
      <c r="AV201" s="14" t="s">
        <v>85</v>
      </c>
      <c r="AW201" s="14" t="s">
        <v>32</v>
      </c>
      <c r="AX201" s="14" t="s">
        <v>76</v>
      </c>
      <c r="AY201" s="266" t="s">
        <v>205</v>
      </c>
    </row>
    <row r="202" s="14" customFormat="1">
      <c r="A202" s="14"/>
      <c r="B202" s="256"/>
      <c r="C202" s="257"/>
      <c r="D202" s="247" t="s">
        <v>218</v>
      </c>
      <c r="E202" s="258" t="s">
        <v>1</v>
      </c>
      <c r="F202" s="259" t="s">
        <v>5546</v>
      </c>
      <c r="G202" s="257"/>
      <c r="H202" s="260">
        <v>35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6" t="s">
        <v>218</v>
      </c>
      <c r="AU202" s="266" t="s">
        <v>214</v>
      </c>
      <c r="AV202" s="14" t="s">
        <v>85</v>
      </c>
      <c r="AW202" s="14" t="s">
        <v>32</v>
      </c>
      <c r="AX202" s="14" t="s">
        <v>76</v>
      </c>
      <c r="AY202" s="266" t="s">
        <v>205</v>
      </c>
    </row>
    <row r="203" s="14" customFormat="1">
      <c r="A203" s="14"/>
      <c r="B203" s="256"/>
      <c r="C203" s="257"/>
      <c r="D203" s="247" t="s">
        <v>218</v>
      </c>
      <c r="E203" s="258" t="s">
        <v>1</v>
      </c>
      <c r="F203" s="259" t="s">
        <v>5547</v>
      </c>
      <c r="G203" s="257"/>
      <c r="H203" s="260">
        <v>20.800000000000001</v>
      </c>
      <c r="I203" s="261"/>
      <c r="J203" s="257"/>
      <c r="K203" s="257"/>
      <c r="L203" s="262"/>
      <c r="M203" s="263"/>
      <c r="N203" s="264"/>
      <c r="O203" s="264"/>
      <c r="P203" s="264"/>
      <c r="Q203" s="264"/>
      <c r="R203" s="264"/>
      <c r="S203" s="264"/>
      <c r="T203" s="26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6" t="s">
        <v>218</v>
      </c>
      <c r="AU203" s="266" t="s">
        <v>214</v>
      </c>
      <c r="AV203" s="14" t="s">
        <v>85</v>
      </c>
      <c r="AW203" s="14" t="s">
        <v>32</v>
      </c>
      <c r="AX203" s="14" t="s">
        <v>76</v>
      </c>
      <c r="AY203" s="266" t="s">
        <v>205</v>
      </c>
    </row>
    <row r="204" s="15" customFormat="1">
      <c r="A204" s="15"/>
      <c r="B204" s="267"/>
      <c r="C204" s="268"/>
      <c r="D204" s="247" t="s">
        <v>218</v>
      </c>
      <c r="E204" s="269" t="s">
        <v>1</v>
      </c>
      <c r="F204" s="270" t="s">
        <v>229</v>
      </c>
      <c r="G204" s="268"/>
      <c r="H204" s="271">
        <v>158.46700000000001</v>
      </c>
      <c r="I204" s="272"/>
      <c r="J204" s="268"/>
      <c r="K204" s="268"/>
      <c r="L204" s="273"/>
      <c r="M204" s="274"/>
      <c r="N204" s="275"/>
      <c r="O204" s="275"/>
      <c r="P204" s="275"/>
      <c r="Q204" s="275"/>
      <c r="R204" s="275"/>
      <c r="S204" s="275"/>
      <c r="T204" s="27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77" t="s">
        <v>218</v>
      </c>
      <c r="AU204" s="277" t="s">
        <v>214</v>
      </c>
      <c r="AV204" s="15" t="s">
        <v>213</v>
      </c>
      <c r="AW204" s="15" t="s">
        <v>32</v>
      </c>
      <c r="AX204" s="15" t="s">
        <v>83</v>
      </c>
      <c r="AY204" s="277" t="s">
        <v>205</v>
      </c>
    </row>
    <row r="205" s="2" customFormat="1" ht="24.15" customHeight="1">
      <c r="A205" s="39"/>
      <c r="B205" s="40"/>
      <c r="C205" s="227" t="s">
        <v>260</v>
      </c>
      <c r="D205" s="227" t="s">
        <v>208</v>
      </c>
      <c r="E205" s="228" t="s">
        <v>5548</v>
      </c>
      <c r="F205" s="229" t="s">
        <v>5549</v>
      </c>
      <c r="G205" s="230" t="s">
        <v>398</v>
      </c>
      <c r="H205" s="231">
        <v>158.46700000000001</v>
      </c>
      <c r="I205" s="232"/>
      <c r="J205" s="233">
        <f>ROUND(I205*H205,2)</f>
        <v>0</v>
      </c>
      <c r="K205" s="229" t="s">
        <v>212</v>
      </c>
      <c r="L205" s="45"/>
      <c r="M205" s="234" t="s">
        <v>1</v>
      </c>
      <c r="N205" s="235" t="s">
        <v>41</v>
      </c>
      <c r="O205" s="92"/>
      <c r="P205" s="236">
        <f>O205*H205</f>
        <v>0</v>
      </c>
      <c r="Q205" s="236">
        <v>0</v>
      </c>
      <c r="R205" s="236">
        <f>Q205*H205</f>
        <v>0</v>
      </c>
      <c r="S205" s="236">
        <v>0</v>
      </c>
      <c r="T205" s="237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8" t="s">
        <v>213</v>
      </c>
      <c r="AT205" s="238" t="s">
        <v>208</v>
      </c>
      <c r="AU205" s="238" t="s">
        <v>214</v>
      </c>
      <c r="AY205" s="18" t="s">
        <v>205</v>
      </c>
      <c r="BE205" s="239">
        <f>IF(N205="základní",J205,0)</f>
        <v>0</v>
      </c>
      <c r="BF205" s="239">
        <f>IF(N205="snížená",J205,0)</f>
        <v>0</v>
      </c>
      <c r="BG205" s="239">
        <f>IF(N205="zákl. přenesená",J205,0)</f>
        <v>0</v>
      </c>
      <c r="BH205" s="239">
        <f>IF(N205="sníž. přenesená",J205,0)</f>
        <v>0</v>
      </c>
      <c r="BI205" s="239">
        <f>IF(N205="nulová",J205,0)</f>
        <v>0</v>
      </c>
      <c r="BJ205" s="18" t="s">
        <v>83</v>
      </c>
      <c r="BK205" s="239">
        <f>ROUND(I205*H205,2)</f>
        <v>0</v>
      </c>
      <c r="BL205" s="18" t="s">
        <v>213</v>
      </c>
      <c r="BM205" s="238" t="s">
        <v>5550</v>
      </c>
    </row>
    <row r="206" s="2" customFormat="1">
      <c r="A206" s="39"/>
      <c r="B206" s="40"/>
      <c r="C206" s="41"/>
      <c r="D206" s="240" t="s">
        <v>216</v>
      </c>
      <c r="E206" s="41"/>
      <c r="F206" s="241" t="s">
        <v>5551</v>
      </c>
      <c r="G206" s="41"/>
      <c r="H206" s="41"/>
      <c r="I206" s="242"/>
      <c r="J206" s="41"/>
      <c r="K206" s="41"/>
      <c r="L206" s="45"/>
      <c r="M206" s="243"/>
      <c r="N206" s="244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216</v>
      </c>
      <c r="AU206" s="18" t="s">
        <v>214</v>
      </c>
    </row>
    <row r="207" s="12" customFormat="1" ht="20.88" customHeight="1">
      <c r="A207" s="12"/>
      <c r="B207" s="211"/>
      <c r="C207" s="212"/>
      <c r="D207" s="213" t="s">
        <v>75</v>
      </c>
      <c r="E207" s="225" t="s">
        <v>303</v>
      </c>
      <c r="F207" s="225" t="s">
        <v>304</v>
      </c>
      <c r="G207" s="212"/>
      <c r="H207" s="212"/>
      <c r="I207" s="215"/>
      <c r="J207" s="226">
        <f>BK207</f>
        <v>0</v>
      </c>
      <c r="K207" s="212"/>
      <c r="L207" s="217"/>
      <c r="M207" s="218"/>
      <c r="N207" s="219"/>
      <c r="O207" s="219"/>
      <c r="P207" s="220">
        <f>SUM(P208:P272)</f>
        <v>0</v>
      </c>
      <c r="Q207" s="219"/>
      <c r="R207" s="220">
        <f>SUM(R208:R272)</f>
        <v>0</v>
      </c>
      <c r="S207" s="219"/>
      <c r="T207" s="221">
        <f>SUM(T208:T272)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22" t="s">
        <v>83</v>
      </c>
      <c r="AT207" s="223" t="s">
        <v>75</v>
      </c>
      <c r="AU207" s="223" t="s">
        <v>85</v>
      </c>
      <c r="AY207" s="222" t="s">
        <v>205</v>
      </c>
      <c r="BK207" s="224">
        <f>SUM(BK208:BK272)</f>
        <v>0</v>
      </c>
    </row>
    <row r="208" s="2" customFormat="1" ht="37.8" customHeight="1">
      <c r="A208" s="39"/>
      <c r="B208" s="40"/>
      <c r="C208" s="227" t="s">
        <v>270</v>
      </c>
      <c r="D208" s="227" t="s">
        <v>208</v>
      </c>
      <c r="E208" s="228" t="s">
        <v>306</v>
      </c>
      <c r="F208" s="229" t="s">
        <v>307</v>
      </c>
      <c r="G208" s="230" t="s">
        <v>211</v>
      </c>
      <c r="H208" s="231">
        <v>392.97800000000001</v>
      </c>
      <c r="I208" s="232"/>
      <c r="J208" s="233">
        <f>ROUND(I208*H208,2)</f>
        <v>0</v>
      </c>
      <c r="K208" s="229" t="s">
        <v>212</v>
      </c>
      <c r="L208" s="45"/>
      <c r="M208" s="234" t="s">
        <v>1</v>
      </c>
      <c r="N208" s="235" t="s">
        <v>41</v>
      </c>
      <c r="O208" s="92"/>
      <c r="P208" s="236">
        <f>O208*H208</f>
        <v>0</v>
      </c>
      <c r="Q208" s="236">
        <v>0</v>
      </c>
      <c r="R208" s="236">
        <f>Q208*H208</f>
        <v>0</v>
      </c>
      <c r="S208" s="236">
        <v>0</v>
      </c>
      <c r="T208" s="237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8" t="s">
        <v>213</v>
      </c>
      <c r="AT208" s="238" t="s">
        <v>208</v>
      </c>
      <c r="AU208" s="238" t="s">
        <v>214</v>
      </c>
      <c r="AY208" s="18" t="s">
        <v>205</v>
      </c>
      <c r="BE208" s="239">
        <f>IF(N208="základní",J208,0)</f>
        <v>0</v>
      </c>
      <c r="BF208" s="239">
        <f>IF(N208="snížená",J208,0)</f>
        <v>0</v>
      </c>
      <c r="BG208" s="239">
        <f>IF(N208="zákl. přenesená",J208,0)</f>
        <v>0</v>
      </c>
      <c r="BH208" s="239">
        <f>IF(N208="sníž. přenesená",J208,0)</f>
        <v>0</v>
      </c>
      <c r="BI208" s="239">
        <f>IF(N208="nulová",J208,0)</f>
        <v>0</v>
      </c>
      <c r="BJ208" s="18" t="s">
        <v>83</v>
      </c>
      <c r="BK208" s="239">
        <f>ROUND(I208*H208,2)</f>
        <v>0</v>
      </c>
      <c r="BL208" s="18" t="s">
        <v>213</v>
      </c>
      <c r="BM208" s="238" t="s">
        <v>5552</v>
      </c>
    </row>
    <row r="209" s="2" customFormat="1">
      <c r="A209" s="39"/>
      <c r="B209" s="40"/>
      <c r="C209" s="41"/>
      <c r="D209" s="240" t="s">
        <v>216</v>
      </c>
      <c r="E209" s="41"/>
      <c r="F209" s="241" t="s">
        <v>309</v>
      </c>
      <c r="G209" s="41"/>
      <c r="H209" s="41"/>
      <c r="I209" s="242"/>
      <c r="J209" s="41"/>
      <c r="K209" s="41"/>
      <c r="L209" s="45"/>
      <c r="M209" s="243"/>
      <c r="N209" s="244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216</v>
      </c>
      <c r="AU209" s="18" t="s">
        <v>214</v>
      </c>
    </row>
    <row r="210" s="13" customFormat="1">
      <c r="A210" s="13"/>
      <c r="B210" s="245"/>
      <c r="C210" s="246"/>
      <c r="D210" s="247" t="s">
        <v>218</v>
      </c>
      <c r="E210" s="248" t="s">
        <v>1</v>
      </c>
      <c r="F210" s="249" t="s">
        <v>219</v>
      </c>
      <c r="G210" s="246"/>
      <c r="H210" s="248" t="s">
        <v>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5" t="s">
        <v>218</v>
      </c>
      <c r="AU210" s="255" t="s">
        <v>214</v>
      </c>
      <c r="AV210" s="13" t="s">
        <v>83</v>
      </c>
      <c r="AW210" s="13" t="s">
        <v>32</v>
      </c>
      <c r="AX210" s="13" t="s">
        <v>76</v>
      </c>
      <c r="AY210" s="255" t="s">
        <v>205</v>
      </c>
    </row>
    <row r="211" s="13" customFormat="1">
      <c r="A211" s="13"/>
      <c r="B211" s="245"/>
      <c r="C211" s="246"/>
      <c r="D211" s="247" t="s">
        <v>218</v>
      </c>
      <c r="E211" s="248" t="s">
        <v>1</v>
      </c>
      <c r="F211" s="249" t="s">
        <v>220</v>
      </c>
      <c r="G211" s="246"/>
      <c r="H211" s="248" t="s">
        <v>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5" t="s">
        <v>218</v>
      </c>
      <c r="AU211" s="255" t="s">
        <v>214</v>
      </c>
      <c r="AV211" s="13" t="s">
        <v>83</v>
      </c>
      <c r="AW211" s="13" t="s">
        <v>32</v>
      </c>
      <c r="AX211" s="13" t="s">
        <v>76</v>
      </c>
      <c r="AY211" s="255" t="s">
        <v>205</v>
      </c>
    </row>
    <row r="212" s="13" customFormat="1">
      <c r="A212" s="13"/>
      <c r="B212" s="245"/>
      <c r="C212" s="246"/>
      <c r="D212" s="247" t="s">
        <v>218</v>
      </c>
      <c r="E212" s="248" t="s">
        <v>1</v>
      </c>
      <c r="F212" s="249" t="s">
        <v>221</v>
      </c>
      <c r="G212" s="246"/>
      <c r="H212" s="248" t="s">
        <v>1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5" t="s">
        <v>218</v>
      </c>
      <c r="AU212" s="255" t="s">
        <v>214</v>
      </c>
      <c r="AV212" s="13" t="s">
        <v>83</v>
      </c>
      <c r="AW212" s="13" t="s">
        <v>32</v>
      </c>
      <c r="AX212" s="13" t="s">
        <v>76</v>
      </c>
      <c r="AY212" s="255" t="s">
        <v>205</v>
      </c>
    </row>
    <row r="213" s="13" customFormat="1">
      <c r="A213" s="13"/>
      <c r="B213" s="245"/>
      <c r="C213" s="246"/>
      <c r="D213" s="247" t="s">
        <v>218</v>
      </c>
      <c r="E213" s="248" t="s">
        <v>1</v>
      </c>
      <c r="F213" s="249" t="s">
        <v>222</v>
      </c>
      <c r="G213" s="246"/>
      <c r="H213" s="248" t="s">
        <v>1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5" t="s">
        <v>218</v>
      </c>
      <c r="AU213" s="255" t="s">
        <v>214</v>
      </c>
      <c r="AV213" s="13" t="s">
        <v>83</v>
      </c>
      <c r="AW213" s="13" t="s">
        <v>32</v>
      </c>
      <c r="AX213" s="13" t="s">
        <v>76</v>
      </c>
      <c r="AY213" s="255" t="s">
        <v>205</v>
      </c>
    </row>
    <row r="214" s="13" customFormat="1">
      <c r="A214" s="13"/>
      <c r="B214" s="245"/>
      <c r="C214" s="246"/>
      <c r="D214" s="247" t="s">
        <v>218</v>
      </c>
      <c r="E214" s="248" t="s">
        <v>1</v>
      </c>
      <c r="F214" s="249" t="s">
        <v>310</v>
      </c>
      <c r="G214" s="246"/>
      <c r="H214" s="248" t="s">
        <v>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5" t="s">
        <v>218</v>
      </c>
      <c r="AU214" s="255" t="s">
        <v>214</v>
      </c>
      <c r="AV214" s="13" t="s">
        <v>83</v>
      </c>
      <c r="AW214" s="13" t="s">
        <v>32</v>
      </c>
      <c r="AX214" s="13" t="s">
        <v>76</v>
      </c>
      <c r="AY214" s="255" t="s">
        <v>205</v>
      </c>
    </row>
    <row r="215" s="13" customFormat="1">
      <c r="A215" s="13"/>
      <c r="B215" s="245"/>
      <c r="C215" s="246"/>
      <c r="D215" s="247" t="s">
        <v>218</v>
      </c>
      <c r="E215" s="248" t="s">
        <v>1</v>
      </c>
      <c r="F215" s="249" t="s">
        <v>311</v>
      </c>
      <c r="G215" s="246"/>
      <c r="H215" s="248" t="s">
        <v>1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5" t="s">
        <v>218</v>
      </c>
      <c r="AU215" s="255" t="s">
        <v>214</v>
      </c>
      <c r="AV215" s="13" t="s">
        <v>83</v>
      </c>
      <c r="AW215" s="13" t="s">
        <v>32</v>
      </c>
      <c r="AX215" s="13" t="s">
        <v>76</v>
      </c>
      <c r="AY215" s="255" t="s">
        <v>205</v>
      </c>
    </row>
    <row r="216" s="14" customFormat="1">
      <c r="A216" s="14"/>
      <c r="B216" s="256"/>
      <c r="C216" s="257"/>
      <c r="D216" s="247" t="s">
        <v>218</v>
      </c>
      <c r="E216" s="258" t="s">
        <v>1</v>
      </c>
      <c r="F216" s="259" t="s">
        <v>5553</v>
      </c>
      <c r="G216" s="257"/>
      <c r="H216" s="260">
        <v>196.489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6" t="s">
        <v>218</v>
      </c>
      <c r="AU216" s="266" t="s">
        <v>214</v>
      </c>
      <c r="AV216" s="14" t="s">
        <v>85</v>
      </c>
      <c r="AW216" s="14" t="s">
        <v>32</v>
      </c>
      <c r="AX216" s="14" t="s">
        <v>76</v>
      </c>
      <c r="AY216" s="266" t="s">
        <v>205</v>
      </c>
    </row>
    <row r="217" s="16" customFormat="1">
      <c r="A217" s="16"/>
      <c r="B217" s="278"/>
      <c r="C217" s="279"/>
      <c r="D217" s="247" t="s">
        <v>218</v>
      </c>
      <c r="E217" s="280" t="s">
        <v>1</v>
      </c>
      <c r="F217" s="281" t="s">
        <v>241</v>
      </c>
      <c r="G217" s="279"/>
      <c r="H217" s="282">
        <v>196.489</v>
      </c>
      <c r="I217" s="283"/>
      <c r="J217" s="279"/>
      <c r="K217" s="279"/>
      <c r="L217" s="284"/>
      <c r="M217" s="285"/>
      <c r="N217" s="286"/>
      <c r="O217" s="286"/>
      <c r="P217" s="286"/>
      <c r="Q217" s="286"/>
      <c r="R217" s="286"/>
      <c r="S217" s="286"/>
      <c r="T217" s="287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88" t="s">
        <v>218</v>
      </c>
      <c r="AU217" s="288" t="s">
        <v>214</v>
      </c>
      <c r="AV217" s="16" t="s">
        <v>214</v>
      </c>
      <c r="AW217" s="16" t="s">
        <v>32</v>
      </c>
      <c r="AX217" s="16" t="s">
        <v>76</v>
      </c>
      <c r="AY217" s="288" t="s">
        <v>205</v>
      </c>
    </row>
    <row r="218" s="13" customFormat="1">
      <c r="A218" s="13"/>
      <c r="B218" s="245"/>
      <c r="C218" s="246"/>
      <c r="D218" s="247" t="s">
        <v>218</v>
      </c>
      <c r="E218" s="248" t="s">
        <v>1</v>
      </c>
      <c r="F218" s="249" t="s">
        <v>314</v>
      </c>
      <c r="G218" s="246"/>
      <c r="H218" s="248" t="s">
        <v>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5" t="s">
        <v>218</v>
      </c>
      <c r="AU218" s="255" t="s">
        <v>214</v>
      </c>
      <c r="AV218" s="13" t="s">
        <v>83</v>
      </c>
      <c r="AW218" s="13" t="s">
        <v>32</v>
      </c>
      <c r="AX218" s="13" t="s">
        <v>76</v>
      </c>
      <c r="AY218" s="255" t="s">
        <v>205</v>
      </c>
    </row>
    <row r="219" s="13" customFormat="1">
      <c r="A219" s="13"/>
      <c r="B219" s="245"/>
      <c r="C219" s="246"/>
      <c r="D219" s="247" t="s">
        <v>218</v>
      </c>
      <c r="E219" s="248" t="s">
        <v>1</v>
      </c>
      <c r="F219" s="249" t="s">
        <v>311</v>
      </c>
      <c r="G219" s="246"/>
      <c r="H219" s="248" t="s">
        <v>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5" t="s">
        <v>218</v>
      </c>
      <c r="AU219" s="255" t="s">
        <v>214</v>
      </c>
      <c r="AV219" s="13" t="s">
        <v>83</v>
      </c>
      <c r="AW219" s="13" t="s">
        <v>32</v>
      </c>
      <c r="AX219" s="13" t="s">
        <v>76</v>
      </c>
      <c r="AY219" s="255" t="s">
        <v>205</v>
      </c>
    </row>
    <row r="220" s="14" customFormat="1">
      <c r="A220" s="14"/>
      <c r="B220" s="256"/>
      <c r="C220" s="257"/>
      <c r="D220" s="247" t="s">
        <v>218</v>
      </c>
      <c r="E220" s="258" t="s">
        <v>1</v>
      </c>
      <c r="F220" s="259" t="s">
        <v>5553</v>
      </c>
      <c r="G220" s="257"/>
      <c r="H220" s="260">
        <v>196.489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6" t="s">
        <v>218</v>
      </c>
      <c r="AU220" s="266" t="s">
        <v>214</v>
      </c>
      <c r="AV220" s="14" t="s">
        <v>85</v>
      </c>
      <c r="AW220" s="14" t="s">
        <v>32</v>
      </c>
      <c r="AX220" s="14" t="s">
        <v>76</v>
      </c>
      <c r="AY220" s="266" t="s">
        <v>205</v>
      </c>
    </row>
    <row r="221" s="16" customFormat="1">
      <c r="A221" s="16"/>
      <c r="B221" s="278"/>
      <c r="C221" s="279"/>
      <c r="D221" s="247" t="s">
        <v>218</v>
      </c>
      <c r="E221" s="280" t="s">
        <v>1</v>
      </c>
      <c r="F221" s="281" t="s">
        <v>241</v>
      </c>
      <c r="G221" s="279"/>
      <c r="H221" s="282">
        <v>196.489</v>
      </c>
      <c r="I221" s="283"/>
      <c r="J221" s="279"/>
      <c r="K221" s="279"/>
      <c r="L221" s="284"/>
      <c r="M221" s="285"/>
      <c r="N221" s="286"/>
      <c r="O221" s="286"/>
      <c r="P221" s="286"/>
      <c r="Q221" s="286"/>
      <c r="R221" s="286"/>
      <c r="S221" s="286"/>
      <c r="T221" s="287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288" t="s">
        <v>218</v>
      </c>
      <c r="AU221" s="288" t="s">
        <v>214</v>
      </c>
      <c r="AV221" s="16" t="s">
        <v>214</v>
      </c>
      <c r="AW221" s="16" t="s">
        <v>32</v>
      </c>
      <c r="AX221" s="16" t="s">
        <v>76</v>
      </c>
      <c r="AY221" s="288" t="s">
        <v>205</v>
      </c>
    </row>
    <row r="222" s="15" customFormat="1">
      <c r="A222" s="15"/>
      <c r="B222" s="267"/>
      <c r="C222" s="268"/>
      <c r="D222" s="247" t="s">
        <v>218</v>
      </c>
      <c r="E222" s="269" t="s">
        <v>1</v>
      </c>
      <c r="F222" s="270" t="s">
        <v>229</v>
      </c>
      <c r="G222" s="268"/>
      <c r="H222" s="271">
        <v>392.97800000000001</v>
      </c>
      <c r="I222" s="272"/>
      <c r="J222" s="268"/>
      <c r="K222" s="268"/>
      <c r="L222" s="273"/>
      <c r="M222" s="274"/>
      <c r="N222" s="275"/>
      <c r="O222" s="275"/>
      <c r="P222" s="275"/>
      <c r="Q222" s="275"/>
      <c r="R222" s="275"/>
      <c r="S222" s="275"/>
      <c r="T222" s="276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77" t="s">
        <v>218</v>
      </c>
      <c r="AU222" s="277" t="s">
        <v>214</v>
      </c>
      <c r="AV222" s="15" t="s">
        <v>213</v>
      </c>
      <c r="AW222" s="15" t="s">
        <v>32</v>
      </c>
      <c r="AX222" s="15" t="s">
        <v>83</v>
      </c>
      <c r="AY222" s="277" t="s">
        <v>205</v>
      </c>
    </row>
    <row r="223" s="2" customFormat="1" ht="37.8" customHeight="1">
      <c r="A223" s="39"/>
      <c r="B223" s="40"/>
      <c r="C223" s="227" t="s">
        <v>276</v>
      </c>
      <c r="D223" s="227" t="s">
        <v>208</v>
      </c>
      <c r="E223" s="228" t="s">
        <v>5554</v>
      </c>
      <c r="F223" s="229" t="s">
        <v>5555</v>
      </c>
      <c r="G223" s="230" t="s">
        <v>211</v>
      </c>
      <c r="H223" s="231">
        <v>3.1920000000000002</v>
      </c>
      <c r="I223" s="232"/>
      <c r="J223" s="233">
        <f>ROUND(I223*H223,2)</f>
        <v>0</v>
      </c>
      <c r="K223" s="229" t="s">
        <v>212</v>
      </c>
      <c r="L223" s="45"/>
      <c r="M223" s="234" t="s">
        <v>1</v>
      </c>
      <c r="N223" s="235" t="s">
        <v>41</v>
      </c>
      <c r="O223" s="92"/>
      <c r="P223" s="236">
        <f>O223*H223</f>
        <v>0</v>
      </c>
      <c r="Q223" s="236">
        <v>0</v>
      </c>
      <c r="R223" s="236">
        <f>Q223*H223</f>
        <v>0</v>
      </c>
      <c r="S223" s="236">
        <v>0</v>
      </c>
      <c r="T223" s="237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8" t="s">
        <v>213</v>
      </c>
      <c r="AT223" s="238" t="s">
        <v>208</v>
      </c>
      <c r="AU223" s="238" t="s">
        <v>214</v>
      </c>
      <c r="AY223" s="18" t="s">
        <v>205</v>
      </c>
      <c r="BE223" s="239">
        <f>IF(N223="základní",J223,0)</f>
        <v>0</v>
      </c>
      <c r="BF223" s="239">
        <f>IF(N223="snížená",J223,0)</f>
        <v>0</v>
      </c>
      <c r="BG223" s="239">
        <f>IF(N223="zákl. přenesená",J223,0)</f>
        <v>0</v>
      </c>
      <c r="BH223" s="239">
        <f>IF(N223="sníž. přenesená",J223,0)</f>
        <v>0</v>
      </c>
      <c r="BI223" s="239">
        <f>IF(N223="nulová",J223,0)</f>
        <v>0</v>
      </c>
      <c r="BJ223" s="18" t="s">
        <v>83</v>
      </c>
      <c r="BK223" s="239">
        <f>ROUND(I223*H223,2)</f>
        <v>0</v>
      </c>
      <c r="BL223" s="18" t="s">
        <v>213</v>
      </c>
      <c r="BM223" s="238" t="s">
        <v>5556</v>
      </c>
    </row>
    <row r="224" s="2" customFormat="1">
      <c r="A224" s="39"/>
      <c r="B224" s="40"/>
      <c r="C224" s="41"/>
      <c r="D224" s="240" t="s">
        <v>216</v>
      </c>
      <c r="E224" s="41"/>
      <c r="F224" s="241" t="s">
        <v>5557</v>
      </c>
      <c r="G224" s="41"/>
      <c r="H224" s="41"/>
      <c r="I224" s="242"/>
      <c r="J224" s="41"/>
      <c r="K224" s="41"/>
      <c r="L224" s="45"/>
      <c r="M224" s="243"/>
      <c r="N224" s="244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216</v>
      </c>
      <c r="AU224" s="18" t="s">
        <v>214</v>
      </c>
    </row>
    <row r="225" s="13" customFormat="1">
      <c r="A225" s="13"/>
      <c r="B225" s="245"/>
      <c r="C225" s="246"/>
      <c r="D225" s="247" t="s">
        <v>218</v>
      </c>
      <c r="E225" s="248" t="s">
        <v>1</v>
      </c>
      <c r="F225" s="249" t="s">
        <v>219</v>
      </c>
      <c r="G225" s="246"/>
      <c r="H225" s="248" t="s">
        <v>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5" t="s">
        <v>218</v>
      </c>
      <c r="AU225" s="255" t="s">
        <v>214</v>
      </c>
      <c r="AV225" s="13" t="s">
        <v>83</v>
      </c>
      <c r="AW225" s="13" t="s">
        <v>32</v>
      </c>
      <c r="AX225" s="13" t="s">
        <v>76</v>
      </c>
      <c r="AY225" s="255" t="s">
        <v>205</v>
      </c>
    </row>
    <row r="226" s="13" customFormat="1">
      <c r="A226" s="13"/>
      <c r="B226" s="245"/>
      <c r="C226" s="246"/>
      <c r="D226" s="247" t="s">
        <v>218</v>
      </c>
      <c r="E226" s="248" t="s">
        <v>1</v>
      </c>
      <c r="F226" s="249" t="s">
        <v>220</v>
      </c>
      <c r="G226" s="246"/>
      <c r="H226" s="248" t="s">
        <v>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5" t="s">
        <v>218</v>
      </c>
      <c r="AU226" s="255" t="s">
        <v>214</v>
      </c>
      <c r="AV226" s="13" t="s">
        <v>83</v>
      </c>
      <c r="AW226" s="13" t="s">
        <v>32</v>
      </c>
      <c r="AX226" s="13" t="s">
        <v>76</v>
      </c>
      <c r="AY226" s="255" t="s">
        <v>205</v>
      </c>
    </row>
    <row r="227" s="13" customFormat="1">
      <c r="A227" s="13"/>
      <c r="B227" s="245"/>
      <c r="C227" s="246"/>
      <c r="D227" s="247" t="s">
        <v>218</v>
      </c>
      <c r="E227" s="248" t="s">
        <v>1</v>
      </c>
      <c r="F227" s="249" t="s">
        <v>221</v>
      </c>
      <c r="G227" s="246"/>
      <c r="H227" s="248" t="s">
        <v>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5" t="s">
        <v>218</v>
      </c>
      <c r="AU227" s="255" t="s">
        <v>214</v>
      </c>
      <c r="AV227" s="13" t="s">
        <v>83</v>
      </c>
      <c r="AW227" s="13" t="s">
        <v>32</v>
      </c>
      <c r="AX227" s="13" t="s">
        <v>76</v>
      </c>
      <c r="AY227" s="255" t="s">
        <v>205</v>
      </c>
    </row>
    <row r="228" s="13" customFormat="1">
      <c r="A228" s="13"/>
      <c r="B228" s="245"/>
      <c r="C228" s="246"/>
      <c r="D228" s="247" t="s">
        <v>218</v>
      </c>
      <c r="E228" s="248" t="s">
        <v>1</v>
      </c>
      <c r="F228" s="249" t="s">
        <v>222</v>
      </c>
      <c r="G228" s="246"/>
      <c r="H228" s="248" t="s">
        <v>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5" t="s">
        <v>218</v>
      </c>
      <c r="AU228" s="255" t="s">
        <v>214</v>
      </c>
      <c r="AV228" s="13" t="s">
        <v>83</v>
      </c>
      <c r="AW228" s="13" t="s">
        <v>32</v>
      </c>
      <c r="AX228" s="13" t="s">
        <v>76</v>
      </c>
      <c r="AY228" s="255" t="s">
        <v>205</v>
      </c>
    </row>
    <row r="229" s="13" customFormat="1">
      <c r="A229" s="13"/>
      <c r="B229" s="245"/>
      <c r="C229" s="246"/>
      <c r="D229" s="247" t="s">
        <v>218</v>
      </c>
      <c r="E229" s="248" t="s">
        <v>1</v>
      </c>
      <c r="F229" s="249" t="s">
        <v>310</v>
      </c>
      <c r="G229" s="246"/>
      <c r="H229" s="248" t="s">
        <v>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5" t="s">
        <v>218</v>
      </c>
      <c r="AU229" s="255" t="s">
        <v>214</v>
      </c>
      <c r="AV229" s="13" t="s">
        <v>83</v>
      </c>
      <c r="AW229" s="13" t="s">
        <v>32</v>
      </c>
      <c r="AX229" s="13" t="s">
        <v>76</v>
      </c>
      <c r="AY229" s="255" t="s">
        <v>205</v>
      </c>
    </row>
    <row r="230" s="13" customFormat="1">
      <c r="A230" s="13"/>
      <c r="B230" s="245"/>
      <c r="C230" s="246"/>
      <c r="D230" s="247" t="s">
        <v>218</v>
      </c>
      <c r="E230" s="248" t="s">
        <v>1</v>
      </c>
      <c r="F230" s="249" t="s">
        <v>311</v>
      </c>
      <c r="G230" s="246"/>
      <c r="H230" s="248" t="s">
        <v>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5" t="s">
        <v>218</v>
      </c>
      <c r="AU230" s="255" t="s">
        <v>214</v>
      </c>
      <c r="AV230" s="13" t="s">
        <v>83</v>
      </c>
      <c r="AW230" s="13" t="s">
        <v>32</v>
      </c>
      <c r="AX230" s="13" t="s">
        <v>76</v>
      </c>
      <c r="AY230" s="255" t="s">
        <v>205</v>
      </c>
    </row>
    <row r="231" s="14" customFormat="1">
      <c r="A231" s="14"/>
      <c r="B231" s="256"/>
      <c r="C231" s="257"/>
      <c r="D231" s="247" t="s">
        <v>218</v>
      </c>
      <c r="E231" s="258" t="s">
        <v>1</v>
      </c>
      <c r="F231" s="259" t="s">
        <v>5558</v>
      </c>
      <c r="G231" s="257"/>
      <c r="H231" s="260">
        <v>1.5960000000000001</v>
      </c>
      <c r="I231" s="261"/>
      <c r="J231" s="257"/>
      <c r="K231" s="257"/>
      <c r="L231" s="262"/>
      <c r="M231" s="263"/>
      <c r="N231" s="264"/>
      <c r="O231" s="264"/>
      <c r="P231" s="264"/>
      <c r="Q231" s="264"/>
      <c r="R231" s="264"/>
      <c r="S231" s="264"/>
      <c r="T231" s="26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6" t="s">
        <v>218</v>
      </c>
      <c r="AU231" s="266" t="s">
        <v>214</v>
      </c>
      <c r="AV231" s="14" t="s">
        <v>85</v>
      </c>
      <c r="AW231" s="14" t="s">
        <v>32</v>
      </c>
      <c r="AX231" s="14" t="s">
        <v>76</v>
      </c>
      <c r="AY231" s="266" t="s">
        <v>205</v>
      </c>
    </row>
    <row r="232" s="16" customFormat="1">
      <c r="A232" s="16"/>
      <c r="B232" s="278"/>
      <c r="C232" s="279"/>
      <c r="D232" s="247" t="s">
        <v>218</v>
      </c>
      <c r="E232" s="280" t="s">
        <v>1</v>
      </c>
      <c r="F232" s="281" t="s">
        <v>241</v>
      </c>
      <c r="G232" s="279"/>
      <c r="H232" s="282">
        <v>1.5960000000000001</v>
      </c>
      <c r="I232" s="283"/>
      <c r="J232" s="279"/>
      <c r="K232" s="279"/>
      <c r="L232" s="284"/>
      <c r="M232" s="285"/>
      <c r="N232" s="286"/>
      <c r="O232" s="286"/>
      <c r="P232" s="286"/>
      <c r="Q232" s="286"/>
      <c r="R232" s="286"/>
      <c r="S232" s="286"/>
      <c r="T232" s="287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88" t="s">
        <v>218</v>
      </c>
      <c r="AU232" s="288" t="s">
        <v>214</v>
      </c>
      <c r="AV232" s="16" t="s">
        <v>214</v>
      </c>
      <c r="AW232" s="16" t="s">
        <v>32</v>
      </c>
      <c r="AX232" s="16" t="s">
        <v>76</v>
      </c>
      <c r="AY232" s="288" t="s">
        <v>205</v>
      </c>
    </row>
    <row r="233" s="13" customFormat="1">
      <c r="A233" s="13"/>
      <c r="B233" s="245"/>
      <c r="C233" s="246"/>
      <c r="D233" s="247" t="s">
        <v>218</v>
      </c>
      <c r="E233" s="248" t="s">
        <v>1</v>
      </c>
      <c r="F233" s="249" t="s">
        <v>314</v>
      </c>
      <c r="G233" s="246"/>
      <c r="H233" s="248" t="s">
        <v>1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5" t="s">
        <v>218</v>
      </c>
      <c r="AU233" s="255" t="s">
        <v>214</v>
      </c>
      <c r="AV233" s="13" t="s">
        <v>83</v>
      </c>
      <c r="AW233" s="13" t="s">
        <v>32</v>
      </c>
      <c r="AX233" s="13" t="s">
        <v>76</v>
      </c>
      <c r="AY233" s="255" t="s">
        <v>205</v>
      </c>
    </row>
    <row r="234" s="13" customFormat="1">
      <c r="A234" s="13"/>
      <c r="B234" s="245"/>
      <c r="C234" s="246"/>
      <c r="D234" s="247" t="s">
        <v>218</v>
      </c>
      <c r="E234" s="248" t="s">
        <v>1</v>
      </c>
      <c r="F234" s="249" t="s">
        <v>311</v>
      </c>
      <c r="G234" s="246"/>
      <c r="H234" s="248" t="s">
        <v>1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5" t="s">
        <v>218</v>
      </c>
      <c r="AU234" s="255" t="s">
        <v>214</v>
      </c>
      <c r="AV234" s="13" t="s">
        <v>83</v>
      </c>
      <c r="AW234" s="13" t="s">
        <v>32</v>
      </c>
      <c r="AX234" s="13" t="s">
        <v>76</v>
      </c>
      <c r="AY234" s="255" t="s">
        <v>205</v>
      </c>
    </row>
    <row r="235" s="14" customFormat="1">
      <c r="A235" s="14"/>
      <c r="B235" s="256"/>
      <c r="C235" s="257"/>
      <c r="D235" s="247" t="s">
        <v>218</v>
      </c>
      <c r="E235" s="258" t="s">
        <v>1</v>
      </c>
      <c r="F235" s="259" t="s">
        <v>5559</v>
      </c>
      <c r="G235" s="257"/>
      <c r="H235" s="260">
        <v>1.5960000000000001</v>
      </c>
      <c r="I235" s="261"/>
      <c r="J235" s="257"/>
      <c r="K235" s="257"/>
      <c r="L235" s="262"/>
      <c r="M235" s="263"/>
      <c r="N235" s="264"/>
      <c r="O235" s="264"/>
      <c r="P235" s="264"/>
      <c r="Q235" s="264"/>
      <c r="R235" s="264"/>
      <c r="S235" s="264"/>
      <c r="T235" s="26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6" t="s">
        <v>218</v>
      </c>
      <c r="AU235" s="266" t="s">
        <v>214</v>
      </c>
      <c r="AV235" s="14" t="s">
        <v>85</v>
      </c>
      <c r="AW235" s="14" t="s">
        <v>32</v>
      </c>
      <c r="AX235" s="14" t="s">
        <v>76</v>
      </c>
      <c r="AY235" s="266" t="s">
        <v>205</v>
      </c>
    </row>
    <row r="236" s="16" customFormat="1">
      <c r="A236" s="16"/>
      <c r="B236" s="278"/>
      <c r="C236" s="279"/>
      <c r="D236" s="247" t="s">
        <v>218</v>
      </c>
      <c r="E236" s="280" t="s">
        <v>1</v>
      </c>
      <c r="F236" s="281" t="s">
        <v>241</v>
      </c>
      <c r="G236" s="279"/>
      <c r="H236" s="282">
        <v>1.5960000000000001</v>
      </c>
      <c r="I236" s="283"/>
      <c r="J236" s="279"/>
      <c r="K236" s="279"/>
      <c r="L236" s="284"/>
      <c r="M236" s="285"/>
      <c r="N236" s="286"/>
      <c r="O236" s="286"/>
      <c r="P236" s="286"/>
      <c r="Q236" s="286"/>
      <c r="R236" s="286"/>
      <c r="S236" s="286"/>
      <c r="T236" s="287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288" t="s">
        <v>218</v>
      </c>
      <c r="AU236" s="288" t="s">
        <v>214</v>
      </c>
      <c r="AV236" s="16" t="s">
        <v>214</v>
      </c>
      <c r="AW236" s="16" t="s">
        <v>32</v>
      </c>
      <c r="AX236" s="16" t="s">
        <v>76</v>
      </c>
      <c r="AY236" s="288" t="s">
        <v>205</v>
      </c>
    </row>
    <row r="237" s="15" customFormat="1">
      <c r="A237" s="15"/>
      <c r="B237" s="267"/>
      <c r="C237" s="268"/>
      <c r="D237" s="247" t="s">
        <v>218</v>
      </c>
      <c r="E237" s="269" t="s">
        <v>1</v>
      </c>
      <c r="F237" s="270" t="s">
        <v>229</v>
      </c>
      <c r="G237" s="268"/>
      <c r="H237" s="271">
        <v>3.1920000000000002</v>
      </c>
      <c r="I237" s="272"/>
      <c r="J237" s="268"/>
      <c r="K237" s="268"/>
      <c r="L237" s="273"/>
      <c r="M237" s="274"/>
      <c r="N237" s="275"/>
      <c r="O237" s="275"/>
      <c r="P237" s="275"/>
      <c r="Q237" s="275"/>
      <c r="R237" s="275"/>
      <c r="S237" s="275"/>
      <c r="T237" s="276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77" t="s">
        <v>218</v>
      </c>
      <c r="AU237" s="277" t="s">
        <v>214</v>
      </c>
      <c r="AV237" s="15" t="s">
        <v>213</v>
      </c>
      <c r="AW237" s="15" t="s">
        <v>32</v>
      </c>
      <c r="AX237" s="15" t="s">
        <v>83</v>
      </c>
      <c r="AY237" s="277" t="s">
        <v>205</v>
      </c>
    </row>
    <row r="238" s="2" customFormat="1" ht="37.8" customHeight="1">
      <c r="A238" s="39"/>
      <c r="B238" s="40"/>
      <c r="C238" s="227" t="s">
        <v>282</v>
      </c>
      <c r="D238" s="227" t="s">
        <v>208</v>
      </c>
      <c r="E238" s="228" t="s">
        <v>316</v>
      </c>
      <c r="F238" s="229" t="s">
        <v>317</v>
      </c>
      <c r="G238" s="230" t="s">
        <v>211</v>
      </c>
      <c r="H238" s="231">
        <v>1.5960000000000001</v>
      </c>
      <c r="I238" s="232"/>
      <c r="J238" s="233">
        <f>ROUND(I238*H238,2)</f>
        <v>0</v>
      </c>
      <c r="K238" s="229" t="s">
        <v>212</v>
      </c>
      <c r="L238" s="45"/>
      <c r="M238" s="234" t="s">
        <v>1</v>
      </c>
      <c r="N238" s="235" t="s">
        <v>41</v>
      </c>
      <c r="O238" s="92"/>
      <c r="P238" s="236">
        <f>O238*H238</f>
        <v>0</v>
      </c>
      <c r="Q238" s="236">
        <v>0</v>
      </c>
      <c r="R238" s="236">
        <f>Q238*H238</f>
        <v>0</v>
      </c>
      <c r="S238" s="236">
        <v>0</v>
      </c>
      <c r="T238" s="237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8" t="s">
        <v>213</v>
      </c>
      <c r="AT238" s="238" t="s">
        <v>208</v>
      </c>
      <c r="AU238" s="238" t="s">
        <v>214</v>
      </c>
      <c r="AY238" s="18" t="s">
        <v>205</v>
      </c>
      <c r="BE238" s="239">
        <f>IF(N238="základní",J238,0)</f>
        <v>0</v>
      </c>
      <c r="BF238" s="239">
        <f>IF(N238="snížená",J238,0)</f>
        <v>0</v>
      </c>
      <c r="BG238" s="239">
        <f>IF(N238="zákl. přenesená",J238,0)</f>
        <v>0</v>
      </c>
      <c r="BH238" s="239">
        <f>IF(N238="sníž. přenesená",J238,0)</f>
        <v>0</v>
      </c>
      <c r="BI238" s="239">
        <f>IF(N238="nulová",J238,0)</f>
        <v>0</v>
      </c>
      <c r="BJ238" s="18" t="s">
        <v>83</v>
      </c>
      <c r="BK238" s="239">
        <f>ROUND(I238*H238,2)</f>
        <v>0</v>
      </c>
      <c r="BL238" s="18" t="s">
        <v>213</v>
      </c>
      <c r="BM238" s="238" t="s">
        <v>5560</v>
      </c>
    </row>
    <row r="239" s="2" customFormat="1">
      <c r="A239" s="39"/>
      <c r="B239" s="40"/>
      <c r="C239" s="41"/>
      <c r="D239" s="240" t="s">
        <v>216</v>
      </c>
      <c r="E239" s="41"/>
      <c r="F239" s="241" t="s">
        <v>319</v>
      </c>
      <c r="G239" s="41"/>
      <c r="H239" s="41"/>
      <c r="I239" s="242"/>
      <c r="J239" s="41"/>
      <c r="K239" s="41"/>
      <c r="L239" s="45"/>
      <c r="M239" s="243"/>
      <c r="N239" s="244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216</v>
      </c>
      <c r="AU239" s="18" t="s">
        <v>214</v>
      </c>
    </row>
    <row r="240" s="13" customFormat="1">
      <c r="A240" s="13"/>
      <c r="B240" s="245"/>
      <c r="C240" s="246"/>
      <c r="D240" s="247" t="s">
        <v>218</v>
      </c>
      <c r="E240" s="248" t="s">
        <v>1</v>
      </c>
      <c r="F240" s="249" t="s">
        <v>219</v>
      </c>
      <c r="G240" s="246"/>
      <c r="H240" s="248" t="s">
        <v>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5" t="s">
        <v>218</v>
      </c>
      <c r="AU240" s="255" t="s">
        <v>214</v>
      </c>
      <c r="AV240" s="13" t="s">
        <v>83</v>
      </c>
      <c r="AW240" s="13" t="s">
        <v>32</v>
      </c>
      <c r="AX240" s="13" t="s">
        <v>76</v>
      </c>
      <c r="AY240" s="255" t="s">
        <v>205</v>
      </c>
    </row>
    <row r="241" s="13" customFormat="1">
      <c r="A241" s="13"/>
      <c r="B241" s="245"/>
      <c r="C241" s="246"/>
      <c r="D241" s="247" t="s">
        <v>218</v>
      </c>
      <c r="E241" s="248" t="s">
        <v>1</v>
      </c>
      <c r="F241" s="249" t="s">
        <v>220</v>
      </c>
      <c r="G241" s="246"/>
      <c r="H241" s="248" t="s">
        <v>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5" t="s">
        <v>218</v>
      </c>
      <c r="AU241" s="255" t="s">
        <v>214</v>
      </c>
      <c r="AV241" s="13" t="s">
        <v>83</v>
      </c>
      <c r="AW241" s="13" t="s">
        <v>32</v>
      </c>
      <c r="AX241" s="13" t="s">
        <v>76</v>
      </c>
      <c r="AY241" s="255" t="s">
        <v>205</v>
      </c>
    </row>
    <row r="242" s="13" customFormat="1">
      <c r="A242" s="13"/>
      <c r="B242" s="245"/>
      <c r="C242" s="246"/>
      <c r="D242" s="247" t="s">
        <v>218</v>
      </c>
      <c r="E242" s="248" t="s">
        <v>1</v>
      </c>
      <c r="F242" s="249" t="s">
        <v>222</v>
      </c>
      <c r="G242" s="246"/>
      <c r="H242" s="248" t="s">
        <v>1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5" t="s">
        <v>218</v>
      </c>
      <c r="AU242" s="255" t="s">
        <v>214</v>
      </c>
      <c r="AV242" s="13" t="s">
        <v>83</v>
      </c>
      <c r="AW242" s="13" t="s">
        <v>32</v>
      </c>
      <c r="AX242" s="13" t="s">
        <v>76</v>
      </c>
      <c r="AY242" s="255" t="s">
        <v>205</v>
      </c>
    </row>
    <row r="243" s="13" customFormat="1">
      <c r="A243" s="13"/>
      <c r="B243" s="245"/>
      <c r="C243" s="246"/>
      <c r="D243" s="247" t="s">
        <v>218</v>
      </c>
      <c r="E243" s="248" t="s">
        <v>1</v>
      </c>
      <c r="F243" s="249" t="s">
        <v>320</v>
      </c>
      <c r="G243" s="246"/>
      <c r="H243" s="248" t="s">
        <v>1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5" t="s">
        <v>218</v>
      </c>
      <c r="AU243" s="255" t="s">
        <v>214</v>
      </c>
      <c r="AV243" s="13" t="s">
        <v>83</v>
      </c>
      <c r="AW243" s="13" t="s">
        <v>32</v>
      </c>
      <c r="AX243" s="13" t="s">
        <v>76</v>
      </c>
      <c r="AY243" s="255" t="s">
        <v>205</v>
      </c>
    </row>
    <row r="244" s="13" customFormat="1">
      <c r="A244" s="13"/>
      <c r="B244" s="245"/>
      <c r="C244" s="246"/>
      <c r="D244" s="247" t="s">
        <v>218</v>
      </c>
      <c r="E244" s="248" t="s">
        <v>1</v>
      </c>
      <c r="F244" s="249" t="s">
        <v>222</v>
      </c>
      <c r="G244" s="246"/>
      <c r="H244" s="248" t="s">
        <v>1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5" t="s">
        <v>218</v>
      </c>
      <c r="AU244" s="255" t="s">
        <v>214</v>
      </c>
      <c r="AV244" s="13" t="s">
        <v>83</v>
      </c>
      <c r="AW244" s="13" t="s">
        <v>32</v>
      </c>
      <c r="AX244" s="13" t="s">
        <v>76</v>
      </c>
      <c r="AY244" s="255" t="s">
        <v>205</v>
      </c>
    </row>
    <row r="245" s="13" customFormat="1">
      <c r="A245" s="13"/>
      <c r="B245" s="245"/>
      <c r="C245" s="246"/>
      <c r="D245" s="247" t="s">
        <v>218</v>
      </c>
      <c r="E245" s="248" t="s">
        <v>1</v>
      </c>
      <c r="F245" s="249" t="s">
        <v>324</v>
      </c>
      <c r="G245" s="246"/>
      <c r="H245" s="248" t="s">
        <v>1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5" t="s">
        <v>218</v>
      </c>
      <c r="AU245" s="255" t="s">
        <v>214</v>
      </c>
      <c r="AV245" s="13" t="s">
        <v>83</v>
      </c>
      <c r="AW245" s="13" t="s">
        <v>32</v>
      </c>
      <c r="AX245" s="13" t="s">
        <v>76</v>
      </c>
      <c r="AY245" s="255" t="s">
        <v>205</v>
      </c>
    </row>
    <row r="246" s="14" customFormat="1">
      <c r="A246" s="14"/>
      <c r="B246" s="256"/>
      <c r="C246" s="257"/>
      <c r="D246" s="247" t="s">
        <v>218</v>
      </c>
      <c r="E246" s="258" t="s">
        <v>1</v>
      </c>
      <c r="F246" s="259" t="s">
        <v>5561</v>
      </c>
      <c r="G246" s="257"/>
      <c r="H246" s="260">
        <v>1.5960000000000001</v>
      </c>
      <c r="I246" s="261"/>
      <c r="J246" s="257"/>
      <c r="K246" s="257"/>
      <c r="L246" s="262"/>
      <c r="M246" s="263"/>
      <c r="N246" s="264"/>
      <c r="O246" s="264"/>
      <c r="P246" s="264"/>
      <c r="Q246" s="264"/>
      <c r="R246" s="264"/>
      <c r="S246" s="264"/>
      <c r="T246" s="26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6" t="s">
        <v>218</v>
      </c>
      <c r="AU246" s="266" t="s">
        <v>214</v>
      </c>
      <c r="AV246" s="14" t="s">
        <v>85</v>
      </c>
      <c r="AW246" s="14" t="s">
        <v>32</v>
      </c>
      <c r="AX246" s="14" t="s">
        <v>76</v>
      </c>
      <c r="AY246" s="266" t="s">
        <v>205</v>
      </c>
    </row>
    <row r="247" s="15" customFormat="1">
      <c r="A247" s="15"/>
      <c r="B247" s="267"/>
      <c r="C247" s="268"/>
      <c r="D247" s="247" t="s">
        <v>218</v>
      </c>
      <c r="E247" s="269" t="s">
        <v>1</v>
      </c>
      <c r="F247" s="270" t="s">
        <v>229</v>
      </c>
      <c r="G247" s="268"/>
      <c r="H247" s="271">
        <v>1.5960000000000001</v>
      </c>
      <c r="I247" s="272"/>
      <c r="J247" s="268"/>
      <c r="K247" s="268"/>
      <c r="L247" s="273"/>
      <c r="M247" s="274"/>
      <c r="N247" s="275"/>
      <c r="O247" s="275"/>
      <c r="P247" s="275"/>
      <c r="Q247" s="275"/>
      <c r="R247" s="275"/>
      <c r="S247" s="275"/>
      <c r="T247" s="276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7" t="s">
        <v>218</v>
      </c>
      <c r="AU247" s="277" t="s">
        <v>214</v>
      </c>
      <c r="AV247" s="15" t="s">
        <v>213</v>
      </c>
      <c r="AW247" s="15" t="s">
        <v>32</v>
      </c>
      <c r="AX247" s="15" t="s">
        <v>83</v>
      </c>
      <c r="AY247" s="277" t="s">
        <v>205</v>
      </c>
    </row>
    <row r="248" s="2" customFormat="1" ht="37.8" customHeight="1">
      <c r="A248" s="39"/>
      <c r="B248" s="40"/>
      <c r="C248" s="227" t="s">
        <v>297</v>
      </c>
      <c r="D248" s="227" t="s">
        <v>208</v>
      </c>
      <c r="E248" s="228" t="s">
        <v>328</v>
      </c>
      <c r="F248" s="229" t="s">
        <v>329</v>
      </c>
      <c r="G248" s="230" t="s">
        <v>211</v>
      </c>
      <c r="H248" s="231">
        <v>15.960000000000001</v>
      </c>
      <c r="I248" s="232"/>
      <c r="J248" s="233">
        <f>ROUND(I248*H248,2)</f>
        <v>0</v>
      </c>
      <c r="K248" s="229" t="s">
        <v>212</v>
      </c>
      <c r="L248" s="45"/>
      <c r="M248" s="234" t="s">
        <v>1</v>
      </c>
      <c r="N248" s="235" t="s">
        <v>41</v>
      </c>
      <c r="O248" s="92"/>
      <c r="P248" s="236">
        <f>O248*H248</f>
        <v>0</v>
      </c>
      <c r="Q248" s="236">
        <v>0</v>
      </c>
      <c r="R248" s="236">
        <f>Q248*H248</f>
        <v>0</v>
      </c>
      <c r="S248" s="236">
        <v>0</v>
      </c>
      <c r="T248" s="237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8" t="s">
        <v>213</v>
      </c>
      <c r="AT248" s="238" t="s">
        <v>208</v>
      </c>
      <c r="AU248" s="238" t="s">
        <v>214</v>
      </c>
      <c r="AY248" s="18" t="s">
        <v>205</v>
      </c>
      <c r="BE248" s="239">
        <f>IF(N248="základní",J248,0)</f>
        <v>0</v>
      </c>
      <c r="BF248" s="239">
        <f>IF(N248="snížená",J248,0)</f>
        <v>0</v>
      </c>
      <c r="BG248" s="239">
        <f>IF(N248="zákl. přenesená",J248,0)</f>
        <v>0</v>
      </c>
      <c r="BH248" s="239">
        <f>IF(N248="sníž. přenesená",J248,0)</f>
        <v>0</v>
      </c>
      <c r="BI248" s="239">
        <f>IF(N248="nulová",J248,0)</f>
        <v>0</v>
      </c>
      <c r="BJ248" s="18" t="s">
        <v>83</v>
      </c>
      <c r="BK248" s="239">
        <f>ROUND(I248*H248,2)</f>
        <v>0</v>
      </c>
      <c r="BL248" s="18" t="s">
        <v>213</v>
      </c>
      <c r="BM248" s="238" t="s">
        <v>5562</v>
      </c>
    </row>
    <row r="249" s="2" customFormat="1">
      <c r="A249" s="39"/>
      <c r="B249" s="40"/>
      <c r="C249" s="41"/>
      <c r="D249" s="240" t="s">
        <v>216</v>
      </c>
      <c r="E249" s="41"/>
      <c r="F249" s="241" t="s">
        <v>331</v>
      </c>
      <c r="G249" s="41"/>
      <c r="H249" s="41"/>
      <c r="I249" s="242"/>
      <c r="J249" s="41"/>
      <c r="K249" s="41"/>
      <c r="L249" s="45"/>
      <c r="M249" s="243"/>
      <c r="N249" s="244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216</v>
      </c>
      <c r="AU249" s="18" t="s">
        <v>214</v>
      </c>
    </row>
    <row r="250" s="14" customFormat="1">
      <c r="A250" s="14"/>
      <c r="B250" s="256"/>
      <c r="C250" s="257"/>
      <c r="D250" s="247" t="s">
        <v>218</v>
      </c>
      <c r="E250" s="257"/>
      <c r="F250" s="259" t="s">
        <v>5563</v>
      </c>
      <c r="G250" s="257"/>
      <c r="H250" s="260">
        <v>15.960000000000001</v>
      </c>
      <c r="I250" s="261"/>
      <c r="J250" s="257"/>
      <c r="K250" s="257"/>
      <c r="L250" s="262"/>
      <c r="M250" s="263"/>
      <c r="N250" s="264"/>
      <c r="O250" s="264"/>
      <c r="P250" s="264"/>
      <c r="Q250" s="264"/>
      <c r="R250" s="264"/>
      <c r="S250" s="264"/>
      <c r="T250" s="265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6" t="s">
        <v>218</v>
      </c>
      <c r="AU250" s="266" t="s">
        <v>214</v>
      </c>
      <c r="AV250" s="14" t="s">
        <v>85</v>
      </c>
      <c r="AW250" s="14" t="s">
        <v>4</v>
      </c>
      <c r="AX250" s="14" t="s">
        <v>83</v>
      </c>
      <c r="AY250" s="266" t="s">
        <v>205</v>
      </c>
    </row>
    <row r="251" s="2" customFormat="1" ht="37.8" customHeight="1">
      <c r="A251" s="39"/>
      <c r="B251" s="40"/>
      <c r="C251" s="227" t="s">
        <v>305</v>
      </c>
      <c r="D251" s="227" t="s">
        <v>208</v>
      </c>
      <c r="E251" s="228" t="s">
        <v>334</v>
      </c>
      <c r="F251" s="229" t="s">
        <v>335</v>
      </c>
      <c r="G251" s="230" t="s">
        <v>211</v>
      </c>
      <c r="H251" s="231">
        <v>79.186999999999998</v>
      </c>
      <c r="I251" s="232"/>
      <c r="J251" s="233">
        <f>ROUND(I251*H251,2)</f>
        <v>0</v>
      </c>
      <c r="K251" s="229" t="s">
        <v>212</v>
      </c>
      <c r="L251" s="45"/>
      <c r="M251" s="234" t="s">
        <v>1</v>
      </c>
      <c r="N251" s="235" t="s">
        <v>41</v>
      </c>
      <c r="O251" s="92"/>
      <c r="P251" s="236">
        <f>O251*H251</f>
        <v>0</v>
      </c>
      <c r="Q251" s="236">
        <v>0</v>
      </c>
      <c r="R251" s="236">
        <f>Q251*H251</f>
        <v>0</v>
      </c>
      <c r="S251" s="236">
        <v>0</v>
      </c>
      <c r="T251" s="237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8" t="s">
        <v>213</v>
      </c>
      <c r="AT251" s="238" t="s">
        <v>208</v>
      </c>
      <c r="AU251" s="238" t="s">
        <v>214</v>
      </c>
      <c r="AY251" s="18" t="s">
        <v>205</v>
      </c>
      <c r="BE251" s="239">
        <f>IF(N251="základní",J251,0)</f>
        <v>0</v>
      </c>
      <c r="BF251" s="239">
        <f>IF(N251="snížená",J251,0)</f>
        <v>0</v>
      </c>
      <c r="BG251" s="239">
        <f>IF(N251="zákl. přenesená",J251,0)</f>
        <v>0</v>
      </c>
      <c r="BH251" s="239">
        <f>IF(N251="sníž. přenesená",J251,0)</f>
        <v>0</v>
      </c>
      <c r="BI251" s="239">
        <f>IF(N251="nulová",J251,0)</f>
        <v>0</v>
      </c>
      <c r="BJ251" s="18" t="s">
        <v>83</v>
      </c>
      <c r="BK251" s="239">
        <f>ROUND(I251*H251,2)</f>
        <v>0</v>
      </c>
      <c r="BL251" s="18" t="s">
        <v>213</v>
      </c>
      <c r="BM251" s="238" t="s">
        <v>5564</v>
      </c>
    </row>
    <row r="252" s="2" customFormat="1">
      <c r="A252" s="39"/>
      <c r="B252" s="40"/>
      <c r="C252" s="41"/>
      <c r="D252" s="240" t="s">
        <v>216</v>
      </c>
      <c r="E252" s="41"/>
      <c r="F252" s="241" t="s">
        <v>337</v>
      </c>
      <c r="G252" s="41"/>
      <c r="H252" s="41"/>
      <c r="I252" s="242"/>
      <c r="J252" s="41"/>
      <c r="K252" s="41"/>
      <c r="L252" s="45"/>
      <c r="M252" s="243"/>
      <c r="N252" s="244"/>
      <c r="O252" s="92"/>
      <c r="P252" s="92"/>
      <c r="Q252" s="92"/>
      <c r="R252" s="92"/>
      <c r="S252" s="92"/>
      <c r="T252" s="93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216</v>
      </c>
      <c r="AU252" s="18" t="s">
        <v>214</v>
      </c>
    </row>
    <row r="253" s="13" customFormat="1">
      <c r="A253" s="13"/>
      <c r="B253" s="245"/>
      <c r="C253" s="246"/>
      <c r="D253" s="247" t="s">
        <v>218</v>
      </c>
      <c r="E253" s="248" t="s">
        <v>1</v>
      </c>
      <c r="F253" s="249" t="s">
        <v>219</v>
      </c>
      <c r="G253" s="246"/>
      <c r="H253" s="248" t="s">
        <v>1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5" t="s">
        <v>218</v>
      </c>
      <c r="AU253" s="255" t="s">
        <v>214</v>
      </c>
      <c r="AV253" s="13" t="s">
        <v>83</v>
      </c>
      <c r="AW253" s="13" t="s">
        <v>32</v>
      </c>
      <c r="AX253" s="13" t="s">
        <v>76</v>
      </c>
      <c r="AY253" s="255" t="s">
        <v>205</v>
      </c>
    </row>
    <row r="254" s="13" customFormat="1">
      <c r="A254" s="13"/>
      <c r="B254" s="245"/>
      <c r="C254" s="246"/>
      <c r="D254" s="247" t="s">
        <v>218</v>
      </c>
      <c r="E254" s="248" t="s">
        <v>1</v>
      </c>
      <c r="F254" s="249" t="s">
        <v>220</v>
      </c>
      <c r="G254" s="246"/>
      <c r="H254" s="248" t="s">
        <v>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5" t="s">
        <v>218</v>
      </c>
      <c r="AU254" s="255" t="s">
        <v>214</v>
      </c>
      <c r="AV254" s="13" t="s">
        <v>83</v>
      </c>
      <c r="AW254" s="13" t="s">
        <v>32</v>
      </c>
      <c r="AX254" s="13" t="s">
        <v>76</v>
      </c>
      <c r="AY254" s="255" t="s">
        <v>205</v>
      </c>
    </row>
    <row r="255" s="13" customFormat="1">
      <c r="A255" s="13"/>
      <c r="B255" s="245"/>
      <c r="C255" s="246"/>
      <c r="D255" s="247" t="s">
        <v>218</v>
      </c>
      <c r="E255" s="248" t="s">
        <v>1</v>
      </c>
      <c r="F255" s="249" t="s">
        <v>222</v>
      </c>
      <c r="G255" s="246"/>
      <c r="H255" s="248" t="s">
        <v>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5" t="s">
        <v>218</v>
      </c>
      <c r="AU255" s="255" t="s">
        <v>214</v>
      </c>
      <c r="AV255" s="13" t="s">
        <v>83</v>
      </c>
      <c r="AW255" s="13" t="s">
        <v>32</v>
      </c>
      <c r="AX255" s="13" t="s">
        <v>76</v>
      </c>
      <c r="AY255" s="255" t="s">
        <v>205</v>
      </c>
    </row>
    <row r="256" s="13" customFormat="1">
      <c r="A256" s="13"/>
      <c r="B256" s="245"/>
      <c r="C256" s="246"/>
      <c r="D256" s="247" t="s">
        <v>218</v>
      </c>
      <c r="E256" s="248" t="s">
        <v>1</v>
      </c>
      <c r="F256" s="249" t="s">
        <v>320</v>
      </c>
      <c r="G256" s="246"/>
      <c r="H256" s="248" t="s">
        <v>1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5" t="s">
        <v>218</v>
      </c>
      <c r="AU256" s="255" t="s">
        <v>214</v>
      </c>
      <c r="AV256" s="13" t="s">
        <v>83</v>
      </c>
      <c r="AW256" s="13" t="s">
        <v>32</v>
      </c>
      <c r="AX256" s="13" t="s">
        <v>76</v>
      </c>
      <c r="AY256" s="255" t="s">
        <v>205</v>
      </c>
    </row>
    <row r="257" s="13" customFormat="1">
      <c r="A257" s="13"/>
      <c r="B257" s="245"/>
      <c r="C257" s="246"/>
      <c r="D257" s="247" t="s">
        <v>218</v>
      </c>
      <c r="E257" s="248" t="s">
        <v>1</v>
      </c>
      <c r="F257" s="249" t="s">
        <v>222</v>
      </c>
      <c r="G257" s="246"/>
      <c r="H257" s="248" t="s">
        <v>1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5" t="s">
        <v>218</v>
      </c>
      <c r="AU257" s="255" t="s">
        <v>214</v>
      </c>
      <c r="AV257" s="13" t="s">
        <v>83</v>
      </c>
      <c r="AW257" s="13" t="s">
        <v>32</v>
      </c>
      <c r="AX257" s="13" t="s">
        <v>76</v>
      </c>
      <c r="AY257" s="255" t="s">
        <v>205</v>
      </c>
    </row>
    <row r="258" s="13" customFormat="1">
      <c r="A258" s="13"/>
      <c r="B258" s="245"/>
      <c r="C258" s="246"/>
      <c r="D258" s="247" t="s">
        <v>218</v>
      </c>
      <c r="E258" s="248" t="s">
        <v>1</v>
      </c>
      <c r="F258" s="249" t="s">
        <v>324</v>
      </c>
      <c r="G258" s="246"/>
      <c r="H258" s="248" t="s">
        <v>1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5" t="s">
        <v>218</v>
      </c>
      <c r="AU258" s="255" t="s">
        <v>214</v>
      </c>
      <c r="AV258" s="13" t="s">
        <v>83</v>
      </c>
      <c r="AW258" s="13" t="s">
        <v>32</v>
      </c>
      <c r="AX258" s="13" t="s">
        <v>76</v>
      </c>
      <c r="AY258" s="255" t="s">
        <v>205</v>
      </c>
    </row>
    <row r="259" s="14" customFormat="1">
      <c r="A259" s="14"/>
      <c r="B259" s="256"/>
      <c r="C259" s="257"/>
      <c r="D259" s="247" t="s">
        <v>218</v>
      </c>
      <c r="E259" s="258" t="s">
        <v>1</v>
      </c>
      <c r="F259" s="259" t="s">
        <v>5565</v>
      </c>
      <c r="G259" s="257"/>
      <c r="H259" s="260">
        <v>79.186999999999998</v>
      </c>
      <c r="I259" s="261"/>
      <c r="J259" s="257"/>
      <c r="K259" s="257"/>
      <c r="L259" s="262"/>
      <c r="M259" s="263"/>
      <c r="N259" s="264"/>
      <c r="O259" s="264"/>
      <c r="P259" s="264"/>
      <c r="Q259" s="264"/>
      <c r="R259" s="264"/>
      <c r="S259" s="264"/>
      <c r="T259" s="26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6" t="s">
        <v>218</v>
      </c>
      <c r="AU259" s="266" t="s">
        <v>214</v>
      </c>
      <c r="AV259" s="14" t="s">
        <v>85</v>
      </c>
      <c r="AW259" s="14" t="s">
        <v>32</v>
      </c>
      <c r="AX259" s="14" t="s">
        <v>76</v>
      </c>
      <c r="AY259" s="266" t="s">
        <v>205</v>
      </c>
    </row>
    <row r="260" s="15" customFormat="1">
      <c r="A260" s="15"/>
      <c r="B260" s="267"/>
      <c r="C260" s="268"/>
      <c r="D260" s="247" t="s">
        <v>218</v>
      </c>
      <c r="E260" s="269" t="s">
        <v>1</v>
      </c>
      <c r="F260" s="270" t="s">
        <v>229</v>
      </c>
      <c r="G260" s="268"/>
      <c r="H260" s="271">
        <v>79.186999999999998</v>
      </c>
      <c r="I260" s="272"/>
      <c r="J260" s="268"/>
      <c r="K260" s="268"/>
      <c r="L260" s="273"/>
      <c r="M260" s="274"/>
      <c r="N260" s="275"/>
      <c r="O260" s="275"/>
      <c r="P260" s="275"/>
      <c r="Q260" s="275"/>
      <c r="R260" s="275"/>
      <c r="S260" s="275"/>
      <c r="T260" s="276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7" t="s">
        <v>218</v>
      </c>
      <c r="AU260" s="277" t="s">
        <v>214</v>
      </c>
      <c r="AV260" s="15" t="s">
        <v>213</v>
      </c>
      <c r="AW260" s="15" t="s">
        <v>32</v>
      </c>
      <c r="AX260" s="15" t="s">
        <v>83</v>
      </c>
      <c r="AY260" s="277" t="s">
        <v>205</v>
      </c>
    </row>
    <row r="261" s="2" customFormat="1" ht="37.8" customHeight="1">
      <c r="A261" s="39"/>
      <c r="B261" s="40"/>
      <c r="C261" s="227" t="s">
        <v>8</v>
      </c>
      <c r="D261" s="227" t="s">
        <v>208</v>
      </c>
      <c r="E261" s="228" t="s">
        <v>342</v>
      </c>
      <c r="F261" s="229" t="s">
        <v>343</v>
      </c>
      <c r="G261" s="230" t="s">
        <v>211</v>
      </c>
      <c r="H261" s="231">
        <v>791.87</v>
      </c>
      <c r="I261" s="232"/>
      <c r="J261" s="233">
        <f>ROUND(I261*H261,2)</f>
        <v>0</v>
      </c>
      <c r="K261" s="229" t="s">
        <v>212</v>
      </c>
      <c r="L261" s="45"/>
      <c r="M261" s="234" t="s">
        <v>1</v>
      </c>
      <c r="N261" s="235" t="s">
        <v>41</v>
      </c>
      <c r="O261" s="92"/>
      <c r="P261" s="236">
        <f>O261*H261</f>
        <v>0</v>
      </c>
      <c r="Q261" s="236">
        <v>0</v>
      </c>
      <c r="R261" s="236">
        <f>Q261*H261</f>
        <v>0</v>
      </c>
      <c r="S261" s="236">
        <v>0</v>
      </c>
      <c r="T261" s="237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8" t="s">
        <v>213</v>
      </c>
      <c r="AT261" s="238" t="s">
        <v>208</v>
      </c>
      <c r="AU261" s="238" t="s">
        <v>214</v>
      </c>
      <c r="AY261" s="18" t="s">
        <v>205</v>
      </c>
      <c r="BE261" s="239">
        <f>IF(N261="základní",J261,0)</f>
        <v>0</v>
      </c>
      <c r="BF261" s="239">
        <f>IF(N261="snížená",J261,0)</f>
        <v>0</v>
      </c>
      <c r="BG261" s="239">
        <f>IF(N261="zákl. přenesená",J261,0)</f>
        <v>0</v>
      </c>
      <c r="BH261" s="239">
        <f>IF(N261="sníž. přenesená",J261,0)</f>
        <v>0</v>
      </c>
      <c r="BI261" s="239">
        <f>IF(N261="nulová",J261,0)</f>
        <v>0</v>
      </c>
      <c r="BJ261" s="18" t="s">
        <v>83</v>
      </c>
      <c r="BK261" s="239">
        <f>ROUND(I261*H261,2)</f>
        <v>0</v>
      </c>
      <c r="BL261" s="18" t="s">
        <v>213</v>
      </c>
      <c r="BM261" s="238" t="s">
        <v>5566</v>
      </c>
    </row>
    <row r="262" s="2" customFormat="1">
      <c r="A262" s="39"/>
      <c r="B262" s="40"/>
      <c r="C262" s="41"/>
      <c r="D262" s="240" t="s">
        <v>216</v>
      </c>
      <c r="E262" s="41"/>
      <c r="F262" s="241" t="s">
        <v>345</v>
      </c>
      <c r="G262" s="41"/>
      <c r="H262" s="41"/>
      <c r="I262" s="242"/>
      <c r="J262" s="41"/>
      <c r="K262" s="41"/>
      <c r="L262" s="45"/>
      <c r="M262" s="243"/>
      <c r="N262" s="244"/>
      <c r="O262" s="92"/>
      <c r="P262" s="92"/>
      <c r="Q262" s="92"/>
      <c r="R262" s="92"/>
      <c r="S262" s="92"/>
      <c r="T262" s="93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216</v>
      </c>
      <c r="AU262" s="18" t="s">
        <v>214</v>
      </c>
    </row>
    <row r="263" s="14" customFormat="1">
      <c r="A263" s="14"/>
      <c r="B263" s="256"/>
      <c r="C263" s="257"/>
      <c r="D263" s="247" t="s">
        <v>218</v>
      </c>
      <c r="E263" s="257"/>
      <c r="F263" s="259" t="s">
        <v>5567</v>
      </c>
      <c r="G263" s="257"/>
      <c r="H263" s="260">
        <v>791.87</v>
      </c>
      <c r="I263" s="261"/>
      <c r="J263" s="257"/>
      <c r="K263" s="257"/>
      <c r="L263" s="262"/>
      <c r="M263" s="263"/>
      <c r="N263" s="264"/>
      <c r="O263" s="264"/>
      <c r="P263" s="264"/>
      <c r="Q263" s="264"/>
      <c r="R263" s="264"/>
      <c r="S263" s="264"/>
      <c r="T263" s="26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6" t="s">
        <v>218</v>
      </c>
      <c r="AU263" s="266" t="s">
        <v>214</v>
      </c>
      <c r="AV263" s="14" t="s">
        <v>85</v>
      </c>
      <c r="AW263" s="14" t="s">
        <v>4</v>
      </c>
      <c r="AX263" s="14" t="s">
        <v>83</v>
      </c>
      <c r="AY263" s="266" t="s">
        <v>205</v>
      </c>
    </row>
    <row r="264" s="2" customFormat="1" ht="24.15" customHeight="1">
      <c r="A264" s="39"/>
      <c r="B264" s="40"/>
      <c r="C264" s="227" t="s">
        <v>250</v>
      </c>
      <c r="D264" s="227" t="s">
        <v>208</v>
      </c>
      <c r="E264" s="228" t="s">
        <v>347</v>
      </c>
      <c r="F264" s="229" t="s">
        <v>348</v>
      </c>
      <c r="G264" s="230" t="s">
        <v>211</v>
      </c>
      <c r="H264" s="231">
        <v>196.489</v>
      </c>
      <c r="I264" s="232"/>
      <c r="J264" s="233">
        <f>ROUND(I264*H264,2)</f>
        <v>0</v>
      </c>
      <c r="K264" s="229" t="s">
        <v>212</v>
      </c>
      <c r="L264" s="45"/>
      <c r="M264" s="234" t="s">
        <v>1</v>
      </c>
      <c r="N264" s="235" t="s">
        <v>41</v>
      </c>
      <c r="O264" s="92"/>
      <c r="P264" s="236">
        <f>O264*H264</f>
        <v>0</v>
      </c>
      <c r="Q264" s="236">
        <v>0</v>
      </c>
      <c r="R264" s="236">
        <f>Q264*H264</f>
        <v>0</v>
      </c>
      <c r="S264" s="236">
        <v>0</v>
      </c>
      <c r="T264" s="237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8" t="s">
        <v>213</v>
      </c>
      <c r="AT264" s="238" t="s">
        <v>208</v>
      </c>
      <c r="AU264" s="238" t="s">
        <v>214</v>
      </c>
      <c r="AY264" s="18" t="s">
        <v>205</v>
      </c>
      <c r="BE264" s="239">
        <f>IF(N264="základní",J264,0)</f>
        <v>0</v>
      </c>
      <c r="BF264" s="239">
        <f>IF(N264="snížená",J264,0)</f>
        <v>0</v>
      </c>
      <c r="BG264" s="239">
        <f>IF(N264="zákl. přenesená",J264,0)</f>
        <v>0</v>
      </c>
      <c r="BH264" s="239">
        <f>IF(N264="sníž. přenesená",J264,0)</f>
        <v>0</v>
      </c>
      <c r="BI264" s="239">
        <f>IF(N264="nulová",J264,0)</f>
        <v>0</v>
      </c>
      <c r="BJ264" s="18" t="s">
        <v>83</v>
      </c>
      <c r="BK264" s="239">
        <f>ROUND(I264*H264,2)</f>
        <v>0</v>
      </c>
      <c r="BL264" s="18" t="s">
        <v>213</v>
      </c>
      <c r="BM264" s="238" t="s">
        <v>5568</v>
      </c>
    </row>
    <row r="265" s="2" customFormat="1">
      <c r="A265" s="39"/>
      <c r="B265" s="40"/>
      <c r="C265" s="41"/>
      <c r="D265" s="240" t="s">
        <v>216</v>
      </c>
      <c r="E265" s="41"/>
      <c r="F265" s="241" t="s">
        <v>350</v>
      </c>
      <c r="G265" s="41"/>
      <c r="H265" s="41"/>
      <c r="I265" s="242"/>
      <c r="J265" s="41"/>
      <c r="K265" s="41"/>
      <c r="L265" s="45"/>
      <c r="M265" s="243"/>
      <c r="N265" s="244"/>
      <c r="O265" s="92"/>
      <c r="P265" s="92"/>
      <c r="Q265" s="92"/>
      <c r="R265" s="92"/>
      <c r="S265" s="92"/>
      <c r="T265" s="93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T265" s="18" t="s">
        <v>216</v>
      </c>
      <c r="AU265" s="18" t="s">
        <v>214</v>
      </c>
    </row>
    <row r="266" s="13" customFormat="1">
      <c r="A266" s="13"/>
      <c r="B266" s="245"/>
      <c r="C266" s="246"/>
      <c r="D266" s="247" t="s">
        <v>218</v>
      </c>
      <c r="E266" s="248" t="s">
        <v>1</v>
      </c>
      <c r="F266" s="249" t="s">
        <v>219</v>
      </c>
      <c r="G266" s="246"/>
      <c r="H266" s="248" t="s">
        <v>1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5" t="s">
        <v>218</v>
      </c>
      <c r="AU266" s="255" t="s">
        <v>214</v>
      </c>
      <c r="AV266" s="13" t="s">
        <v>83</v>
      </c>
      <c r="AW266" s="13" t="s">
        <v>32</v>
      </c>
      <c r="AX266" s="13" t="s">
        <v>76</v>
      </c>
      <c r="AY266" s="255" t="s">
        <v>205</v>
      </c>
    </row>
    <row r="267" s="13" customFormat="1">
      <c r="A267" s="13"/>
      <c r="B267" s="245"/>
      <c r="C267" s="246"/>
      <c r="D267" s="247" t="s">
        <v>218</v>
      </c>
      <c r="E267" s="248" t="s">
        <v>1</v>
      </c>
      <c r="F267" s="249" t="s">
        <v>220</v>
      </c>
      <c r="G267" s="246"/>
      <c r="H267" s="248" t="s">
        <v>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5" t="s">
        <v>218</v>
      </c>
      <c r="AU267" s="255" t="s">
        <v>214</v>
      </c>
      <c r="AV267" s="13" t="s">
        <v>83</v>
      </c>
      <c r="AW267" s="13" t="s">
        <v>32</v>
      </c>
      <c r="AX267" s="13" t="s">
        <v>76</v>
      </c>
      <c r="AY267" s="255" t="s">
        <v>205</v>
      </c>
    </row>
    <row r="268" s="13" customFormat="1">
      <c r="A268" s="13"/>
      <c r="B268" s="245"/>
      <c r="C268" s="246"/>
      <c r="D268" s="247" t="s">
        <v>218</v>
      </c>
      <c r="E268" s="248" t="s">
        <v>1</v>
      </c>
      <c r="F268" s="249" t="s">
        <v>222</v>
      </c>
      <c r="G268" s="246"/>
      <c r="H268" s="248" t="s">
        <v>1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5" t="s">
        <v>218</v>
      </c>
      <c r="AU268" s="255" t="s">
        <v>214</v>
      </c>
      <c r="AV268" s="13" t="s">
        <v>83</v>
      </c>
      <c r="AW268" s="13" t="s">
        <v>32</v>
      </c>
      <c r="AX268" s="13" t="s">
        <v>76</v>
      </c>
      <c r="AY268" s="255" t="s">
        <v>205</v>
      </c>
    </row>
    <row r="269" s="13" customFormat="1">
      <c r="A269" s="13"/>
      <c r="B269" s="245"/>
      <c r="C269" s="246"/>
      <c r="D269" s="247" t="s">
        <v>218</v>
      </c>
      <c r="E269" s="248" t="s">
        <v>1</v>
      </c>
      <c r="F269" s="249" t="s">
        <v>351</v>
      </c>
      <c r="G269" s="246"/>
      <c r="H269" s="248" t="s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5" t="s">
        <v>218</v>
      </c>
      <c r="AU269" s="255" t="s">
        <v>214</v>
      </c>
      <c r="AV269" s="13" t="s">
        <v>83</v>
      </c>
      <c r="AW269" s="13" t="s">
        <v>32</v>
      </c>
      <c r="AX269" s="13" t="s">
        <v>76</v>
      </c>
      <c r="AY269" s="255" t="s">
        <v>205</v>
      </c>
    </row>
    <row r="270" s="13" customFormat="1">
      <c r="A270" s="13"/>
      <c r="B270" s="245"/>
      <c r="C270" s="246"/>
      <c r="D270" s="247" t="s">
        <v>218</v>
      </c>
      <c r="E270" s="248" t="s">
        <v>1</v>
      </c>
      <c r="F270" s="249" t="s">
        <v>311</v>
      </c>
      <c r="G270" s="246"/>
      <c r="H270" s="248" t="s">
        <v>1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218</v>
      </c>
      <c r="AU270" s="255" t="s">
        <v>214</v>
      </c>
      <c r="AV270" s="13" t="s">
        <v>83</v>
      </c>
      <c r="AW270" s="13" t="s">
        <v>32</v>
      </c>
      <c r="AX270" s="13" t="s">
        <v>76</v>
      </c>
      <c r="AY270" s="255" t="s">
        <v>205</v>
      </c>
    </row>
    <row r="271" s="14" customFormat="1">
      <c r="A271" s="14"/>
      <c r="B271" s="256"/>
      <c r="C271" s="257"/>
      <c r="D271" s="247" t="s">
        <v>218</v>
      </c>
      <c r="E271" s="258" t="s">
        <v>1</v>
      </c>
      <c r="F271" s="259" t="s">
        <v>5553</v>
      </c>
      <c r="G271" s="257"/>
      <c r="H271" s="260">
        <v>196.489</v>
      </c>
      <c r="I271" s="261"/>
      <c r="J271" s="257"/>
      <c r="K271" s="257"/>
      <c r="L271" s="262"/>
      <c r="M271" s="263"/>
      <c r="N271" s="264"/>
      <c r="O271" s="264"/>
      <c r="P271" s="264"/>
      <c r="Q271" s="264"/>
      <c r="R271" s="264"/>
      <c r="S271" s="264"/>
      <c r="T271" s="26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6" t="s">
        <v>218</v>
      </c>
      <c r="AU271" s="266" t="s">
        <v>214</v>
      </c>
      <c r="AV271" s="14" t="s">
        <v>85</v>
      </c>
      <c r="AW271" s="14" t="s">
        <v>32</v>
      </c>
      <c r="AX271" s="14" t="s">
        <v>76</v>
      </c>
      <c r="AY271" s="266" t="s">
        <v>205</v>
      </c>
    </row>
    <row r="272" s="15" customFormat="1">
      <c r="A272" s="15"/>
      <c r="B272" s="267"/>
      <c r="C272" s="268"/>
      <c r="D272" s="247" t="s">
        <v>218</v>
      </c>
      <c r="E272" s="269" t="s">
        <v>1</v>
      </c>
      <c r="F272" s="270" t="s">
        <v>229</v>
      </c>
      <c r="G272" s="268"/>
      <c r="H272" s="271">
        <v>196.489</v>
      </c>
      <c r="I272" s="272"/>
      <c r="J272" s="268"/>
      <c r="K272" s="268"/>
      <c r="L272" s="273"/>
      <c r="M272" s="274"/>
      <c r="N272" s="275"/>
      <c r="O272" s="275"/>
      <c r="P272" s="275"/>
      <c r="Q272" s="275"/>
      <c r="R272" s="275"/>
      <c r="S272" s="275"/>
      <c r="T272" s="276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7" t="s">
        <v>218</v>
      </c>
      <c r="AU272" s="277" t="s">
        <v>214</v>
      </c>
      <c r="AV272" s="15" t="s">
        <v>213</v>
      </c>
      <c r="AW272" s="15" t="s">
        <v>32</v>
      </c>
      <c r="AX272" s="15" t="s">
        <v>83</v>
      </c>
      <c r="AY272" s="277" t="s">
        <v>205</v>
      </c>
    </row>
    <row r="273" s="12" customFormat="1" ht="20.88" customHeight="1">
      <c r="A273" s="12"/>
      <c r="B273" s="211"/>
      <c r="C273" s="212"/>
      <c r="D273" s="213" t="s">
        <v>75</v>
      </c>
      <c r="E273" s="225" t="s">
        <v>353</v>
      </c>
      <c r="F273" s="225" t="s">
        <v>354</v>
      </c>
      <c r="G273" s="212"/>
      <c r="H273" s="212"/>
      <c r="I273" s="215"/>
      <c r="J273" s="226">
        <f>BK273</f>
        <v>0</v>
      </c>
      <c r="K273" s="212"/>
      <c r="L273" s="217"/>
      <c r="M273" s="218"/>
      <c r="N273" s="219"/>
      <c r="O273" s="219"/>
      <c r="P273" s="220">
        <f>SUM(P274:P321)</f>
        <v>0</v>
      </c>
      <c r="Q273" s="219"/>
      <c r="R273" s="220">
        <f>SUM(R274:R321)</f>
        <v>148.16800000000001</v>
      </c>
      <c r="S273" s="219"/>
      <c r="T273" s="221">
        <f>SUM(T274:T321)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22" t="s">
        <v>83</v>
      </c>
      <c r="AT273" s="223" t="s">
        <v>75</v>
      </c>
      <c r="AU273" s="223" t="s">
        <v>85</v>
      </c>
      <c r="AY273" s="222" t="s">
        <v>205</v>
      </c>
      <c r="BK273" s="224">
        <f>SUM(BK274:BK321)</f>
        <v>0</v>
      </c>
    </row>
    <row r="274" s="2" customFormat="1" ht="33" customHeight="1">
      <c r="A274" s="39"/>
      <c r="B274" s="40"/>
      <c r="C274" s="227" t="s">
        <v>333</v>
      </c>
      <c r="D274" s="227" t="s">
        <v>208</v>
      </c>
      <c r="E274" s="228" t="s">
        <v>355</v>
      </c>
      <c r="F274" s="229" t="s">
        <v>356</v>
      </c>
      <c r="G274" s="230" t="s">
        <v>357</v>
      </c>
      <c r="H274" s="231">
        <v>159.68899999999999</v>
      </c>
      <c r="I274" s="232"/>
      <c r="J274" s="233">
        <f>ROUND(I274*H274,2)</f>
        <v>0</v>
      </c>
      <c r="K274" s="229" t="s">
        <v>212</v>
      </c>
      <c r="L274" s="45"/>
      <c r="M274" s="234" t="s">
        <v>1</v>
      </c>
      <c r="N274" s="235" t="s">
        <v>41</v>
      </c>
      <c r="O274" s="92"/>
      <c r="P274" s="236">
        <f>O274*H274</f>
        <v>0</v>
      </c>
      <c r="Q274" s="236">
        <v>0</v>
      </c>
      <c r="R274" s="236">
        <f>Q274*H274</f>
        <v>0</v>
      </c>
      <c r="S274" s="236">
        <v>0</v>
      </c>
      <c r="T274" s="237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8" t="s">
        <v>213</v>
      </c>
      <c r="AT274" s="238" t="s">
        <v>208</v>
      </c>
      <c r="AU274" s="238" t="s">
        <v>214</v>
      </c>
      <c r="AY274" s="18" t="s">
        <v>205</v>
      </c>
      <c r="BE274" s="239">
        <f>IF(N274="základní",J274,0)</f>
        <v>0</v>
      </c>
      <c r="BF274" s="239">
        <f>IF(N274="snížená",J274,0)</f>
        <v>0</v>
      </c>
      <c r="BG274" s="239">
        <f>IF(N274="zákl. přenesená",J274,0)</f>
        <v>0</v>
      </c>
      <c r="BH274" s="239">
        <f>IF(N274="sníž. přenesená",J274,0)</f>
        <v>0</v>
      </c>
      <c r="BI274" s="239">
        <f>IF(N274="nulová",J274,0)</f>
        <v>0</v>
      </c>
      <c r="BJ274" s="18" t="s">
        <v>83</v>
      </c>
      <c r="BK274" s="239">
        <f>ROUND(I274*H274,2)</f>
        <v>0</v>
      </c>
      <c r="BL274" s="18" t="s">
        <v>213</v>
      </c>
      <c r="BM274" s="238" t="s">
        <v>5569</v>
      </c>
    </row>
    <row r="275" s="2" customFormat="1">
      <c r="A275" s="39"/>
      <c r="B275" s="40"/>
      <c r="C275" s="41"/>
      <c r="D275" s="240" t="s">
        <v>216</v>
      </c>
      <c r="E275" s="41"/>
      <c r="F275" s="241" t="s">
        <v>359</v>
      </c>
      <c r="G275" s="41"/>
      <c r="H275" s="41"/>
      <c r="I275" s="242"/>
      <c r="J275" s="41"/>
      <c r="K275" s="41"/>
      <c r="L275" s="45"/>
      <c r="M275" s="243"/>
      <c r="N275" s="244"/>
      <c r="O275" s="92"/>
      <c r="P275" s="92"/>
      <c r="Q275" s="92"/>
      <c r="R275" s="92"/>
      <c r="S275" s="92"/>
      <c r="T275" s="93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216</v>
      </c>
      <c r="AU275" s="18" t="s">
        <v>214</v>
      </c>
    </row>
    <row r="276" s="13" customFormat="1">
      <c r="A276" s="13"/>
      <c r="B276" s="245"/>
      <c r="C276" s="246"/>
      <c r="D276" s="247" t="s">
        <v>218</v>
      </c>
      <c r="E276" s="248" t="s">
        <v>1</v>
      </c>
      <c r="F276" s="249" t="s">
        <v>219</v>
      </c>
      <c r="G276" s="246"/>
      <c r="H276" s="248" t="s">
        <v>1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5" t="s">
        <v>218</v>
      </c>
      <c r="AU276" s="255" t="s">
        <v>214</v>
      </c>
      <c r="AV276" s="13" t="s">
        <v>83</v>
      </c>
      <c r="AW276" s="13" t="s">
        <v>32</v>
      </c>
      <c r="AX276" s="13" t="s">
        <v>76</v>
      </c>
      <c r="AY276" s="255" t="s">
        <v>205</v>
      </c>
    </row>
    <row r="277" s="13" customFormat="1">
      <c r="A277" s="13"/>
      <c r="B277" s="245"/>
      <c r="C277" s="246"/>
      <c r="D277" s="247" t="s">
        <v>218</v>
      </c>
      <c r="E277" s="248" t="s">
        <v>1</v>
      </c>
      <c r="F277" s="249" t="s">
        <v>220</v>
      </c>
      <c r="G277" s="246"/>
      <c r="H277" s="248" t="s">
        <v>1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5" t="s">
        <v>218</v>
      </c>
      <c r="AU277" s="255" t="s">
        <v>214</v>
      </c>
      <c r="AV277" s="13" t="s">
        <v>83</v>
      </c>
      <c r="AW277" s="13" t="s">
        <v>32</v>
      </c>
      <c r="AX277" s="13" t="s">
        <v>76</v>
      </c>
      <c r="AY277" s="255" t="s">
        <v>205</v>
      </c>
    </row>
    <row r="278" s="13" customFormat="1">
      <c r="A278" s="13"/>
      <c r="B278" s="245"/>
      <c r="C278" s="246"/>
      <c r="D278" s="247" t="s">
        <v>218</v>
      </c>
      <c r="E278" s="248" t="s">
        <v>1</v>
      </c>
      <c r="F278" s="249" t="s">
        <v>222</v>
      </c>
      <c r="G278" s="246"/>
      <c r="H278" s="248" t="s">
        <v>1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5" t="s">
        <v>218</v>
      </c>
      <c r="AU278" s="255" t="s">
        <v>214</v>
      </c>
      <c r="AV278" s="13" t="s">
        <v>83</v>
      </c>
      <c r="AW278" s="13" t="s">
        <v>32</v>
      </c>
      <c r="AX278" s="13" t="s">
        <v>76</v>
      </c>
      <c r="AY278" s="255" t="s">
        <v>205</v>
      </c>
    </row>
    <row r="279" s="13" customFormat="1">
      <c r="A279" s="13"/>
      <c r="B279" s="245"/>
      <c r="C279" s="246"/>
      <c r="D279" s="247" t="s">
        <v>218</v>
      </c>
      <c r="E279" s="248" t="s">
        <v>1</v>
      </c>
      <c r="F279" s="249" t="s">
        <v>361</v>
      </c>
      <c r="G279" s="246"/>
      <c r="H279" s="248" t="s">
        <v>1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5" t="s">
        <v>218</v>
      </c>
      <c r="AU279" s="255" t="s">
        <v>214</v>
      </c>
      <c r="AV279" s="13" t="s">
        <v>83</v>
      </c>
      <c r="AW279" s="13" t="s">
        <v>32</v>
      </c>
      <c r="AX279" s="13" t="s">
        <v>76</v>
      </c>
      <c r="AY279" s="255" t="s">
        <v>205</v>
      </c>
    </row>
    <row r="280" s="14" customFormat="1">
      <c r="A280" s="14"/>
      <c r="B280" s="256"/>
      <c r="C280" s="257"/>
      <c r="D280" s="247" t="s">
        <v>218</v>
      </c>
      <c r="E280" s="258" t="s">
        <v>1</v>
      </c>
      <c r="F280" s="259" t="s">
        <v>5570</v>
      </c>
      <c r="G280" s="257"/>
      <c r="H280" s="260">
        <v>1.5960000000000001</v>
      </c>
      <c r="I280" s="261"/>
      <c r="J280" s="257"/>
      <c r="K280" s="257"/>
      <c r="L280" s="262"/>
      <c r="M280" s="263"/>
      <c r="N280" s="264"/>
      <c r="O280" s="264"/>
      <c r="P280" s="264"/>
      <c r="Q280" s="264"/>
      <c r="R280" s="264"/>
      <c r="S280" s="264"/>
      <c r="T280" s="26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6" t="s">
        <v>218</v>
      </c>
      <c r="AU280" s="266" t="s">
        <v>214</v>
      </c>
      <c r="AV280" s="14" t="s">
        <v>85</v>
      </c>
      <c r="AW280" s="14" t="s">
        <v>32</v>
      </c>
      <c r="AX280" s="14" t="s">
        <v>76</v>
      </c>
      <c r="AY280" s="266" t="s">
        <v>205</v>
      </c>
    </row>
    <row r="281" s="14" customFormat="1">
      <c r="A281" s="14"/>
      <c r="B281" s="256"/>
      <c r="C281" s="257"/>
      <c r="D281" s="247" t="s">
        <v>218</v>
      </c>
      <c r="E281" s="258" t="s">
        <v>1</v>
      </c>
      <c r="F281" s="259" t="s">
        <v>5571</v>
      </c>
      <c r="G281" s="257"/>
      <c r="H281" s="260">
        <v>87.120000000000005</v>
      </c>
      <c r="I281" s="261"/>
      <c r="J281" s="257"/>
      <c r="K281" s="257"/>
      <c r="L281" s="262"/>
      <c r="M281" s="263"/>
      <c r="N281" s="264"/>
      <c r="O281" s="264"/>
      <c r="P281" s="264"/>
      <c r="Q281" s="264"/>
      <c r="R281" s="264"/>
      <c r="S281" s="264"/>
      <c r="T281" s="26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6" t="s">
        <v>218</v>
      </c>
      <c r="AU281" s="266" t="s">
        <v>214</v>
      </c>
      <c r="AV281" s="14" t="s">
        <v>85</v>
      </c>
      <c r="AW281" s="14" t="s">
        <v>32</v>
      </c>
      <c r="AX281" s="14" t="s">
        <v>76</v>
      </c>
      <c r="AY281" s="266" t="s">
        <v>205</v>
      </c>
    </row>
    <row r="282" s="15" customFormat="1">
      <c r="A282" s="15"/>
      <c r="B282" s="267"/>
      <c r="C282" s="268"/>
      <c r="D282" s="247" t="s">
        <v>218</v>
      </c>
      <c r="E282" s="269" t="s">
        <v>1</v>
      </c>
      <c r="F282" s="270" t="s">
        <v>229</v>
      </c>
      <c r="G282" s="268"/>
      <c r="H282" s="271">
        <v>88.715999999999994</v>
      </c>
      <c r="I282" s="272"/>
      <c r="J282" s="268"/>
      <c r="K282" s="268"/>
      <c r="L282" s="273"/>
      <c r="M282" s="274"/>
      <c r="N282" s="275"/>
      <c r="O282" s="275"/>
      <c r="P282" s="275"/>
      <c r="Q282" s="275"/>
      <c r="R282" s="275"/>
      <c r="S282" s="275"/>
      <c r="T282" s="276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77" t="s">
        <v>218</v>
      </c>
      <c r="AU282" s="277" t="s">
        <v>214</v>
      </c>
      <c r="AV282" s="15" t="s">
        <v>213</v>
      </c>
      <c r="AW282" s="15" t="s">
        <v>32</v>
      </c>
      <c r="AX282" s="15" t="s">
        <v>83</v>
      </c>
      <c r="AY282" s="277" t="s">
        <v>205</v>
      </c>
    </row>
    <row r="283" s="14" customFormat="1">
      <c r="A283" s="14"/>
      <c r="B283" s="256"/>
      <c r="C283" s="257"/>
      <c r="D283" s="247" t="s">
        <v>218</v>
      </c>
      <c r="E283" s="257"/>
      <c r="F283" s="259" t="s">
        <v>5572</v>
      </c>
      <c r="G283" s="257"/>
      <c r="H283" s="260">
        <v>159.68899999999999</v>
      </c>
      <c r="I283" s="261"/>
      <c r="J283" s="257"/>
      <c r="K283" s="257"/>
      <c r="L283" s="262"/>
      <c r="M283" s="263"/>
      <c r="N283" s="264"/>
      <c r="O283" s="264"/>
      <c r="P283" s="264"/>
      <c r="Q283" s="264"/>
      <c r="R283" s="264"/>
      <c r="S283" s="264"/>
      <c r="T283" s="26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6" t="s">
        <v>218</v>
      </c>
      <c r="AU283" s="266" t="s">
        <v>214</v>
      </c>
      <c r="AV283" s="14" t="s">
        <v>85</v>
      </c>
      <c r="AW283" s="14" t="s">
        <v>4</v>
      </c>
      <c r="AX283" s="14" t="s">
        <v>83</v>
      </c>
      <c r="AY283" s="266" t="s">
        <v>205</v>
      </c>
    </row>
    <row r="284" s="2" customFormat="1" ht="16.5" customHeight="1">
      <c r="A284" s="39"/>
      <c r="B284" s="40"/>
      <c r="C284" s="227" t="s">
        <v>341</v>
      </c>
      <c r="D284" s="227" t="s">
        <v>208</v>
      </c>
      <c r="E284" s="228" t="s">
        <v>373</v>
      </c>
      <c r="F284" s="229" t="s">
        <v>374</v>
      </c>
      <c r="G284" s="230" t="s">
        <v>211</v>
      </c>
      <c r="H284" s="231">
        <v>277.27199999999999</v>
      </c>
      <c r="I284" s="232"/>
      <c r="J284" s="233">
        <f>ROUND(I284*H284,2)</f>
        <v>0</v>
      </c>
      <c r="K284" s="229" t="s">
        <v>212</v>
      </c>
      <c r="L284" s="45"/>
      <c r="M284" s="234" t="s">
        <v>1</v>
      </c>
      <c r="N284" s="235" t="s">
        <v>41</v>
      </c>
      <c r="O284" s="92"/>
      <c r="P284" s="236">
        <f>O284*H284</f>
        <v>0</v>
      </c>
      <c r="Q284" s="236">
        <v>0</v>
      </c>
      <c r="R284" s="236">
        <f>Q284*H284</f>
        <v>0</v>
      </c>
      <c r="S284" s="236">
        <v>0</v>
      </c>
      <c r="T284" s="237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8" t="s">
        <v>213</v>
      </c>
      <c r="AT284" s="238" t="s">
        <v>208</v>
      </c>
      <c r="AU284" s="238" t="s">
        <v>214</v>
      </c>
      <c r="AY284" s="18" t="s">
        <v>205</v>
      </c>
      <c r="BE284" s="239">
        <f>IF(N284="základní",J284,0)</f>
        <v>0</v>
      </c>
      <c r="BF284" s="239">
        <f>IF(N284="snížená",J284,0)</f>
        <v>0</v>
      </c>
      <c r="BG284" s="239">
        <f>IF(N284="zákl. přenesená",J284,0)</f>
        <v>0</v>
      </c>
      <c r="BH284" s="239">
        <f>IF(N284="sníž. přenesená",J284,0)</f>
        <v>0</v>
      </c>
      <c r="BI284" s="239">
        <f>IF(N284="nulová",J284,0)</f>
        <v>0</v>
      </c>
      <c r="BJ284" s="18" t="s">
        <v>83</v>
      </c>
      <c r="BK284" s="239">
        <f>ROUND(I284*H284,2)</f>
        <v>0</v>
      </c>
      <c r="BL284" s="18" t="s">
        <v>213</v>
      </c>
      <c r="BM284" s="238" t="s">
        <v>5573</v>
      </c>
    </row>
    <row r="285" s="2" customFormat="1">
      <c r="A285" s="39"/>
      <c r="B285" s="40"/>
      <c r="C285" s="41"/>
      <c r="D285" s="240" t="s">
        <v>216</v>
      </c>
      <c r="E285" s="41"/>
      <c r="F285" s="241" t="s">
        <v>376</v>
      </c>
      <c r="G285" s="41"/>
      <c r="H285" s="41"/>
      <c r="I285" s="242"/>
      <c r="J285" s="41"/>
      <c r="K285" s="41"/>
      <c r="L285" s="45"/>
      <c r="M285" s="243"/>
      <c r="N285" s="244"/>
      <c r="O285" s="92"/>
      <c r="P285" s="92"/>
      <c r="Q285" s="92"/>
      <c r="R285" s="92"/>
      <c r="S285" s="92"/>
      <c r="T285" s="93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216</v>
      </c>
      <c r="AU285" s="18" t="s">
        <v>214</v>
      </c>
    </row>
    <row r="286" s="13" customFormat="1">
      <c r="A286" s="13"/>
      <c r="B286" s="245"/>
      <c r="C286" s="246"/>
      <c r="D286" s="247" t="s">
        <v>218</v>
      </c>
      <c r="E286" s="248" t="s">
        <v>1</v>
      </c>
      <c r="F286" s="249" t="s">
        <v>219</v>
      </c>
      <c r="G286" s="246"/>
      <c r="H286" s="248" t="s">
        <v>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5" t="s">
        <v>218</v>
      </c>
      <c r="AU286" s="255" t="s">
        <v>214</v>
      </c>
      <c r="AV286" s="13" t="s">
        <v>83</v>
      </c>
      <c r="AW286" s="13" t="s">
        <v>32</v>
      </c>
      <c r="AX286" s="13" t="s">
        <v>76</v>
      </c>
      <c r="AY286" s="255" t="s">
        <v>205</v>
      </c>
    </row>
    <row r="287" s="13" customFormat="1">
      <c r="A287" s="13"/>
      <c r="B287" s="245"/>
      <c r="C287" s="246"/>
      <c r="D287" s="247" t="s">
        <v>218</v>
      </c>
      <c r="E287" s="248" t="s">
        <v>1</v>
      </c>
      <c r="F287" s="249" t="s">
        <v>220</v>
      </c>
      <c r="G287" s="246"/>
      <c r="H287" s="248" t="s">
        <v>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5" t="s">
        <v>218</v>
      </c>
      <c r="AU287" s="255" t="s">
        <v>214</v>
      </c>
      <c r="AV287" s="13" t="s">
        <v>83</v>
      </c>
      <c r="AW287" s="13" t="s">
        <v>32</v>
      </c>
      <c r="AX287" s="13" t="s">
        <v>76</v>
      </c>
      <c r="AY287" s="255" t="s">
        <v>205</v>
      </c>
    </row>
    <row r="288" s="13" customFormat="1">
      <c r="A288" s="13"/>
      <c r="B288" s="245"/>
      <c r="C288" s="246"/>
      <c r="D288" s="247" t="s">
        <v>218</v>
      </c>
      <c r="E288" s="248" t="s">
        <v>1</v>
      </c>
      <c r="F288" s="249" t="s">
        <v>222</v>
      </c>
      <c r="G288" s="246"/>
      <c r="H288" s="248" t="s">
        <v>1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5" t="s">
        <v>218</v>
      </c>
      <c r="AU288" s="255" t="s">
        <v>214</v>
      </c>
      <c r="AV288" s="13" t="s">
        <v>83</v>
      </c>
      <c r="AW288" s="13" t="s">
        <v>32</v>
      </c>
      <c r="AX288" s="13" t="s">
        <v>76</v>
      </c>
      <c r="AY288" s="255" t="s">
        <v>205</v>
      </c>
    </row>
    <row r="289" s="13" customFormat="1">
      <c r="A289" s="13"/>
      <c r="B289" s="245"/>
      <c r="C289" s="246"/>
      <c r="D289" s="247" t="s">
        <v>218</v>
      </c>
      <c r="E289" s="248" t="s">
        <v>1</v>
      </c>
      <c r="F289" s="249" t="s">
        <v>310</v>
      </c>
      <c r="G289" s="246"/>
      <c r="H289" s="248" t="s">
        <v>1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5" t="s">
        <v>218</v>
      </c>
      <c r="AU289" s="255" t="s">
        <v>214</v>
      </c>
      <c r="AV289" s="13" t="s">
        <v>83</v>
      </c>
      <c r="AW289" s="13" t="s">
        <v>32</v>
      </c>
      <c r="AX289" s="13" t="s">
        <v>76</v>
      </c>
      <c r="AY289" s="255" t="s">
        <v>205</v>
      </c>
    </row>
    <row r="290" s="13" customFormat="1">
      <c r="A290" s="13"/>
      <c r="B290" s="245"/>
      <c r="C290" s="246"/>
      <c r="D290" s="247" t="s">
        <v>218</v>
      </c>
      <c r="E290" s="248" t="s">
        <v>1</v>
      </c>
      <c r="F290" s="249" t="s">
        <v>311</v>
      </c>
      <c r="G290" s="246"/>
      <c r="H290" s="248" t="s">
        <v>1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5" t="s">
        <v>218</v>
      </c>
      <c r="AU290" s="255" t="s">
        <v>214</v>
      </c>
      <c r="AV290" s="13" t="s">
        <v>83</v>
      </c>
      <c r="AW290" s="13" t="s">
        <v>32</v>
      </c>
      <c r="AX290" s="13" t="s">
        <v>76</v>
      </c>
      <c r="AY290" s="255" t="s">
        <v>205</v>
      </c>
    </row>
    <row r="291" s="14" customFormat="1">
      <c r="A291" s="14"/>
      <c r="B291" s="256"/>
      <c r="C291" s="257"/>
      <c r="D291" s="247" t="s">
        <v>218</v>
      </c>
      <c r="E291" s="258" t="s">
        <v>1</v>
      </c>
      <c r="F291" s="259" t="s">
        <v>5553</v>
      </c>
      <c r="G291" s="257"/>
      <c r="H291" s="260">
        <v>196.489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6" t="s">
        <v>218</v>
      </c>
      <c r="AU291" s="266" t="s">
        <v>214</v>
      </c>
      <c r="AV291" s="14" t="s">
        <v>85</v>
      </c>
      <c r="AW291" s="14" t="s">
        <v>32</v>
      </c>
      <c r="AX291" s="14" t="s">
        <v>76</v>
      </c>
      <c r="AY291" s="266" t="s">
        <v>205</v>
      </c>
    </row>
    <row r="292" s="16" customFormat="1">
      <c r="A292" s="16"/>
      <c r="B292" s="278"/>
      <c r="C292" s="279"/>
      <c r="D292" s="247" t="s">
        <v>218</v>
      </c>
      <c r="E292" s="280" t="s">
        <v>1</v>
      </c>
      <c r="F292" s="281" t="s">
        <v>241</v>
      </c>
      <c r="G292" s="279"/>
      <c r="H292" s="282">
        <v>196.489</v>
      </c>
      <c r="I292" s="283"/>
      <c r="J292" s="279"/>
      <c r="K292" s="279"/>
      <c r="L292" s="284"/>
      <c r="M292" s="285"/>
      <c r="N292" s="286"/>
      <c r="O292" s="286"/>
      <c r="P292" s="286"/>
      <c r="Q292" s="286"/>
      <c r="R292" s="286"/>
      <c r="S292" s="286"/>
      <c r="T292" s="287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T292" s="288" t="s">
        <v>218</v>
      </c>
      <c r="AU292" s="288" t="s">
        <v>214</v>
      </c>
      <c r="AV292" s="16" t="s">
        <v>214</v>
      </c>
      <c r="AW292" s="16" t="s">
        <v>32</v>
      </c>
      <c r="AX292" s="16" t="s">
        <v>76</v>
      </c>
      <c r="AY292" s="288" t="s">
        <v>205</v>
      </c>
    </row>
    <row r="293" s="13" customFormat="1">
      <c r="A293" s="13"/>
      <c r="B293" s="245"/>
      <c r="C293" s="246"/>
      <c r="D293" s="247" t="s">
        <v>218</v>
      </c>
      <c r="E293" s="248" t="s">
        <v>1</v>
      </c>
      <c r="F293" s="249" t="s">
        <v>361</v>
      </c>
      <c r="G293" s="246"/>
      <c r="H293" s="248" t="s">
        <v>1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5" t="s">
        <v>218</v>
      </c>
      <c r="AU293" s="255" t="s">
        <v>214</v>
      </c>
      <c r="AV293" s="13" t="s">
        <v>83</v>
      </c>
      <c r="AW293" s="13" t="s">
        <v>32</v>
      </c>
      <c r="AX293" s="13" t="s">
        <v>76</v>
      </c>
      <c r="AY293" s="255" t="s">
        <v>205</v>
      </c>
    </row>
    <row r="294" s="14" customFormat="1">
      <c r="A294" s="14"/>
      <c r="B294" s="256"/>
      <c r="C294" s="257"/>
      <c r="D294" s="247" t="s">
        <v>218</v>
      </c>
      <c r="E294" s="258" t="s">
        <v>1</v>
      </c>
      <c r="F294" s="259" t="s">
        <v>5570</v>
      </c>
      <c r="G294" s="257"/>
      <c r="H294" s="260">
        <v>1.5960000000000001</v>
      </c>
      <c r="I294" s="261"/>
      <c r="J294" s="257"/>
      <c r="K294" s="257"/>
      <c r="L294" s="262"/>
      <c r="M294" s="263"/>
      <c r="N294" s="264"/>
      <c r="O294" s="264"/>
      <c r="P294" s="264"/>
      <c r="Q294" s="264"/>
      <c r="R294" s="264"/>
      <c r="S294" s="264"/>
      <c r="T294" s="26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6" t="s">
        <v>218</v>
      </c>
      <c r="AU294" s="266" t="s">
        <v>214</v>
      </c>
      <c r="AV294" s="14" t="s">
        <v>85</v>
      </c>
      <c r="AW294" s="14" t="s">
        <v>32</v>
      </c>
      <c r="AX294" s="14" t="s">
        <v>76</v>
      </c>
      <c r="AY294" s="266" t="s">
        <v>205</v>
      </c>
    </row>
    <row r="295" s="14" customFormat="1">
      <c r="A295" s="14"/>
      <c r="B295" s="256"/>
      <c r="C295" s="257"/>
      <c r="D295" s="247" t="s">
        <v>218</v>
      </c>
      <c r="E295" s="258" t="s">
        <v>1</v>
      </c>
      <c r="F295" s="259" t="s">
        <v>5574</v>
      </c>
      <c r="G295" s="257"/>
      <c r="H295" s="260">
        <v>79.186999999999998</v>
      </c>
      <c r="I295" s="261"/>
      <c r="J295" s="257"/>
      <c r="K295" s="257"/>
      <c r="L295" s="262"/>
      <c r="M295" s="263"/>
      <c r="N295" s="264"/>
      <c r="O295" s="264"/>
      <c r="P295" s="264"/>
      <c r="Q295" s="264"/>
      <c r="R295" s="264"/>
      <c r="S295" s="264"/>
      <c r="T295" s="26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6" t="s">
        <v>218</v>
      </c>
      <c r="AU295" s="266" t="s">
        <v>214</v>
      </c>
      <c r="AV295" s="14" t="s">
        <v>85</v>
      </c>
      <c r="AW295" s="14" t="s">
        <v>32</v>
      </c>
      <c r="AX295" s="14" t="s">
        <v>76</v>
      </c>
      <c r="AY295" s="266" t="s">
        <v>205</v>
      </c>
    </row>
    <row r="296" s="16" customFormat="1">
      <c r="A296" s="16"/>
      <c r="B296" s="278"/>
      <c r="C296" s="279"/>
      <c r="D296" s="247" t="s">
        <v>218</v>
      </c>
      <c r="E296" s="280" t="s">
        <v>1</v>
      </c>
      <c r="F296" s="281" t="s">
        <v>241</v>
      </c>
      <c r="G296" s="279"/>
      <c r="H296" s="282">
        <v>80.783000000000001</v>
      </c>
      <c r="I296" s="283"/>
      <c r="J296" s="279"/>
      <c r="K296" s="279"/>
      <c r="L296" s="284"/>
      <c r="M296" s="285"/>
      <c r="N296" s="286"/>
      <c r="O296" s="286"/>
      <c r="P296" s="286"/>
      <c r="Q296" s="286"/>
      <c r="R296" s="286"/>
      <c r="S296" s="286"/>
      <c r="T296" s="287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T296" s="288" t="s">
        <v>218</v>
      </c>
      <c r="AU296" s="288" t="s">
        <v>214</v>
      </c>
      <c r="AV296" s="16" t="s">
        <v>214</v>
      </c>
      <c r="AW296" s="16" t="s">
        <v>32</v>
      </c>
      <c r="AX296" s="16" t="s">
        <v>76</v>
      </c>
      <c r="AY296" s="288" t="s">
        <v>205</v>
      </c>
    </row>
    <row r="297" s="15" customFormat="1">
      <c r="A297" s="15"/>
      <c r="B297" s="267"/>
      <c r="C297" s="268"/>
      <c r="D297" s="247" t="s">
        <v>218</v>
      </c>
      <c r="E297" s="269" t="s">
        <v>1</v>
      </c>
      <c r="F297" s="270" t="s">
        <v>229</v>
      </c>
      <c r="G297" s="268"/>
      <c r="H297" s="271">
        <v>277.27199999999999</v>
      </c>
      <c r="I297" s="272"/>
      <c r="J297" s="268"/>
      <c r="K297" s="268"/>
      <c r="L297" s="273"/>
      <c r="M297" s="274"/>
      <c r="N297" s="275"/>
      <c r="O297" s="275"/>
      <c r="P297" s="275"/>
      <c r="Q297" s="275"/>
      <c r="R297" s="275"/>
      <c r="S297" s="275"/>
      <c r="T297" s="27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7" t="s">
        <v>218</v>
      </c>
      <c r="AU297" s="277" t="s">
        <v>214</v>
      </c>
      <c r="AV297" s="15" t="s">
        <v>213</v>
      </c>
      <c r="AW297" s="15" t="s">
        <v>32</v>
      </c>
      <c r="AX297" s="15" t="s">
        <v>83</v>
      </c>
      <c r="AY297" s="277" t="s">
        <v>205</v>
      </c>
    </row>
    <row r="298" s="2" customFormat="1" ht="24.15" customHeight="1">
      <c r="A298" s="39"/>
      <c r="B298" s="40"/>
      <c r="C298" s="227" t="s">
        <v>303</v>
      </c>
      <c r="D298" s="227" t="s">
        <v>208</v>
      </c>
      <c r="E298" s="228" t="s">
        <v>378</v>
      </c>
      <c r="F298" s="229" t="s">
        <v>379</v>
      </c>
      <c r="G298" s="230" t="s">
        <v>211</v>
      </c>
      <c r="H298" s="231">
        <v>196.489</v>
      </c>
      <c r="I298" s="232"/>
      <c r="J298" s="233">
        <f>ROUND(I298*H298,2)</f>
        <v>0</v>
      </c>
      <c r="K298" s="229" t="s">
        <v>212</v>
      </c>
      <c r="L298" s="45"/>
      <c r="M298" s="234" t="s">
        <v>1</v>
      </c>
      <c r="N298" s="235" t="s">
        <v>41</v>
      </c>
      <c r="O298" s="92"/>
      <c r="P298" s="236">
        <f>O298*H298</f>
        <v>0</v>
      </c>
      <c r="Q298" s="236">
        <v>0</v>
      </c>
      <c r="R298" s="236">
        <f>Q298*H298</f>
        <v>0</v>
      </c>
      <c r="S298" s="236">
        <v>0</v>
      </c>
      <c r="T298" s="237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8" t="s">
        <v>213</v>
      </c>
      <c r="AT298" s="238" t="s">
        <v>208</v>
      </c>
      <c r="AU298" s="238" t="s">
        <v>214</v>
      </c>
      <c r="AY298" s="18" t="s">
        <v>205</v>
      </c>
      <c r="BE298" s="239">
        <f>IF(N298="základní",J298,0)</f>
        <v>0</v>
      </c>
      <c r="BF298" s="239">
        <f>IF(N298="snížená",J298,0)</f>
        <v>0</v>
      </c>
      <c r="BG298" s="239">
        <f>IF(N298="zákl. přenesená",J298,0)</f>
        <v>0</v>
      </c>
      <c r="BH298" s="239">
        <f>IF(N298="sníž. přenesená",J298,0)</f>
        <v>0</v>
      </c>
      <c r="BI298" s="239">
        <f>IF(N298="nulová",J298,0)</f>
        <v>0</v>
      </c>
      <c r="BJ298" s="18" t="s">
        <v>83</v>
      </c>
      <c r="BK298" s="239">
        <f>ROUND(I298*H298,2)</f>
        <v>0</v>
      </c>
      <c r="BL298" s="18" t="s">
        <v>213</v>
      </c>
      <c r="BM298" s="238" t="s">
        <v>5575</v>
      </c>
    </row>
    <row r="299" s="2" customFormat="1">
      <c r="A299" s="39"/>
      <c r="B299" s="40"/>
      <c r="C299" s="41"/>
      <c r="D299" s="240" t="s">
        <v>216</v>
      </c>
      <c r="E299" s="41"/>
      <c r="F299" s="241" t="s">
        <v>381</v>
      </c>
      <c r="G299" s="41"/>
      <c r="H299" s="41"/>
      <c r="I299" s="242"/>
      <c r="J299" s="41"/>
      <c r="K299" s="41"/>
      <c r="L299" s="45"/>
      <c r="M299" s="243"/>
      <c r="N299" s="244"/>
      <c r="O299" s="92"/>
      <c r="P299" s="92"/>
      <c r="Q299" s="92"/>
      <c r="R299" s="92"/>
      <c r="S299" s="92"/>
      <c r="T299" s="93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216</v>
      </c>
      <c r="AU299" s="18" t="s">
        <v>214</v>
      </c>
    </row>
    <row r="300" s="13" customFormat="1">
      <c r="A300" s="13"/>
      <c r="B300" s="245"/>
      <c r="C300" s="246"/>
      <c r="D300" s="247" t="s">
        <v>218</v>
      </c>
      <c r="E300" s="248" t="s">
        <v>1</v>
      </c>
      <c r="F300" s="249" t="s">
        <v>219</v>
      </c>
      <c r="G300" s="246"/>
      <c r="H300" s="248" t="s">
        <v>1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5" t="s">
        <v>218</v>
      </c>
      <c r="AU300" s="255" t="s">
        <v>214</v>
      </c>
      <c r="AV300" s="13" t="s">
        <v>83</v>
      </c>
      <c r="AW300" s="13" t="s">
        <v>32</v>
      </c>
      <c r="AX300" s="13" t="s">
        <v>76</v>
      </c>
      <c r="AY300" s="255" t="s">
        <v>205</v>
      </c>
    </row>
    <row r="301" s="13" customFormat="1">
      <c r="A301" s="13"/>
      <c r="B301" s="245"/>
      <c r="C301" s="246"/>
      <c r="D301" s="247" t="s">
        <v>218</v>
      </c>
      <c r="E301" s="248" t="s">
        <v>1</v>
      </c>
      <c r="F301" s="249" t="s">
        <v>220</v>
      </c>
      <c r="G301" s="246"/>
      <c r="H301" s="248" t="s">
        <v>1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5" t="s">
        <v>218</v>
      </c>
      <c r="AU301" s="255" t="s">
        <v>214</v>
      </c>
      <c r="AV301" s="13" t="s">
        <v>83</v>
      </c>
      <c r="AW301" s="13" t="s">
        <v>32</v>
      </c>
      <c r="AX301" s="13" t="s">
        <v>76</v>
      </c>
      <c r="AY301" s="255" t="s">
        <v>205</v>
      </c>
    </row>
    <row r="302" s="13" customFormat="1">
      <c r="A302" s="13"/>
      <c r="B302" s="245"/>
      <c r="C302" s="246"/>
      <c r="D302" s="247" t="s">
        <v>218</v>
      </c>
      <c r="E302" s="248" t="s">
        <v>1</v>
      </c>
      <c r="F302" s="249" t="s">
        <v>222</v>
      </c>
      <c r="G302" s="246"/>
      <c r="H302" s="248" t="s">
        <v>1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5" t="s">
        <v>218</v>
      </c>
      <c r="AU302" s="255" t="s">
        <v>214</v>
      </c>
      <c r="AV302" s="13" t="s">
        <v>83</v>
      </c>
      <c r="AW302" s="13" t="s">
        <v>32</v>
      </c>
      <c r="AX302" s="13" t="s">
        <v>76</v>
      </c>
      <c r="AY302" s="255" t="s">
        <v>205</v>
      </c>
    </row>
    <row r="303" s="14" customFormat="1">
      <c r="A303" s="14"/>
      <c r="B303" s="256"/>
      <c r="C303" s="257"/>
      <c r="D303" s="247" t="s">
        <v>218</v>
      </c>
      <c r="E303" s="258" t="s">
        <v>1</v>
      </c>
      <c r="F303" s="259" t="s">
        <v>5576</v>
      </c>
      <c r="G303" s="257"/>
      <c r="H303" s="260">
        <v>196.489</v>
      </c>
      <c r="I303" s="261"/>
      <c r="J303" s="257"/>
      <c r="K303" s="257"/>
      <c r="L303" s="262"/>
      <c r="M303" s="263"/>
      <c r="N303" s="264"/>
      <c r="O303" s="264"/>
      <c r="P303" s="264"/>
      <c r="Q303" s="264"/>
      <c r="R303" s="264"/>
      <c r="S303" s="264"/>
      <c r="T303" s="26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66" t="s">
        <v>218</v>
      </c>
      <c r="AU303" s="266" t="s">
        <v>214</v>
      </c>
      <c r="AV303" s="14" t="s">
        <v>85</v>
      </c>
      <c r="AW303" s="14" t="s">
        <v>32</v>
      </c>
      <c r="AX303" s="14" t="s">
        <v>76</v>
      </c>
      <c r="AY303" s="266" t="s">
        <v>205</v>
      </c>
    </row>
    <row r="304" s="15" customFormat="1">
      <c r="A304" s="15"/>
      <c r="B304" s="267"/>
      <c r="C304" s="268"/>
      <c r="D304" s="247" t="s">
        <v>218</v>
      </c>
      <c r="E304" s="269" t="s">
        <v>1</v>
      </c>
      <c r="F304" s="270" t="s">
        <v>229</v>
      </c>
      <c r="G304" s="268"/>
      <c r="H304" s="271">
        <v>196.489</v>
      </c>
      <c r="I304" s="272"/>
      <c r="J304" s="268"/>
      <c r="K304" s="268"/>
      <c r="L304" s="273"/>
      <c r="M304" s="274"/>
      <c r="N304" s="275"/>
      <c r="O304" s="275"/>
      <c r="P304" s="275"/>
      <c r="Q304" s="275"/>
      <c r="R304" s="275"/>
      <c r="S304" s="275"/>
      <c r="T304" s="276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77" t="s">
        <v>218</v>
      </c>
      <c r="AU304" s="277" t="s">
        <v>214</v>
      </c>
      <c r="AV304" s="15" t="s">
        <v>213</v>
      </c>
      <c r="AW304" s="15" t="s">
        <v>32</v>
      </c>
      <c r="AX304" s="15" t="s">
        <v>83</v>
      </c>
      <c r="AY304" s="277" t="s">
        <v>205</v>
      </c>
    </row>
    <row r="305" s="2" customFormat="1" ht="24.15" customHeight="1">
      <c r="A305" s="39"/>
      <c r="B305" s="40"/>
      <c r="C305" s="227" t="s">
        <v>353</v>
      </c>
      <c r="D305" s="227" t="s">
        <v>208</v>
      </c>
      <c r="E305" s="228" t="s">
        <v>2995</v>
      </c>
      <c r="F305" s="229" t="s">
        <v>2996</v>
      </c>
      <c r="G305" s="230" t="s">
        <v>211</v>
      </c>
      <c r="H305" s="231">
        <v>74.084000000000003</v>
      </c>
      <c r="I305" s="232"/>
      <c r="J305" s="233">
        <f>ROUND(I305*H305,2)</f>
        <v>0</v>
      </c>
      <c r="K305" s="229" t="s">
        <v>212</v>
      </c>
      <c r="L305" s="45"/>
      <c r="M305" s="234" t="s">
        <v>1</v>
      </c>
      <c r="N305" s="235" t="s">
        <v>41</v>
      </c>
      <c r="O305" s="92"/>
      <c r="P305" s="236">
        <f>O305*H305</f>
        <v>0</v>
      </c>
      <c r="Q305" s="236">
        <v>0</v>
      </c>
      <c r="R305" s="236">
        <f>Q305*H305</f>
        <v>0</v>
      </c>
      <c r="S305" s="236">
        <v>0</v>
      </c>
      <c r="T305" s="237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8" t="s">
        <v>213</v>
      </c>
      <c r="AT305" s="238" t="s">
        <v>208</v>
      </c>
      <c r="AU305" s="238" t="s">
        <v>214</v>
      </c>
      <c r="AY305" s="18" t="s">
        <v>205</v>
      </c>
      <c r="BE305" s="239">
        <f>IF(N305="základní",J305,0)</f>
        <v>0</v>
      </c>
      <c r="BF305" s="239">
        <f>IF(N305="snížená",J305,0)</f>
        <v>0</v>
      </c>
      <c r="BG305" s="239">
        <f>IF(N305="zákl. přenesená",J305,0)</f>
        <v>0</v>
      </c>
      <c r="BH305" s="239">
        <f>IF(N305="sníž. přenesená",J305,0)</f>
        <v>0</v>
      </c>
      <c r="BI305" s="239">
        <f>IF(N305="nulová",J305,0)</f>
        <v>0</v>
      </c>
      <c r="BJ305" s="18" t="s">
        <v>83</v>
      </c>
      <c r="BK305" s="239">
        <f>ROUND(I305*H305,2)</f>
        <v>0</v>
      </c>
      <c r="BL305" s="18" t="s">
        <v>213</v>
      </c>
      <c r="BM305" s="238" t="s">
        <v>5577</v>
      </c>
    </row>
    <row r="306" s="2" customFormat="1">
      <c r="A306" s="39"/>
      <c r="B306" s="40"/>
      <c r="C306" s="41"/>
      <c r="D306" s="240" t="s">
        <v>216</v>
      </c>
      <c r="E306" s="41"/>
      <c r="F306" s="241" t="s">
        <v>2998</v>
      </c>
      <c r="G306" s="41"/>
      <c r="H306" s="41"/>
      <c r="I306" s="242"/>
      <c r="J306" s="41"/>
      <c r="K306" s="41"/>
      <c r="L306" s="45"/>
      <c r="M306" s="243"/>
      <c r="N306" s="244"/>
      <c r="O306" s="92"/>
      <c r="P306" s="92"/>
      <c r="Q306" s="92"/>
      <c r="R306" s="92"/>
      <c r="S306" s="92"/>
      <c r="T306" s="93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216</v>
      </c>
      <c r="AU306" s="18" t="s">
        <v>214</v>
      </c>
    </row>
    <row r="307" s="13" customFormat="1">
      <c r="A307" s="13"/>
      <c r="B307" s="245"/>
      <c r="C307" s="246"/>
      <c r="D307" s="247" t="s">
        <v>218</v>
      </c>
      <c r="E307" s="248" t="s">
        <v>1</v>
      </c>
      <c r="F307" s="249" t="s">
        <v>219</v>
      </c>
      <c r="G307" s="246"/>
      <c r="H307" s="248" t="s">
        <v>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5" t="s">
        <v>218</v>
      </c>
      <c r="AU307" s="255" t="s">
        <v>214</v>
      </c>
      <c r="AV307" s="13" t="s">
        <v>83</v>
      </c>
      <c r="AW307" s="13" t="s">
        <v>32</v>
      </c>
      <c r="AX307" s="13" t="s">
        <v>76</v>
      </c>
      <c r="AY307" s="255" t="s">
        <v>205</v>
      </c>
    </row>
    <row r="308" s="13" customFormat="1">
      <c r="A308" s="13"/>
      <c r="B308" s="245"/>
      <c r="C308" s="246"/>
      <c r="D308" s="247" t="s">
        <v>218</v>
      </c>
      <c r="E308" s="248" t="s">
        <v>1</v>
      </c>
      <c r="F308" s="249" t="s">
        <v>220</v>
      </c>
      <c r="G308" s="246"/>
      <c r="H308" s="248" t="s">
        <v>1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5" t="s">
        <v>218</v>
      </c>
      <c r="AU308" s="255" t="s">
        <v>214</v>
      </c>
      <c r="AV308" s="13" t="s">
        <v>83</v>
      </c>
      <c r="AW308" s="13" t="s">
        <v>32</v>
      </c>
      <c r="AX308" s="13" t="s">
        <v>76</v>
      </c>
      <c r="AY308" s="255" t="s">
        <v>205</v>
      </c>
    </row>
    <row r="309" s="13" customFormat="1">
      <c r="A309" s="13"/>
      <c r="B309" s="245"/>
      <c r="C309" s="246"/>
      <c r="D309" s="247" t="s">
        <v>218</v>
      </c>
      <c r="E309" s="248" t="s">
        <v>1</v>
      </c>
      <c r="F309" s="249" t="s">
        <v>222</v>
      </c>
      <c r="G309" s="246"/>
      <c r="H309" s="248" t="s">
        <v>1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5" t="s">
        <v>218</v>
      </c>
      <c r="AU309" s="255" t="s">
        <v>214</v>
      </c>
      <c r="AV309" s="13" t="s">
        <v>83</v>
      </c>
      <c r="AW309" s="13" t="s">
        <v>32</v>
      </c>
      <c r="AX309" s="13" t="s">
        <v>76</v>
      </c>
      <c r="AY309" s="255" t="s">
        <v>205</v>
      </c>
    </row>
    <row r="310" s="13" customFormat="1">
      <c r="A310" s="13"/>
      <c r="B310" s="245"/>
      <c r="C310" s="246"/>
      <c r="D310" s="247" t="s">
        <v>218</v>
      </c>
      <c r="E310" s="248" t="s">
        <v>1</v>
      </c>
      <c r="F310" s="249" t="s">
        <v>5578</v>
      </c>
      <c r="G310" s="246"/>
      <c r="H310" s="248" t="s">
        <v>1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5" t="s">
        <v>218</v>
      </c>
      <c r="AU310" s="255" t="s">
        <v>214</v>
      </c>
      <c r="AV310" s="13" t="s">
        <v>83</v>
      </c>
      <c r="AW310" s="13" t="s">
        <v>32</v>
      </c>
      <c r="AX310" s="13" t="s">
        <v>76</v>
      </c>
      <c r="AY310" s="255" t="s">
        <v>205</v>
      </c>
    </row>
    <row r="311" s="14" customFormat="1">
      <c r="A311" s="14"/>
      <c r="B311" s="256"/>
      <c r="C311" s="257"/>
      <c r="D311" s="247" t="s">
        <v>218</v>
      </c>
      <c r="E311" s="258" t="s">
        <v>1</v>
      </c>
      <c r="F311" s="259" t="s">
        <v>5579</v>
      </c>
      <c r="G311" s="257"/>
      <c r="H311" s="260">
        <v>8.5199999999999996</v>
      </c>
      <c r="I311" s="261"/>
      <c r="J311" s="257"/>
      <c r="K311" s="257"/>
      <c r="L311" s="262"/>
      <c r="M311" s="263"/>
      <c r="N311" s="264"/>
      <c r="O311" s="264"/>
      <c r="P311" s="264"/>
      <c r="Q311" s="264"/>
      <c r="R311" s="264"/>
      <c r="S311" s="264"/>
      <c r="T311" s="26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6" t="s">
        <v>218</v>
      </c>
      <c r="AU311" s="266" t="s">
        <v>214</v>
      </c>
      <c r="AV311" s="14" t="s">
        <v>85</v>
      </c>
      <c r="AW311" s="14" t="s">
        <v>32</v>
      </c>
      <c r="AX311" s="14" t="s">
        <v>76</v>
      </c>
      <c r="AY311" s="266" t="s">
        <v>205</v>
      </c>
    </row>
    <row r="312" s="14" customFormat="1">
      <c r="A312" s="14"/>
      <c r="B312" s="256"/>
      <c r="C312" s="257"/>
      <c r="D312" s="247" t="s">
        <v>218</v>
      </c>
      <c r="E312" s="258" t="s">
        <v>1</v>
      </c>
      <c r="F312" s="259" t="s">
        <v>5580</v>
      </c>
      <c r="G312" s="257"/>
      <c r="H312" s="260">
        <v>4.8600000000000003</v>
      </c>
      <c r="I312" s="261"/>
      <c r="J312" s="257"/>
      <c r="K312" s="257"/>
      <c r="L312" s="262"/>
      <c r="M312" s="263"/>
      <c r="N312" s="264"/>
      <c r="O312" s="264"/>
      <c r="P312" s="264"/>
      <c r="Q312" s="264"/>
      <c r="R312" s="264"/>
      <c r="S312" s="264"/>
      <c r="T312" s="26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6" t="s">
        <v>218</v>
      </c>
      <c r="AU312" s="266" t="s">
        <v>214</v>
      </c>
      <c r="AV312" s="14" t="s">
        <v>85</v>
      </c>
      <c r="AW312" s="14" t="s">
        <v>32</v>
      </c>
      <c r="AX312" s="14" t="s">
        <v>76</v>
      </c>
      <c r="AY312" s="266" t="s">
        <v>205</v>
      </c>
    </row>
    <row r="313" s="14" customFormat="1">
      <c r="A313" s="14"/>
      <c r="B313" s="256"/>
      <c r="C313" s="257"/>
      <c r="D313" s="247" t="s">
        <v>218</v>
      </c>
      <c r="E313" s="258" t="s">
        <v>1</v>
      </c>
      <c r="F313" s="259" t="s">
        <v>5581</v>
      </c>
      <c r="G313" s="257"/>
      <c r="H313" s="260">
        <v>12.6</v>
      </c>
      <c r="I313" s="261"/>
      <c r="J313" s="257"/>
      <c r="K313" s="257"/>
      <c r="L313" s="262"/>
      <c r="M313" s="263"/>
      <c r="N313" s="264"/>
      <c r="O313" s="264"/>
      <c r="P313" s="264"/>
      <c r="Q313" s="264"/>
      <c r="R313" s="264"/>
      <c r="S313" s="264"/>
      <c r="T313" s="26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66" t="s">
        <v>218</v>
      </c>
      <c r="AU313" s="266" t="s">
        <v>214</v>
      </c>
      <c r="AV313" s="14" t="s">
        <v>85</v>
      </c>
      <c r="AW313" s="14" t="s">
        <v>32</v>
      </c>
      <c r="AX313" s="14" t="s">
        <v>76</v>
      </c>
      <c r="AY313" s="266" t="s">
        <v>205</v>
      </c>
    </row>
    <row r="314" s="14" customFormat="1">
      <c r="A314" s="14"/>
      <c r="B314" s="256"/>
      <c r="C314" s="257"/>
      <c r="D314" s="247" t="s">
        <v>218</v>
      </c>
      <c r="E314" s="258" t="s">
        <v>1</v>
      </c>
      <c r="F314" s="259" t="s">
        <v>5582</v>
      </c>
      <c r="G314" s="257"/>
      <c r="H314" s="260">
        <v>5.04</v>
      </c>
      <c r="I314" s="261"/>
      <c r="J314" s="257"/>
      <c r="K314" s="257"/>
      <c r="L314" s="262"/>
      <c r="M314" s="263"/>
      <c r="N314" s="264"/>
      <c r="O314" s="264"/>
      <c r="P314" s="264"/>
      <c r="Q314" s="264"/>
      <c r="R314" s="264"/>
      <c r="S314" s="264"/>
      <c r="T314" s="26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6" t="s">
        <v>218</v>
      </c>
      <c r="AU314" s="266" t="s">
        <v>214</v>
      </c>
      <c r="AV314" s="14" t="s">
        <v>85</v>
      </c>
      <c r="AW314" s="14" t="s">
        <v>32</v>
      </c>
      <c r="AX314" s="14" t="s">
        <v>76</v>
      </c>
      <c r="AY314" s="266" t="s">
        <v>205</v>
      </c>
    </row>
    <row r="315" s="14" customFormat="1">
      <c r="A315" s="14"/>
      <c r="B315" s="256"/>
      <c r="C315" s="257"/>
      <c r="D315" s="247" t="s">
        <v>218</v>
      </c>
      <c r="E315" s="258" t="s">
        <v>1</v>
      </c>
      <c r="F315" s="259" t="s">
        <v>5583</v>
      </c>
      <c r="G315" s="257"/>
      <c r="H315" s="260">
        <v>8.2799999999999994</v>
      </c>
      <c r="I315" s="261"/>
      <c r="J315" s="257"/>
      <c r="K315" s="257"/>
      <c r="L315" s="262"/>
      <c r="M315" s="263"/>
      <c r="N315" s="264"/>
      <c r="O315" s="264"/>
      <c r="P315" s="264"/>
      <c r="Q315" s="264"/>
      <c r="R315" s="264"/>
      <c r="S315" s="264"/>
      <c r="T315" s="26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6" t="s">
        <v>218</v>
      </c>
      <c r="AU315" s="266" t="s">
        <v>214</v>
      </c>
      <c r="AV315" s="14" t="s">
        <v>85</v>
      </c>
      <c r="AW315" s="14" t="s">
        <v>32</v>
      </c>
      <c r="AX315" s="14" t="s">
        <v>76</v>
      </c>
      <c r="AY315" s="266" t="s">
        <v>205</v>
      </c>
    </row>
    <row r="316" s="14" customFormat="1">
      <c r="A316" s="14"/>
      <c r="B316" s="256"/>
      <c r="C316" s="257"/>
      <c r="D316" s="247" t="s">
        <v>218</v>
      </c>
      <c r="E316" s="258" t="s">
        <v>1</v>
      </c>
      <c r="F316" s="259" t="s">
        <v>5584</v>
      </c>
      <c r="G316" s="257"/>
      <c r="H316" s="260">
        <v>17.100000000000001</v>
      </c>
      <c r="I316" s="261"/>
      <c r="J316" s="257"/>
      <c r="K316" s="257"/>
      <c r="L316" s="262"/>
      <c r="M316" s="263"/>
      <c r="N316" s="264"/>
      <c r="O316" s="264"/>
      <c r="P316" s="264"/>
      <c r="Q316" s="264"/>
      <c r="R316" s="264"/>
      <c r="S316" s="264"/>
      <c r="T316" s="26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66" t="s">
        <v>218</v>
      </c>
      <c r="AU316" s="266" t="s">
        <v>214</v>
      </c>
      <c r="AV316" s="14" t="s">
        <v>85</v>
      </c>
      <c r="AW316" s="14" t="s">
        <v>32</v>
      </c>
      <c r="AX316" s="14" t="s">
        <v>76</v>
      </c>
      <c r="AY316" s="266" t="s">
        <v>205</v>
      </c>
    </row>
    <row r="317" s="14" customFormat="1">
      <c r="A317" s="14"/>
      <c r="B317" s="256"/>
      <c r="C317" s="257"/>
      <c r="D317" s="247" t="s">
        <v>218</v>
      </c>
      <c r="E317" s="258" t="s">
        <v>1</v>
      </c>
      <c r="F317" s="259" t="s">
        <v>5585</v>
      </c>
      <c r="G317" s="257"/>
      <c r="H317" s="260">
        <v>15</v>
      </c>
      <c r="I317" s="261"/>
      <c r="J317" s="257"/>
      <c r="K317" s="257"/>
      <c r="L317" s="262"/>
      <c r="M317" s="263"/>
      <c r="N317" s="264"/>
      <c r="O317" s="264"/>
      <c r="P317" s="264"/>
      <c r="Q317" s="264"/>
      <c r="R317" s="264"/>
      <c r="S317" s="264"/>
      <c r="T317" s="26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6" t="s">
        <v>218</v>
      </c>
      <c r="AU317" s="266" t="s">
        <v>214</v>
      </c>
      <c r="AV317" s="14" t="s">
        <v>85</v>
      </c>
      <c r="AW317" s="14" t="s">
        <v>32</v>
      </c>
      <c r="AX317" s="14" t="s">
        <v>76</v>
      </c>
      <c r="AY317" s="266" t="s">
        <v>205</v>
      </c>
    </row>
    <row r="318" s="14" customFormat="1">
      <c r="A318" s="14"/>
      <c r="B318" s="256"/>
      <c r="C318" s="257"/>
      <c r="D318" s="247" t="s">
        <v>218</v>
      </c>
      <c r="E318" s="258" t="s">
        <v>1</v>
      </c>
      <c r="F318" s="259" t="s">
        <v>5586</v>
      </c>
      <c r="G318" s="257"/>
      <c r="H318" s="260">
        <v>2.6840000000000002</v>
      </c>
      <c r="I318" s="261"/>
      <c r="J318" s="257"/>
      <c r="K318" s="257"/>
      <c r="L318" s="262"/>
      <c r="M318" s="263"/>
      <c r="N318" s="264"/>
      <c r="O318" s="264"/>
      <c r="P318" s="264"/>
      <c r="Q318" s="264"/>
      <c r="R318" s="264"/>
      <c r="S318" s="264"/>
      <c r="T318" s="26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66" t="s">
        <v>218</v>
      </c>
      <c r="AU318" s="266" t="s">
        <v>214</v>
      </c>
      <c r="AV318" s="14" t="s">
        <v>85</v>
      </c>
      <c r="AW318" s="14" t="s">
        <v>32</v>
      </c>
      <c r="AX318" s="14" t="s">
        <v>76</v>
      </c>
      <c r="AY318" s="266" t="s">
        <v>205</v>
      </c>
    </row>
    <row r="319" s="15" customFormat="1">
      <c r="A319" s="15"/>
      <c r="B319" s="267"/>
      <c r="C319" s="268"/>
      <c r="D319" s="247" t="s">
        <v>218</v>
      </c>
      <c r="E319" s="269" t="s">
        <v>1</v>
      </c>
      <c r="F319" s="270" t="s">
        <v>229</v>
      </c>
      <c r="G319" s="268"/>
      <c r="H319" s="271">
        <v>74.084000000000003</v>
      </c>
      <c r="I319" s="272"/>
      <c r="J319" s="268"/>
      <c r="K319" s="268"/>
      <c r="L319" s="273"/>
      <c r="M319" s="274"/>
      <c r="N319" s="275"/>
      <c r="O319" s="275"/>
      <c r="P319" s="275"/>
      <c r="Q319" s="275"/>
      <c r="R319" s="275"/>
      <c r="S319" s="275"/>
      <c r="T319" s="27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77" t="s">
        <v>218</v>
      </c>
      <c r="AU319" s="277" t="s">
        <v>214</v>
      </c>
      <c r="AV319" s="15" t="s">
        <v>213</v>
      </c>
      <c r="AW319" s="15" t="s">
        <v>32</v>
      </c>
      <c r="AX319" s="15" t="s">
        <v>83</v>
      </c>
      <c r="AY319" s="277" t="s">
        <v>205</v>
      </c>
    </row>
    <row r="320" s="2" customFormat="1" ht="16.5" customHeight="1">
      <c r="A320" s="39"/>
      <c r="B320" s="40"/>
      <c r="C320" s="289" t="s">
        <v>365</v>
      </c>
      <c r="D320" s="289" t="s">
        <v>386</v>
      </c>
      <c r="E320" s="290" t="s">
        <v>3001</v>
      </c>
      <c r="F320" s="291" t="s">
        <v>3002</v>
      </c>
      <c r="G320" s="292" t="s">
        <v>357</v>
      </c>
      <c r="H320" s="293">
        <v>148.16800000000001</v>
      </c>
      <c r="I320" s="294"/>
      <c r="J320" s="295">
        <f>ROUND(I320*H320,2)</f>
        <v>0</v>
      </c>
      <c r="K320" s="291" t="s">
        <v>212</v>
      </c>
      <c r="L320" s="296"/>
      <c r="M320" s="297" t="s">
        <v>1</v>
      </c>
      <c r="N320" s="298" t="s">
        <v>41</v>
      </c>
      <c r="O320" s="92"/>
      <c r="P320" s="236">
        <f>O320*H320</f>
        <v>0</v>
      </c>
      <c r="Q320" s="236">
        <v>1</v>
      </c>
      <c r="R320" s="236">
        <f>Q320*H320</f>
        <v>148.16800000000001</v>
      </c>
      <c r="S320" s="236">
        <v>0</v>
      </c>
      <c r="T320" s="237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8" t="s">
        <v>276</v>
      </c>
      <c r="AT320" s="238" t="s">
        <v>386</v>
      </c>
      <c r="AU320" s="238" t="s">
        <v>214</v>
      </c>
      <c r="AY320" s="18" t="s">
        <v>205</v>
      </c>
      <c r="BE320" s="239">
        <f>IF(N320="základní",J320,0)</f>
        <v>0</v>
      </c>
      <c r="BF320" s="239">
        <f>IF(N320="snížená",J320,0)</f>
        <v>0</v>
      </c>
      <c r="BG320" s="239">
        <f>IF(N320="zákl. přenesená",J320,0)</f>
        <v>0</v>
      </c>
      <c r="BH320" s="239">
        <f>IF(N320="sníž. přenesená",J320,0)</f>
        <v>0</v>
      </c>
      <c r="BI320" s="239">
        <f>IF(N320="nulová",J320,0)</f>
        <v>0</v>
      </c>
      <c r="BJ320" s="18" t="s">
        <v>83</v>
      </c>
      <c r="BK320" s="239">
        <f>ROUND(I320*H320,2)</f>
        <v>0</v>
      </c>
      <c r="BL320" s="18" t="s">
        <v>213</v>
      </c>
      <c r="BM320" s="238" t="s">
        <v>5587</v>
      </c>
    </row>
    <row r="321" s="14" customFormat="1">
      <c r="A321" s="14"/>
      <c r="B321" s="256"/>
      <c r="C321" s="257"/>
      <c r="D321" s="247" t="s">
        <v>218</v>
      </c>
      <c r="E321" s="257"/>
      <c r="F321" s="259" t="s">
        <v>5588</v>
      </c>
      <c r="G321" s="257"/>
      <c r="H321" s="260">
        <v>148.16800000000001</v>
      </c>
      <c r="I321" s="261"/>
      <c r="J321" s="257"/>
      <c r="K321" s="257"/>
      <c r="L321" s="262"/>
      <c r="M321" s="263"/>
      <c r="N321" s="264"/>
      <c r="O321" s="264"/>
      <c r="P321" s="264"/>
      <c r="Q321" s="264"/>
      <c r="R321" s="264"/>
      <c r="S321" s="264"/>
      <c r="T321" s="26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66" t="s">
        <v>218</v>
      </c>
      <c r="AU321" s="266" t="s">
        <v>214</v>
      </c>
      <c r="AV321" s="14" t="s">
        <v>85</v>
      </c>
      <c r="AW321" s="14" t="s">
        <v>4</v>
      </c>
      <c r="AX321" s="14" t="s">
        <v>83</v>
      </c>
      <c r="AY321" s="266" t="s">
        <v>205</v>
      </c>
    </row>
    <row r="322" s="12" customFormat="1" ht="20.88" customHeight="1">
      <c r="A322" s="12"/>
      <c r="B322" s="211"/>
      <c r="C322" s="212"/>
      <c r="D322" s="213" t="s">
        <v>75</v>
      </c>
      <c r="E322" s="225" t="s">
        <v>365</v>
      </c>
      <c r="F322" s="225" t="s">
        <v>3005</v>
      </c>
      <c r="G322" s="212"/>
      <c r="H322" s="212"/>
      <c r="I322" s="215"/>
      <c r="J322" s="226">
        <f>BK322</f>
        <v>0</v>
      </c>
      <c r="K322" s="212"/>
      <c r="L322" s="217"/>
      <c r="M322" s="218"/>
      <c r="N322" s="219"/>
      <c r="O322" s="219"/>
      <c r="P322" s="220">
        <f>SUM(P323:P363)</f>
        <v>0</v>
      </c>
      <c r="Q322" s="219"/>
      <c r="R322" s="220">
        <f>SUM(R323:R363)</f>
        <v>40.311216399999999</v>
      </c>
      <c r="S322" s="219"/>
      <c r="T322" s="221">
        <f>SUM(T323:T363)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22" t="s">
        <v>83</v>
      </c>
      <c r="AT322" s="223" t="s">
        <v>75</v>
      </c>
      <c r="AU322" s="223" t="s">
        <v>85</v>
      </c>
      <c r="AY322" s="222" t="s">
        <v>205</v>
      </c>
      <c r="BK322" s="224">
        <f>SUM(BK323:BK363)</f>
        <v>0</v>
      </c>
    </row>
    <row r="323" s="2" customFormat="1" ht="24.15" customHeight="1">
      <c r="A323" s="39"/>
      <c r="B323" s="40"/>
      <c r="C323" s="227" t="s">
        <v>372</v>
      </c>
      <c r="D323" s="227" t="s">
        <v>208</v>
      </c>
      <c r="E323" s="228" t="s">
        <v>5589</v>
      </c>
      <c r="F323" s="229" t="s">
        <v>5590</v>
      </c>
      <c r="G323" s="230" t="s">
        <v>398</v>
      </c>
      <c r="H323" s="231">
        <v>232.21000000000001</v>
      </c>
      <c r="I323" s="232"/>
      <c r="J323" s="233">
        <f>ROUND(I323*H323,2)</f>
        <v>0</v>
      </c>
      <c r="K323" s="229" t="s">
        <v>212</v>
      </c>
      <c r="L323" s="45"/>
      <c r="M323" s="234" t="s">
        <v>1</v>
      </c>
      <c r="N323" s="235" t="s">
        <v>41</v>
      </c>
      <c r="O323" s="92"/>
      <c r="P323" s="236">
        <f>O323*H323</f>
        <v>0</v>
      </c>
      <c r="Q323" s="236">
        <v>0</v>
      </c>
      <c r="R323" s="236">
        <f>Q323*H323</f>
        <v>0</v>
      </c>
      <c r="S323" s="236">
        <v>0</v>
      </c>
      <c r="T323" s="237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38" t="s">
        <v>213</v>
      </c>
      <c r="AT323" s="238" t="s">
        <v>208</v>
      </c>
      <c r="AU323" s="238" t="s">
        <v>214</v>
      </c>
      <c r="AY323" s="18" t="s">
        <v>205</v>
      </c>
      <c r="BE323" s="239">
        <f>IF(N323="základní",J323,0)</f>
        <v>0</v>
      </c>
      <c r="BF323" s="239">
        <f>IF(N323="snížená",J323,0)</f>
        <v>0</v>
      </c>
      <c r="BG323" s="239">
        <f>IF(N323="zákl. přenesená",J323,0)</f>
        <v>0</v>
      </c>
      <c r="BH323" s="239">
        <f>IF(N323="sníž. přenesená",J323,0)</f>
        <v>0</v>
      </c>
      <c r="BI323" s="239">
        <f>IF(N323="nulová",J323,0)</f>
        <v>0</v>
      </c>
      <c r="BJ323" s="18" t="s">
        <v>83</v>
      </c>
      <c r="BK323" s="239">
        <f>ROUND(I323*H323,2)</f>
        <v>0</v>
      </c>
      <c r="BL323" s="18" t="s">
        <v>213</v>
      </c>
      <c r="BM323" s="238" t="s">
        <v>5591</v>
      </c>
    </row>
    <row r="324" s="2" customFormat="1">
      <c r="A324" s="39"/>
      <c r="B324" s="40"/>
      <c r="C324" s="41"/>
      <c r="D324" s="240" t="s">
        <v>216</v>
      </c>
      <c r="E324" s="41"/>
      <c r="F324" s="241" t="s">
        <v>5592</v>
      </c>
      <c r="G324" s="41"/>
      <c r="H324" s="41"/>
      <c r="I324" s="242"/>
      <c r="J324" s="41"/>
      <c r="K324" s="41"/>
      <c r="L324" s="45"/>
      <c r="M324" s="243"/>
      <c r="N324" s="244"/>
      <c r="O324" s="92"/>
      <c r="P324" s="92"/>
      <c r="Q324" s="92"/>
      <c r="R324" s="92"/>
      <c r="S324" s="92"/>
      <c r="T324" s="93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T324" s="18" t="s">
        <v>216</v>
      </c>
      <c r="AU324" s="18" t="s">
        <v>214</v>
      </c>
    </row>
    <row r="325" s="13" customFormat="1">
      <c r="A325" s="13"/>
      <c r="B325" s="245"/>
      <c r="C325" s="246"/>
      <c r="D325" s="247" t="s">
        <v>218</v>
      </c>
      <c r="E325" s="248" t="s">
        <v>1</v>
      </c>
      <c r="F325" s="249" t="s">
        <v>219</v>
      </c>
      <c r="G325" s="246"/>
      <c r="H325" s="248" t="s">
        <v>1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5" t="s">
        <v>218</v>
      </c>
      <c r="AU325" s="255" t="s">
        <v>214</v>
      </c>
      <c r="AV325" s="13" t="s">
        <v>83</v>
      </c>
      <c r="AW325" s="13" t="s">
        <v>32</v>
      </c>
      <c r="AX325" s="13" t="s">
        <v>76</v>
      </c>
      <c r="AY325" s="255" t="s">
        <v>205</v>
      </c>
    </row>
    <row r="326" s="13" customFormat="1">
      <c r="A326" s="13"/>
      <c r="B326" s="245"/>
      <c r="C326" s="246"/>
      <c r="D326" s="247" t="s">
        <v>218</v>
      </c>
      <c r="E326" s="248" t="s">
        <v>1</v>
      </c>
      <c r="F326" s="249" t="s">
        <v>220</v>
      </c>
      <c r="G326" s="246"/>
      <c r="H326" s="248" t="s">
        <v>1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5" t="s">
        <v>218</v>
      </c>
      <c r="AU326" s="255" t="s">
        <v>214</v>
      </c>
      <c r="AV326" s="13" t="s">
        <v>83</v>
      </c>
      <c r="AW326" s="13" t="s">
        <v>32</v>
      </c>
      <c r="AX326" s="13" t="s">
        <v>76</v>
      </c>
      <c r="AY326" s="255" t="s">
        <v>205</v>
      </c>
    </row>
    <row r="327" s="13" customFormat="1">
      <c r="A327" s="13"/>
      <c r="B327" s="245"/>
      <c r="C327" s="246"/>
      <c r="D327" s="247" t="s">
        <v>218</v>
      </c>
      <c r="E327" s="248" t="s">
        <v>1</v>
      </c>
      <c r="F327" s="249" t="s">
        <v>222</v>
      </c>
      <c r="G327" s="246"/>
      <c r="H327" s="248" t="s">
        <v>1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5" t="s">
        <v>218</v>
      </c>
      <c r="AU327" s="255" t="s">
        <v>214</v>
      </c>
      <c r="AV327" s="13" t="s">
        <v>83</v>
      </c>
      <c r="AW327" s="13" t="s">
        <v>32</v>
      </c>
      <c r="AX327" s="13" t="s">
        <v>76</v>
      </c>
      <c r="AY327" s="255" t="s">
        <v>205</v>
      </c>
    </row>
    <row r="328" s="13" customFormat="1">
      <c r="A328" s="13"/>
      <c r="B328" s="245"/>
      <c r="C328" s="246"/>
      <c r="D328" s="247" t="s">
        <v>218</v>
      </c>
      <c r="E328" s="248" t="s">
        <v>1</v>
      </c>
      <c r="F328" s="249" t="s">
        <v>5593</v>
      </c>
      <c r="G328" s="246"/>
      <c r="H328" s="248" t="s">
        <v>1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5" t="s">
        <v>218</v>
      </c>
      <c r="AU328" s="255" t="s">
        <v>214</v>
      </c>
      <c r="AV328" s="13" t="s">
        <v>83</v>
      </c>
      <c r="AW328" s="13" t="s">
        <v>32</v>
      </c>
      <c r="AX328" s="13" t="s">
        <v>76</v>
      </c>
      <c r="AY328" s="255" t="s">
        <v>205</v>
      </c>
    </row>
    <row r="329" s="14" customFormat="1">
      <c r="A329" s="14"/>
      <c r="B329" s="256"/>
      <c r="C329" s="257"/>
      <c r="D329" s="247" t="s">
        <v>218</v>
      </c>
      <c r="E329" s="258" t="s">
        <v>1</v>
      </c>
      <c r="F329" s="259" t="s">
        <v>5594</v>
      </c>
      <c r="G329" s="257"/>
      <c r="H329" s="260">
        <v>6</v>
      </c>
      <c r="I329" s="261"/>
      <c r="J329" s="257"/>
      <c r="K329" s="257"/>
      <c r="L329" s="262"/>
      <c r="M329" s="263"/>
      <c r="N329" s="264"/>
      <c r="O329" s="264"/>
      <c r="P329" s="264"/>
      <c r="Q329" s="264"/>
      <c r="R329" s="264"/>
      <c r="S329" s="264"/>
      <c r="T329" s="26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6" t="s">
        <v>218</v>
      </c>
      <c r="AU329" s="266" t="s">
        <v>214</v>
      </c>
      <c r="AV329" s="14" t="s">
        <v>85</v>
      </c>
      <c r="AW329" s="14" t="s">
        <v>32</v>
      </c>
      <c r="AX329" s="14" t="s">
        <v>76</v>
      </c>
      <c r="AY329" s="266" t="s">
        <v>205</v>
      </c>
    </row>
    <row r="330" s="14" customFormat="1">
      <c r="A330" s="14"/>
      <c r="B330" s="256"/>
      <c r="C330" s="257"/>
      <c r="D330" s="247" t="s">
        <v>218</v>
      </c>
      <c r="E330" s="258" t="s">
        <v>1</v>
      </c>
      <c r="F330" s="259" t="s">
        <v>5595</v>
      </c>
      <c r="G330" s="257"/>
      <c r="H330" s="260">
        <v>3</v>
      </c>
      <c r="I330" s="261"/>
      <c r="J330" s="257"/>
      <c r="K330" s="257"/>
      <c r="L330" s="262"/>
      <c r="M330" s="263"/>
      <c r="N330" s="264"/>
      <c r="O330" s="264"/>
      <c r="P330" s="264"/>
      <c r="Q330" s="264"/>
      <c r="R330" s="264"/>
      <c r="S330" s="264"/>
      <c r="T330" s="26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6" t="s">
        <v>218</v>
      </c>
      <c r="AU330" s="266" t="s">
        <v>214</v>
      </c>
      <c r="AV330" s="14" t="s">
        <v>85</v>
      </c>
      <c r="AW330" s="14" t="s">
        <v>32</v>
      </c>
      <c r="AX330" s="14" t="s">
        <v>76</v>
      </c>
      <c r="AY330" s="266" t="s">
        <v>205</v>
      </c>
    </row>
    <row r="331" s="14" customFormat="1">
      <c r="A331" s="14"/>
      <c r="B331" s="256"/>
      <c r="C331" s="257"/>
      <c r="D331" s="247" t="s">
        <v>218</v>
      </c>
      <c r="E331" s="258" t="s">
        <v>1</v>
      </c>
      <c r="F331" s="259" t="s">
        <v>5596</v>
      </c>
      <c r="G331" s="257"/>
      <c r="H331" s="260">
        <v>1</v>
      </c>
      <c r="I331" s="261"/>
      <c r="J331" s="257"/>
      <c r="K331" s="257"/>
      <c r="L331" s="262"/>
      <c r="M331" s="263"/>
      <c r="N331" s="264"/>
      <c r="O331" s="264"/>
      <c r="P331" s="264"/>
      <c r="Q331" s="264"/>
      <c r="R331" s="264"/>
      <c r="S331" s="264"/>
      <c r="T331" s="26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66" t="s">
        <v>218</v>
      </c>
      <c r="AU331" s="266" t="s">
        <v>214</v>
      </c>
      <c r="AV331" s="14" t="s">
        <v>85</v>
      </c>
      <c r="AW331" s="14" t="s">
        <v>32</v>
      </c>
      <c r="AX331" s="14" t="s">
        <v>76</v>
      </c>
      <c r="AY331" s="266" t="s">
        <v>205</v>
      </c>
    </row>
    <row r="332" s="14" customFormat="1">
      <c r="A332" s="14"/>
      <c r="B332" s="256"/>
      <c r="C332" s="257"/>
      <c r="D332" s="247" t="s">
        <v>218</v>
      </c>
      <c r="E332" s="258" t="s">
        <v>1</v>
      </c>
      <c r="F332" s="259" t="s">
        <v>5597</v>
      </c>
      <c r="G332" s="257"/>
      <c r="H332" s="260">
        <v>1</v>
      </c>
      <c r="I332" s="261"/>
      <c r="J332" s="257"/>
      <c r="K332" s="257"/>
      <c r="L332" s="262"/>
      <c r="M332" s="263"/>
      <c r="N332" s="264"/>
      <c r="O332" s="264"/>
      <c r="P332" s="264"/>
      <c r="Q332" s="264"/>
      <c r="R332" s="264"/>
      <c r="S332" s="264"/>
      <c r="T332" s="265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66" t="s">
        <v>218</v>
      </c>
      <c r="AU332" s="266" t="s">
        <v>214</v>
      </c>
      <c r="AV332" s="14" t="s">
        <v>85</v>
      </c>
      <c r="AW332" s="14" t="s">
        <v>32</v>
      </c>
      <c r="AX332" s="14" t="s">
        <v>76</v>
      </c>
      <c r="AY332" s="266" t="s">
        <v>205</v>
      </c>
    </row>
    <row r="333" s="14" customFormat="1">
      <c r="A333" s="14"/>
      <c r="B333" s="256"/>
      <c r="C333" s="257"/>
      <c r="D333" s="247" t="s">
        <v>218</v>
      </c>
      <c r="E333" s="258" t="s">
        <v>1</v>
      </c>
      <c r="F333" s="259" t="s">
        <v>5598</v>
      </c>
      <c r="G333" s="257"/>
      <c r="H333" s="260">
        <v>12.25</v>
      </c>
      <c r="I333" s="261"/>
      <c r="J333" s="257"/>
      <c r="K333" s="257"/>
      <c r="L333" s="262"/>
      <c r="M333" s="263"/>
      <c r="N333" s="264"/>
      <c r="O333" s="264"/>
      <c r="P333" s="264"/>
      <c r="Q333" s="264"/>
      <c r="R333" s="264"/>
      <c r="S333" s="264"/>
      <c r="T333" s="26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6" t="s">
        <v>218</v>
      </c>
      <c r="AU333" s="266" t="s">
        <v>214</v>
      </c>
      <c r="AV333" s="14" t="s">
        <v>85</v>
      </c>
      <c r="AW333" s="14" t="s">
        <v>32</v>
      </c>
      <c r="AX333" s="14" t="s">
        <v>76</v>
      </c>
      <c r="AY333" s="266" t="s">
        <v>205</v>
      </c>
    </row>
    <row r="334" s="13" customFormat="1">
      <c r="A334" s="13"/>
      <c r="B334" s="245"/>
      <c r="C334" s="246"/>
      <c r="D334" s="247" t="s">
        <v>218</v>
      </c>
      <c r="E334" s="248" t="s">
        <v>1</v>
      </c>
      <c r="F334" s="249" t="s">
        <v>5578</v>
      </c>
      <c r="G334" s="246"/>
      <c r="H334" s="248" t="s">
        <v>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5" t="s">
        <v>218</v>
      </c>
      <c r="AU334" s="255" t="s">
        <v>214</v>
      </c>
      <c r="AV334" s="13" t="s">
        <v>83</v>
      </c>
      <c r="AW334" s="13" t="s">
        <v>32</v>
      </c>
      <c r="AX334" s="13" t="s">
        <v>76</v>
      </c>
      <c r="AY334" s="255" t="s">
        <v>205</v>
      </c>
    </row>
    <row r="335" s="14" customFormat="1">
      <c r="A335" s="14"/>
      <c r="B335" s="256"/>
      <c r="C335" s="257"/>
      <c r="D335" s="247" t="s">
        <v>218</v>
      </c>
      <c r="E335" s="258" t="s">
        <v>1</v>
      </c>
      <c r="F335" s="259" t="s">
        <v>5599</v>
      </c>
      <c r="G335" s="257"/>
      <c r="H335" s="260">
        <v>42.600000000000001</v>
      </c>
      <c r="I335" s="261"/>
      <c r="J335" s="257"/>
      <c r="K335" s="257"/>
      <c r="L335" s="262"/>
      <c r="M335" s="263"/>
      <c r="N335" s="264"/>
      <c r="O335" s="264"/>
      <c r="P335" s="264"/>
      <c r="Q335" s="264"/>
      <c r="R335" s="264"/>
      <c r="S335" s="264"/>
      <c r="T335" s="26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66" t="s">
        <v>218</v>
      </c>
      <c r="AU335" s="266" t="s">
        <v>214</v>
      </c>
      <c r="AV335" s="14" t="s">
        <v>85</v>
      </c>
      <c r="AW335" s="14" t="s">
        <v>32</v>
      </c>
      <c r="AX335" s="14" t="s">
        <v>76</v>
      </c>
      <c r="AY335" s="266" t="s">
        <v>205</v>
      </c>
    </row>
    <row r="336" s="14" customFormat="1">
      <c r="A336" s="14"/>
      <c r="B336" s="256"/>
      <c r="C336" s="257"/>
      <c r="D336" s="247" t="s">
        <v>218</v>
      </c>
      <c r="E336" s="258" t="s">
        <v>1</v>
      </c>
      <c r="F336" s="259" t="s">
        <v>5600</v>
      </c>
      <c r="G336" s="257"/>
      <c r="H336" s="260">
        <v>16.199999999999999</v>
      </c>
      <c r="I336" s="261"/>
      <c r="J336" s="257"/>
      <c r="K336" s="257"/>
      <c r="L336" s="262"/>
      <c r="M336" s="263"/>
      <c r="N336" s="264"/>
      <c r="O336" s="264"/>
      <c r="P336" s="264"/>
      <c r="Q336" s="264"/>
      <c r="R336" s="264"/>
      <c r="S336" s="264"/>
      <c r="T336" s="26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66" t="s">
        <v>218</v>
      </c>
      <c r="AU336" s="266" t="s">
        <v>214</v>
      </c>
      <c r="AV336" s="14" t="s">
        <v>85</v>
      </c>
      <c r="AW336" s="14" t="s">
        <v>32</v>
      </c>
      <c r="AX336" s="14" t="s">
        <v>76</v>
      </c>
      <c r="AY336" s="266" t="s">
        <v>205</v>
      </c>
    </row>
    <row r="337" s="14" customFormat="1">
      <c r="A337" s="14"/>
      <c r="B337" s="256"/>
      <c r="C337" s="257"/>
      <c r="D337" s="247" t="s">
        <v>218</v>
      </c>
      <c r="E337" s="258" t="s">
        <v>1</v>
      </c>
      <c r="F337" s="259" t="s">
        <v>5601</v>
      </c>
      <c r="G337" s="257"/>
      <c r="H337" s="260">
        <v>42</v>
      </c>
      <c r="I337" s="261"/>
      <c r="J337" s="257"/>
      <c r="K337" s="257"/>
      <c r="L337" s="262"/>
      <c r="M337" s="263"/>
      <c r="N337" s="264"/>
      <c r="O337" s="264"/>
      <c r="P337" s="264"/>
      <c r="Q337" s="264"/>
      <c r="R337" s="264"/>
      <c r="S337" s="264"/>
      <c r="T337" s="26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6" t="s">
        <v>218</v>
      </c>
      <c r="AU337" s="266" t="s">
        <v>214</v>
      </c>
      <c r="AV337" s="14" t="s">
        <v>85</v>
      </c>
      <c r="AW337" s="14" t="s">
        <v>32</v>
      </c>
      <c r="AX337" s="14" t="s">
        <v>76</v>
      </c>
      <c r="AY337" s="266" t="s">
        <v>205</v>
      </c>
    </row>
    <row r="338" s="14" customFormat="1">
      <c r="A338" s="14"/>
      <c r="B338" s="256"/>
      <c r="C338" s="257"/>
      <c r="D338" s="247" t="s">
        <v>218</v>
      </c>
      <c r="E338" s="258" t="s">
        <v>1</v>
      </c>
      <c r="F338" s="259" t="s">
        <v>5602</v>
      </c>
      <c r="G338" s="257"/>
      <c r="H338" s="260">
        <v>16.800000000000001</v>
      </c>
      <c r="I338" s="261"/>
      <c r="J338" s="257"/>
      <c r="K338" s="257"/>
      <c r="L338" s="262"/>
      <c r="M338" s="263"/>
      <c r="N338" s="264"/>
      <c r="O338" s="264"/>
      <c r="P338" s="264"/>
      <c r="Q338" s="264"/>
      <c r="R338" s="264"/>
      <c r="S338" s="264"/>
      <c r="T338" s="26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6" t="s">
        <v>218</v>
      </c>
      <c r="AU338" s="266" t="s">
        <v>214</v>
      </c>
      <c r="AV338" s="14" t="s">
        <v>85</v>
      </c>
      <c r="AW338" s="14" t="s">
        <v>32</v>
      </c>
      <c r="AX338" s="14" t="s">
        <v>76</v>
      </c>
      <c r="AY338" s="266" t="s">
        <v>205</v>
      </c>
    </row>
    <row r="339" s="14" customFormat="1">
      <c r="A339" s="14"/>
      <c r="B339" s="256"/>
      <c r="C339" s="257"/>
      <c r="D339" s="247" t="s">
        <v>218</v>
      </c>
      <c r="E339" s="258" t="s">
        <v>1</v>
      </c>
      <c r="F339" s="259" t="s">
        <v>5603</v>
      </c>
      <c r="G339" s="257"/>
      <c r="H339" s="260">
        <v>27.600000000000001</v>
      </c>
      <c r="I339" s="261"/>
      <c r="J339" s="257"/>
      <c r="K339" s="257"/>
      <c r="L339" s="262"/>
      <c r="M339" s="263"/>
      <c r="N339" s="264"/>
      <c r="O339" s="264"/>
      <c r="P339" s="264"/>
      <c r="Q339" s="264"/>
      <c r="R339" s="264"/>
      <c r="S339" s="264"/>
      <c r="T339" s="26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66" t="s">
        <v>218</v>
      </c>
      <c r="AU339" s="266" t="s">
        <v>214</v>
      </c>
      <c r="AV339" s="14" t="s">
        <v>85</v>
      </c>
      <c r="AW339" s="14" t="s">
        <v>32</v>
      </c>
      <c r="AX339" s="14" t="s">
        <v>76</v>
      </c>
      <c r="AY339" s="266" t="s">
        <v>205</v>
      </c>
    </row>
    <row r="340" s="14" customFormat="1">
      <c r="A340" s="14"/>
      <c r="B340" s="256"/>
      <c r="C340" s="257"/>
      <c r="D340" s="247" t="s">
        <v>218</v>
      </c>
      <c r="E340" s="258" t="s">
        <v>1</v>
      </c>
      <c r="F340" s="259" t="s">
        <v>5604</v>
      </c>
      <c r="G340" s="257"/>
      <c r="H340" s="260">
        <v>57</v>
      </c>
      <c r="I340" s="261"/>
      <c r="J340" s="257"/>
      <c r="K340" s="257"/>
      <c r="L340" s="262"/>
      <c r="M340" s="263"/>
      <c r="N340" s="264"/>
      <c r="O340" s="264"/>
      <c r="P340" s="264"/>
      <c r="Q340" s="264"/>
      <c r="R340" s="264"/>
      <c r="S340" s="264"/>
      <c r="T340" s="26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6" t="s">
        <v>218</v>
      </c>
      <c r="AU340" s="266" t="s">
        <v>214</v>
      </c>
      <c r="AV340" s="14" t="s">
        <v>85</v>
      </c>
      <c r="AW340" s="14" t="s">
        <v>32</v>
      </c>
      <c r="AX340" s="14" t="s">
        <v>76</v>
      </c>
      <c r="AY340" s="266" t="s">
        <v>205</v>
      </c>
    </row>
    <row r="341" s="14" customFormat="1">
      <c r="A341" s="14"/>
      <c r="B341" s="256"/>
      <c r="C341" s="257"/>
      <c r="D341" s="247" t="s">
        <v>218</v>
      </c>
      <c r="E341" s="258" t="s">
        <v>1</v>
      </c>
      <c r="F341" s="259" t="s">
        <v>5605</v>
      </c>
      <c r="G341" s="257"/>
      <c r="H341" s="260">
        <v>6.7599999999999998</v>
      </c>
      <c r="I341" s="261"/>
      <c r="J341" s="257"/>
      <c r="K341" s="257"/>
      <c r="L341" s="262"/>
      <c r="M341" s="263"/>
      <c r="N341" s="264"/>
      <c r="O341" s="264"/>
      <c r="P341" s="264"/>
      <c r="Q341" s="264"/>
      <c r="R341" s="264"/>
      <c r="S341" s="264"/>
      <c r="T341" s="26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66" t="s">
        <v>218</v>
      </c>
      <c r="AU341" s="266" t="s">
        <v>214</v>
      </c>
      <c r="AV341" s="14" t="s">
        <v>85</v>
      </c>
      <c r="AW341" s="14" t="s">
        <v>32</v>
      </c>
      <c r="AX341" s="14" t="s">
        <v>76</v>
      </c>
      <c r="AY341" s="266" t="s">
        <v>205</v>
      </c>
    </row>
    <row r="342" s="15" customFormat="1">
      <c r="A342" s="15"/>
      <c r="B342" s="267"/>
      <c r="C342" s="268"/>
      <c r="D342" s="247" t="s">
        <v>218</v>
      </c>
      <c r="E342" s="269" t="s">
        <v>1</v>
      </c>
      <c r="F342" s="270" t="s">
        <v>229</v>
      </c>
      <c r="G342" s="268"/>
      <c r="H342" s="271">
        <v>232.21000000000001</v>
      </c>
      <c r="I342" s="272"/>
      <c r="J342" s="268"/>
      <c r="K342" s="268"/>
      <c r="L342" s="273"/>
      <c r="M342" s="274"/>
      <c r="N342" s="275"/>
      <c r="O342" s="275"/>
      <c r="P342" s="275"/>
      <c r="Q342" s="275"/>
      <c r="R342" s="275"/>
      <c r="S342" s="275"/>
      <c r="T342" s="276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77" t="s">
        <v>218</v>
      </c>
      <c r="AU342" s="277" t="s">
        <v>214</v>
      </c>
      <c r="AV342" s="15" t="s">
        <v>213</v>
      </c>
      <c r="AW342" s="15" t="s">
        <v>32</v>
      </c>
      <c r="AX342" s="15" t="s">
        <v>83</v>
      </c>
      <c r="AY342" s="277" t="s">
        <v>205</v>
      </c>
    </row>
    <row r="343" s="2" customFormat="1" ht="16.5" customHeight="1">
      <c r="A343" s="39"/>
      <c r="B343" s="40"/>
      <c r="C343" s="227" t="s">
        <v>377</v>
      </c>
      <c r="D343" s="227" t="s">
        <v>208</v>
      </c>
      <c r="E343" s="228" t="s">
        <v>5606</v>
      </c>
      <c r="F343" s="229" t="s">
        <v>5607</v>
      </c>
      <c r="G343" s="230" t="s">
        <v>211</v>
      </c>
      <c r="H343" s="231">
        <v>21.32</v>
      </c>
      <c r="I343" s="232"/>
      <c r="J343" s="233">
        <f>ROUND(I343*H343,2)</f>
        <v>0</v>
      </c>
      <c r="K343" s="229" t="s">
        <v>212</v>
      </c>
      <c r="L343" s="45"/>
      <c r="M343" s="234" t="s">
        <v>1</v>
      </c>
      <c r="N343" s="235" t="s">
        <v>41</v>
      </c>
      <c r="O343" s="92"/>
      <c r="P343" s="236">
        <f>O343*H343</f>
        <v>0</v>
      </c>
      <c r="Q343" s="236">
        <v>1.8907700000000001</v>
      </c>
      <c r="R343" s="236">
        <f>Q343*H343</f>
        <v>40.311216399999999</v>
      </c>
      <c r="S343" s="236">
        <v>0</v>
      </c>
      <c r="T343" s="237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38" t="s">
        <v>213</v>
      </c>
      <c r="AT343" s="238" t="s">
        <v>208</v>
      </c>
      <c r="AU343" s="238" t="s">
        <v>214</v>
      </c>
      <c r="AY343" s="18" t="s">
        <v>205</v>
      </c>
      <c r="BE343" s="239">
        <f>IF(N343="základní",J343,0)</f>
        <v>0</v>
      </c>
      <c r="BF343" s="239">
        <f>IF(N343="snížená",J343,0)</f>
        <v>0</v>
      </c>
      <c r="BG343" s="239">
        <f>IF(N343="zákl. přenesená",J343,0)</f>
        <v>0</v>
      </c>
      <c r="BH343" s="239">
        <f>IF(N343="sníž. přenesená",J343,0)</f>
        <v>0</v>
      </c>
      <c r="BI343" s="239">
        <f>IF(N343="nulová",J343,0)</f>
        <v>0</v>
      </c>
      <c r="BJ343" s="18" t="s">
        <v>83</v>
      </c>
      <c r="BK343" s="239">
        <f>ROUND(I343*H343,2)</f>
        <v>0</v>
      </c>
      <c r="BL343" s="18" t="s">
        <v>213</v>
      </c>
      <c r="BM343" s="238" t="s">
        <v>5608</v>
      </c>
    </row>
    <row r="344" s="2" customFormat="1">
      <c r="A344" s="39"/>
      <c r="B344" s="40"/>
      <c r="C344" s="41"/>
      <c r="D344" s="240" t="s">
        <v>216</v>
      </c>
      <c r="E344" s="41"/>
      <c r="F344" s="241" t="s">
        <v>5609</v>
      </c>
      <c r="G344" s="41"/>
      <c r="H344" s="41"/>
      <c r="I344" s="242"/>
      <c r="J344" s="41"/>
      <c r="K344" s="41"/>
      <c r="L344" s="45"/>
      <c r="M344" s="243"/>
      <c r="N344" s="244"/>
      <c r="O344" s="92"/>
      <c r="P344" s="92"/>
      <c r="Q344" s="92"/>
      <c r="R344" s="92"/>
      <c r="S344" s="92"/>
      <c r="T344" s="93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216</v>
      </c>
      <c r="AU344" s="18" t="s">
        <v>214</v>
      </c>
    </row>
    <row r="345" s="13" customFormat="1">
      <c r="A345" s="13"/>
      <c r="B345" s="245"/>
      <c r="C345" s="246"/>
      <c r="D345" s="247" t="s">
        <v>218</v>
      </c>
      <c r="E345" s="248" t="s">
        <v>1</v>
      </c>
      <c r="F345" s="249" t="s">
        <v>219</v>
      </c>
      <c r="G345" s="246"/>
      <c r="H345" s="248" t="s">
        <v>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5" t="s">
        <v>218</v>
      </c>
      <c r="AU345" s="255" t="s">
        <v>214</v>
      </c>
      <c r="AV345" s="13" t="s">
        <v>83</v>
      </c>
      <c r="AW345" s="13" t="s">
        <v>32</v>
      </c>
      <c r="AX345" s="13" t="s">
        <v>76</v>
      </c>
      <c r="AY345" s="255" t="s">
        <v>205</v>
      </c>
    </row>
    <row r="346" s="13" customFormat="1">
      <c r="A346" s="13"/>
      <c r="B346" s="245"/>
      <c r="C346" s="246"/>
      <c r="D346" s="247" t="s">
        <v>218</v>
      </c>
      <c r="E346" s="248" t="s">
        <v>1</v>
      </c>
      <c r="F346" s="249" t="s">
        <v>220</v>
      </c>
      <c r="G346" s="246"/>
      <c r="H346" s="248" t="s">
        <v>1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5" t="s">
        <v>218</v>
      </c>
      <c r="AU346" s="255" t="s">
        <v>214</v>
      </c>
      <c r="AV346" s="13" t="s">
        <v>83</v>
      </c>
      <c r="AW346" s="13" t="s">
        <v>32</v>
      </c>
      <c r="AX346" s="13" t="s">
        <v>76</v>
      </c>
      <c r="AY346" s="255" t="s">
        <v>205</v>
      </c>
    </row>
    <row r="347" s="13" customFormat="1">
      <c r="A347" s="13"/>
      <c r="B347" s="245"/>
      <c r="C347" s="246"/>
      <c r="D347" s="247" t="s">
        <v>218</v>
      </c>
      <c r="E347" s="248" t="s">
        <v>1</v>
      </c>
      <c r="F347" s="249" t="s">
        <v>222</v>
      </c>
      <c r="G347" s="246"/>
      <c r="H347" s="248" t="s">
        <v>1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5" t="s">
        <v>218</v>
      </c>
      <c r="AU347" s="255" t="s">
        <v>214</v>
      </c>
      <c r="AV347" s="13" t="s">
        <v>83</v>
      </c>
      <c r="AW347" s="13" t="s">
        <v>32</v>
      </c>
      <c r="AX347" s="13" t="s">
        <v>76</v>
      </c>
      <c r="AY347" s="255" t="s">
        <v>205</v>
      </c>
    </row>
    <row r="348" s="13" customFormat="1">
      <c r="A348" s="13"/>
      <c r="B348" s="245"/>
      <c r="C348" s="246"/>
      <c r="D348" s="247" t="s">
        <v>218</v>
      </c>
      <c r="E348" s="248" t="s">
        <v>1</v>
      </c>
      <c r="F348" s="249" t="s">
        <v>5610</v>
      </c>
      <c r="G348" s="246"/>
      <c r="H348" s="248" t="s">
        <v>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5" t="s">
        <v>218</v>
      </c>
      <c r="AU348" s="255" t="s">
        <v>214</v>
      </c>
      <c r="AV348" s="13" t="s">
        <v>83</v>
      </c>
      <c r="AW348" s="13" t="s">
        <v>32</v>
      </c>
      <c r="AX348" s="13" t="s">
        <v>76</v>
      </c>
      <c r="AY348" s="255" t="s">
        <v>205</v>
      </c>
    </row>
    <row r="349" s="13" customFormat="1">
      <c r="A349" s="13"/>
      <c r="B349" s="245"/>
      <c r="C349" s="246"/>
      <c r="D349" s="247" t="s">
        <v>218</v>
      </c>
      <c r="E349" s="248" t="s">
        <v>1</v>
      </c>
      <c r="F349" s="249" t="s">
        <v>5611</v>
      </c>
      <c r="G349" s="246"/>
      <c r="H349" s="248" t="s">
        <v>1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5" t="s">
        <v>218</v>
      </c>
      <c r="AU349" s="255" t="s">
        <v>214</v>
      </c>
      <c r="AV349" s="13" t="s">
        <v>83</v>
      </c>
      <c r="AW349" s="13" t="s">
        <v>32</v>
      </c>
      <c r="AX349" s="13" t="s">
        <v>76</v>
      </c>
      <c r="AY349" s="255" t="s">
        <v>205</v>
      </c>
    </row>
    <row r="350" s="13" customFormat="1">
      <c r="A350" s="13"/>
      <c r="B350" s="245"/>
      <c r="C350" s="246"/>
      <c r="D350" s="247" t="s">
        <v>218</v>
      </c>
      <c r="E350" s="248" t="s">
        <v>1</v>
      </c>
      <c r="F350" s="249" t="s">
        <v>222</v>
      </c>
      <c r="G350" s="246"/>
      <c r="H350" s="248" t="s">
        <v>1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5" t="s">
        <v>218</v>
      </c>
      <c r="AU350" s="255" t="s">
        <v>214</v>
      </c>
      <c r="AV350" s="13" t="s">
        <v>83</v>
      </c>
      <c r="AW350" s="13" t="s">
        <v>32</v>
      </c>
      <c r="AX350" s="13" t="s">
        <v>76</v>
      </c>
      <c r="AY350" s="255" t="s">
        <v>205</v>
      </c>
    </row>
    <row r="351" s="13" customFormat="1">
      <c r="A351" s="13"/>
      <c r="B351" s="245"/>
      <c r="C351" s="246"/>
      <c r="D351" s="247" t="s">
        <v>218</v>
      </c>
      <c r="E351" s="248" t="s">
        <v>1</v>
      </c>
      <c r="F351" s="249" t="s">
        <v>5593</v>
      </c>
      <c r="G351" s="246"/>
      <c r="H351" s="248" t="s">
        <v>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5" t="s">
        <v>218</v>
      </c>
      <c r="AU351" s="255" t="s">
        <v>214</v>
      </c>
      <c r="AV351" s="13" t="s">
        <v>83</v>
      </c>
      <c r="AW351" s="13" t="s">
        <v>32</v>
      </c>
      <c r="AX351" s="13" t="s">
        <v>76</v>
      </c>
      <c r="AY351" s="255" t="s">
        <v>205</v>
      </c>
    </row>
    <row r="352" s="14" customFormat="1">
      <c r="A352" s="14"/>
      <c r="B352" s="256"/>
      <c r="C352" s="257"/>
      <c r="D352" s="247" t="s">
        <v>218</v>
      </c>
      <c r="E352" s="258" t="s">
        <v>1</v>
      </c>
      <c r="F352" s="259" t="s">
        <v>5612</v>
      </c>
      <c r="G352" s="257"/>
      <c r="H352" s="260">
        <v>0.59999999999999998</v>
      </c>
      <c r="I352" s="261"/>
      <c r="J352" s="257"/>
      <c r="K352" s="257"/>
      <c r="L352" s="262"/>
      <c r="M352" s="263"/>
      <c r="N352" s="264"/>
      <c r="O352" s="264"/>
      <c r="P352" s="264"/>
      <c r="Q352" s="264"/>
      <c r="R352" s="264"/>
      <c r="S352" s="264"/>
      <c r="T352" s="26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6" t="s">
        <v>218</v>
      </c>
      <c r="AU352" s="266" t="s">
        <v>214</v>
      </c>
      <c r="AV352" s="14" t="s">
        <v>85</v>
      </c>
      <c r="AW352" s="14" t="s">
        <v>32</v>
      </c>
      <c r="AX352" s="14" t="s">
        <v>76</v>
      </c>
      <c r="AY352" s="266" t="s">
        <v>205</v>
      </c>
    </row>
    <row r="353" s="14" customFormat="1">
      <c r="A353" s="14"/>
      <c r="B353" s="256"/>
      <c r="C353" s="257"/>
      <c r="D353" s="247" t="s">
        <v>218</v>
      </c>
      <c r="E353" s="258" t="s">
        <v>1</v>
      </c>
      <c r="F353" s="259" t="s">
        <v>5613</v>
      </c>
      <c r="G353" s="257"/>
      <c r="H353" s="260">
        <v>0.29999999999999999</v>
      </c>
      <c r="I353" s="261"/>
      <c r="J353" s="257"/>
      <c r="K353" s="257"/>
      <c r="L353" s="262"/>
      <c r="M353" s="263"/>
      <c r="N353" s="264"/>
      <c r="O353" s="264"/>
      <c r="P353" s="264"/>
      <c r="Q353" s="264"/>
      <c r="R353" s="264"/>
      <c r="S353" s="264"/>
      <c r="T353" s="26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6" t="s">
        <v>218</v>
      </c>
      <c r="AU353" s="266" t="s">
        <v>214</v>
      </c>
      <c r="AV353" s="14" t="s">
        <v>85</v>
      </c>
      <c r="AW353" s="14" t="s">
        <v>32</v>
      </c>
      <c r="AX353" s="14" t="s">
        <v>76</v>
      </c>
      <c r="AY353" s="266" t="s">
        <v>205</v>
      </c>
    </row>
    <row r="354" s="14" customFormat="1">
      <c r="A354" s="14"/>
      <c r="B354" s="256"/>
      <c r="C354" s="257"/>
      <c r="D354" s="247" t="s">
        <v>218</v>
      </c>
      <c r="E354" s="258" t="s">
        <v>1</v>
      </c>
      <c r="F354" s="259" t="s">
        <v>5614</v>
      </c>
      <c r="G354" s="257"/>
      <c r="H354" s="260">
        <v>0.10000000000000001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6" t="s">
        <v>218</v>
      </c>
      <c r="AU354" s="266" t="s">
        <v>214</v>
      </c>
      <c r="AV354" s="14" t="s">
        <v>85</v>
      </c>
      <c r="AW354" s="14" t="s">
        <v>32</v>
      </c>
      <c r="AX354" s="14" t="s">
        <v>76</v>
      </c>
      <c r="AY354" s="266" t="s">
        <v>205</v>
      </c>
    </row>
    <row r="355" s="14" customFormat="1">
      <c r="A355" s="14"/>
      <c r="B355" s="256"/>
      <c r="C355" s="257"/>
      <c r="D355" s="247" t="s">
        <v>218</v>
      </c>
      <c r="E355" s="258" t="s">
        <v>1</v>
      </c>
      <c r="F355" s="259" t="s">
        <v>5615</v>
      </c>
      <c r="G355" s="257"/>
      <c r="H355" s="260">
        <v>0.10000000000000001</v>
      </c>
      <c r="I355" s="261"/>
      <c r="J355" s="257"/>
      <c r="K355" s="257"/>
      <c r="L355" s="262"/>
      <c r="M355" s="263"/>
      <c r="N355" s="264"/>
      <c r="O355" s="264"/>
      <c r="P355" s="264"/>
      <c r="Q355" s="264"/>
      <c r="R355" s="264"/>
      <c r="S355" s="264"/>
      <c r="T355" s="26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66" t="s">
        <v>218</v>
      </c>
      <c r="AU355" s="266" t="s">
        <v>214</v>
      </c>
      <c r="AV355" s="14" t="s">
        <v>85</v>
      </c>
      <c r="AW355" s="14" t="s">
        <v>32</v>
      </c>
      <c r="AX355" s="14" t="s">
        <v>76</v>
      </c>
      <c r="AY355" s="266" t="s">
        <v>205</v>
      </c>
    </row>
    <row r="356" s="13" customFormat="1">
      <c r="A356" s="13"/>
      <c r="B356" s="245"/>
      <c r="C356" s="246"/>
      <c r="D356" s="247" t="s">
        <v>218</v>
      </c>
      <c r="E356" s="248" t="s">
        <v>1</v>
      </c>
      <c r="F356" s="249" t="s">
        <v>5578</v>
      </c>
      <c r="G356" s="246"/>
      <c r="H356" s="248" t="s">
        <v>1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5" t="s">
        <v>218</v>
      </c>
      <c r="AU356" s="255" t="s">
        <v>214</v>
      </c>
      <c r="AV356" s="13" t="s">
        <v>83</v>
      </c>
      <c r="AW356" s="13" t="s">
        <v>32</v>
      </c>
      <c r="AX356" s="13" t="s">
        <v>76</v>
      </c>
      <c r="AY356" s="255" t="s">
        <v>205</v>
      </c>
    </row>
    <row r="357" s="14" customFormat="1">
      <c r="A357" s="14"/>
      <c r="B357" s="256"/>
      <c r="C357" s="257"/>
      <c r="D357" s="247" t="s">
        <v>218</v>
      </c>
      <c r="E357" s="258" t="s">
        <v>1</v>
      </c>
      <c r="F357" s="259" t="s">
        <v>5616</v>
      </c>
      <c r="G357" s="257"/>
      <c r="H357" s="260">
        <v>4.2599999999999998</v>
      </c>
      <c r="I357" s="261"/>
      <c r="J357" s="257"/>
      <c r="K357" s="257"/>
      <c r="L357" s="262"/>
      <c r="M357" s="263"/>
      <c r="N357" s="264"/>
      <c r="O357" s="264"/>
      <c r="P357" s="264"/>
      <c r="Q357" s="264"/>
      <c r="R357" s="264"/>
      <c r="S357" s="264"/>
      <c r="T357" s="26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6" t="s">
        <v>218</v>
      </c>
      <c r="AU357" s="266" t="s">
        <v>214</v>
      </c>
      <c r="AV357" s="14" t="s">
        <v>85</v>
      </c>
      <c r="AW357" s="14" t="s">
        <v>32</v>
      </c>
      <c r="AX357" s="14" t="s">
        <v>76</v>
      </c>
      <c r="AY357" s="266" t="s">
        <v>205</v>
      </c>
    </row>
    <row r="358" s="14" customFormat="1">
      <c r="A358" s="14"/>
      <c r="B358" s="256"/>
      <c r="C358" s="257"/>
      <c r="D358" s="247" t="s">
        <v>218</v>
      </c>
      <c r="E358" s="258" t="s">
        <v>1</v>
      </c>
      <c r="F358" s="259" t="s">
        <v>5617</v>
      </c>
      <c r="G358" s="257"/>
      <c r="H358" s="260">
        <v>1.6200000000000001</v>
      </c>
      <c r="I358" s="261"/>
      <c r="J358" s="257"/>
      <c r="K358" s="257"/>
      <c r="L358" s="262"/>
      <c r="M358" s="263"/>
      <c r="N358" s="264"/>
      <c r="O358" s="264"/>
      <c r="P358" s="264"/>
      <c r="Q358" s="264"/>
      <c r="R358" s="264"/>
      <c r="S358" s="264"/>
      <c r="T358" s="26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66" t="s">
        <v>218</v>
      </c>
      <c r="AU358" s="266" t="s">
        <v>214</v>
      </c>
      <c r="AV358" s="14" t="s">
        <v>85</v>
      </c>
      <c r="AW358" s="14" t="s">
        <v>32</v>
      </c>
      <c r="AX358" s="14" t="s">
        <v>76</v>
      </c>
      <c r="AY358" s="266" t="s">
        <v>205</v>
      </c>
    </row>
    <row r="359" s="14" customFormat="1">
      <c r="A359" s="14"/>
      <c r="B359" s="256"/>
      <c r="C359" s="257"/>
      <c r="D359" s="247" t="s">
        <v>218</v>
      </c>
      <c r="E359" s="258" t="s">
        <v>1</v>
      </c>
      <c r="F359" s="259" t="s">
        <v>5618</v>
      </c>
      <c r="G359" s="257"/>
      <c r="H359" s="260">
        <v>4.2000000000000002</v>
      </c>
      <c r="I359" s="261"/>
      <c r="J359" s="257"/>
      <c r="K359" s="257"/>
      <c r="L359" s="262"/>
      <c r="M359" s="263"/>
      <c r="N359" s="264"/>
      <c r="O359" s="264"/>
      <c r="P359" s="264"/>
      <c r="Q359" s="264"/>
      <c r="R359" s="264"/>
      <c r="S359" s="264"/>
      <c r="T359" s="26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66" t="s">
        <v>218</v>
      </c>
      <c r="AU359" s="266" t="s">
        <v>214</v>
      </c>
      <c r="AV359" s="14" t="s">
        <v>85</v>
      </c>
      <c r="AW359" s="14" t="s">
        <v>32</v>
      </c>
      <c r="AX359" s="14" t="s">
        <v>76</v>
      </c>
      <c r="AY359" s="266" t="s">
        <v>205</v>
      </c>
    </row>
    <row r="360" s="14" customFormat="1">
      <c r="A360" s="14"/>
      <c r="B360" s="256"/>
      <c r="C360" s="257"/>
      <c r="D360" s="247" t="s">
        <v>218</v>
      </c>
      <c r="E360" s="258" t="s">
        <v>1</v>
      </c>
      <c r="F360" s="259" t="s">
        <v>5619</v>
      </c>
      <c r="G360" s="257"/>
      <c r="H360" s="260">
        <v>1.6799999999999999</v>
      </c>
      <c r="I360" s="261"/>
      <c r="J360" s="257"/>
      <c r="K360" s="257"/>
      <c r="L360" s="262"/>
      <c r="M360" s="263"/>
      <c r="N360" s="264"/>
      <c r="O360" s="264"/>
      <c r="P360" s="264"/>
      <c r="Q360" s="264"/>
      <c r="R360" s="264"/>
      <c r="S360" s="264"/>
      <c r="T360" s="26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6" t="s">
        <v>218</v>
      </c>
      <c r="AU360" s="266" t="s">
        <v>214</v>
      </c>
      <c r="AV360" s="14" t="s">
        <v>85</v>
      </c>
      <c r="AW360" s="14" t="s">
        <v>32</v>
      </c>
      <c r="AX360" s="14" t="s">
        <v>76</v>
      </c>
      <c r="AY360" s="266" t="s">
        <v>205</v>
      </c>
    </row>
    <row r="361" s="14" customFormat="1">
      <c r="A361" s="14"/>
      <c r="B361" s="256"/>
      <c r="C361" s="257"/>
      <c r="D361" s="247" t="s">
        <v>218</v>
      </c>
      <c r="E361" s="258" t="s">
        <v>1</v>
      </c>
      <c r="F361" s="259" t="s">
        <v>5620</v>
      </c>
      <c r="G361" s="257"/>
      <c r="H361" s="260">
        <v>2.7599999999999998</v>
      </c>
      <c r="I361" s="261"/>
      <c r="J361" s="257"/>
      <c r="K361" s="257"/>
      <c r="L361" s="262"/>
      <c r="M361" s="263"/>
      <c r="N361" s="264"/>
      <c r="O361" s="264"/>
      <c r="P361" s="264"/>
      <c r="Q361" s="264"/>
      <c r="R361" s="264"/>
      <c r="S361" s="264"/>
      <c r="T361" s="26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6" t="s">
        <v>218</v>
      </c>
      <c r="AU361" s="266" t="s">
        <v>214</v>
      </c>
      <c r="AV361" s="14" t="s">
        <v>85</v>
      </c>
      <c r="AW361" s="14" t="s">
        <v>32</v>
      </c>
      <c r="AX361" s="14" t="s">
        <v>76</v>
      </c>
      <c r="AY361" s="266" t="s">
        <v>205</v>
      </c>
    </row>
    <row r="362" s="14" customFormat="1">
      <c r="A362" s="14"/>
      <c r="B362" s="256"/>
      <c r="C362" s="257"/>
      <c r="D362" s="247" t="s">
        <v>218</v>
      </c>
      <c r="E362" s="258" t="s">
        <v>1</v>
      </c>
      <c r="F362" s="259" t="s">
        <v>5621</v>
      </c>
      <c r="G362" s="257"/>
      <c r="H362" s="260">
        <v>5.7000000000000002</v>
      </c>
      <c r="I362" s="261"/>
      <c r="J362" s="257"/>
      <c r="K362" s="257"/>
      <c r="L362" s="262"/>
      <c r="M362" s="263"/>
      <c r="N362" s="264"/>
      <c r="O362" s="264"/>
      <c r="P362" s="264"/>
      <c r="Q362" s="264"/>
      <c r="R362" s="264"/>
      <c r="S362" s="264"/>
      <c r="T362" s="26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66" t="s">
        <v>218</v>
      </c>
      <c r="AU362" s="266" t="s">
        <v>214</v>
      </c>
      <c r="AV362" s="14" t="s">
        <v>85</v>
      </c>
      <c r="AW362" s="14" t="s">
        <v>32</v>
      </c>
      <c r="AX362" s="14" t="s">
        <v>76</v>
      </c>
      <c r="AY362" s="266" t="s">
        <v>205</v>
      </c>
    </row>
    <row r="363" s="15" customFormat="1">
      <c r="A363" s="15"/>
      <c r="B363" s="267"/>
      <c r="C363" s="268"/>
      <c r="D363" s="247" t="s">
        <v>218</v>
      </c>
      <c r="E363" s="269" t="s">
        <v>1</v>
      </c>
      <c r="F363" s="270" t="s">
        <v>229</v>
      </c>
      <c r="G363" s="268"/>
      <c r="H363" s="271">
        <v>21.32</v>
      </c>
      <c r="I363" s="272"/>
      <c r="J363" s="268"/>
      <c r="K363" s="268"/>
      <c r="L363" s="273"/>
      <c r="M363" s="274"/>
      <c r="N363" s="275"/>
      <c r="O363" s="275"/>
      <c r="P363" s="275"/>
      <c r="Q363" s="275"/>
      <c r="R363" s="275"/>
      <c r="S363" s="275"/>
      <c r="T363" s="276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7" t="s">
        <v>218</v>
      </c>
      <c r="AU363" s="277" t="s">
        <v>214</v>
      </c>
      <c r="AV363" s="15" t="s">
        <v>213</v>
      </c>
      <c r="AW363" s="15" t="s">
        <v>32</v>
      </c>
      <c r="AX363" s="15" t="s">
        <v>83</v>
      </c>
      <c r="AY363" s="277" t="s">
        <v>205</v>
      </c>
    </row>
    <row r="364" s="12" customFormat="1" ht="22.8" customHeight="1">
      <c r="A364" s="12"/>
      <c r="B364" s="211"/>
      <c r="C364" s="212"/>
      <c r="D364" s="213" t="s">
        <v>75</v>
      </c>
      <c r="E364" s="225" t="s">
        <v>85</v>
      </c>
      <c r="F364" s="225" t="s">
        <v>404</v>
      </c>
      <c r="G364" s="212"/>
      <c r="H364" s="212"/>
      <c r="I364" s="215"/>
      <c r="J364" s="226">
        <f>BK364</f>
        <v>0</v>
      </c>
      <c r="K364" s="212"/>
      <c r="L364" s="217"/>
      <c r="M364" s="218"/>
      <c r="N364" s="219"/>
      <c r="O364" s="219"/>
      <c r="P364" s="220">
        <f>SUM(P365:P397)</f>
        <v>0</v>
      </c>
      <c r="Q364" s="219"/>
      <c r="R364" s="220">
        <f>SUM(R365:R397)</f>
        <v>11.579766739999998</v>
      </c>
      <c r="S364" s="219"/>
      <c r="T364" s="221">
        <f>SUM(T365:T397)</f>
        <v>0</v>
      </c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R364" s="222" t="s">
        <v>83</v>
      </c>
      <c r="AT364" s="223" t="s">
        <v>75</v>
      </c>
      <c r="AU364" s="223" t="s">
        <v>83</v>
      </c>
      <c r="AY364" s="222" t="s">
        <v>205</v>
      </c>
      <c r="BK364" s="224">
        <f>SUM(BK365:BK397)</f>
        <v>0</v>
      </c>
    </row>
    <row r="365" s="2" customFormat="1" ht="24.15" customHeight="1">
      <c r="A365" s="39"/>
      <c r="B365" s="40"/>
      <c r="C365" s="227" t="s">
        <v>7</v>
      </c>
      <c r="D365" s="227" t="s">
        <v>208</v>
      </c>
      <c r="E365" s="228" t="s">
        <v>5622</v>
      </c>
      <c r="F365" s="229" t="s">
        <v>5623</v>
      </c>
      <c r="G365" s="230" t="s">
        <v>255</v>
      </c>
      <c r="H365" s="231">
        <v>142</v>
      </c>
      <c r="I365" s="232"/>
      <c r="J365" s="233">
        <f>ROUND(I365*H365,2)</f>
        <v>0</v>
      </c>
      <c r="K365" s="229" t="s">
        <v>212</v>
      </c>
      <c r="L365" s="45"/>
      <c r="M365" s="234" t="s">
        <v>1</v>
      </c>
      <c r="N365" s="235" t="s">
        <v>41</v>
      </c>
      <c r="O365" s="92"/>
      <c r="P365" s="236">
        <f>O365*H365</f>
        <v>0</v>
      </c>
      <c r="Q365" s="236">
        <v>0</v>
      </c>
      <c r="R365" s="236">
        <f>Q365*H365</f>
        <v>0</v>
      </c>
      <c r="S365" s="236">
        <v>0</v>
      </c>
      <c r="T365" s="237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38" t="s">
        <v>213</v>
      </c>
      <c r="AT365" s="238" t="s">
        <v>208</v>
      </c>
      <c r="AU365" s="238" t="s">
        <v>85</v>
      </c>
      <c r="AY365" s="18" t="s">
        <v>205</v>
      </c>
      <c r="BE365" s="239">
        <f>IF(N365="základní",J365,0)</f>
        <v>0</v>
      </c>
      <c r="BF365" s="239">
        <f>IF(N365="snížená",J365,0)</f>
        <v>0</v>
      </c>
      <c r="BG365" s="239">
        <f>IF(N365="zákl. přenesená",J365,0)</f>
        <v>0</v>
      </c>
      <c r="BH365" s="239">
        <f>IF(N365="sníž. přenesená",J365,0)</f>
        <v>0</v>
      </c>
      <c r="BI365" s="239">
        <f>IF(N365="nulová",J365,0)</f>
        <v>0</v>
      </c>
      <c r="BJ365" s="18" t="s">
        <v>83</v>
      </c>
      <c r="BK365" s="239">
        <f>ROUND(I365*H365,2)</f>
        <v>0</v>
      </c>
      <c r="BL365" s="18" t="s">
        <v>213</v>
      </c>
      <c r="BM365" s="238" t="s">
        <v>5624</v>
      </c>
    </row>
    <row r="366" s="2" customFormat="1">
      <c r="A366" s="39"/>
      <c r="B366" s="40"/>
      <c r="C366" s="41"/>
      <c r="D366" s="240" t="s">
        <v>216</v>
      </c>
      <c r="E366" s="41"/>
      <c r="F366" s="241" t="s">
        <v>5625</v>
      </c>
      <c r="G366" s="41"/>
      <c r="H366" s="41"/>
      <c r="I366" s="242"/>
      <c r="J366" s="41"/>
      <c r="K366" s="41"/>
      <c r="L366" s="45"/>
      <c r="M366" s="243"/>
      <c r="N366" s="244"/>
      <c r="O366" s="92"/>
      <c r="P366" s="92"/>
      <c r="Q366" s="92"/>
      <c r="R366" s="92"/>
      <c r="S366" s="92"/>
      <c r="T366" s="93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216</v>
      </c>
      <c r="AU366" s="18" t="s">
        <v>85</v>
      </c>
    </row>
    <row r="367" s="2" customFormat="1" ht="24.15" customHeight="1">
      <c r="A367" s="39"/>
      <c r="B367" s="40"/>
      <c r="C367" s="289" t="s">
        <v>395</v>
      </c>
      <c r="D367" s="289" t="s">
        <v>386</v>
      </c>
      <c r="E367" s="290" t="s">
        <v>5626</v>
      </c>
      <c r="F367" s="291" t="s">
        <v>5627</v>
      </c>
      <c r="G367" s="292" t="s">
        <v>255</v>
      </c>
      <c r="H367" s="293">
        <v>149.09999999999999</v>
      </c>
      <c r="I367" s="294"/>
      <c r="J367" s="295">
        <f>ROUND(I367*H367,2)</f>
        <v>0</v>
      </c>
      <c r="K367" s="291" t="s">
        <v>212</v>
      </c>
      <c r="L367" s="296"/>
      <c r="M367" s="297" t="s">
        <v>1</v>
      </c>
      <c r="N367" s="298" t="s">
        <v>41</v>
      </c>
      <c r="O367" s="92"/>
      <c r="P367" s="236">
        <f>O367*H367</f>
        <v>0</v>
      </c>
      <c r="Q367" s="236">
        <v>0.00042999999999999999</v>
      </c>
      <c r="R367" s="236">
        <f>Q367*H367</f>
        <v>0.064112999999999989</v>
      </c>
      <c r="S367" s="236">
        <v>0</v>
      </c>
      <c r="T367" s="237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8" t="s">
        <v>276</v>
      </c>
      <c r="AT367" s="238" t="s">
        <v>386</v>
      </c>
      <c r="AU367" s="238" t="s">
        <v>85</v>
      </c>
      <c r="AY367" s="18" t="s">
        <v>205</v>
      </c>
      <c r="BE367" s="239">
        <f>IF(N367="základní",J367,0)</f>
        <v>0</v>
      </c>
      <c r="BF367" s="239">
        <f>IF(N367="snížená",J367,0)</f>
        <v>0</v>
      </c>
      <c r="BG367" s="239">
        <f>IF(N367="zákl. přenesená",J367,0)</f>
        <v>0</v>
      </c>
      <c r="BH367" s="239">
        <f>IF(N367="sníž. přenesená",J367,0)</f>
        <v>0</v>
      </c>
      <c r="BI367" s="239">
        <f>IF(N367="nulová",J367,0)</f>
        <v>0</v>
      </c>
      <c r="BJ367" s="18" t="s">
        <v>83</v>
      </c>
      <c r="BK367" s="239">
        <f>ROUND(I367*H367,2)</f>
        <v>0</v>
      </c>
      <c r="BL367" s="18" t="s">
        <v>213</v>
      </c>
      <c r="BM367" s="238" t="s">
        <v>5628</v>
      </c>
    </row>
    <row r="368" s="13" customFormat="1">
      <c r="A368" s="13"/>
      <c r="B368" s="245"/>
      <c r="C368" s="246"/>
      <c r="D368" s="247" t="s">
        <v>218</v>
      </c>
      <c r="E368" s="248" t="s">
        <v>1</v>
      </c>
      <c r="F368" s="249" t="s">
        <v>219</v>
      </c>
      <c r="G368" s="246"/>
      <c r="H368" s="248" t="s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5" t="s">
        <v>218</v>
      </c>
      <c r="AU368" s="255" t="s">
        <v>85</v>
      </c>
      <c r="AV368" s="13" t="s">
        <v>83</v>
      </c>
      <c r="AW368" s="13" t="s">
        <v>32</v>
      </c>
      <c r="AX368" s="13" t="s">
        <v>76</v>
      </c>
      <c r="AY368" s="255" t="s">
        <v>205</v>
      </c>
    </row>
    <row r="369" s="13" customFormat="1">
      <c r="A369" s="13"/>
      <c r="B369" s="245"/>
      <c r="C369" s="246"/>
      <c r="D369" s="247" t="s">
        <v>218</v>
      </c>
      <c r="E369" s="248" t="s">
        <v>1</v>
      </c>
      <c r="F369" s="249" t="s">
        <v>220</v>
      </c>
      <c r="G369" s="246"/>
      <c r="H369" s="248" t="s">
        <v>1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5" t="s">
        <v>218</v>
      </c>
      <c r="AU369" s="255" t="s">
        <v>85</v>
      </c>
      <c r="AV369" s="13" t="s">
        <v>83</v>
      </c>
      <c r="AW369" s="13" t="s">
        <v>32</v>
      </c>
      <c r="AX369" s="13" t="s">
        <v>76</v>
      </c>
      <c r="AY369" s="255" t="s">
        <v>205</v>
      </c>
    </row>
    <row r="370" s="13" customFormat="1">
      <c r="A370" s="13"/>
      <c r="B370" s="245"/>
      <c r="C370" s="246"/>
      <c r="D370" s="247" t="s">
        <v>218</v>
      </c>
      <c r="E370" s="248" t="s">
        <v>1</v>
      </c>
      <c r="F370" s="249" t="s">
        <v>222</v>
      </c>
      <c r="G370" s="246"/>
      <c r="H370" s="248" t="s">
        <v>1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5" t="s">
        <v>218</v>
      </c>
      <c r="AU370" s="255" t="s">
        <v>85</v>
      </c>
      <c r="AV370" s="13" t="s">
        <v>83</v>
      </c>
      <c r="AW370" s="13" t="s">
        <v>32</v>
      </c>
      <c r="AX370" s="13" t="s">
        <v>76</v>
      </c>
      <c r="AY370" s="255" t="s">
        <v>205</v>
      </c>
    </row>
    <row r="371" s="14" customFormat="1">
      <c r="A371" s="14"/>
      <c r="B371" s="256"/>
      <c r="C371" s="257"/>
      <c r="D371" s="247" t="s">
        <v>218</v>
      </c>
      <c r="E371" s="258" t="s">
        <v>1</v>
      </c>
      <c r="F371" s="259" t="s">
        <v>5629</v>
      </c>
      <c r="G371" s="257"/>
      <c r="H371" s="260">
        <v>142</v>
      </c>
      <c r="I371" s="261"/>
      <c r="J371" s="257"/>
      <c r="K371" s="257"/>
      <c r="L371" s="262"/>
      <c r="M371" s="263"/>
      <c r="N371" s="264"/>
      <c r="O371" s="264"/>
      <c r="P371" s="264"/>
      <c r="Q371" s="264"/>
      <c r="R371" s="264"/>
      <c r="S371" s="264"/>
      <c r="T371" s="26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6" t="s">
        <v>218</v>
      </c>
      <c r="AU371" s="266" t="s">
        <v>85</v>
      </c>
      <c r="AV371" s="14" t="s">
        <v>85</v>
      </c>
      <c r="AW371" s="14" t="s">
        <v>32</v>
      </c>
      <c r="AX371" s="14" t="s">
        <v>76</v>
      </c>
      <c r="AY371" s="266" t="s">
        <v>205</v>
      </c>
    </row>
    <row r="372" s="15" customFormat="1">
      <c r="A372" s="15"/>
      <c r="B372" s="267"/>
      <c r="C372" s="268"/>
      <c r="D372" s="247" t="s">
        <v>218</v>
      </c>
      <c r="E372" s="269" t="s">
        <v>1</v>
      </c>
      <c r="F372" s="270" t="s">
        <v>229</v>
      </c>
      <c r="G372" s="268"/>
      <c r="H372" s="271">
        <v>142</v>
      </c>
      <c r="I372" s="272"/>
      <c r="J372" s="268"/>
      <c r="K372" s="268"/>
      <c r="L372" s="273"/>
      <c r="M372" s="274"/>
      <c r="N372" s="275"/>
      <c r="O372" s="275"/>
      <c r="P372" s="275"/>
      <c r="Q372" s="275"/>
      <c r="R372" s="275"/>
      <c r="S372" s="275"/>
      <c r="T372" s="27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7" t="s">
        <v>218</v>
      </c>
      <c r="AU372" s="277" t="s">
        <v>85</v>
      </c>
      <c r="AV372" s="15" t="s">
        <v>213</v>
      </c>
      <c r="AW372" s="15" t="s">
        <v>32</v>
      </c>
      <c r="AX372" s="15" t="s">
        <v>83</v>
      </c>
      <c r="AY372" s="277" t="s">
        <v>205</v>
      </c>
    </row>
    <row r="373" s="14" customFormat="1">
      <c r="A373" s="14"/>
      <c r="B373" s="256"/>
      <c r="C373" s="257"/>
      <c r="D373" s="247" t="s">
        <v>218</v>
      </c>
      <c r="E373" s="257"/>
      <c r="F373" s="259" t="s">
        <v>5630</v>
      </c>
      <c r="G373" s="257"/>
      <c r="H373" s="260">
        <v>149.09999999999999</v>
      </c>
      <c r="I373" s="261"/>
      <c r="J373" s="257"/>
      <c r="K373" s="257"/>
      <c r="L373" s="262"/>
      <c r="M373" s="263"/>
      <c r="N373" s="264"/>
      <c r="O373" s="264"/>
      <c r="P373" s="264"/>
      <c r="Q373" s="264"/>
      <c r="R373" s="264"/>
      <c r="S373" s="264"/>
      <c r="T373" s="26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6" t="s">
        <v>218</v>
      </c>
      <c r="AU373" s="266" t="s">
        <v>85</v>
      </c>
      <c r="AV373" s="14" t="s">
        <v>85</v>
      </c>
      <c r="AW373" s="14" t="s">
        <v>4</v>
      </c>
      <c r="AX373" s="14" t="s">
        <v>83</v>
      </c>
      <c r="AY373" s="266" t="s">
        <v>205</v>
      </c>
    </row>
    <row r="374" s="2" customFormat="1" ht="24.15" customHeight="1">
      <c r="A374" s="39"/>
      <c r="B374" s="40"/>
      <c r="C374" s="227" t="s">
        <v>405</v>
      </c>
      <c r="D374" s="227" t="s">
        <v>208</v>
      </c>
      <c r="E374" s="228" t="s">
        <v>5631</v>
      </c>
      <c r="F374" s="229" t="s">
        <v>5632</v>
      </c>
      <c r="G374" s="230" t="s">
        <v>211</v>
      </c>
      <c r="H374" s="231">
        <v>2.2389999999999999</v>
      </c>
      <c r="I374" s="232"/>
      <c r="J374" s="233">
        <f>ROUND(I374*H374,2)</f>
        <v>0</v>
      </c>
      <c r="K374" s="229" t="s">
        <v>212</v>
      </c>
      <c r="L374" s="45"/>
      <c r="M374" s="234" t="s">
        <v>1</v>
      </c>
      <c r="N374" s="235" t="s">
        <v>41</v>
      </c>
      <c r="O374" s="92"/>
      <c r="P374" s="236">
        <f>O374*H374</f>
        <v>0</v>
      </c>
      <c r="Q374" s="236">
        <v>2.1600000000000001</v>
      </c>
      <c r="R374" s="236">
        <f>Q374*H374</f>
        <v>4.8362400000000001</v>
      </c>
      <c r="S374" s="236">
        <v>0</v>
      </c>
      <c r="T374" s="237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8" t="s">
        <v>213</v>
      </c>
      <c r="AT374" s="238" t="s">
        <v>208</v>
      </c>
      <c r="AU374" s="238" t="s">
        <v>85</v>
      </c>
      <c r="AY374" s="18" t="s">
        <v>205</v>
      </c>
      <c r="BE374" s="239">
        <f>IF(N374="základní",J374,0)</f>
        <v>0</v>
      </c>
      <c r="BF374" s="239">
        <f>IF(N374="snížená",J374,0)</f>
        <v>0</v>
      </c>
      <c r="BG374" s="239">
        <f>IF(N374="zákl. přenesená",J374,0)</f>
        <v>0</v>
      </c>
      <c r="BH374" s="239">
        <f>IF(N374="sníž. přenesená",J374,0)</f>
        <v>0</v>
      </c>
      <c r="BI374" s="239">
        <f>IF(N374="nulová",J374,0)</f>
        <v>0</v>
      </c>
      <c r="BJ374" s="18" t="s">
        <v>83</v>
      </c>
      <c r="BK374" s="239">
        <f>ROUND(I374*H374,2)</f>
        <v>0</v>
      </c>
      <c r="BL374" s="18" t="s">
        <v>213</v>
      </c>
      <c r="BM374" s="238" t="s">
        <v>5633</v>
      </c>
    </row>
    <row r="375" s="2" customFormat="1">
      <c r="A375" s="39"/>
      <c r="B375" s="40"/>
      <c r="C375" s="41"/>
      <c r="D375" s="240" t="s">
        <v>216</v>
      </c>
      <c r="E375" s="41"/>
      <c r="F375" s="241" t="s">
        <v>5634</v>
      </c>
      <c r="G375" s="41"/>
      <c r="H375" s="41"/>
      <c r="I375" s="242"/>
      <c r="J375" s="41"/>
      <c r="K375" s="41"/>
      <c r="L375" s="45"/>
      <c r="M375" s="243"/>
      <c r="N375" s="244"/>
      <c r="O375" s="92"/>
      <c r="P375" s="92"/>
      <c r="Q375" s="92"/>
      <c r="R375" s="92"/>
      <c r="S375" s="92"/>
      <c r="T375" s="93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216</v>
      </c>
      <c r="AU375" s="18" t="s">
        <v>85</v>
      </c>
    </row>
    <row r="376" s="13" customFormat="1">
      <c r="A376" s="13"/>
      <c r="B376" s="245"/>
      <c r="C376" s="246"/>
      <c r="D376" s="247" t="s">
        <v>218</v>
      </c>
      <c r="E376" s="248" t="s">
        <v>1</v>
      </c>
      <c r="F376" s="249" t="s">
        <v>219</v>
      </c>
      <c r="G376" s="246"/>
      <c r="H376" s="248" t="s">
        <v>1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5" t="s">
        <v>218</v>
      </c>
      <c r="AU376" s="255" t="s">
        <v>85</v>
      </c>
      <c r="AV376" s="13" t="s">
        <v>83</v>
      </c>
      <c r="AW376" s="13" t="s">
        <v>32</v>
      </c>
      <c r="AX376" s="13" t="s">
        <v>76</v>
      </c>
      <c r="AY376" s="255" t="s">
        <v>205</v>
      </c>
    </row>
    <row r="377" s="13" customFormat="1">
      <c r="A377" s="13"/>
      <c r="B377" s="245"/>
      <c r="C377" s="246"/>
      <c r="D377" s="247" t="s">
        <v>218</v>
      </c>
      <c r="E377" s="248" t="s">
        <v>1</v>
      </c>
      <c r="F377" s="249" t="s">
        <v>220</v>
      </c>
      <c r="G377" s="246"/>
      <c r="H377" s="248" t="s">
        <v>1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5" t="s">
        <v>218</v>
      </c>
      <c r="AU377" s="255" t="s">
        <v>85</v>
      </c>
      <c r="AV377" s="13" t="s">
        <v>83</v>
      </c>
      <c r="AW377" s="13" t="s">
        <v>32</v>
      </c>
      <c r="AX377" s="13" t="s">
        <v>76</v>
      </c>
      <c r="AY377" s="255" t="s">
        <v>205</v>
      </c>
    </row>
    <row r="378" s="13" customFormat="1">
      <c r="A378" s="13"/>
      <c r="B378" s="245"/>
      <c r="C378" s="246"/>
      <c r="D378" s="247" t="s">
        <v>218</v>
      </c>
      <c r="E378" s="248" t="s">
        <v>1</v>
      </c>
      <c r="F378" s="249" t="s">
        <v>222</v>
      </c>
      <c r="G378" s="246"/>
      <c r="H378" s="248" t="s">
        <v>1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5" t="s">
        <v>218</v>
      </c>
      <c r="AU378" s="255" t="s">
        <v>85</v>
      </c>
      <c r="AV378" s="13" t="s">
        <v>83</v>
      </c>
      <c r="AW378" s="13" t="s">
        <v>32</v>
      </c>
      <c r="AX378" s="13" t="s">
        <v>76</v>
      </c>
      <c r="AY378" s="255" t="s">
        <v>205</v>
      </c>
    </row>
    <row r="379" s="14" customFormat="1">
      <c r="A379" s="14"/>
      <c r="B379" s="256"/>
      <c r="C379" s="257"/>
      <c r="D379" s="247" t="s">
        <v>218</v>
      </c>
      <c r="E379" s="258" t="s">
        <v>1</v>
      </c>
      <c r="F379" s="259" t="s">
        <v>5635</v>
      </c>
      <c r="G379" s="257"/>
      <c r="H379" s="260">
        <v>1.2250000000000001</v>
      </c>
      <c r="I379" s="261"/>
      <c r="J379" s="257"/>
      <c r="K379" s="257"/>
      <c r="L379" s="262"/>
      <c r="M379" s="263"/>
      <c r="N379" s="264"/>
      <c r="O379" s="264"/>
      <c r="P379" s="264"/>
      <c r="Q379" s="264"/>
      <c r="R379" s="264"/>
      <c r="S379" s="264"/>
      <c r="T379" s="26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66" t="s">
        <v>218</v>
      </c>
      <c r="AU379" s="266" t="s">
        <v>85</v>
      </c>
      <c r="AV379" s="14" t="s">
        <v>85</v>
      </c>
      <c r="AW379" s="14" t="s">
        <v>32</v>
      </c>
      <c r="AX379" s="14" t="s">
        <v>76</v>
      </c>
      <c r="AY379" s="266" t="s">
        <v>205</v>
      </c>
    </row>
    <row r="380" s="14" customFormat="1">
      <c r="A380" s="14"/>
      <c r="B380" s="256"/>
      <c r="C380" s="257"/>
      <c r="D380" s="247" t="s">
        <v>218</v>
      </c>
      <c r="E380" s="258" t="s">
        <v>1</v>
      </c>
      <c r="F380" s="259" t="s">
        <v>5636</v>
      </c>
      <c r="G380" s="257"/>
      <c r="H380" s="260">
        <v>1.014</v>
      </c>
      <c r="I380" s="261"/>
      <c r="J380" s="257"/>
      <c r="K380" s="257"/>
      <c r="L380" s="262"/>
      <c r="M380" s="263"/>
      <c r="N380" s="264"/>
      <c r="O380" s="264"/>
      <c r="P380" s="264"/>
      <c r="Q380" s="264"/>
      <c r="R380" s="264"/>
      <c r="S380" s="264"/>
      <c r="T380" s="26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6" t="s">
        <v>218</v>
      </c>
      <c r="AU380" s="266" t="s">
        <v>85</v>
      </c>
      <c r="AV380" s="14" t="s">
        <v>85</v>
      </c>
      <c r="AW380" s="14" t="s">
        <v>32</v>
      </c>
      <c r="AX380" s="14" t="s">
        <v>76</v>
      </c>
      <c r="AY380" s="266" t="s">
        <v>205</v>
      </c>
    </row>
    <row r="381" s="15" customFormat="1">
      <c r="A381" s="15"/>
      <c r="B381" s="267"/>
      <c r="C381" s="268"/>
      <c r="D381" s="247" t="s">
        <v>218</v>
      </c>
      <c r="E381" s="269" t="s">
        <v>1</v>
      </c>
      <c r="F381" s="270" t="s">
        <v>229</v>
      </c>
      <c r="G381" s="268"/>
      <c r="H381" s="271">
        <v>2.2389999999999999</v>
      </c>
      <c r="I381" s="272"/>
      <c r="J381" s="268"/>
      <c r="K381" s="268"/>
      <c r="L381" s="273"/>
      <c r="M381" s="274"/>
      <c r="N381" s="275"/>
      <c r="O381" s="275"/>
      <c r="P381" s="275"/>
      <c r="Q381" s="275"/>
      <c r="R381" s="275"/>
      <c r="S381" s="275"/>
      <c r="T381" s="276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77" t="s">
        <v>218</v>
      </c>
      <c r="AU381" s="277" t="s">
        <v>85</v>
      </c>
      <c r="AV381" s="15" t="s">
        <v>213</v>
      </c>
      <c r="AW381" s="15" t="s">
        <v>32</v>
      </c>
      <c r="AX381" s="15" t="s">
        <v>83</v>
      </c>
      <c r="AY381" s="277" t="s">
        <v>205</v>
      </c>
    </row>
    <row r="382" s="2" customFormat="1" ht="24.15" customHeight="1">
      <c r="A382" s="39"/>
      <c r="B382" s="40"/>
      <c r="C382" s="227" t="s">
        <v>412</v>
      </c>
      <c r="D382" s="227" t="s">
        <v>208</v>
      </c>
      <c r="E382" s="228" t="s">
        <v>5637</v>
      </c>
      <c r="F382" s="229" t="s">
        <v>5638</v>
      </c>
      <c r="G382" s="230" t="s">
        <v>211</v>
      </c>
      <c r="H382" s="231">
        <v>2.8519999999999999</v>
      </c>
      <c r="I382" s="232"/>
      <c r="J382" s="233">
        <f>ROUND(I382*H382,2)</f>
        <v>0</v>
      </c>
      <c r="K382" s="229" t="s">
        <v>212</v>
      </c>
      <c r="L382" s="45"/>
      <c r="M382" s="234" t="s">
        <v>1</v>
      </c>
      <c r="N382" s="235" t="s">
        <v>41</v>
      </c>
      <c r="O382" s="92"/>
      <c r="P382" s="236">
        <f>O382*H382</f>
        <v>0</v>
      </c>
      <c r="Q382" s="236">
        <v>2.3010199999999998</v>
      </c>
      <c r="R382" s="236">
        <f>Q382*H382</f>
        <v>6.5625090399999992</v>
      </c>
      <c r="S382" s="236">
        <v>0</v>
      </c>
      <c r="T382" s="237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38" t="s">
        <v>213</v>
      </c>
      <c r="AT382" s="238" t="s">
        <v>208</v>
      </c>
      <c r="AU382" s="238" t="s">
        <v>85</v>
      </c>
      <c r="AY382" s="18" t="s">
        <v>205</v>
      </c>
      <c r="BE382" s="239">
        <f>IF(N382="základní",J382,0)</f>
        <v>0</v>
      </c>
      <c r="BF382" s="239">
        <f>IF(N382="snížená",J382,0)</f>
        <v>0</v>
      </c>
      <c r="BG382" s="239">
        <f>IF(N382="zákl. přenesená",J382,0)</f>
        <v>0</v>
      </c>
      <c r="BH382" s="239">
        <f>IF(N382="sníž. přenesená",J382,0)</f>
        <v>0</v>
      </c>
      <c r="BI382" s="239">
        <f>IF(N382="nulová",J382,0)</f>
        <v>0</v>
      </c>
      <c r="BJ382" s="18" t="s">
        <v>83</v>
      </c>
      <c r="BK382" s="239">
        <f>ROUND(I382*H382,2)</f>
        <v>0</v>
      </c>
      <c r="BL382" s="18" t="s">
        <v>213</v>
      </c>
      <c r="BM382" s="238" t="s">
        <v>5639</v>
      </c>
    </row>
    <row r="383" s="2" customFormat="1">
      <c r="A383" s="39"/>
      <c r="B383" s="40"/>
      <c r="C383" s="41"/>
      <c r="D383" s="240" t="s">
        <v>216</v>
      </c>
      <c r="E383" s="41"/>
      <c r="F383" s="241" t="s">
        <v>5640</v>
      </c>
      <c r="G383" s="41"/>
      <c r="H383" s="41"/>
      <c r="I383" s="242"/>
      <c r="J383" s="41"/>
      <c r="K383" s="41"/>
      <c r="L383" s="45"/>
      <c r="M383" s="243"/>
      <c r="N383" s="244"/>
      <c r="O383" s="92"/>
      <c r="P383" s="92"/>
      <c r="Q383" s="92"/>
      <c r="R383" s="92"/>
      <c r="S383" s="92"/>
      <c r="T383" s="93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T383" s="18" t="s">
        <v>216</v>
      </c>
      <c r="AU383" s="18" t="s">
        <v>85</v>
      </c>
    </row>
    <row r="384" s="13" customFormat="1">
      <c r="A384" s="13"/>
      <c r="B384" s="245"/>
      <c r="C384" s="246"/>
      <c r="D384" s="247" t="s">
        <v>218</v>
      </c>
      <c r="E384" s="248" t="s">
        <v>1</v>
      </c>
      <c r="F384" s="249" t="s">
        <v>219</v>
      </c>
      <c r="G384" s="246"/>
      <c r="H384" s="248" t="s">
        <v>1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5" t="s">
        <v>218</v>
      </c>
      <c r="AU384" s="255" t="s">
        <v>85</v>
      </c>
      <c r="AV384" s="13" t="s">
        <v>83</v>
      </c>
      <c r="AW384" s="13" t="s">
        <v>32</v>
      </c>
      <c r="AX384" s="13" t="s">
        <v>76</v>
      </c>
      <c r="AY384" s="255" t="s">
        <v>205</v>
      </c>
    </row>
    <row r="385" s="13" customFormat="1">
      <c r="A385" s="13"/>
      <c r="B385" s="245"/>
      <c r="C385" s="246"/>
      <c r="D385" s="247" t="s">
        <v>218</v>
      </c>
      <c r="E385" s="248" t="s">
        <v>1</v>
      </c>
      <c r="F385" s="249" t="s">
        <v>220</v>
      </c>
      <c r="G385" s="246"/>
      <c r="H385" s="248" t="s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5" t="s">
        <v>218</v>
      </c>
      <c r="AU385" s="255" t="s">
        <v>85</v>
      </c>
      <c r="AV385" s="13" t="s">
        <v>83</v>
      </c>
      <c r="AW385" s="13" t="s">
        <v>32</v>
      </c>
      <c r="AX385" s="13" t="s">
        <v>76</v>
      </c>
      <c r="AY385" s="255" t="s">
        <v>205</v>
      </c>
    </row>
    <row r="386" s="13" customFormat="1">
      <c r="A386" s="13"/>
      <c r="B386" s="245"/>
      <c r="C386" s="246"/>
      <c r="D386" s="247" t="s">
        <v>218</v>
      </c>
      <c r="E386" s="248" t="s">
        <v>1</v>
      </c>
      <c r="F386" s="249" t="s">
        <v>222</v>
      </c>
      <c r="G386" s="246"/>
      <c r="H386" s="248" t="s">
        <v>1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5" t="s">
        <v>218</v>
      </c>
      <c r="AU386" s="255" t="s">
        <v>85</v>
      </c>
      <c r="AV386" s="13" t="s">
        <v>83</v>
      </c>
      <c r="AW386" s="13" t="s">
        <v>32</v>
      </c>
      <c r="AX386" s="13" t="s">
        <v>76</v>
      </c>
      <c r="AY386" s="255" t="s">
        <v>205</v>
      </c>
    </row>
    <row r="387" s="14" customFormat="1">
      <c r="A387" s="14"/>
      <c r="B387" s="256"/>
      <c r="C387" s="257"/>
      <c r="D387" s="247" t="s">
        <v>218</v>
      </c>
      <c r="E387" s="258" t="s">
        <v>1</v>
      </c>
      <c r="F387" s="259" t="s">
        <v>5641</v>
      </c>
      <c r="G387" s="257"/>
      <c r="H387" s="260">
        <v>1.8380000000000001</v>
      </c>
      <c r="I387" s="261"/>
      <c r="J387" s="257"/>
      <c r="K387" s="257"/>
      <c r="L387" s="262"/>
      <c r="M387" s="263"/>
      <c r="N387" s="264"/>
      <c r="O387" s="264"/>
      <c r="P387" s="264"/>
      <c r="Q387" s="264"/>
      <c r="R387" s="264"/>
      <c r="S387" s="264"/>
      <c r="T387" s="26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6" t="s">
        <v>218</v>
      </c>
      <c r="AU387" s="266" t="s">
        <v>85</v>
      </c>
      <c r="AV387" s="14" t="s">
        <v>85</v>
      </c>
      <c r="AW387" s="14" t="s">
        <v>32</v>
      </c>
      <c r="AX387" s="14" t="s">
        <v>76</v>
      </c>
      <c r="AY387" s="266" t="s">
        <v>205</v>
      </c>
    </row>
    <row r="388" s="14" customFormat="1">
      <c r="A388" s="14"/>
      <c r="B388" s="256"/>
      <c r="C388" s="257"/>
      <c r="D388" s="247" t="s">
        <v>218</v>
      </c>
      <c r="E388" s="258" t="s">
        <v>1</v>
      </c>
      <c r="F388" s="259" t="s">
        <v>5636</v>
      </c>
      <c r="G388" s="257"/>
      <c r="H388" s="260">
        <v>1.014</v>
      </c>
      <c r="I388" s="261"/>
      <c r="J388" s="257"/>
      <c r="K388" s="257"/>
      <c r="L388" s="262"/>
      <c r="M388" s="263"/>
      <c r="N388" s="264"/>
      <c r="O388" s="264"/>
      <c r="P388" s="264"/>
      <c r="Q388" s="264"/>
      <c r="R388" s="264"/>
      <c r="S388" s="264"/>
      <c r="T388" s="26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6" t="s">
        <v>218</v>
      </c>
      <c r="AU388" s="266" t="s">
        <v>85</v>
      </c>
      <c r="AV388" s="14" t="s">
        <v>85</v>
      </c>
      <c r="AW388" s="14" t="s">
        <v>32</v>
      </c>
      <c r="AX388" s="14" t="s">
        <v>76</v>
      </c>
      <c r="AY388" s="266" t="s">
        <v>205</v>
      </c>
    </row>
    <row r="389" s="15" customFormat="1">
      <c r="A389" s="15"/>
      <c r="B389" s="267"/>
      <c r="C389" s="268"/>
      <c r="D389" s="247" t="s">
        <v>218</v>
      </c>
      <c r="E389" s="269" t="s">
        <v>1</v>
      </c>
      <c r="F389" s="270" t="s">
        <v>229</v>
      </c>
      <c r="G389" s="268"/>
      <c r="H389" s="271">
        <v>2.8519999999999999</v>
      </c>
      <c r="I389" s="272"/>
      <c r="J389" s="268"/>
      <c r="K389" s="268"/>
      <c r="L389" s="273"/>
      <c r="M389" s="274"/>
      <c r="N389" s="275"/>
      <c r="O389" s="275"/>
      <c r="P389" s="275"/>
      <c r="Q389" s="275"/>
      <c r="R389" s="275"/>
      <c r="S389" s="275"/>
      <c r="T389" s="276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77" t="s">
        <v>218</v>
      </c>
      <c r="AU389" s="277" t="s">
        <v>85</v>
      </c>
      <c r="AV389" s="15" t="s">
        <v>213</v>
      </c>
      <c r="AW389" s="15" t="s">
        <v>32</v>
      </c>
      <c r="AX389" s="15" t="s">
        <v>83</v>
      </c>
      <c r="AY389" s="277" t="s">
        <v>205</v>
      </c>
    </row>
    <row r="390" s="2" customFormat="1" ht="16.5" customHeight="1">
      <c r="A390" s="39"/>
      <c r="B390" s="40"/>
      <c r="C390" s="227" t="s">
        <v>425</v>
      </c>
      <c r="D390" s="227" t="s">
        <v>208</v>
      </c>
      <c r="E390" s="228" t="s">
        <v>5642</v>
      </c>
      <c r="F390" s="229" t="s">
        <v>5643</v>
      </c>
      <c r="G390" s="230" t="s">
        <v>357</v>
      </c>
      <c r="H390" s="231">
        <v>0.11</v>
      </c>
      <c r="I390" s="232"/>
      <c r="J390" s="233">
        <f>ROUND(I390*H390,2)</f>
        <v>0</v>
      </c>
      <c r="K390" s="229" t="s">
        <v>212</v>
      </c>
      <c r="L390" s="45"/>
      <c r="M390" s="234" t="s">
        <v>1</v>
      </c>
      <c r="N390" s="235" t="s">
        <v>41</v>
      </c>
      <c r="O390" s="92"/>
      <c r="P390" s="236">
        <f>O390*H390</f>
        <v>0</v>
      </c>
      <c r="Q390" s="236">
        <v>1.06277</v>
      </c>
      <c r="R390" s="236">
        <f>Q390*H390</f>
        <v>0.1169047</v>
      </c>
      <c r="S390" s="236">
        <v>0</v>
      </c>
      <c r="T390" s="237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38" t="s">
        <v>213</v>
      </c>
      <c r="AT390" s="238" t="s">
        <v>208</v>
      </c>
      <c r="AU390" s="238" t="s">
        <v>85</v>
      </c>
      <c r="AY390" s="18" t="s">
        <v>205</v>
      </c>
      <c r="BE390" s="239">
        <f>IF(N390="základní",J390,0)</f>
        <v>0</v>
      </c>
      <c r="BF390" s="239">
        <f>IF(N390="snížená",J390,0)</f>
        <v>0</v>
      </c>
      <c r="BG390" s="239">
        <f>IF(N390="zákl. přenesená",J390,0)</f>
        <v>0</v>
      </c>
      <c r="BH390" s="239">
        <f>IF(N390="sníž. přenesená",J390,0)</f>
        <v>0</v>
      </c>
      <c r="BI390" s="239">
        <f>IF(N390="nulová",J390,0)</f>
        <v>0</v>
      </c>
      <c r="BJ390" s="18" t="s">
        <v>83</v>
      </c>
      <c r="BK390" s="239">
        <f>ROUND(I390*H390,2)</f>
        <v>0</v>
      </c>
      <c r="BL390" s="18" t="s">
        <v>213</v>
      </c>
      <c r="BM390" s="238" t="s">
        <v>5644</v>
      </c>
    </row>
    <row r="391" s="2" customFormat="1">
      <c r="A391" s="39"/>
      <c r="B391" s="40"/>
      <c r="C391" s="41"/>
      <c r="D391" s="240" t="s">
        <v>216</v>
      </c>
      <c r="E391" s="41"/>
      <c r="F391" s="241" t="s">
        <v>5645</v>
      </c>
      <c r="G391" s="41"/>
      <c r="H391" s="41"/>
      <c r="I391" s="242"/>
      <c r="J391" s="41"/>
      <c r="K391" s="41"/>
      <c r="L391" s="45"/>
      <c r="M391" s="243"/>
      <c r="N391" s="244"/>
      <c r="O391" s="92"/>
      <c r="P391" s="92"/>
      <c r="Q391" s="92"/>
      <c r="R391" s="92"/>
      <c r="S391" s="92"/>
      <c r="T391" s="93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216</v>
      </c>
      <c r="AU391" s="18" t="s">
        <v>85</v>
      </c>
    </row>
    <row r="392" s="13" customFormat="1">
      <c r="A392" s="13"/>
      <c r="B392" s="245"/>
      <c r="C392" s="246"/>
      <c r="D392" s="247" t="s">
        <v>218</v>
      </c>
      <c r="E392" s="248" t="s">
        <v>1</v>
      </c>
      <c r="F392" s="249" t="s">
        <v>219</v>
      </c>
      <c r="G392" s="246"/>
      <c r="H392" s="248" t="s">
        <v>1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5" t="s">
        <v>218</v>
      </c>
      <c r="AU392" s="255" t="s">
        <v>85</v>
      </c>
      <c r="AV392" s="13" t="s">
        <v>83</v>
      </c>
      <c r="AW392" s="13" t="s">
        <v>32</v>
      </c>
      <c r="AX392" s="13" t="s">
        <v>76</v>
      </c>
      <c r="AY392" s="255" t="s">
        <v>205</v>
      </c>
    </row>
    <row r="393" s="13" customFormat="1">
      <c r="A393" s="13"/>
      <c r="B393" s="245"/>
      <c r="C393" s="246"/>
      <c r="D393" s="247" t="s">
        <v>218</v>
      </c>
      <c r="E393" s="248" t="s">
        <v>1</v>
      </c>
      <c r="F393" s="249" t="s">
        <v>220</v>
      </c>
      <c r="G393" s="246"/>
      <c r="H393" s="248" t="s">
        <v>1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5" t="s">
        <v>218</v>
      </c>
      <c r="AU393" s="255" t="s">
        <v>85</v>
      </c>
      <c r="AV393" s="13" t="s">
        <v>83</v>
      </c>
      <c r="AW393" s="13" t="s">
        <v>32</v>
      </c>
      <c r="AX393" s="13" t="s">
        <v>76</v>
      </c>
      <c r="AY393" s="255" t="s">
        <v>205</v>
      </c>
    </row>
    <row r="394" s="13" customFormat="1">
      <c r="A394" s="13"/>
      <c r="B394" s="245"/>
      <c r="C394" s="246"/>
      <c r="D394" s="247" t="s">
        <v>218</v>
      </c>
      <c r="E394" s="248" t="s">
        <v>1</v>
      </c>
      <c r="F394" s="249" t="s">
        <v>222</v>
      </c>
      <c r="G394" s="246"/>
      <c r="H394" s="248" t="s">
        <v>1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5" t="s">
        <v>218</v>
      </c>
      <c r="AU394" s="255" t="s">
        <v>85</v>
      </c>
      <c r="AV394" s="13" t="s">
        <v>83</v>
      </c>
      <c r="AW394" s="13" t="s">
        <v>32</v>
      </c>
      <c r="AX394" s="13" t="s">
        <v>76</v>
      </c>
      <c r="AY394" s="255" t="s">
        <v>205</v>
      </c>
    </row>
    <row r="395" s="14" customFormat="1">
      <c r="A395" s="14"/>
      <c r="B395" s="256"/>
      <c r="C395" s="257"/>
      <c r="D395" s="247" t="s">
        <v>218</v>
      </c>
      <c r="E395" s="258" t="s">
        <v>1</v>
      </c>
      <c r="F395" s="259" t="s">
        <v>5646</v>
      </c>
      <c r="G395" s="257"/>
      <c r="H395" s="260">
        <v>0.070999999999999994</v>
      </c>
      <c r="I395" s="261"/>
      <c r="J395" s="257"/>
      <c r="K395" s="257"/>
      <c r="L395" s="262"/>
      <c r="M395" s="263"/>
      <c r="N395" s="264"/>
      <c r="O395" s="264"/>
      <c r="P395" s="264"/>
      <c r="Q395" s="264"/>
      <c r="R395" s="264"/>
      <c r="S395" s="264"/>
      <c r="T395" s="265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66" t="s">
        <v>218</v>
      </c>
      <c r="AU395" s="266" t="s">
        <v>85</v>
      </c>
      <c r="AV395" s="14" t="s">
        <v>85</v>
      </c>
      <c r="AW395" s="14" t="s">
        <v>32</v>
      </c>
      <c r="AX395" s="14" t="s">
        <v>76</v>
      </c>
      <c r="AY395" s="266" t="s">
        <v>205</v>
      </c>
    </row>
    <row r="396" s="14" customFormat="1">
      <c r="A396" s="14"/>
      <c r="B396" s="256"/>
      <c r="C396" s="257"/>
      <c r="D396" s="247" t="s">
        <v>218</v>
      </c>
      <c r="E396" s="258" t="s">
        <v>1</v>
      </c>
      <c r="F396" s="259" t="s">
        <v>5647</v>
      </c>
      <c r="G396" s="257"/>
      <c r="H396" s="260">
        <v>0.039</v>
      </c>
      <c r="I396" s="261"/>
      <c r="J396" s="257"/>
      <c r="K396" s="257"/>
      <c r="L396" s="262"/>
      <c r="M396" s="263"/>
      <c r="N396" s="264"/>
      <c r="O396" s="264"/>
      <c r="P396" s="264"/>
      <c r="Q396" s="264"/>
      <c r="R396" s="264"/>
      <c r="S396" s="264"/>
      <c r="T396" s="26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6" t="s">
        <v>218</v>
      </c>
      <c r="AU396" s="266" t="s">
        <v>85</v>
      </c>
      <c r="AV396" s="14" t="s">
        <v>85</v>
      </c>
      <c r="AW396" s="14" t="s">
        <v>32</v>
      </c>
      <c r="AX396" s="14" t="s">
        <v>76</v>
      </c>
      <c r="AY396" s="266" t="s">
        <v>205</v>
      </c>
    </row>
    <row r="397" s="15" customFormat="1">
      <c r="A397" s="15"/>
      <c r="B397" s="267"/>
      <c r="C397" s="268"/>
      <c r="D397" s="247" t="s">
        <v>218</v>
      </c>
      <c r="E397" s="269" t="s">
        <v>1</v>
      </c>
      <c r="F397" s="270" t="s">
        <v>229</v>
      </c>
      <c r="G397" s="268"/>
      <c r="H397" s="271">
        <v>0.11</v>
      </c>
      <c r="I397" s="272"/>
      <c r="J397" s="268"/>
      <c r="K397" s="268"/>
      <c r="L397" s="273"/>
      <c r="M397" s="274"/>
      <c r="N397" s="275"/>
      <c r="O397" s="275"/>
      <c r="P397" s="275"/>
      <c r="Q397" s="275"/>
      <c r="R397" s="275"/>
      <c r="S397" s="275"/>
      <c r="T397" s="276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77" t="s">
        <v>218</v>
      </c>
      <c r="AU397" s="277" t="s">
        <v>85</v>
      </c>
      <c r="AV397" s="15" t="s">
        <v>213</v>
      </c>
      <c r="AW397" s="15" t="s">
        <v>32</v>
      </c>
      <c r="AX397" s="15" t="s">
        <v>83</v>
      </c>
      <c r="AY397" s="277" t="s">
        <v>205</v>
      </c>
    </row>
    <row r="398" s="12" customFormat="1" ht="22.8" customHeight="1">
      <c r="A398" s="12"/>
      <c r="B398" s="211"/>
      <c r="C398" s="212"/>
      <c r="D398" s="213" t="s">
        <v>75</v>
      </c>
      <c r="E398" s="225" t="s">
        <v>214</v>
      </c>
      <c r="F398" s="225" t="s">
        <v>598</v>
      </c>
      <c r="G398" s="212"/>
      <c r="H398" s="212"/>
      <c r="I398" s="215"/>
      <c r="J398" s="226">
        <f>BK398</f>
        <v>0</v>
      </c>
      <c r="K398" s="212"/>
      <c r="L398" s="217"/>
      <c r="M398" s="218"/>
      <c r="N398" s="219"/>
      <c r="O398" s="219"/>
      <c r="P398" s="220">
        <f>SUM(P399:P419)</f>
        <v>0</v>
      </c>
      <c r="Q398" s="219"/>
      <c r="R398" s="220">
        <f>SUM(R399:R419)</f>
        <v>4.4130000000000003</v>
      </c>
      <c r="S398" s="219"/>
      <c r="T398" s="221">
        <f>SUM(T399:T419)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22" t="s">
        <v>83</v>
      </c>
      <c r="AT398" s="223" t="s">
        <v>75</v>
      </c>
      <c r="AU398" s="223" t="s">
        <v>83</v>
      </c>
      <c r="AY398" s="222" t="s">
        <v>205</v>
      </c>
      <c r="BK398" s="224">
        <f>SUM(BK399:BK419)</f>
        <v>0</v>
      </c>
    </row>
    <row r="399" s="2" customFormat="1" ht="24.15" customHeight="1">
      <c r="A399" s="39"/>
      <c r="B399" s="40"/>
      <c r="C399" s="227" t="s">
        <v>431</v>
      </c>
      <c r="D399" s="227" t="s">
        <v>208</v>
      </c>
      <c r="E399" s="228" t="s">
        <v>5648</v>
      </c>
      <c r="F399" s="229" t="s">
        <v>5649</v>
      </c>
      <c r="G399" s="230" t="s">
        <v>547</v>
      </c>
      <c r="H399" s="231">
        <v>1</v>
      </c>
      <c r="I399" s="232"/>
      <c r="J399" s="233">
        <f>ROUND(I399*H399,2)</f>
        <v>0</v>
      </c>
      <c r="K399" s="229" t="s">
        <v>1</v>
      </c>
      <c r="L399" s="45"/>
      <c r="M399" s="234" t="s">
        <v>1</v>
      </c>
      <c r="N399" s="235" t="s">
        <v>41</v>
      </c>
      <c r="O399" s="92"/>
      <c r="P399" s="236">
        <f>O399*H399</f>
        <v>0</v>
      </c>
      <c r="Q399" s="236">
        <v>0</v>
      </c>
      <c r="R399" s="236">
        <f>Q399*H399</f>
        <v>0</v>
      </c>
      <c r="S399" s="236">
        <v>0</v>
      </c>
      <c r="T399" s="237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38" t="s">
        <v>213</v>
      </c>
      <c r="AT399" s="238" t="s">
        <v>208</v>
      </c>
      <c r="AU399" s="238" t="s">
        <v>85</v>
      </c>
      <c r="AY399" s="18" t="s">
        <v>205</v>
      </c>
      <c r="BE399" s="239">
        <f>IF(N399="základní",J399,0)</f>
        <v>0</v>
      </c>
      <c r="BF399" s="239">
        <f>IF(N399="snížená",J399,0)</f>
        <v>0</v>
      </c>
      <c r="BG399" s="239">
        <f>IF(N399="zákl. přenesená",J399,0)</f>
        <v>0</v>
      </c>
      <c r="BH399" s="239">
        <f>IF(N399="sníž. přenesená",J399,0)</f>
        <v>0</v>
      </c>
      <c r="BI399" s="239">
        <f>IF(N399="nulová",J399,0)</f>
        <v>0</v>
      </c>
      <c r="BJ399" s="18" t="s">
        <v>83</v>
      </c>
      <c r="BK399" s="239">
        <f>ROUND(I399*H399,2)</f>
        <v>0</v>
      </c>
      <c r="BL399" s="18" t="s">
        <v>213</v>
      </c>
      <c r="BM399" s="238" t="s">
        <v>5650</v>
      </c>
    </row>
    <row r="400" s="13" customFormat="1">
      <c r="A400" s="13"/>
      <c r="B400" s="245"/>
      <c r="C400" s="246"/>
      <c r="D400" s="247" t="s">
        <v>218</v>
      </c>
      <c r="E400" s="248" t="s">
        <v>1</v>
      </c>
      <c r="F400" s="249" t="s">
        <v>554</v>
      </c>
      <c r="G400" s="246"/>
      <c r="H400" s="248" t="s">
        <v>1</v>
      </c>
      <c r="I400" s="250"/>
      <c r="J400" s="246"/>
      <c r="K400" s="246"/>
      <c r="L400" s="251"/>
      <c r="M400" s="252"/>
      <c r="N400" s="253"/>
      <c r="O400" s="253"/>
      <c r="P400" s="253"/>
      <c r="Q400" s="253"/>
      <c r="R400" s="253"/>
      <c r="S400" s="253"/>
      <c r="T400" s="25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5" t="s">
        <v>218</v>
      </c>
      <c r="AU400" s="255" t="s">
        <v>85</v>
      </c>
      <c r="AV400" s="13" t="s">
        <v>83</v>
      </c>
      <c r="AW400" s="13" t="s">
        <v>32</v>
      </c>
      <c r="AX400" s="13" t="s">
        <v>76</v>
      </c>
      <c r="AY400" s="255" t="s">
        <v>205</v>
      </c>
    </row>
    <row r="401" s="13" customFormat="1">
      <c r="A401" s="13"/>
      <c r="B401" s="245"/>
      <c r="C401" s="246"/>
      <c r="D401" s="247" t="s">
        <v>218</v>
      </c>
      <c r="E401" s="248" t="s">
        <v>1</v>
      </c>
      <c r="F401" s="249" t="s">
        <v>220</v>
      </c>
      <c r="G401" s="246"/>
      <c r="H401" s="248" t="s">
        <v>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5" t="s">
        <v>218</v>
      </c>
      <c r="AU401" s="255" t="s">
        <v>85</v>
      </c>
      <c r="AV401" s="13" t="s">
        <v>83</v>
      </c>
      <c r="AW401" s="13" t="s">
        <v>32</v>
      </c>
      <c r="AX401" s="13" t="s">
        <v>76</v>
      </c>
      <c r="AY401" s="255" t="s">
        <v>205</v>
      </c>
    </row>
    <row r="402" s="13" customFormat="1">
      <c r="A402" s="13"/>
      <c r="B402" s="245"/>
      <c r="C402" s="246"/>
      <c r="D402" s="247" t="s">
        <v>218</v>
      </c>
      <c r="E402" s="248" t="s">
        <v>1</v>
      </c>
      <c r="F402" s="249" t="s">
        <v>222</v>
      </c>
      <c r="G402" s="246"/>
      <c r="H402" s="248" t="s">
        <v>1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5" t="s">
        <v>218</v>
      </c>
      <c r="AU402" s="255" t="s">
        <v>85</v>
      </c>
      <c r="AV402" s="13" t="s">
        <v>83</v>
      </c>
      <c r="AW402" s="13" t="s">
        <v>32</v>
      </c>
      <c r="AX402" s="13" t="s">
        <v>76</v>
      </c>
      <c r="AY402" s="255" t="s">
        <v>205</v>
      </c>
    </row>
    <row r="403" s="13" customFormat="1">
      <c r="A403" s="13"/>
      <c r="B403" s="245"/>
      <c r="C403" s="246"/>
      <c r="D403" s="247" t="s">
        <v>218</v>
      </c>
      <c r="E403" s="248" t="s">
        <v>1</v>
      </c>
      <c r="F403" s="249" t="s">
        <v>5651</v>
      </c>
      <c r="G403" s="246"/>
      <c r="H403" s="248" t="s">
        <v>1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5" t="s">
        <v>218</v>
      </c>
      <c r="AU403" s="255" t="s">
        <v>85</v>
      </c>
      <c r="AV403" s="13" t="s">
        <v>83</v>
      </c>
      <c r="AW403" s="13" t="s">
        <v>32</v>
      </c>
      <c r="AX403" s="13" t="s">
        <v>76</v>
      </c>
      <c r="AY403" s="255" t="s">
        <v>205</v>
      </c>
    </row>
    <row r="404" s="13" customFormat="1">
      <c r="A404" s="13"/>
      <c r="B404" s="245"/>
      <c r="C404" s="246"/>
      <c r="D404" s="247" t="s">
        <v>218</v>
      </c>
      <c r="E404" s="248" t="s">
        <v>1</v>
      </c>
      <c r="F404" s="249" t="s">
        <v>5652</v>
      </c>
      <c r="G404" s="246"/>
      <c r="H404" s="248" t="s">
        <v>1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5" t="s">
        <v>218</v>
      </c>
      <c r="AU404" s="255" t="s">
        <v>85</v>
      </c>
      <c r="AV404" s="13" t="s">
        <v>83</v>
      </c>
      <c r="AW404" s="13" t="s">
        <v>32</v>
      </c>
      <c r="AX404" s="13" t="s">
        <v>76</v>
      </c>
      <c r="AY404" s="255" t="s">
        <v>205</v>
      </c>
    </row>
    <row r="405" s="13" customFormat="1">
      <c r="A405" s="13"/>
      <c r="B405" s="245"/>
      <c r="C405" s="246"/>
      <c r="D405" s="247" t="s">
        <v>218</v>
      </c>
      <c r="E405" s="248" t="s">
        <v>1</v>
      </c>
      <c r="F405" s="249" t="s">
        <v>5653</v>
      </c>
      <c r="G405" s="246"/>
      <c r="H405" s="248" t="s">
        <v>1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5" t="s">
        <v>218</v>
      </c>
      <c r="AU405" s="255" t="s">
        <v>85</v>
      </c>
      <c r="AV405" s="13" t="s">
        <v>83</v>
      </c>
      <c r="AW405" s="13" t="s">
        <v>32</v>
      </c>
      <c r="AX405" s="13" t="s">
        <v>76</v>
      </c>
      <c r="AY405" s="255" t="s">
        <v>205</v>
      </c>
    </row>
    <row r="406" s="14" customFormat="1">
      <c r="A406" s="14"/>
      <c r="B406" s="256"/>
      <c r="C406" s="257"/>
      <c r="D406" s="247" t="s">
        <v>218</v>
      </c>
      <c r="E406" s="258" t="s">
        <v>1</v>
      </c>
      <c r="F406" s="259" t="s">
        <v>5654</v>
      </c>
      <c r="G406" s="257"/>
      <c r="H406" s="260">
        <v>1</v>
      </c>
      <c r="I406" s="261"/>
      <c r="J406" s="257"/>
      <c r="K406" s="257"/>
      <c r="L406" s="262"/>
      <c r="M406" s="263"/>
      <c r="N406" s="264"/>
      <c r="O406" s="264"/>
      <c r="P406" s="264"/>
      <c r="Q406" s="264"/>
      <c r="R406" s="264"/>
      <c r="S406" s="264"/>
      <c r="T406" s="26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66" t="s">
        <v>218</v>
      </c>
      <c r="AU406" s="266" t="s">
        <v>85</v>
      </c>
      <c r="AV406" s="14" t="s">
        <v>85</v>
      </c>
      <c r="AW406" s="14" t="s">
        <v>32</v>
      </c>
      <c r="AX406" s="14" t="s">
        <v>76</v>
      </c>
      <c r="AY406" s="266" t="s">
        <v>205</v>
      </c>
    </row>
    <row r="407" s="15" customFormat="1">
      <c r="A407" s="15"/>
      <c r="B407" s="267"/>
      <c r="C407" s="268"/>
      <c r="D407" s="247" t="s">
        <v>218</v>
      </c>
      <c r="E407" s="269" t="s">
        <v>1</v>
      </c>
      <c r="F407" s="270" t="s">
        <v>229</v>
      </c>
      <c r="G407" s="268"/>
      <c r="H407" s="271">
        <v>1</v>
      </c>
      <c r="I407" s="272"/>
      <c r="J407" s="268"/>
      <c r="K407" s="268"/>
      <c r="L407" s="273"/>
      <c r="M407" s="274"/>
      <c r="N407" s="275"/>
      <c r="O407" s="275"/>
      <c r="P407" s="275"/>
      <c r="Q407" s="275"/>
      <c r="R407" s="275"/>
      <c r="S407" s="275"/>
      <c r="T407" s="276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77" t="s">
        <v>218</v>
      </c>
      <c r="AU407" s="277" t="s">
        <v>85</v>
      </c>
      <c r="AV407" s="15" t="s">
        <v>213</v>
      </c>
      <c r="AW407" s="15" t="s">
        <v>32</v>
      </c>
      <c r="AX407" s="15" t="s">
        <v>83</v>
      </c>
      <c r="AY407" s="277" t="s">
        <v>205</v>
      </c>
    </row>
    <row r="408" s="2" customFormat="1" ht="24.15" customHeight="1">
      <c r="A408" s="39"/>
      <c r="B408" s="40"/>
      <c r="C408" s="289" t="s">
        <v>438</v>
      </c>
      <c r="D408" s="289" t="s">
        <v>386</v>
      </c>
      <c r="E408" s="290" t="s">
        <v>5655</v>
      </c>
      <c r="F408" s="291" t="s">
        <v>5656</v>
      </c>
      <c r="G408" s="292" t="s">
        <v>547</v>
      </c>
      <c r="H408" s="293">
        <v>1</v>
      </c>
      <c r="I408" s="294"/>
      <c r="J408" s="295">
        <f>ROUND(I408*H408,2)</f>
        <v>0</v>
      </c>
      <c r="K408" s="291" t="s">
        <v>1</v>
      </c>
      <c r="L408" s="296"/>
      <c r="M408" s="297" t="s">
        <v>1</v>
      </c>
      <c r="N408" s="298" t="s">
        <v>41</v>
      </c>
      <c r="O408" s="92"/>
      <c r="P408" s="236">
        <f>O408*H408</f>
        <v>0</v>
      </c>
      <c r="Q408" s="236">
        <v>0.40999999999999998</v>
      </c>
      <c r="R408" s="236">
        <f>Q408*H408</f>
        <v>0.40999999999999998</v>
      </c>
      <c r="S408" s="236">
        <v>0</v>
      </c>
      <c r="T408" s="237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38" t="s">
        <v>276</v>
      </c>
      <c r="AT408" s="238" t="s">
        <v>386</v>
      </c>
      <c r="AU408" s="238" t="s">
        <v>85</v>
      </c>
      <c r="AY408" s="18" t="s">
        <v>205</v>
      </c>
      <c r="BE408" s="239">
        <f>IF(N408="základní",J408,0)</f>
        <v>0</v>
      </c>
      <c r="BF408" s="239">
        <f>IF(N408="snížená",J408,0)</f>
        <v>0</v>
      </c>
      <c r="BG408" s="239">
        <f>IF(N408="zákl. přenesená",J408,0)</f>
        <v>0</v>
      </c>
      <c r="BH408" s="239">
        <f>IF(N408="sníž. přenesená",J408,0)</f>
        <v>0</v>
      </c>
      <c r="BI408" s="239">
        <f>IF(N408="nulová",J408,0)</f>
        <v>0</v>
      </c>
      <c r="BJ408" s="18" t="s">
        <v>83</v>
      </c>
      <c r="BK408" s="239">
        <f>ROUND(I408*H408,2)</f>
        <v>0</v>
      </c>
      <c r="BL408" s="18" t="s">
        <v>213</v>
      </c>
      <c r="BM408" s="238" t="s">
        <v>5657</v>
      </c>
    </row>
    <row r="409" s="2" customFormat="1" ht="24.15" customHeight="1">
      <c r="A409" s="39"/>
      <c r="B409" s="40"/>
      <c r="C409" s="227" t="s">
        <v>444</v>
      </c>
      <c r="D409" s="227" t="s">
        <v>208</v>
      </c>
      <c r="E409" s="228" t="s">
        <v>5658</v>
      </c>
      <c r="F409" s="229" t="s">
        <v>5659</v>
      </c>
      <c r="G409" s="230" t="s">
        <v>547</v>
      </c>
      <c r="H409" s="231">
        <v>1</v>
      </c>
      <c r="I409" s="232"/>
      <c r="J409" s="233">
        <f>ROUND(I409*H409,2)</f>
        <v>0</v>
      </c>
      <c r="K409" s="229" t="s">
        <v>212</v>
      </c>
      <c r="L409" s="45"/>
      <c r="M409" s="234" t="s">
        <v>1</v>
      </c>
      <c r="N409" s="235" t="s">
        <v>41</v>
      </c>
      <c r="O409" s="92"/>
      <c r="P409" s="236">
        <f>O409*H409</f>
        <v>0</v>
      </c>
      <c r="Q409" s="236">
        <v>0</v>
      </c>
      <c r="R409" s="236">
        <f>Q409*H409</f>
        <v>0</v>
      </c>
      <c r="S409" s="236">
        <v>0</v>
      </c>
      <c r="T409" s="237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38" t="s">
        <v>213</v>
      </c>
      <c r="AT409" s="238" t="s">
        <v>208</v>
      </c>
      <c r="AU409" s="238" t="s">
        <v>85</v>
      </c>
      <c r="AY409" s="18" t="s">
        <v>205</v>
      </c>
      <c r="BE409" s="239">
        <f>IF(N409="základní",J409,0)</f>
        <v>0</v>
      </c>
      <c r="BF409" s="239">
        <f>IF(N409="snížená",J409,0)</f>
        <v>0</v>
      </c>
      <c r="BG409" s="239">
        <f>IF(N409="zákl. přenesená",J409,0)</f>
        <v>0</v>
      </c>
      <c r="BH409" s="239">
        <f>IF(N409="sníž. přenesená",J409,0)</f>
        <v>0</v>
      </c>
      <c r="BI409" s="239">
        <f>IF(N409="nulová",J409,0)</f>
        <v>0</v>
      </c>
      <c r="BJ409" s="18" t="s">
        <v>83</v>
      </c>
      <c r="BK409" s="239">
        <f>ROUND(I409*H409,2)</f>
        <v>0</v>
      </c>
      <c r="BL409" s="18" t="s">
        <v>213</v>
      </c>
      <c r="BM409" s="238" t="s">
        <v>5660</v>
      </c>
    </row>
    <row r="410" s="2" customFormat="1">
      <c r="A410" s="39"/>
      <c r="B410" s="40"/>
      <c r="C410" s="41"/>
      <c r="D410" s="240" t="s">
        <v>216</v>
      </c>
      <c r="E410" s="41"/>
      <c r="F410" s="241" t="s">
        <v>5661</v>
      </c>
      <c r="G410" s="41"/>
      <c r="H410" s="41"/>
      <c r="I410" s="242"/>
      <c r="J410" s="41"/>
      <c r="K410" s="41"/>
      <c r="L410" s="45"/>
      <c r="M410" s="243"/>
      <c r="N410" s="244"/>
      <c r="O410" s="92"/>
      <c r="P410" s="92"/>
      <c r="Q410" s="92"/>
      <c r="R410" s="92"/>
      <c r="S410" s="92"/>
      <c r="T410" s="93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T410" s="18" t="s">
        <v>216</v>
      </c>
      <c r="AU410" s="18" t="s">
        <v>85</v>
      </c>
    </row>
    <row r="411" s="2" customFormat="1" ht="24.15" customHeight="1">
      <c r="A411" s="39"/>
      <c r="B411" s="40"/>
      <c r="C411" s="289" t="s">
        <v>449</v>
      </c>
      <c r="D411" s="289" t="s">
        <v>386</v>
      </c>
      <c r="E411" s="290" t="s">
        <v>5662</v>
      </c>
      <c r="F411" s="291" t="s">
        <v>5663</v>
      </c>
      <c r="G411" s="292" t="s">
        <v>547</v>
      </c>
      <c r="H411" s="293">
        <v>1</v>
      </c>
      <c r="I411" s="294"/>
      <c r="J411" s="295">
        <f>ROUND(I411*H411,2)</f>
        <v>0</v>
      </c>
      <c r="K411" s="291" t="s">
        <v>212</v>
      </c>
      <c r="L411" s="296"/>
      <c r="M411" s="297" t="s">
        <v>1</v>
      </c>
      <c r="N411" s="298" t="s">
        <v>41</v>
      </c>
      <c r="O411" s="92"/>
      <c r="P411" s="236">
        <f>O411*H411</f>
        <v>0</v>
      </c>
      <c r="Q411" s="236">
        <v>4.0030000000000001</v>
      </c>
      <c r="R411" s="236">
        <f>Q411*H411</f>
        <v>4.0030000000000001</v>
      </c>
      <c r="S411" s="236">
        <v>0</v>
      </c>
      <c r="T411" s="237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38" t="s">
        <v>276</v>
      </c>
      <c r="AT411" s="238" t="s">
        <v>386</v>
      </c>
      <c r="AU411" s="238" t="s">
        <v>85</v>
      </c>
      <c r="AY411" s="18" t="s">
        <v>205</v>
      </c>
      <c r="BE411" s="239">
        <f>IF(N411="základní",J411,0)</f>
        <v>0</v>
      </c>
      <c r="BF411" s="239">
        <f>IF(N411="snížená",J411,0)</f>
        <v>0</v>
      </c>
      <c r="BG411" s="239">
        <f>IF(N411="zákl. přenesená",J411,0)</f>
        <v>0</v>
      </c>
      <c r="BH411" s="239">
        <f>IF(N411="sníž. přenesená",J411,0)</f>
        <v>0</v>
      </c>
      <c r="BI411" s="239">
        <f>IF(N411="nulová",J411,0)</f>
        <v>0</v>
      </c>
      <c r="BJ411" s="18" t="s">
        <v>83</v>
      </c>
      <c r="BK411" s="239">
        <f>ROUND(I411*H411,2)</f>
        <v>0</v>
      </c>
      <c r="BL411" s="18" t="s">
        <v>213</v>
      </c>
      <c r="BM411" s="238" t="s">
        <v>5664</v>
      </c>
    </row>
    <row r="412" s="13" customFormat="1">
      <c r="A412" s="13"/>
      <c r="B412" s="245"/>
      <c r="C412" s="246"/>
      <c r="D412" s="247" t="s">
        <v>218</v>
      </c>
      <c r="E412" s="248" t="s">
        <v>1</v>
      </c>
      <c r="F412" s="249" t="s">
        <v>554</v>
      </c>
      <c r="G412" s="246"/>
      <c r="H412" s="248" t="s">
        <v>1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5" t="s">
        <v>218</v>
      </c>
      <c r="AU412" s="255" t="s">
        <v>85</v>
      </c>
      <c r="AV412" s="13" t="s">
        <v>83</v>
      </c>
      <c r="AW412" s="13" t="s">
        <v>32</v>
      </c>
      <c r="AX412" s="13" t="s">
        <v>76</v>
      </c>
      <c r="AY412" s="255" t="s">
        <v>205</v>
      </c>
    </row>
    <row r="413" s="13" customFormat="1">
      <c r="A413" s="13"/>
      <c r="B413" s="245"/>
      <c r="C413" s="246"/>
      <c r="D413" s="247" t="s">
        <v>218</v>
      </c>
      <c r="E413" s="248" t="s">
        <v>1</v>
      </c>
      <c r="F413" s="249" t="s">
        <v>220</v>
      </c>
      <c r="G413" s="246"/>
      <c r="H413" s="248" t="s">
        <v>1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5" t="s">
        <v>218</v>
      </c>
      <c r="AU413" s="255" t="s">
        <v>85</v>
      </c>
      <c r="AV413" s="13" t="s">
        <v>83</v>
      </c>
      <c r="AW413" s="13" t="s">
        <v>32</v>
      </c>
      <c r="AX413" s="13" t="s">
        <v>76</v>
      </c>
      <c r="AY413" s="255" t="s">
        <v>205</v>
      </c>
    </row>
    <row r="414" s="13" customFormat="1">
      <c r="A414" s="13"/>
      <c r="B414" s="245"/>
      <c r="C414" s="246"/>
      <c r="D414" s="247" t="s">
        <v>218</v>
      </c>
      <c r="E414" s="248" t="s">
        <v>1</v>
      </c>
      <c r="F414" s="249" t="s">
        <v>222</v>
      </c>
      <c r="G414" s="246"/>
      <c r="H414" s="248" t="s">
        <v>1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5" t="s">
        <v>218</v>
      </c>
      <c r="AU414" s="255" t="s">
        <v>85</v>
      </c>
      <c r="AV414" s="13" t="s">
        <v>83</v>
      </c>
      <c r="AW414" s="13" t="s">
        <v>32</v>
      </c>
      <c r="AX414" s="13" t="s">
        <v>76</v>
      </c>
      <c r="AY414" s="255" t="s">
        <v>205</v>
      </c>
    </row>
    <row r="415" s="13" customFormat="1">
      <c r="A415" s="13"/>
      <c r="B415" s="245"/>
      <c r="C415" s="246"/>
      <c r="D415" s="247" t="s">
        <v>218</v>
      </c>
      <c r="E415" s="248" t="s">
        <v>1</v>
      </c>
      <c r="F415" s="249" t="s">
        <v>5665</v>
      </c>
      <c r="G415" s="246"/>
      <c r="H415" s="248" t="s">
        <v>1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5" t="s">
        <v>218</v>
      </c>
      <c r="AU415" s="255" t="s">
        <v>85</v>
      </c>
      <c r="AV415" s="13" t="s">
        <v>83</v>
      </c>
      <c r="AW415" s="13" t="s">
        <v>32</v>
      </c>
      <c r="AX415" s="13" t="s">
        <v>76</v>
      </c>
      <c r="AY415" s="255" t="s">
        <v>205</v>
      </c>
    </row>
    <row r="416" s="13" customFormat="1">
      <c r="A416" s="13"/>
      <c r="B416" s="245"/>
      <c r="C416" s="246"/>
      <c r="D416" s="247" t="s">
        <v>218</v>
      </c>
      <c r="E416" s="248" t="s">
        <v>1</v>
      </c>
      <c r="F416" s="249" t="s">
        <v>5666</v>
      </c>
      <c r="G416" s="246"/>
      <c r="H416" s="248" t="s">
        <v>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5" t="s">
        <v>218</v>
      </c>
      <c r="AU416" s="255" t="s">
        <v>85</v>
      </c>
      <c r="AV416" s="13" t="s">
        <v>83</v>
      </c>
      <c r="AW416" s="13" t="s">
        <v>32</v>
      </c>
      <c r="AX416" s="13" t="s">
        <v>76</v>
      </c>
      <c r="AY416" s="255" t="s">
        <v>205</v>
      </c>
    </row>
    <row r="417" s="13" customFormat="1">
      <c r="A417" s="13"/>
      <c r="B417" s="245"/>
      <c r="C417" s="246"/>
      <c r="D417" s="247" t="s">
        <v>218</v>
      </c>
      <c r="E417" s="248" t="s">
        <v>1</v>
      </c>
      <c r="F417" s="249" t="s">
        <v>222</v>
      </c>
      <c r="G417" s="246"/>
      <c r="H417" s="248" t="s">
        <v>1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5" t="s">
        <v>218</v>
      </c>
      <c r="AU417" s="255" t="s">
        <v>85</v>
      </c>
      <c r="AV417" s="13" t="s">
        <v>83</v>
      </c>
      <c r="AW417" s="13" t="s">
        <v>32</v>
      </c>
      <c r="AX417" s="13" t="s">
        <v>76</v>
      </c>
      <c r="AY417" s="255" t="s">
        <v>205</v>
      </c>
    </row>
    <row r="418" s="14" customFormat="1">
      <c r="A418" s="14"/>
      <c r="B418" s="256"/>
      <c r="C418" s="257"/>
      <c r="D418" s="247" t="s">
        <v>218</v>
      </c>
      <c r="E418" s="258" t="s">
        <v>1</v>
      </c>
      <c r="F418" s="259" t="s">
        <v>5667</v>
      </c>
      <c r="G418" s="257"/>
      <c r="H418" s="260">
        <v>1</v>
      </c>
      <c r="I418" s="261"/>
      <c r="J418" s="257"/>
      <c r="K418" s="257"/>
      <c r="L418" s="262"/>
      <c r="M418" s="263"/>
      <c r="N418" s="264"/>
      <c r="O418" s="264"/>
      <c r="P418" s="264"/>
      <c r="Q418" s="264"/>
      <c r="R418" s="264"/>
      <c r="S418" s="264"/>
      <c r="T418" s="26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66" t="s">
        <v>218</v>
      </c>
      <c r="AU418" s="266" t="s">
        <v>85</v>
      </c>
      <c r="AV418" s="14" t="s">
        <v>85</v>
      </c>
      <c r="AW418" s="14" t="s">
        <v>32</v>
      </c>
      <c r="AX418" s="14" t="s">
        <v>76</v>
      </c>
      <c r="AY418" s="266" t="s">
        <v>205</v>
      </c>
    </row>
    <row r="419" s="15" customFormat="1">
      <c r="A419" s="15"/>
      <c r="B419" s="267"/>
      <c r="C419" s="268"/>
      <c r="D419" s="247" t="s">
        <v>218</v>
      </c>
      <c r="E419" s="269" t="s">
        <v>1</v>
      </c>
      <c r="F419" s="270" t="s">
        <v>229</v>
      </c>
      <c r="G419" s="268"/>
      <c r="H419" s="271">
        <v>1</v>
      </c>
      <c r="I419" s="272"/>
      <c r="J419" s="268"/>
      <c r="K419" s="268"/>
      <c r="L419" s="273"/>
      <c r="M419" s="274"/>
      <c r="N419" s="275"/>
      <c r="O419" s="275"/>
      <c r="P419" s="275"/>
      <c r="Q419" s="275"/>
      <c r="R419" s="275"/>
      <c r="S419" s="275"/>
      <c r="T419" s="276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77" t="s">
        <v>218</v>
      </c>
      <c r="AU419" s="277" t="s">
        <v>85</v>
      </c>
      <c r="AV419" s="15" t="s">
        <v>213</v>
      </c>
      <c r="AW419" s="15" t="s">
        <v>32</v>
      </c>
      <c r="AX419" s="15" t="s">
        <v>83</v>
      </c>
      <c r="AY419" s="277" t="s">
        <v>205</v>
      </c>
    </row>
    <row r="420" s="12" customFormat="1" ht="22.8" customHeight="1">
      <c r="A420" s="12"/>
      <c r="B420" s="211"/>
      <c r="C420" s="212"/>
      <c r="D420" s="213" t="s">
        <v>75</v>
      </c>
      <c r="E420" s="225" t="s">
        <v>276</v>
      </c>
      <c r="F420" s="225" t="s">
        <v>3021</v>
      </c>
      <c r="G420" s="212"/>
      <c r="H420" s="212"/>
      <c r="I420" s="215"/>
      <c r="J420" s="226">
        <f>BK420</f>
        <v>0</v>
      </c>
      <c r="K420" s="212"/>
      <c r="L420" s="217"/>
      <c r="M420" s="218"/>
      <c r="N420" s="219"/>
      <c r="O420" s="219"/>
      <c r="P420" s="220">
        <f>SUM(P421:P550)</f>
        <v>0</v>
      </c>
      <c r="Q420" s="219"/>
      <c r="R420" s="220">
        <f>SUM(R421:R550)</f>
        <v>6.06249152</v>
      </c>
      <c r="S420" s="219"/>
      <c r="T420" s="221">
        <f>SUM(T421:T550)</f>
        <v>0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R420" s="222" t="s">
        <v>83</v>
      </c>
      <c r="AT420" s="223" t="s">
        <v>75</v>
      </c>
      <c r="AU420" s="223" t="s">
        <v>83</v>
      </c>
      <c r="AY420" s="222" t="s">
        <v>205</v>
      </c>
      <c r="BK420" s="224">
        <f>SUM(BK421:BK550)</f>
        <v>0</v>
      </c>
    </row>
    <row r="421" s="2" customFormat="1" ht="21.75" customHeight="1">
      <c r="A421" s="39"/>
      <c r="B421" s="40"/>
      <c r="C421" s="227" t="s">
        <v>460</v>
      </c>
      <c r="D421" s="227" t="s">
        <v>208</v>
      </c>
      <c r="E421" s="228" t="s">
        <v>5668</v>
      </c>
      <c r="F421" s="229" t="s">
        <v>5669</v>
      </c>
      <c r="G421" s="230" t="s">
        <v>933</v>
      </c>
      <c r="H421" s="231">
        <v>2</v>
      </c>
      <c r="I421" s="232"/>
      <c r="J421" s="233">
        <f>ROUND(I421*H421,2)</f>
        <v>0</v>
      </c>
      <c r="K421" s="229" t="s">
        <v>1</v>
      </c>
      <c r="L421" s="45"/>
      <c r="M421" s="234" t="s">
        <v>1</v>
      </c>
      <c r="N421" s="235" t="s">
        <v>41</v>
      </c>
      <c r="O421" s="92"/>
      <c r="P421" s="236">
        <f>O421*H421</f>
        <v>0</v>
      </c>
      <c r="Q421" s="236">
        <v>0</v>
      </c>
      <c r="R421" s="236">
        <f>Q421*H421</f>
        <v>0</v>
      </c>
      <c r="S421" s="236">
        <v>0</v>
      </c>
      <c r="T421" s="237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38" t="s">
        <v>213</v>
      </c>
      <c r="AT421" s="238" t="s">
        <v>208</v>
      </c>
      <c r="AU421" s="238" t="s">
        <v>85</v>
      </c>
      <c r="AY421" s="18" t="s">
        <v>205</v>
      </c>
      <c r="BE421" s="239">
        <f>IF(N421="základní",J421,0)</f>
        <v>0</v>
      </c>
      <c r="BF421" s="239">
        <f>IF(N421="snížená",J421,0)</f>
        <v>0</v>
      </c>
      <c r="BG421" s="239">
        <f>IF(N421="zákl. přenesená",J421,0)</f>
        <v>0</v>
      </c>
      <c r="BH421" s="239">
        <f>IF(N421="sníž. přenesená",J421,0)</f>
        <v>0</v>
      </c>
      <c r="BI421" s="239">
        <f>IF(N421="nulová",J421,0)</f>
        <v>0</v>
      </c>
      <c r="BJ421" s="18" t="s">
        <v>83</v>
      </c>
      <c r="BK421" s="239">
        <f>ROUND(I421*H421,2)</f>
        <v>0</v>
      </c>
      <c r="BL421" s="18" t="s">
        <v>213</v>
      </c>
      <c r="BM421" s="238" t="s">
        <v>5670</v>
      </c>
    </row>
    <row r="422" s="13" customFormat="1">
      <c r="A422" s="13"/>
      <c r="B422" s="245"/>
      <c r="C422" s="246"/>
      <c r="D422" s="247" t="s">
        <v>218</v>
      </c>
      <c r="E422" s="248" t="s">
        <v>1</v>
      </c>
      <c r="F422" s="249" t="s">
        <v>554</v>
      </c>
      <c r="G422" s="246"/>
      <c r="H422" s="248" t="s">
        <v>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5" t="s">
        <v>218</v>
      </c>
      <c r="AU422" s="255" t="s">
        <v>85</v>
      </c>
      <c r="AV422" s="13" t="s">
        <v>83</v>
      </c>
      <c r="AW422" s="13" t="s">
        <v>32</v>
      </c>
      <c r="AX422" s="13" t="s">
        <v>76</v>
      </c>
      <c r="AY422" s="255" t="s">
        <v>205</v>
      </c>
    </row>
    <row r="423" s="13" customFormat="1">
      <c r="A423" s="13"/>
      <c r="B423" s="245"/>
      <c r="C423" s="246"/>
      <c r="D423" s="247" t="s">
        <v>218</v>
      </c>
      <c r="E423" s="248" t="s">
        <v>1</v>
      </c>
      <c r="F423" s="249" t="s">
        <v>220</v>
      </c>
      <c r="G423" s="246"/>
      <c r="H423" s="248" t="s">
        <v>1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5" t="s">
        <v>218</v>
      </c>
      <c r="AU423" s="255" t="s">
        <v>85</v>
      </c>
      <c r="AV423" s="13" t="s">
        <v>83</v>
      </c>
      <c r="AW423" s="13" t="s">
        <v>32</v>
      </c>
      <c r="AX423" s="13" t="s">
        <v>76</v>
      </c>
      <c r="AY423" s="255" t="s">
        <v>205</v>
      </c>
    </row>
    <row r="424" s="13" customFormat="1">
      <c r="A424" s="13"/>
      <c r="B424" s="245"/>
      <c r="C424" s="246"/>
      <c r="D424" s="247" t="s">
        <v>218</v>
      </c>
      <c r="E424" s="248" t="s">
        <v>1</v>
      </c>
      <c r="F424" s="249" t="s">
        <v>222</v>
      </c>
      <c r="G424" s="246"/>
      <c r="H424" s="248" t="s">
        <v>1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5" t="s">
        <v>218</v>
      </c>
      <c r="AU424" s="255" t="s">
        <v>85</v>
      </c>
      <c r="AV424" s="13" t="s">
        <v>83</v>
      </c>
      <c r="AW424" s="13" t="s">
        <v>32</v>
      </c>
      <c r="AX424" s="13" t="s">
        <v>76</v>
      </c>
      <c r="AY424" s="255" t="s">
        <v>205</v>
      </c>
    </row>
    <row r="425" s="13" customFormat="1">
      <c r="A425" s="13"/>
      <c r="B425" s="245"/>
      <c r="C425" s="246"/>
      <c r="D425" s="247" t="s">
        <v>218</v>
      </c>
      <c r="E425" s="248" t="s">
        <v>1</v>
      </c>
      <c r="F425" s="249" t="s">
        <v>5671</v>
      </c>
      <c r="G425" s="246"/>
      <c r="H425" s="248" t="s">
        <v>1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5" t="s">
        <v>218</v>
      </c>
      <c r="AU425" s="255" t="s">
        <v>85</v>
      </c>
      <c r="AV425" s="13" t="s">
        <v>83</v>
      </c>
      <c r="AW425" s="13" t="s">
        <v>32</v>
      </c>
      <c r="AX425" s="13" t="s">
        <v>76</v>
      </c>
      <c r="AY425" s="255" t="s">
        <v>205</v>
      </c>
    </row>
    <row r="426" s="14" customFormat="1">
      <c r="A426" s="14"/>
      <c r="B426" s="256"/>
      <c r="C426" s="257"/>
      <c r="D426" s="247" t="s">
        <v>218</v>
      </c>
      <c r="E426" s="258" t="s">
        <v>1</v>
      </c>
      <c r="F426" s="259" t="s">
        <v>5672</v>
      </c>
      <c r="G426" s="257"/>
      <c r="H426" s="260">
        <v>1</v>
      </c>
      <c r="I426" s="261"/>
      <c r="J426" s="257"/>
      <c r="K426" s="257"/>
      <c r="L426" s="262"/>
      <c r="M426" s="263"/>
      <c r="N426" s="264"/>
      <c r="O426" s="264"/>
      <c r="P426" s="264"/>
      <c r="Q426" s="264"/>
      <c r="R426" s="264"/>
      <c r="S426" s="264"/>
      <c r="T426" s="265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66" t="s">
        <v>218</v>
      </c>
      <c r="AU426" s="266" t="s">
        <v>85</v>
      </c>
      <c r="AV426" s="14" t="s">
        <v>85</v>
      </c>
      <c r="AW426" s="14" t="s">
        <v>32</v>
      </c>
      <c r="AX426" s="14" t="s">
        <v>76</v>
      </c>
      <c r="AY426" s="266" t="s">
        <v>205</v>
      </c>
    </row>
    <row r="427" s="14" customFormat="1">
      <c r="A427" s="14"/>
      <c r="B427" s="256"/>
      <c r="C427" s="257"/>
      <c r="D427" s="247" t="s">
        <v>218</v>
      </c>
      <c r="E427" s="258" t="s">
        <v>1</v>
      </c>
      <c r="F427" s="259" t="s">
        <v>5673</v>
      </c>
      <c r="G427" s="257"/>
      <c r="H427" s="260">
        <v>1</v>
      </c>
      <c r="I427" s="261"/>
      <c r="J427" s="257"/>
      <c r="K427" s="257"/>
      <c r="L427" s="262"/>
      <c r="M427" s="263"/>
      <c r="N427" s="264"/>
      <c r="O427" s="264"/>
      <c r="P427" s="264"/>
      <c r="Q427" s="264"/>
      <c r="R427" s="264"/>
      <c r="S427" s="264"/>
      <c r="T427" s="26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6" t="s">
        <v>218</v>
      </c>
      <c r="AU427" s="266" t="s">
        <v>85</v>
      </c>
      <c r="AV427" s="14" t="s">
        <v>85</v>
      </c>
      <c r="AW427" s="14" t="s">
        <v>32</v>
      </c>
      <c r="AX427" s="14" t="s">
        <v>76</v>
      </c>
      <c r="AY427" s="266" t="s">
        <v>205</v>
      </c>
    </row>
    <row r="428" s="15" customFormat="1">
      <c r="A428" s="15"/>
      <c r="B428" s="267"/>
      <c r="C428" s="268"/>
      <c r="D428" s="247" t="s">
        <v>218</v>
      </c>
      <c r="E428" s="269" t="s">
        <v>1</v>
      </c>
      <c r="F428" s="270" t="s">
        <v>229</v>
      </c>
      <c r="G428" s="268"/>
      <c r="H428" s="271">
        <v>2</v>
      </c>
      <c r="I428" s="272"/>
      <c r="J428" s="268"/>
      <c r="K428" s="268"/>
      <c r="L428" s="273"/>
      <c r="M428" s="274"/>
      <c r="N428" s="275"/>
      <c r="O428" s="275"/>
      <c r="P428" s="275"/>
      <c r="Q428" s="275"/>
      <c r="R428" s="275"/>
      <c r="S428" s="275"/>
      <c r="T428" s="276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77" t="s">
        <v>218</v>
      </c>
      <c r="AU428" s="277" t="s">
        <v>85</v>
      </c>
      <c r="AV428" s="15" t="s">
        <v>213</v>
      </c>
      <c r="AW428" s="15" t="s">
        <v>32</v>
      </c>
      <c r="AX428" s="15" t="s">
        <v>83</v>
      </c>
      <c r="AY428" s="277" t="s">
        <v>205</v>
      </c>
    </row>
    <row r="429" s="2" customFormat="1" ht="24.15" customHeight="1">
      <c r="A429" s="39"/>
      <c r="B429" s="40"/>
      <c r="C429" s="227" t="s">
        <v>467</v>
      </c>
      <c r="D429" s="227" t="s">
        <v>208</v>
      </c>
      <c r="E429" s="228" t="s">
        <v>5674</v>
      </c>
      <c r="F429" s="229" t="s">
        <v>5675</v>
      </c>
      <c r="G429" s="230" t="s">
        <v>255</v>
      </c>
      <c r="H429" s="231">
        <v>102.05</v>
      </c>
      <c r="I429" s="232"/>
      <c r="J429" s="233">
        <f>ROUND(I429*H429,2)</f>
        <v>0</v>
      </c>
      <c r="K429" s="229" t="s">
        <v>212</v>
      </c>
      <c r="L429" s="45"/>
      <c r="M429" s="234" t="s">
        <v>1</v>
      </c>
      <c r="N429" s="235" t="s">
        <v>41</v>
      </c>
      <c r="O429" s="92"/>
      <c r="P429" s="236">
        <f>O429*H429</f>
        <v>0</v>
      </c>
      <c r="Q429" s="236">
        <v>0</v>
      </c>
      <c r="R429" s="236">
        <f>Q429*H429</f>
        <v>0</v>
      </c>
      <c r="S429" s="236">
        <v>0</v>
      </c>
      <c r="T429" s="237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38" t="s">
        <v>213</v>
      </c>
      <c r="AT429" s="238" t="s">
        <v>208</v>
      </c>
      <c r="AU429" s="238" t="s">
        <v>85</v>
      </c>
      <c r="AY429" s="18" t="s">
        <v>205</v>
      </c>
      <c r="BE429" s="239">
        <f>IF(N429="základní",J429,0)</f>
        <v>0</v>
      </c>
      <c r="BF429" s="239">
        <f>IF(N429="snížená",J429,0)</f>
        <v>0</v>
      </c>
      <c r="BG429" s="239">
        <f>IF(N429="zákl. přenesená",J429,0)</f>
        <v>0</v>
      </c>
      <c r="BH429" s="239">
        <f>IF(N429="sníž. přenesená",J429,0)</f>
        <v>0</v>
      </c>
      <c r="BI429" s="239">
        <f>IF(N429="nulová",J429,0)</f>
        <v>0</v>
      </c>
      <c r="BJ429" s="18" t="s">
        <v>83</v>
      </c>
      <c r="BK429" s="239">
        <f>ROUND(I429*H429,2)</f>
        <v>0</v>
      </c>
      <c r="BL429" s="18" t="s">
        <v>213</v>
      </c>
      <c r="BM429" s="238" t="s">
        <v>5676</v>
      </c>
    </row>
    <row r="430" s="2" customFormat="1">
      <c r="A430" s="39"/>
      <c r="B430" s="40"/>
      <c r="C430" s="41"/>
      <c r="D430" s="240" t="s">
        <v>216</v>
      </c>
      <c r="E430" s="41"/>
      <c r="F430" s="241" t="s">
        <v>5677</v>
      </c>
      <c r="G430" s="41"/>
      <c r="H430" s="41"/>
      <c r="I430" s="242"/>
      <c r="J430" s="41"/>
      <c r="K430" s="41"/>
      <c r="L430" s="45"/>
      <c r="M430" s="243"/>
      <c r="N430" s="244"/>
      <c r="O430" s="92"/>
      <c r="P430" s="92"/>
      <c r="Q430" s="92"/>
      <c r="R430" s="92"/>
      <c r="S430" s="92"/>
      <c r="T430" s="93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T430" s="18" t="s">
        <v>216</v>
      </c>
      <c r="AU430" s="18" t="s">
        <v>85</v>
      </c>
    </row>
    <row r="431" s="13" customFormat="1">
      <c r="A431" s="13"/>
      <c r="B431" s="245"/>
      <c r="C431" s="246"/>
      <c r="D431" s="247" t="s">
        <v>218</v>
      </c>
      <c r="E431" s="248" t="s">
        <v>1</v>
      </c>
      <c r="F431" s="249" t="s">
        <v>219</v>
      </c>
      <c r="G431" s="246"/>
      <c r="H431" s="248" t="s">
        <v>1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5" t="s">
        <v>218</v>
      </c>
      <c r="AU431" s="255" t="s">
        <v>85</v>
      </c>
      <c r="AV431" s="13" t="s">
        <v>83</v>
      </c>
      <c r="AW431" s="13" t="s">
        <v>32</v>
      </c>
      <c r="AX431" s="13" t="s">
        <v>76</v>
      </c>
      <c r="AY431" s="255" t="s">
        <v>205</v>
      </c>
    </row>
    <row r="432" s="13" customFormat="1">
      <c r="A432" s="13"/>
      <c r="B432" s="245"/>
      <c r="C432" s="246"/>
      <c r="D432" s="247" t="s">
        <v>218</v>
      </c>
      <c r="E432" s="248" t="s">
        <v>1</v>
      </c>
      <c r="F432" s="249" t="s">
        <v>220</v>
      </c>
      <c r="G432" s="246"/>
      <c r="H432" s="248" t="s">
        <v>1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5" t="s">
        <v>218</v>
      </c>
      <c r="AU432" s="255" t="s">
        <v>85</v>
      </c>
      <c r="AV432" s="13" t="s">
        <v>83</v>
      </c>
      <c r="AW432" s="13" t="s">
        <v>32</v>
      </c>
      <c r="AX432" s="13" t="s">
        <v>76</v>
      </c>
      <c r="AY432" s="255" t="s">
        <v>205</v>
      </c>
    </row>
    <row r="433" s="13" customFormat="1">
      <c r="A433" s="13"/>
      <c r="B433" s="245"/>
      <c r="C433" s="246"/>
      <c r="D433" s="247" t="s">
        <v>218</v>
      </c>
      <c r="E433" s="248" t="s">
        <v>1</v>
      </c>
      <c r="F433" s="249" t="s">
        <v>5678</v>
      </c>
      <c r="G433" s="246"/>
      <c r="H433" s="248" t="s">
        <v>1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5" t="s">
        <v>218</v>
      </c>
      <c r="AU433" s="255" t="s">
        <v>85</v>
      </c>
      <c r="AV433" s="13" t="s">
        <v>83</v>
      </c>
      <c r="AW433" s="13" t="s">
        <v>32</v>
      </c>
      <c r="AX433" s="13" t="s">
        <v>76</v>
      </c>
      <c r="AY433" s="255" t="s">
        <v>205</v>
      </c>
    </row>
    <row r="434" s="14" customFormat="1">
      <c r="A434" s="14"/>
      <c r="B434" s="256"/>
      <c r="C434" s="257"/>
      <c r="D434" s="247" t="s">
        <v>218</v>
      </c>
      <c r="E434" s="258" t="s">
        <v>1</v>
      </c>
      <c r="F434" s="259" t="s">
        <v>5679</v>
      </c>
      <c r="G434" s="257"/>
      <c r="H434" s="260">
        <v>27.050000000000001</v>
      </c>
      <c r="I434" s="261"/>
      <c r="J434" s="257"/>
      <c r="K434" s="257"/>
      <c r="L434" s="262"/>
      <c r="M434" s="263"/>
      <c r="N434" s="264"/>
      <c r="O434" s="264"/>
      <c r="P434" s="264"/>
      <c r="Q434" s="264"/>
      <c r="R434" s="264"/>
      <c r="S434" s="264"/>
      <c r="T434" s="265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66" t="s">
        <v>218</v>
      </c>
      <c r="AU434" s="266" t="s">
        <v>85</v>
      </c>
      <c r="AV434" s="14" t="s">
        <v>85</v>
      </c>
      <c r="AW434" s="14" t="s">
        <v>32</v>
      </c>
      <c r="AX434" s="14" t="s">
        <v>76</v>
      </c>
      <c r="AY434" s="266" t="s">
        <v>205</v>
      </c>
    </row>
    <row r="435" s="14" customFormat="1">
      <c r="A435" s="14"/>
      <c r="B435" s="256"/>
      <c r="C435" s="257"/>
      <c r="D435" s="247" t="s">
        <v>218</v>
      </c>
      <c r="E435" s="258" t="s">
        <v>1</v>
      </c>
      <c r="F435" s="259" t="s">
        <v>5680</v>
      </c>
      <c r="G435" s="257"/>
      <c r="H435" s="260">
        <v>75</v>
      </c>
      <c r="I435" s="261"/>
      <c r="J435" s="257"/>
      <c r="K435" s="257"/>
      <c r="L435" s="262"/>
      <c r="M435" s="263"/>
      <c r="N435" s="264"/>
      <c r="O435" s="264"/>
      <c r="P435" s="264"/>
      <c r="Q435" s="264"/>
      <c r="R435" s="264"/>
      <c r="S435" s="264"/>
      <c r="T435" s="265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6" t="s">
        <v>218</v>
      </c>
      <c r="AU435" s="266" t="s">
        <v>85</v>
      </c>
      <c r="AV435" s="14" t="s">
        <v>85</v>
      </c>
      <c r="AW435" s="14" t="s">
        <v>32</v>
      </c>
      <c r="AX435" s="14" t="s">
        <v>76</v>
      </c>
      <c r="AY435" s="266" t="s">
        <v>205</v>
      </c>
    </row>
    <row r="436" s="15" customFormat="1">
      <c r="A436" s="15"/>
      <c r="B436" s="267"/>
      <c r="C436" s="268"/>
      <c r="D436" s="247" t="s">
        <v>218</v>
      </c>
      <c r="E436" s="269" t="s">
        <v>1</v>
      </c>
      <c r="F436" s="270" t="s">
        <v>229</v>
      </c>
      <c r="G436" s="268"/>
      <c r="H436" s="271">
        <v>102.05</v>
      </c>
      <c r="I436" s="272"/>
      <c r="J436" s="268"/>
      <c r="K436" s="268"/>
      <c r="L436" s="273"/>
      <c r="M436" s="274"/>
      <c r="N436" s="275"/>
      <c r="O436" s="275"/>
      <c r="P436" s="275"/>
      <c r="Q436" s="275"/>
      <c r="R436" s="275"/>
      <c r="S436" s="275"/>
      <c r="T436" s="276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77" t="s">
        <v>218</v>
      </c>
      <c r="AU436" s="277" t="s">
        <v>85</v>
      </c>
      <c r="AV436" s="15" t="s">
        <v>213</v>
      </c>
      <c r="AW436" s="15" t="s">
        <v>32</v>
      </c>
      <c r="AX436" s="15" t="s">
        <v>83</v>
      </c>
      <c r="AY436" s="277" t="s">
        <v>205</v>
      </c>
    </row>
    <row r="437" s="2" customFormat="1" ht="24.15" customHeight="1">
      <c r="A437" s="39"/>
      <c r="B437" s="40"/>
      <c r="C437" s="289" t="s">
        <v>473</v>
      </c>
      <c r="D437" s="289" t="s">
        <v>386</v>
      </c>
      <c r="E437" s="290" t="s">
        <v>5681</v>
      </c>
      <c r="F437" s="291" t="s">
        <v>5682</v>
      </c>
      <c r="G437" s="292" t="s">
        <v>255</v>
      </c>
      <c r="H437" s="293">
        <v>103.581</v>
      </c>
      <c r="I437" s="294"/>
      <c r="J437" s="295">
        <f>ROUND(I437*H437,2)</f>
        <v>0</v>
      </c>
      <c r="K437" s="291" t="s">
        <v>212</v>
      </c>
      <c r="L437" s="296"/>
      <c r="M437" s="297" t="s">
        <v>1</v>
      </c>
      <c r="N437" s="298" t="s">
        <v>41</v>
      </c>
      <c r="O437" s="92"/>
      <c r="P437" s="236">
        <f>O437*H437</f>
        <v>0</v>
      </c>
      <c r="Q437" s="236">
        <v>0.00042000000000000002</v>
      </c>
      <c r="R437" s="236">
        <f>Q437*H437</f>
        <v>0.043504020000000004</v>
      </c>
      <c r="S437" s="236">
        <v>0</v>
      </c>
      <c r="T437" s="237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38" t="s">
        <v>276</v>
      </c>
      <c r="AT437" s="238" t="s">
        <v>386</v>
      </c>
      <c r="AU437" s="238" t="s">
        <v>85</v>
      </c>
      <c r="AY437" s="18" t="s">
        <v>205</v>
      </c>
      <c r="BE437" s="239">
        <f>IF(N437="základní",J437,0)</f>
        <v>0</v>
      </c>
      <c r="BF437" s="239">
        <f>IF(N437="snížená",J437,0)</f>
        <v>0</v>
      </c>
      <c r="BG437" s="239">
        <f>IF(N437="zákl. přenesená",J437,0)</f>
        <v>0</v>
      </c>
      <c r="BH437" s="239">
        <f>IF(N437="sníž. přenesená",J437,0)</f>
        <v>0</v>
      </c>
      <c r="BI437" s="239">
        <f>IF(N437="nulová",J437,0)</f>
        <v>0</v>
      </c>
      <c r="BJ437" s="18" t="s">
        <v>83</v>
      </c>
      <c r="BK437" s="239">
        <f>ROUND(I437*H437,2)</f>
        <v>0</v>
      </c>
      <c r="BL437" s="18" t="s">
        <v>213</v>
      </c>
      <c r="BM437" s="238" t="s">
        <v>5683</v>
      </c>
    </row>
    <row r="438" s="14" customFormat="1">
      <c r="A438" s="14"/>
      <c r="B438" s="256"/>
      <c r="C438" s="257"/>
      <c r="D438" s="247" t="s">
        <v>218</v>
      </c>
      <c r="E438" s="257"/>
      <c r="F438" s="259" t="s">
        <v>5684</v>
      </c>
      <c r="G438" s="257"/>
      <c r="H438" s="260">
        <v>103.581</v>
      </c>
      <c r="I438" s="261"/>
      <c r="J438" s="257"/>
      <c r="K438" s="257"/>
      <c r="L438" s="262"/>
      <c r="M438" s="263"/>
      <c r="N438" s="264"/>
      <c r="O438" s="264"/>
      <c r="P438" s="264"/>
      <c r="Q438" s="264"/>
      <c r="R438" s="264"/>
      <c r="S438" s="264"/>
      <c r="T438" s="265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6" t="s">
        <v>218</v>
      </c>
      <c r="AU438" s="266" t="s">
        <v>85</v>
      </c>
      <c r="AV438" s="14" t="s">
        <v>85</v>
      </c>
      <c r="AW438" s="14" t="s">
        <v>4</v>
      </c>
      <c r="AX438" s="14" t="s">
        <v>83</v>
      </c>
      <c r="AY438" s="266" t="s">
        <v>205</v>
      </c>
    </row>
    <row r="439" s="2" customFormat="1" ht="16.5" customHeight="1">
      <c r="A439" s="39"/>
      <c r="B439" s="40"/>
      <c r="C439" s="227" t="s">
        <v>481</v>
      </c>
      <c r="D439" s="227" t="s">
        <v>208</v>
      </c>
      <c r="E439" s="228" t="s">
        <v>5685</v>
      </c>
      <c r="F439" s="229" t="s">
        <v>5686</v>
      </c>
      <c r="G439" s="230" t="s">
        <v>3145</v>
      </c>
      <c r="H439" s="231">
        <v>1</v>
      </c>
      <c r="I439" s="232"/>
      <c r="J439" s="233">
        <f>ROUND(I439*H439,2)</f>
        <v>0</v>
      </c>
      <c r="K439" s="229" t="s">
        <v>1</v>
      </c>
      <c r="L439" s="45"/>
      <c r="M439" s="234" t="s">
        <v>1</v>
      </c>
      <c r="N439" s="235" t="s">
        <v>41</v>
      </c>
      <c r="O439" s="92"/>
      <c r="P439" s="236">
        <f>O439*H439</f>
        <v>0</v>
      </c>
      <c r="Q439" s="236">
        <v>0</v>
      </c>
      <c r="R439" s="236">
        <f>Q439*H439</f>
        <v>0</v>
      </c>
      <c r="S439" s="236">
        <v>0</v>
      </c>
      <c r="T439" s="237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38" t="s">
        <v>213</v>
      </c>
      <c r="AT439" s="238" t="s">
        <v>208</v>
      </c>
      <c r="AU439" s="238" t="s">
        <v>85</v>
      </c>
      <c r="AY439" s="18" t="s">
        <v>205</v>
      </c>
      <c r="BE439" s="239">
        <f>IF(N439="základní",J439,0)</f>
        <v>0</v>
      </c>
      <c r="BF439" s="239">
        <f>IF(N439="snížená",J439,0)</f>
        <v>0</v>
      </c>
      <c r="BG439" s="239">
        <f>IF(N439="zákl. přenesená",J439,0)</f>
        <v>0</v>
      </c>
      <c r="BH439" s="239">
        <f>IF(N439="sníž. přenesená",J439,0)</f>
        <v>0</v>
      </c>
      <c r="BI439" s="239">
        <f>IF(N439="nulová",J439,0)</f>
        <v>0</v>
      </c>
      <c r="BJ439" s="18" t="s">
        <v>83</v>
      </c>
      <c r="BK439" s="239">
        <f>ROUND(I439*H439,2)</f>
        <v>0</v>
      </c>
      <c r="BL439" s="18" t="s">
        <v>213</v>
      </c>
      <c r="BM439" s="238" t="s">
        <v>5687</v>
      </c>
    </row>
    <row r="440" s="14" customFormat="1">
      <c r="A440" s="14"/>
      <c r="B440" s="256"/>
      <c r="C440" s="257"/>
      <c r="D440" s="247" t="s">
        <v>218</v>
      </c>
      <c r="E440" s="258" t="s">
        <v>1</v>
      </c>
      <c r="F440" s="259" t="s">
        <v>83</v>
      </c>
      <c r="G440" s="257"/>
      <c r="H440" s="260">
        <v>1</v>
      </c>
      <c r="I440" s="261"/>
      <c r="J440" s="257"/>
      <c r="K440" s="257"/>
      <c r="L440" s="262"/>
      <c r="M440" s="263"/>
      <c r="N440" s="264"/>
      <c r="O440" s="264"/>
      <c r="P440" s="264"/>
      <c r="Q440" s="264"/>
      <c r="R440" s="264"/>
      <c r="S440" s="264"/>
      <c r="T440" s="26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6" t="s">
        <v>218</v>
      </c>
      <c r="AU440" s="266" t="s">
        <v>85</v>
      </c>
      <c r="AV440" s="14" t="s">
        <v>85</v>
      </c>
      <c r="AW440" s="14" t="s">
        <v>32</v>
      </c>
      <c r="AX440" s="14" t="s">
        <v>83</v>
      </c>
      <c r="AY440" s="266" t="s">
        <v>205</v>
      </c>
    </row>
    <row r="441" s="2" customFormat="1" ht="24.15" customHeight="1">
      <c r="A441" s="39"/>
      <c r="B441" s="40"/>
      <c r="C441" s="227" t="s">
        <v>489</v>
      </c>
      <c r="D441" s="227" t="s">
        <v>208</v>
      </c>
      <c r="E441" s="228" t="s">
        <v>5688</v>
      </c>
      <c r="F441" s="229" t="s">
        <v>5689</v>
      </c>
      <c r="G441" s="230" t="s">
        <v>255</v>
      </c>
      <c r="H441" s="231">
        <v>75</v>
      </c>
      <c r="I441" s="232"/>
      <c r="J441" s="233">
        <f>ROUND(I441*H441,2)</f>
        <v>0</v>
      </c>
      <c r="K441" s="229" t="s">
        <v>212</v>
      </c>
      <c r="L441" s="45"/>
      <c r="M441" s="234" t="s">
        <v>1</v>
      </c>
      <c r="N441" s="235" t="s">
        <v>41</v>
      </c>
      <c r="O441" s="92"/>
      <c r="P441" s="236">
        <f>O441*H441</f>
        <v>0</v>
      </c>
      <c r="Q441" s="236">
        <v>0</v>
      </c>
      <c r="R441" s="236">
        <f>Q441*H441</f>
        <v>0</v>
      </c>
      <c r="S441" s="236">
        <v>0</v>
      </c>
      <c r="T441" s="237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8" t="s">
        <v>213</v>
      </c>
      <c r="AT441" s="238" t="s">
        <v>208</v>
      </c>
      <c r="AU441" s="238" t="s">
        <v>85</v>
      </c>
      <c r="AY441" s="18" t="s">
        <v>205</v>
      </c>
      <c r="BE441" s="239">
        <f>IF(N441="základní",J441,0)</f>
        <v>0</v>
      </c>
      <c r="BF441" s="239">
        <f>IF(N441="snížená",J441,0)</f>
        <v>0</v>
      </c>
      <c r="BG441" s="239">
        <f>IF(N441="zákl. přenesená",J441,0)</f>
        <v>0</v>
      </c>
      <c r="BH441" s="239">
        <f>IF(N441="sníž. přenesená",J441,0)</f>
        <v>0</v>
      </c>
      <c r="BI441" s="239">
        <f>IF(N441="nulová",J441,0)</f>
        <v>0</v>
      </c>
      <c r="BJ441" s="18" t="s">
        <v>83</v>
      </c>
      <c r="BK441" s="239">
        <f>ROUND(I441*H441,2)</f>
        <v>0</v>
      </c>
      <c r="BL441" s="18" t="s">
        <v>213</v>
      </c>
      <c r="BM441" s="238" t="s">
        <v>5690</v>
      </c>
    </row>
    <row r="442" s="2" customFormat="1">
      <c r="A442" s="39"/>
      <c r="B442" s="40"/>
      <c r="C442" s="41"/>
      <c r="D442" s="240" t="s">
        <v>216</v>
      </c>
      <c r="E442" s="41"/>
      <c r="F442" s="241" t="s">
        <v>5691</v>
      </c>
      <c r="G442" s="41"/>
      <c r="H442" s="41"/>
      <c r="I442" s="242"/>
      <c r="J442" s="41"/>
      <c r="K442" s="41"/>
      <c r="L442" s="45"/>
      <c r="M442" s="243"/>
      <c r="N442" s="244"/>
      <c r="O442" s="92"/>
      <c r="P442" s="92"/>
      <c r="Q442" s="92"/>
      <c r="R442" s="92"/>
      <c r="S442" s="92"/>
      <c r="T442" s="93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216</v>
      </c>
      <c r="AU442" s="18" t="s">
        <v>85</v>
      </c>
    </row>
    <row r="443" s="2" customFormat="1" ht="24.15" customHeight="1">
      <c r="A443" s="39"/>
      <c r="B443" s="40"/>
      <c r="C443" s="289" t="s">
        <v>494</v>
      </c>
      <c r="D443" s="289" t="s">
        <v>386</v>
      </c>
      <c r="E443" s="290" t="s">
        <v>5692</v>
      </c>
      <c r="F443" s="291" t="s">
        <v>5693</v>
      </c>
      <c r="G443" s="292" t="s">
        <v>255</v>
      </c>
      <c r="H443" s="293">
        <v>76.125</v>
      </c>
      <c r="I443" s="294"/>
      <c r="J443" s="295">
        <f>ROUND(I443*H443,2)</f>
        <v>0</v>
      </c>
      <c r="K443" s="291" t="s">
        <v>212</v>
      </c>
      <c r="L443" s="296"/>
      <c r="M443" s="297" t="s">
        <v>1</v>
      </c>
      <c r="N443" s="298" t="s">
        <v>41</v>
      </c>
      <c r="O443" s="92"/>
      <c r="P443" s="236">
        <f>O443*H443</f>
        <v>0</v>
      </c>
      <c r="Q443" s="236">
        <v>0.00214</v>
      </c>
      <c r="R443" s="236">
        <f>Q443*H443</f>
        <v>0.16290750000000001</v>
      </c>
      <c r="S443" s="236">
        <v>0</v>
      </c>
      <c r="T443" s="237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38" t="s">
        <v>276</v>
      </c>
      <c r="AT443" s="238" t="s">
        <v>386</v>
      </c>
      <c r="AU443" s="238" t="s">
        <v>85</v>
      </c>
      <c r="AY443" s="18" t="s">
        <v>205</v>
      </c>
      <c r="BE443" s="239">
        <f>IF(N443="základní",J443,0)</f>
        <v>0</v>
      </c>
      <c r="BF443" s="239">
        <f>IF(N443="snížená",J443,0)</f>
        <v>0</v>
      </c>
      <c r="BG443" s="239">
        <f>IF(N443="zákl. přenesená",J443,0)</f>
        <v>0</v>
      </c>
      <c r="BH443" s="239">
        <f>IF(N443="sníž. přenesená",J443,0)</f>
        <v>0</v>
      </c>
      <c r="BI443" s="239">
        <f>IF(N443="nulová",J443,0)</f>
        <v>0</v>
      </c>
      <c r="BJ443" s="18" t="s">
        <v>83</v>
      </c>
      <c r="BK443" s="239">
        <f>ROUND(I443*H443,2)</f>
        <v>0</v>
      </c>
      <c r="BL443" s="18" t="s">
        <v>213</v>
      </c>
      <c r="BM443" s="238" t="s">
        <v>5694</v>
      </c>
    </row>
    <row r="444" s="13" customFormat="1">
      <c r="A444" s="13"/>
      <c r="B444" s="245"/>
      <c r="C444" s="246"/>
      <c r="D444" s="247" t="s">
        <v>218</v>
      </c>
      <c r="E444" s="248" t="s">
        <v>1</v>
      </c>
      <c r="F444" s="249" t="s">
        <v>219</v>
      </c>
      <c r="G444" s="246"/>
      <c r="H444" s="248" t="s">
        <v>1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5" t="s">
        <v>218</v>
      </c>
      <c r="AU444" s="255" t="s">
        <v>85</v>
      </c>
      <c r="AV444" s="13" t="s">
        <v>83</v>
      </c>
      <c r="AW444" s="13" t="s">
        <v>32</v>
      </c>
      <c r="AX444" s="13" t="s">
        <v>76</v>
      </c>
      <c r="AY444" s="255" t="s">
        <v>205</v>
      </c>
    </row>
    <row r="445" s="13" customFormat="1">
      <c r="A445" s="13"/>
      <c r="B445" s="245"/>
      <c r="C445" s="246"/>
      <c r="D445" s="247" t="s">
        <v>218</v>
      </c>
      <c r="E445" s="248" t="s">
        <v>1</v>
      </c>
      <c r="F445" s="249" t="s">
        <v>220</v>
      </c>
      <c r="G445" s="246"/>
      <c r="H445" s="248" t="s">
        <v>1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5" t="s">
        <v>218</v>
      </c>
      <c r="AU445" s="255" t="s">
        <v>85</v>
      </c>
      <c r="AV445" s="13" t="s">
        <v>83</v>
      </c>
      <c r="AW445" s="13" t="s">
        <v>32</v>
      </c>
      <c r="AX445" s="13" t="s">
        <v>76</v>
      </c>
      <c r="AY445" s="255" t="s">
        <v>205</v>
      </c>
    </row>
    <row r="446" s="13" customFormat="1">
      <c r="A446" s="13"/>
      <c r="B446" s="245"/>
      <c r="C446" s="246"/>
      <c r="D446" s="247" t="s">
        <v>218</v>
      </c>
      <c r="E446" s="248" t="s">
        <v>1</v>
      </c>
      <c r="F446" s="249" t="s">
        <v>222</v>
      </c>
      <c r="G446" s="246"/>
      <c r="H446" s="248" t="s">
        <v>1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5" t="s">
        <v>218</v>
      </c>
      <c r="AU446" s="255" t="s">
        <v>85</v>
      </c>
      <c r="AV446" s="13" t="s">
        <v>83</v>
      </c>
      <c r="AW446" s="13" t="s">
        <v>32</v>
      </c>
      <c r="AX446" s="13" t="s">
        <v>76</v>
      </c>
      <c r="AY446" s="255" t="s">
        <v>205</v>
      </c>
    </row>
    <row r="447" s="14" customFormat="1">
      <c r="A447" s="14"/>
      <c r="B447" s="256"/>
      <c r="C447" s="257"/>
      <c r="D447" s="247" t="s">
        <v>218</v>
      </c>
      <c r="E447" s="258" t="s">
        <v>1</v>
      </c>
      <c r="F447" s="259" t="s">
        <v>5695</v>
      </c>
      <c r="G447" s="257"/>
      <c r="H447" s="260">
        <v>75</v>
      </c>
      <c r="I447" s="261"/>
      <c r="J447" s="257"/>
      <c r="K447" s="257"/>
      <c r="L447" s="262"/>
      <c r="M447" s="263"/>
      <c r="N447" s="264"/>
      <c r="O447" s="264"/>
      <c r="P447" s="264"/>
      <c r="Q447" s="264"/>
      <c r="R447" s="264"/>
      <c r="S447" s="264"/>
      <c r="T447" s="265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66" t="s">
        <v>218</v>
      </c>
      <c r="AU447" s="266" t="s">
        <v>85</v>
      </c>
      <c r="AV447" s="14" t="s">
        <v>85</v>
      </c>
      <c r="AW447" s="14" t="s">
        <v>32</v>
      </c>
      <c r="AX447" s="14" t="s">
        <v>76</v>
      </c>
      <c r="AY447" s="266" t="s">
        <v>205</v>
      </c>
    </row>
    <row r="448" s="15" customFormat="1">
      <c r="A448" s="15"/>
      <c r="B448" s="267"/>
      <c r="C448" s="268"/>
      <c r="D448" s="247" t="s">
        <v>218</v>
      </c>
      <c r="E448" s="269" t="s">
        <v>1</v>
      </c>
      <c r="F448" s="270" t="s">
        <v>229</v>
      </c>
      <c r="G448" s="268"/>
      <c r="H448" s="271">
        <v>75</v>
      </c>
      <c r="I448" s="272"/>
      <c r="J448" s="268"/>
      <c r="K448" s="268"/>
      <c r="L448" s="273"/>
      <c r="M448" s="274"/>
      <c r="N448" s="275"/>
      <c r="O448" s="275"/>
      <c r="P448" s="275"/>
      <c r="Q448" s="275"/>
      <c r="R448" s="275"/>
      <c r="S448" s="275"/>
      <c r="T448" s="276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77" t="s">
        <v>218</v>
      </c>
      <c r="AU448" s="277" t="s">
        <v>85</v>
      </c>
      <c r="AV448" s="15" t="s">
        <v>213</v>
      </c>
      <c r="AW448" s="15" t="s">
        <v>32</v>
      </c>
      <c r="AX448" s="15" t="s">
        <v>83</v>
      </c>
      <c r="AY448" s="277" t="s">
        <v>205</v>
      </c>
    </row>
    <row r="449" s="14" customFormat="1">
      <c r="A449" s="14"/>
      <c r="B449" s="256"/>
      <c r="C449" s="257"/>
      <c r="D449" s="247" t="s">
        <v>218</v>
      </c>
      <c r="E449" s="257"/>
      <c r="F449" s="259" t="s">
        <v>5696</v>
      </c>
      <c r="G449" s="257"/>
      <c r="H449" s="260">
        <v>76.125</v>
      </c>
      <c r="I449" s="261"/>
      <c r="J449" s="257"/>
      <c r="K449" s="257"/>
      <c r="L449" s="262"/>
      <c r="M449" s="263"/>
      <c r="N449" s="264"/>
      <c r="O449" s="264"/>
      <c r="P449" s="264"/>
      <c r="Q449" s="264"/>
      <c r="R449" s="264"/>
      <c r="S449" s="264"/>
      <c r="T449" s="265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66" t="s">
        <v>218</v>
      </c>
      <c r="AU449" s="266" t="s">
        <v>85</v>
      </c>
      <c r="AV449" s="14" t="s">
        <v>85</v>
      </c>
      <c r="AW449" s="14" t="s">
        <v>4</v>
      </c>
      <c r="AX449" s="14" t="s">
        <v>83</v>
      </c>
      <c r="AY449" s="266" t="s">
        <v>205</v>
      </c>
    </row>
    <row r="450" s="2" customFormat="1" ht="24.15" customHeight="1">
      <c r="A450" s="39"/>
      <c r="B450" s="40"/>
      <c r="C450" s="227" t="s">
        <v>502</v>
      </c>
      <c r="D450" s="227" t="s">
        <v>208</v>
      </c>
      <c r="E450" s="228" t="s">
        <v>5697</v>
      </c>
      <c r="F450" s="229" t="s">
        <v>5698</v>
      </c>
      <c r="G450" s="230" t="s">
        <v>255</v>
      </c>
      <c r="H450" s="231">
        <v>32</v>
      </c>
      <c r="I450" s="232"/>
      <c r="J450" s="233">
        <f>ROUND(I450*H450,2)</f>
        <v>0</v>
      </c>
      <c r="K450" s="229" t="s">
        <v>212</v>
      </c>
      <c r="L450" s="45"/>
      <c r="M450" s="234" t="s">
        <v>1</v>
      </c>
      <c r="N450" s="235" t="s">
        <v>41</v>
      </c>
      <c r="O450" s="92"/>
      <c r="P450" s="236">
        <f>O450*H450</f>
        <v>0</v>
      </c>
      <c r="Q450" s="236">
        <v>0</v>
      </c>
      <c r="R450" s="236">
        <f>Q450*H450</f>
        <v>0</v>
      </c>
      <c r="S450" s="236">
        <v>0</v>
      </c>
      <c r="T450" s="237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38" t="s">
        <v>213</v>
      </c>
      <c r="AT450" s="238" t="s">
        <v>208</v>
      </c>
      <c r="AU450" s="238" t="s">
        <v>85</v>
      </c>
      <c r="AY450" s="18" t="s">
        <v>205</v>
      </c>
      <c r="BE450" s="239">
        <f>IF(N450="základní",J450,0)</f>
        <v>0</v>
      </c>
      <c r="BF450" s="239">
        <f>IF(N450="snížená",J450,0)</f>
        <v>0</v>
      </c>
      <c r="BG450" s="239">
        <f>IF(N450="zákl. přenesená",J450,0)</f>
        <v>0</v>
      </c>
      <c r="BH450" s="239">
        <f>IF(N450="sníž. přenesená",J450,0)</f>
        <v>0</v>
      </c>
      <c r="BI450" s="239">
        <f>IF(N450="nulová",J450,0)</f>
        <v>0</v>
      </c>
      <c r="BJ450" s="18" t="s">
        <v>83</v>
      </c>
      <c r="BK450" s="239">
        <f>ROUND(I450*H450,2)</f>
        <v>0</v>
      </c>
      <c r="BL450" s="18" t="s">
        <v>213</v>
      </c>
      <c r="BM450" s="238" t="s">
        <v>5699</v>
      </c>
    </row>
    <row r="451" s="2" customFormat="1">
      <c r="A451" s="39"/>
      <c r="B451" s="40"/>
      <c r="C451" s="41"/>
      <c r="D451" s="240" t="s">
        <v>216</v>
      </c>
      <c r="E451" s="41"/>
      <c r="F451" s="241" t="s">
        <v>5700</v>
      </c>
      <c r="G451" s="41"/>
      <c r="H451" s="41"/>
      <c r="I451" s="242"/>
      <c r="J451" s="41"/>
      <c r="K451" s="41"/>
      <c r="L451" s="45"/>
      <c r="M451" s="243"/>
      <c r="N451" s="244"/>
      <c r="O451" s="92"/>
      <c r="P451" s="92"/>
      <c r="Q451" s="92"/>
      <c r="R451" s="92"/>
      <c r="S451" s="92"/>
      <c r="T451" s="93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216</v>
      </c>
      <c r="AU451" s="18" t="s">
        <v>85</v>
      </c>
    </row>
    <row r="452" s="14" customFormat="1">
      <c r="A452" s="14"/>
      <c r="B452" s="256"/>
      <c r="C452" s="257"/>
      <c r="D452" s="247" t="s">
        <v>218</v>
      </c>
      <c r="E452" s="258" t="s">
        <v>1</v>
      </c>
      <c r="F452" s="259" t="s">
        <v>5701</v>
      </c>
      <c r="G452" s="257"/>
      <c r="H452" s="260">
        <v>32</v>
      </c>
      <c r="I452" s="261"/>
      <c r="J452" s="257"/>
      <c r="K452" s="257"/>
      <c r="L452" s="262"/>
      <c r="M452" s="263"/>
      <c r="N452" s="264"/>
      <c r="O452" s="264"/>
      <c r="P452" s="264"/>
      <c r="Q452" s="264"/>
      <c r="R452" s="264"/>
      <c r="S452" s="264"/>
      <c r="T452" s="265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66" t="s">
        <v>218</v>
      </c>
      <c r="AU452" s="266" t="s">
        <v>85</v>
      </c>
      <c r="AV452" s="14" t="s">
        <v>85</v>
      </c>
      <c r="AW452" s="14" t="s">
        <v>32</v>
      </c>
      <c r="AX452" s="14" t="s">
        <v>83</v>
      </c>
      <c r="AY452" s="266" t="s">
        <v>205</v>
      </c>
    </row>
    <row r="453" s="2" customFormat="1" ht="24.15" customHeight="1">
      <c r="A453" s="39"/>
      <c r="B453" s="40"/>
      <c r="C453" s="227" t="s">
        <v>513</v>
      </c>
      <c r="D453" s="227" t="s">
        <v>208</v>
      </c>
      <c r="E453" s="228" t="s">
        <v>5702</v>
      </c>
      <c r="F453" s="229" t="s">
        <v>5703</v>
      </c>
      <c r="G453" s="230" t="s">
        <v>255</v>
      </c>
      <c r="H453" s="231">
        <v>75</v>
      </c>
      <c r="I453" s="232"/>
      <c r="J453" s="233">
        <f>ROUND(I453*H453,2)</f>
        <v>0</v>
      </c>
      <c r="K453" s="229" t="s">
        <v>212</v>
      </c>
      <c r="L453" s="45"/>
      <c r="M453" s="234" t="s">
        <v>1</v>
      </c>
      <c r="N453" s="235" t="s">
        <v>41</v>
      </c>
      <c r="O453" s="92"/>
      <c r="P453" s="236">
        <f>O453*H453</f>
        <v>0</v>
      </c>
      <c r="Q453" s="236">
        <v>0</v>
      </c>
      <c r="R453" s="236">
        <f>Q453*H453</f>
        <v>0</v>
      </c>
      <c r="S453" s="236">
        <v>0</v>
      </c>
      <c r="T453" s="237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38" t="s">
        <v>213</v>
      </c>
      <c r="AT453" s="238" t="s">
        <v>208</v>
      </c>
      <c r="AU453" s="238" t="s">
        <v>85</v>
      </c>
      <c r="AY453" s="18" t="s">
        <v>205</v>
      </c>
      <c r="BE453" s="239">
        <f>IF(N453="základní",J453,0)</f>
        <v>0</v>
      </c>
      <c r="BF453" s="239">
        <f>IF(N453="snížená",J453,0)</f>
        <v>0</v>
      </c>
      <c r="BG453" s="239">
        <f>IF(N453="zákl. přenesená",J453,0)</f>
        <v>0</v>
      </c>
      <c r="BH453" s="239">
        <f>IF(N453="sníž. přenesená",J453,0)</f>
        <v>0</v>
      </c>
      <c r="BI453" s="239">
        <f>IF(N453="nulová",J453,0)</f>
        <v>0</v>
      </c>
      <c r="BJ453" s="18" t="s">
        <v>83</v>
      </c>
      <c r="BK453" s="239">
        <f>ROUND(I453*H453,2)</f>
        <v>0</v>
      </c>
      <c r="BL453" s="18" t="s">
        <v>213</v>
      </c>
      <c r="BM453" s="238" t="s">
        <v>5704</v>
      </c>
    </row>
    <row r="454" s="2" customFormat="1">
      <c r="A454" s="39"/>
      <c r="B454" s="40"/>
      <c r="C454" s="41"/>
      <c r="D454" s="240" t="s">
        <v>216</v>
      </c>
      <c r="E454" s="41"/>
      <c r="F454" s="241" t="s">
        <v>5705</v>
      </c>
      <c r="G454" s="41"/>
      <c r="H454" s="41"/>
      <c r="I454" s="242"/>
      <c r="J454" s="41"/>
      <c r="K454" s="41"/>
      <c r="L454" s="45"/>
      <c r="M454" s="243"/>
      <c r="N454" s="244"/>
      <c r="O454" s="92"/>
      <c r="P454" s="92"/>
      <c r="Q454" s="92"/>
      <c r="R454" s="92"/>
      <c r="S454" s="92"/>
      <c r="T454" s="93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T454" s="18" t="s">
        <v>216</v>
      </c>
      <c r="AU454" s="18" t="s">
        <v>85</v>
      </c>
    </row>
    <row r="455" s="14" customFormat="1">
      <c r="A455" s="14"/>
      <c r="B455" s="256"/>
      <c r="C455" s="257"/>
      <c r="D455" s="247" t="s">
        <v>218</v>
      </c>
      <c r="E455" s="258" t="s">
        <v>1</v>
      </c>
      <c r="F455" s="259" t="s">
        <v>5706</v>
      </c>
      <c r="G455" s="257"/>
      <c r="H455" s="260">
        <v>75</v>
      </c>
      <c r="I455" s="261"/>
      <c r="J455" s="257"/>
      <c r="K455" s="257"/>
      <c r="L455" s="262"/>
      <c r="M455" s="263"/>
      <c r="N455" s="264"/>
      <c r="O455" s="264"/>
      <c r="P455" s="264"/>
      <c r="Q455" s="264"/>
      <c r="R455" s="264"/>
      <c r="S455" s="264"/>
      <c r="T455" s="26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6" t="s">
        <v>218</v>
      </c>
      <c r="AU455" s="266" t="s">
        <v>85</v>
      </c>
      <c r="AV455" s="14" t="s">
        <v>85</v>
      </c>
      <c r="AW455" s="14" t="s">
        <v>32</v>
      </c>
      <c r="AX455" s="14" t="s">
        <v>76</v>
      </c>
      <c r="AY455" s="266" t="s">
        <v>205</v>
      </c>
    </row>
    <row r="456" s="15" customFormat="1">
      <c r="A456" s="15"/>
      <c r="B456" s="267"/>
      <c r="C456" s="268"/>
      <c r="D456" s="247" t="s">
        <v>218</v>
      </c>
      <c r="E456" s="269" t="s">
        <v>1</v>
      </c>
      <c r="F456" s="270" t="s">
        <v>229</v>
      </c>
      <c r="G456" s="268"/>
      <c r="H456" s="271">
        <v>75</v>
      </c>
      <c r="I456" s="272"/>
      <c r="J456" s="268"/>
      <c r="K456" s="268"/>
      <c r="L456" s="273"/>
      <c r="M456" s="274"/>
      <c r="N456" s="275"/>
      <c r="O456" s="275"/>
      <c r="P456" s="275"/>
      <c r="Q456" s="275"/>
      <c r="R456" s="275"/>
      <c r="S456" s="275"/>
      <c r="T456" s="276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77" t="s">
        <v>218</v>
      </c>
      <c r="AU456" s="277" t="s">
        <v>85</v>
      </c>
      <c r="AV456" s="15" t="s">
        <v>213</v>
      </c>
      <c r="AW456" s="15" t="s">
        <v>32</v>
      </c>
      <c r="AX456" s="15" t="s">
        <v>83</v>
      </c>
      <c r="AY456" s="277" t="s">
        <v>205</v>
      </c>
    </row>
    <row r="457" s="2" customFormat="1" ht="37.8" customHeight="1">
      <c r="A457" s="39"/>
      <c r="B457" s="40"/>
      <c r="C457" s="227" t="s">
        <v>525</v>
      </c>
      <c r="D457" s="227" t="s">
        <v>208</v>
      </c>
      <c r="E457" s="228" t="s">
        <v>5707</v>
      </c>
      <c r="F457" s="229" t="s">
        <v>5708</v>
      </c>
      <c r="G457" s="230" t="s">
        <v>211</v>
      </c>
      <c r="H457" s="231">
        <v>1</v>
      </c>
      <c r="I457" s="232"/>
      <c r="J457" s="233">
        <f>ROUND(I457*H457,2)</f>
        <v>0</v>
      </c>
      <c r="K457" s="229" t="s">
        <v>1</v>
      </c>
      <c r="L457" s="45"/>
      <c r="M457" s="234" t="s">
        <v>1</v>
      </c>
      <c r="N457" s="235" t="s">
        <v>41</v>
      </c>
      <c r="O457" s="92"/>
      <c r="P457" s="236">
        <f>O457*H457</f>
        <v>0</v>
      </c>
      <c r="Q457" s="236">
        <v>1.42289</v>
      </c>
      <c r="R457" s="236">
        <f>Q457*H457</f>
        <v>1.42289</v>
      </c>
      <c r="S457" s="236">
        <v>0</v>
      </c>
      <c r="T457" s="237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38" t="s">
        <v>213</v>
      </c>
      <c r="AT457" s="238" t="s">
        <v>208</v>
      </c>
      <c r="AU457" s="238" t="s">
        <v>85</v>
      </c>
      <c r="AY457" s="18" t="s">
        <v>205</v>
      </c>
      <c r="BE457" s="239">
        <f>IF(N457="základní",J457,0)</f>
        <v>0</v>
      </c>
      <c r="BF457" s="239">
        <f>IF(N457="snížená",J457,0)</f>
        <v>0</v>
      </c>
      <c r="BG457" s="239">
        <f>IF(N457="zákl. přenesená",J457,0)</f>
        <v>0</v>
      </c>
      <c r="BH457" s="239">
        <f>IF(N457="sníž. přenesená",J457,0)</f>
        <v>0</v>
      </c>
      <c r="BI457" s="239">
        <f>IF(N457="nulová",J457,0)</f>
        <v>0</v>
      </c>
      <c r="BJ457" s="18" t="s">
        <v>83</v>
      </c>
      <c r="BK457" s="239">
        <f>ROUND(I457*H457,2)</f>
        <v>0</v>
      </c>
      <c r="BL457" s="18" t="s">
        <v>213</v>
      </c>
      <c r="BM457" s="238" t="s">
        <v>5709</v>
      </c>
    </row>
    <row r="458" s="13" customFormat="1">
      <c r="A458" s="13"/>
      <c r="B458" s="245"/>
      <c r="C458" s="246"/>
      <c r="D458" s="247" t="s">
        <v>218</v>
      </c>
      <c r="E458" s="248" t="s">
        <v>1</v>
      </c>
      <c r="F458" s="249" t="s">
        <v>219</v>
      </c>
      <c r="G458" s="246"/>
      <c r="H458" s="248" t="s">
        <v>1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5" t="s">
        <v>218</v>
      </c>
      <c r="AU458" s="255" t="s">
        <v>85</v>
      </c>
      <c r="AV458" s="13" t="s">
        <v>83</v>
      </c>
      <c r="AW458" s="13" t="s">
        <v>32</v>
      </c>
      <c r="AX458" s="13" t="s">
        <v>76</v>
      </c>
      <c r="AY458" s="255" t="s">
        <v>205</v>
      </c>
    </row>
    <row r="459" s="13" customFormat="1">
      <c r="A459" s="13"/>
      <c r="B459" s="245"/>
      <c r="C459" s="246"/>
      <c r="D459" s="247" t="s">
        <v>218</v>
      </c>
      <c r="E459" s="248" t="s">
        <v>1</v>
      </c>
      <c r="F459" s="249" t="s">
        <v>220</v>
      </c>
      <c r="G459" s="246"/>
      <c r="H459" s="248" t="s">
        <v>1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5" t="s">
        <v>218</v>
      </c>
      <c r="AU459" s="255" t="s">
        <v>85</v>
      </c>
      <c r="AV459" s="13" t="s">
        <v>83</v>
      </c>
      <c r="AW459" s="13" t="s">
        <v>32</v>
      </c>
      <c r="AX459" s="13" t="s">
        <v>76</v>
      </c>
      <c r="AY459" s="255" t="s">
        <v>205</v>
      </c>
    </row>
    <row r="460" s="13" customFormat="1">
      <c r="A460" s="13"/>
      <c r="B460" s="245"/>
      <c r="C460" s="246"/>
      <c r="D460" s="247" t="s">
        <v>218</v>
      </c>
      <c r="E460" s="248" t="s">
        <v>1</v>
      </c>
      <c r="F460" s="249" t="s">
        <v>222</v>
      </c>
      <c r="G460" s="246"/>
      <c r="H460" s="248" t="s">
        <v>1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5" t="s">
        <v>218</v>
      </c>
      <c r="AU460" s="255" t="s">
        <v>85</v>
      </c>
      <c r="AV460" s="13" t="s">
        <v>83</v>
      </c>
      <c r="AW460" s="13" t="s">
        <v>32</v>
      </c>
      <c r="AX460" s="13" t="s">
        <v>76</v>
      </c>
      <c r="AY460" s="255" t="s">
        <v>205</v>
      </c>
    </row>
    <row r="461" s="13" customFormat="1">
      <c r="A461" s="13"/>
      <c r="B461" s="245"/>
      <c r="C461" s="246"/>
      <c r="D461" s="247" t="s">
        <v>218</v>
      </c>
      <c r="E461" s="248" t="s">
        <v>1</v>
      </c>
      <c r="F461" s="249" t="s">
        <v>937</v>
      </c>
      <c r="G461" s="246"/>
      <c r="H461" s="248" t="s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5" t="s">
        <v>218</v>
      </c>
      <c r="AU461" s="255" t="s">
        <v>85</v>
      </c>
      <c r="AV461" s="13" t="s">
        <v>83</v>
      </c>
      <c r="AW461" s="13" t="s">
        <v>32</v>
      </c>
      <c r="AX461" s="13" t="s">
        <v>76</v>
      </c>
      <c r="AY461" s="255" t="s">
        <v>205</v>
      </c>
    </row>
    <row r="462" s="14" customFormat="1">
      <c r="A462" s="14"/>
      <c r="B462" s="256"/>
      <c r="C462" s="257"/>
      <c r="D462" s="247" t="s">
        <v>218</v>
      </c>
      <c r="E462" s="258" t="s">
        <v>1</v>
      </c>
      <c r="F462" s="259" t="s">
        <v>83</v>
      </c>
      <c r="G462" s="257"/>
      <c r="H462" s="260">
        <v>1</v>
      </c>
      <c r="I462" s="261"/>
      <c r="J462" s="257"/>
      <c r="K462" s="257"/>
      <c r="L462" s="262"/>
      <c r="M462" s="263"/>
      <c r="N462" s="264"/>
      <c r="O462" s="264"/>
      <c r="P462" s="264"/>
      <c r="Q462" s="264"/>
      <c r="R462" s="264"/>
      <c r="S462" s="264"/>
      <c r="T462" s="265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66" t="s">
        <v>218</v>
      </c>
      <c r="AU462" s="266" t="s">
        <v>85</v>
      </c>
      <c r="AV462" s="14" t="s">
        <v>85</v>
      </c>
      <c r="AW462" s="14" t="s">
        <v>32</v>
      </c>
      <c r="AX462" s="14" t="s">
        <v>83</v>
      </c>
      <c r="AY462" s="266" t="s">
        <v>205</v>
      </c>
    </row>
    <row r="463" s="2" customFormat="1" ht="24.15" customHeight="1">
      <c r="A463" s="39"/>
      <c r="B463" s="40"/>
      <c r="C463" s="227" t="s">
        <v>530</v>
      </c>
      <c r="D463" s="227" t="s">
        <v>208</v>
      </c>
      <c r="E463" s="228" t="s">
        <v>5710</v>
      </c>
      <c r="F463" s="229" t="s">
        <v>5711</v>
      </c>
      <c r="G463" s="230" t="s">
        <v>547</v>
      </c>
      <c r="H463" s="231">
        <v>3</v>
      </c>
      <c r="I463" s="232"/>
      <c r="J463" s="233">
        <f>ROUND(I463*H463,2)</f>
        <v>0</v>
      </c>
      <c r="K463" s="229" t="s">
        <v>212</v>
      </c>
      <c r="L463" s="45"/>
      <c r="M463" s="234" t="s">
        <v>1</v>
      </c>
      <c r="N463" s="235" t="s">
        <v>41</v>
      </c>
      <c r="O463" s="92"/>
      <c r="P463" s="236">
        <f>O463*H463</f>
        <v>0</v>
      </c>
      <c r="Q463" s="236">
        <v>0.1056</v>
      </c>
      <c r="R463" s="236">
        <f>Q463*H463</f>
        <v>0.31679999999999997</v>
      </c>
      <c r="S463" s="236">
        <v>0</v>
      </c>
      <c r="T463" s="237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38" t="s">
        <v>213</v>
      </c>
      <c r="AT463" s="238" t="s">
        <v>208</v>
      </c>
      <c r="AU463" s="238" t="s">
        <v>85</v>
      </c>
      <c r="AY463" s="18" t="s">
        <v>205</v>
      </c>
      <c r="BE463" s="239">
        <f>IF(N463="základní",J463,0)</f>
        <v>0</v>
      </c>
      <c r="BF463" s="239">
        <f>IF(N463="snížená",J463,0)</f>
        <v>0</v>
      </c>
      <c r="BG463" s="239">
        <f>IF(N463="zákl. přenesená",J463,0)</f>
        <v>0</v>
      </c>
      <c r="BH463" s="239">
        <f>IF(N463="sníž. přenesená",J463,0)</f>
        <v>0</v>
      </c>
      <c r="BI463" s="239">
        <f>IF(N463="nulová",J463,0)</f>
        <v>0</v>
      </c>
      <c r="BJ463" s="18" t="s">
        <v>83</v>
      </c>
      <c r="BK463" s="239">
        <f>ROUND(I463*H463,2)</f>
        <v>0</v>
      </c>
      <c r="BL463" s="18" t="s">
        <v>213</v>
      </c>
      <c r="BM463" s="238" t="s">
        <v>5712</v>
      </c>
    </row>
    <row r="464" s="2" customFormat="1">
      <c r="A464" s="39"/>
      <c r="B464" s="40"/>
      <c r="C464" s="41"/>
      <c r="D464" s="240" t="s">
        <v>216</v>
      </c>
      <c r="E464" s="41"/>
      <c r="F464" s="241" t="s">
        <v>5713</v>
      </c>
      <c r="G464" s="41"/>
      <c r="H464" s="41"/>
      <c r="I464" s="242"/>
      <c r="J464" s="41"/>
      <c r="K464" s="41"/>
      <c r="L464" s="45"/>
      <c r="M464" s="243"/>
      <c r="N464" s="244"/>
      <c r="O464" s="92"/>
      <c r="P464" s="92"/>
      <c r="Q464" s="92"/>
      <c r="R464" s="92"/>
      <c r="S464" s="92"/>
      <c r="T464" s="93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T464" s="18" t="s">
        <v>216</v>
      </c>
      <c r="AU464" s="18" t="s">
        <v>85</v>
      </c>
    </row>
    <row r="465" s="13" customFormat="1">
      <c r="A465" s="13"/>
      <c r="B465" s="245"/>
      <c r="C465" s="246"/>
      <c r="D465" s="247" t="s">
        <v>218</v>
      </c>
      <c r="E465" s="248" t="s">
        <v>1</v>
      </c>
      <c r="F465" s="249" t="s">
        <v>219</v>
      </c>
      <c r="G465" s="246"/>
      <c r="H465" s="248" t="s">
        <v>1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5" t="s">
        <v>218</v>
      </c>
      <c r="AU465" s="255" t="s">
        <v>85</v>
      </c>
      <c r="AV465" s="13" t="s">
        <v>83</v>
      </c>
      <c r="AW465" s="13" t="s">
        <v>32</v>
      </c>
      <c r="AX465" s="13" t="s">
        <v>76</v>
      </c>
      <c r="AY465" s="255" t="s">
        <v>205</v>
      </c>
    </row>
    <row r="466" s="13" customFormat="1">
      <c r="A466" s="13"/>
      <c r="B466" s="245"/>
      <c r="C466" s="246"/>
      <c r="D466" s="247" t="s">
        <v>218</v>
      </c>
      <c r="E466" s="248" t="s">
        <v>1</v>
      </c>
      <c r="F466" s="249" t="s">
        <v>220</v>
      </c>
      <c r="G466" s="246"/>
      <c r="H466" s="248" t="s">
        <v>1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5" t="s">
        <v>218</v>
      </c>
      <c r="AU466" s="255" t="s">
        <v>85</v>
      </c>
      <c r="AV466" s="13" t="s">
        <v>83</v>
      </c>
      <c r="AW466" s="13" t="s">
        <v>32</v>
      </c>
      <c r="AX466" s="13" t="s">
        <v>76</v>
      </c>
      <c r="AY466" s="255" t="s">
        <v>205</v>
      </c>
    </row>
    <row r="467" s="13" customFormat="1">
      <c r="A467" s="13"/>
      <c r="B467" s="245"/>
      <c r="C467" s="246"/>
      <c r="D467" s="247" t="s">
        <v>218</v>
      </c>
      <c r="E467" s="248" t="s">
        <v>1</v>
      </c>
      <c r="F467" s="249" t="s">
        <v>222</v>
      </c>
      <c r="G467" s="246"/>
      <c r="H467" s="248" t="s">
        <v>1</v>
      </c>
      <c r="I467" s="250"/>
      <c r="J467" s="246"/>
      <c r="K467" s="246"/>
      <c r="L467" s="251"/>
      <c r="M467" s="252"/>
      <c r="N467" s="253"/>
      <c r="O467" s="253"/>
      <c r="P467" s="253"/>
      <c r="Q467" s="253"/>
      <c r="R467" s="253"/>
      <c r="S467" s="253"/>
      <c r="T467" s="254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5" t="s">
        <v>218</v>
      </c>
      <c r="AU467" s="255" t="s">
        <v>85</v>
      </c>
      <c r="AV467" s="13" t="s">
        <v>83</v>
      </c>
      <c r="AW467" s="13" t="s">
        <v>32</v>
      </c>
      <c r="AX467" s="13" t="s">
        <v>76</v>
      </c>
      <c r="AY467" s="255" t="s">
        <v>205</v>
      </c>
    </row>
    <row r="468" s="13" customFormat="1">
      <c r="A468" s="13"/>
      <c r="B468" s="245"/>
      <c r="C468" s="246"/>
      <c r="D468" s="247" t="s">
        <v>218</v>
      </c>
      <c r="E468" s="248" t="s">
        <v>1</v>
      </c>
      <c r="F468" s="249" t="s">
        <v>5714</v>
      </c>
      <c r="G468" s="246"/>
      <c r="H468" s="248" t="s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5" t="s">
        <v>218</v>
      </c>
      <c r="AU468" s="255" t="s">
        <v>85</v>
      </c>
      <c r="AV468" s="13" t="s">
        <v>83</v>
      </c>
      <c r="AW468" s="13" t="s">
        <v>32</v>
      </c>
      <c r="AX468" s="13" t="s">
        <v>76</v>
      </c>
      <c r="AY468" s="255" t="s">
        <v>205</v>
      </c>
    </row>
    <row r="469" s="14" customFormat="1">
      <c r="A469" s="14"/>
      <c r="B469" s="256"/>
      <c r="C469" s="257"/>
      <c r="D469" s="247" t="s">
        <v>218</v>
      </c>
      <c r="E469" s="258" t="s">
        <v>1</v>
      </c>
      <c r="F469" s="259" t="s">
        <v>5715</v>
      </c>
      <c r="G469" s="257"/>
      <c r="H469" s="260">
        <v>3</v>
      </c>
      <c r="I469" s="261"/>
      <c r="J469" s="257"/>
      <c r="K469" s="257"/>
      <c r="L469" s="262"/>
      <c r="M469" s="263"/>
      <c r="N469" s="264"/>
      <c r="O469" s="264"/>
      <c r="P469" s="264"/>
      <c r="Q469" s="264"/>
      <c r="R469" s="264"/>
      <c r="S469" s="264"/>
      <c r="T469" s="265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66" t="s">
        <v>218</v>
      </c>
      <c r="AU469" s="266" t="s">
        <v>85</v>
      </c>
      <c r="AV469" s="14" t="s">
        <v>85</v>
      </c>
      <c r="AW469" s="14" t="s">
        <v>32</v>
      </c>
      <c r="AX469" s="14" t="s">
        <v>76</v>
      </c>
      <c r="AY469" s="266" t="s">
        <v>205</v>
      </c>
    </row>
    <row r="470" s="15" customFormat="1">
      <c r="A470" s="15"/>
      <c r="B470" s="267"/>
      <c r="C470" s="268"/>
      <c r="D470" s="247" t="s">
        <v>218</v>
      </c>
      <c r="E470" s="269" t="s">
        <v>1</v>
      </c>
      <c r="F470" s="270" t="s">
        <v>229</v>
      </c>
      <c r="G470" s="268"/>
      <c r="H470" s="271">
        <v>3</v>
      </c>
      <c r="I470" s="272"/>
      <c r="J470" s="268"/>
      <c r="K470" s="268"/>
      <c r="L470" s="273"/>
      <c r="M470" s="274"/>
      <c r="N470" s="275"/>
      <c r="O470" s="275"/>
      <c r="P470" s="275"/>
      <c r="Q470" s="275"/>
      <c r="R470" s="275"/>
      <c r="S470" s="275"/>
      <c r="T470" s="276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77" t="s">
        <v>218</v>
      </c>
      <c r="AU470" s="277" t="s">
        <v>85</v>
      </c>
      <c r="AV470" s="15" t="s">
        <v>213</v>
      </c>
      <c r="AW470" s="15" t="s">
        <v>32</v>
      </c>
      <c r="AX470" s="15" t="s">
        <v>83</v>
      </c>
      <c r="AY470" s="277" t="s">
        <v>205</v>
      </c>
    </row>
    <row r="471" s="2" customFormat="1" ht="24.15" customHeight="1">
      <c r="A471" s="39"/>
      <c r="B471" s="40"/>
      <c r="C471" s="227" t="s">
        <v>537</v>
      </c>
      <c r="D471" s="227" t="s">
        <v>208</v>
      </c>
      <c r="E471" s="228" t="s">
        <v>3028</v>
      </c>
      <c r="F471" s="229" t="s">
        <v>3029</v>
      </c>
      <c r="G471" s="230" t="s">
        <v>547</v>
      </c>
      <c r="H471" s="231">
        <v>1</v>
      </c>
      <c r="I471" s="232"/>
      <c r="J471" s="233">
        <f>ROUND(I471*H471,2)</f>
        <v>0</v>
      </c>
      <c r="K471" s="229" t="s">
        <v>212</v>
      </c>
      <c r="L471" s="45"/>
      <c r="M471" s="234" t="s">
        <v>1</v>
      </c>
      <c r="N471" s="235" t="s">
        <v>41</v>
      </c>
      <c r="O471" s="92"/>
      <c r="P471" s="236">
        <f>O471*H471</f>
        <v>0</v>
      </c>
      <c r="Q471" s="236">
        <v>0.1056</v>
      </c>
      <c r="R471" s="236">
        <f>Q471*H471</f>
        <v>0.1056</v>
      </c>
      <c r="S471" s="236">
        <v>0</v>
      </c>
      <c r="T471" s="237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38" t="s">
        <v>213</v>
      </c>
      <c r="AT471" s="238" t="s">
        <v>208</v>
      </c>
      <c r="AU471" s="238" t="s">
        <v>85</v>
      </c>
      <c r="AY471" s="18" t="s">
        <v>205</v>
      </c>
      <c r="BE471" s="239">
        <f>IF(N471="základní",J471,0)</f>
        <v>0</v>
      </c>
      <c r="BF471" s="239">
        <f>IF(N471="snížená",J471,0)</f>
        <v>0</v>
      </c>
      <c r="BG471" s="239">
        <f>IF(N471="zákl. přenesená",J471,0)</f>
        <v>0</v>
      </c>
      <c r="BH471" s="239">
        <f>IF(N471="sníž. přenesená",J471,0)</f>
        <v>0</v>
      </c>
      <c r="BI471" s="239">
        <f>IF(N471="nulová",J471,0)</f>
        <v>0</v>
      </c>
      <c r="BJ471" s="18" t="s">
        <v>83</v>
      </c>
      <c r="BK471" s="239">
        <f>ROUND(I471*H471,2)</f>
        <v>0</v>
      </c>
      <c r="BL471" s="18" t="s">
        <v>213</v>
      </c>
      <c r="BM471" s="238" t="s">
        <v>5716</v>
      </c>
    </row>
    <row r="472" s="2" customFormat="1">
      <c r="A472" s="39"/>
      <c r="B472" s="40"/>
      <c r="C472" s="41"/>
      <c r="D472" s="240" t="s">
        <v>216</v>
      </c>
      <c r="E472" s="41"/>
      <c r="F472" s="241" t="s">
        <v>3031</v>
      </c>
      <c r="G472" s="41"/>
      <c r="H472" s="41"/>
      <c r="I472" s="242"/>
      <c r="J472" s="41"/>
      <c r="K472" s="41"/>
      <c r="L472" s="45"/>
      <c r="M472" s="243"/>
      <c r="N472" s="244"/>
      <c r="O472" s="92"/>
      <c r="P472" s="92"/>
      <c r="Q472" s="92"/>
      <c r="R472" s="92"/>
      <c r="S472" s="92"/>
      <c r="T472" s="93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T472" s="18" t="s">
        <v>216</v>
      </c>
      <c r="AU472" s="18" t="s">
        <v>85</v>
      </c>
    </row>
    <row r="473" s="13" customFormat="1">
      <c r="A473" s="13"/>
      <c r="B473" s="245"/>
      <c r="C473" s="246"/>
      <c r="D473" s="247" t="s">
        <v>218</v>
      </c>
      <c r="E473" s="248" t="s">
        <v>1</v>
      </c>
      <c r="F473" s="249" t="s">
        <v>219</v>
      </c>
      <c r="G473" s="246"/>
      <c r="H473" s="248" t="s">
        <v>1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5" t="s">
        <v>218</v>
      </c>
      <c r="AU473" s="255" t="s">
        <v>85</v>
      </c>
      <c r="AV473" s="13" t="s">
        <v>83</v>
      </c>
      <c r="AW473" s="13" t="s">
        <v>32</v>
      </c>
      <c r="AX473" s="13" t="s">
        <v>76</v>
      </c>
      <c r="AY473" s="255" t="s">
        <v>205</v>
      </c>
    </row>
    <row r="474" s="13" customFormat="1">
      <c r="A474" s="13"/>
      <c r="B474" s="245"/>
      <c r="C474" s="246"/>
      <c r="D474" s="247" t="s">
        <v>218</v>
      </c>
      <c r="E474" s="248" t="s">
        <v>1</v>
      </c>
      <c r="F474" s="249" t="s">
        <v>220</v>
      </c>
      <c r="G474" s="246"/>
      <c r="H474" s="248" t="s">
        <v>1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5" t="s">
        <v>218</v>
      </c>
      <c r="AU474" s="255" t="s">
        <v>85</v>
      </c>
      <c r="AV474" s="13" t="s">
        <v>83</v>
      </c>
      <c r="AW474" s="13" t="s">
        <v>32</v>
      </c>
      <c r="AX474" s="13" t="s">
        <v>76</v>
      </c>
      <c r="AY474" s="255" t="s">
        <v>205</v>
      </c>
    </row>
    <row r="475" s="13" customFormat="1">
      <c r="A475" s="13"/>
      <c r="B475" s="245"/>
      <c r="C475" s="246"/>
      <c r="D475" s="247" t="s">
        <v>218</v>
      </c>
      <c r="E475" s="248" t="s">
        <v>1</v>
      </c>
      <c r="F475" s="249" t="s">
        <v>222</v>
      </c>
      <c r="G475" s="246"/>
      <c r="H475" s="248" t="s">
        <v>1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5" t="s">
        <v>218</v>
      </c>
      <c r="AU475" s="255" t="s">
        <v>85</v>
      </c>
      <c r="AV475" s="13" t="s">
        <v>83</v>
      </c>
      <c r="AW475" s="13" t="s">
        <v>32</v>
      </c>
      <c r="AX475" s="13" t="s">
        <v>76</v>
      </c>
      <c r="AY475" s="255" t="s">
        <v>205</v>
      </c>
    </row>
    <row r="476" s="13" customFormat="1">
      <c r="A476" s="13"/>
      <c r="B476" s="245"/>
      <c r="C476" s="246"/>
      <c r="D476" s="247" t="s">
        <v>218</v>
      </c>
      <c r="E476" s="248" t="s">
        <v>1</v>
      </c>
      <c r="F476" s="249" t="s">
        <v>5717</v>
      </c>
      <c r="G476" s="246"/>
      <c r="H476" s="248" t="s">
        <v>1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5" t="s">
        <v>218</v>
      </c>
      <c r="AU476" s="255" t="s">
        <v>85</v>
      </c>
      <c r="AV476" s="13" t="s">
        <v>83</v>
      </c>
      <c r="AW476" s="13" t="s">
        <v>32</v>
      </c>
      <c r="AX476" s="13" t="s">
        <v>76</v>
      </c>
      <c r="AY476" s="255" t="s">
        <v>205</v>
      </c>
    </row>
    <row r="477" s="14" customFormat="1">
      <c r="A477" s="14"/>
      <c r="B477" s="256"/>
      <c r="C477" s="257"/>
      <c r="D477" s="247" t="s">
        <v>218</v>
      </c>
      <c r="E477" s="258" t="s">
        <v>1</v>
      </c>
      <c r="F477" s="259" t="s">
        <v>5718</v>
      </c>
      <c r="G477" s="257"/>
      <c r="H477" s="260">
        <v>1</v>
      </c>
      <c r="I477" s="261"/>
      <c r="J477" s="257"/>
      <c r="K477" s="257"/>
      <c r="L477" s="262"/>
      <c r="M477" s="263"/>
      <c r="N477" s="264"/>
      <c r="O477" s="264"/>
      <c r="P477" s="264"/>
      <c r="Q477" s="264"/>
      <c r="R477" s="264"/>
      <c r="S477" s="264"/>
      <c r="T477" s="265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66" t="s">
        <v>218</v>
      </c>
      <c r="AU477" s="266" t="s">
        <v>85</v>
      </c>
      <c r="AV477" s="14" t="s">
        <v>85</v>
      </c>
      <c r="AW477" s="14" t="s">
        <v>32</v>
      </c>
      <c r="AX477" s="14" t="s">
        <v>76</v>
      </c>
      <c r="AY477" s="266" t="s">
        <v>205</v>
      </c>
    </row>
    <row r="478" s="15" customFormat="1">
      <c r="A478" s="15"/>
      <c r="B478" s="267"/>
      <c r="C478" s="268"/>
      <c r="D478" s="247" t="s">
        <v>218</v>
      </c>
      <c r="E478" s="269" t="s">
        <v>1</v>
      </c>
      <c r="F478" s="270" t="s">
        <v>229</v>
      </c>
      <c r="G478" s="268"/>
      <c r="H478" s="271">
        <v>1</v>
      </c>
      <c r="I478" s="272"/>
      <c r="J478" s="268"/>
      <c r="K478" s="268"/>
      <c r="L478" s="273"/>
      <c r="M478" s="274"/>
      <c r="N478" s="275"/>
      <c r="O478" s="275"/>
      <c r="P478" s="275"/>
      <c r="Q478" s="275"/>
      <c r="R478" s="275"/>
      <c r="S478" s="275"/>
      <c r="T478" s="276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77" t="s">
        <v>218</v>
      </c>
      <c r="AU478" s="277" t="s">
        <v>85</v>
      </c>
      <c r="AV478" s="15" t="s">
        <v>213</v>
      </c>
      <c r="AW478" s="15" t="s">
        <v>32</v>
      </c>
      <c r="AX478" s="15" t="s">
        <v>83</v>
      </c>
      <c r="AY478" s="277" t="s">
        <v>205</v>
      </c>
    </row>
    <row r="479" s="2" customFormat="1" ht="24.15" customHeight="1">
      <c r="A479" s="39"/>
      <c r="B479" s="40"/>
      <c r="C479" s="227" t="s">
        <v>544</v>
      </c>
      <c r="D479" s="227" t="s">
        <v>208</v>
      </c>
      <c r="E479" s="228" t="s">
        <v>5719</v>
      </c>
      <c r="F479" s="229" t="s">
        <v>5720</v>
      </c>
      <c r="G479" s="230" t="s">
        <v>547</v>
      </c>
      <c r="H479" s="231">
        <v>4</v>
      </c>
      <c r="I479" s="232"/>
      <c r="J479" s="233">
        <f>ROUND(I479*H479,2)</f>
        <v>0</v>
      </c>
      <c r="K479" s="229" t="s">
        <v>212</v>
      </c>
      <c r="L479" s="45"/>
      <c r="M479" s="234" t="s">
        <v>1</v>
      </c>
      <c r="N479" s="235" t="s">
        <v>41</v>
      </c>
      <c r="O479" s="92"/>
      <c r="P479" s="236">
        <f>O479*H479</f>
        <v>0</v>
      </c>
      <c r="Q479" s="236">
        <v>0.10661</v>
      </c>
      <c r="R479" s="236">
        <f>Q479*H479</f>
        <v>0.42643999999999999</v>
      </c>
      <c r="S479" s="236">
        <v>0</v>
      </c>
      <c r="T479" s="237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38" t="s">
        <v>213</v>
      </c>
      <c r="AT479" s="238" t="s">
        <v>208</v>
      </c>
      <c r="AU479" s="238" t="s">
        <v>85</v>
      </c>
      <c r="AY479" s="18" t="s">
        <v>205</v>
      </c>
      <c r="BE479" s="239">
        <f>IF(N479="základní",J479,0)</f>
        <v>0</v>
      </c>
      <c r="BF479" s="239">
        <f>IF(N479="snížená",J479,0)</f>
        <v>0</v>
      </c>
      <c r="BG479" s="239">
        <f>IF(N479="zákl. přenesená",J479,0)</f>
        <v>0</v>
      </c>
      <c r="BH479" s="239">
        <f>IF(N479="sníž. přenesená",J479,0)</f>
        <v>0</v>
      </c>
      <c r="BI479" s="239">
        <f>IF(N479="nulová",J479,0)</f>
        <v>0</v>
      </c>
      <c r="BJ479" s="18" t="s">
        <v>83</v>
      </c>
      <c r="BK479" s="239">
        <f>ROUND(I479*H479,2)</f>
        <v>0</v>
      </c>
      <c r="BL479" s="18" t="s">
        <v>213</v>
      </c>
      <c r="BM479" s="238" t="s">
        <v>5721</v>
      </c>
    </row>
    <row r="480" s="2" customFormat="1">
      <c r="A480" s="39"/>
      <c r="B480" s="40"/>
      <c r="C480" s="41"/>
      <c r="D480" s="240" t="s">
        <v>216</v>
      </c>
      <c r="E480" s="41"/>
      <c r="F480" s="241" t="s">
        <v>5722</v>
      </c>
      <c r="G480" s="41"/>
      <c r="H480" s="41"/>
      <c r="I480" s="242"/>
      <c r="J480" s="41"/>
      <c r="K480" s="41"/>
      <c r="L480" s="45"/>
      <c r="M480" s="243"/>
      <c r="N480" s="244"/>
      <c r="O480" s="92"/>
      <c r="P480" s="92"/>
      <c r="Q480" s="92"/>
      <c r="R480" s="92"/>
      <c r="S480" s="92"/>
      <c r="T480" s="93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T480" s="18" t="s">
        <v>216</v>
      </c>
      <c r="AU480" s="18" t="s">
        <v>85</v>
      </c>
    </row>
    <row r="481" s="13" customFormat="1">
      <c r="A481" s="13"/>
      <c r="B481" s="245"/>
      <c r="C481" s="246"/>
      <c r="D481" s="247" t="s">
        <v>218</v>
      </c>
      <c r="E481" s="248" t="s">
        <v>1</v>
      </c>
      <c r="F481" s="249" t="s">
        <v>219</v>
      </c>
      <c r="G481" s="246"/>
      <c r="H481" s="248" t="s">
        <v>1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5" t="s">
        <v>218</v>
      </c>
      <c r="AU481" s="255" t="s">
        <v>85</v>
      </c>
      <c r="AV481" s="13" t="s">
        <v>83</v>
      </c>
      <c r="AW481" s="13" t="s">
        <v>32</v>
      </c>
      <c r="AX481" s="13" t="s">
        <v>76</v>
      </c>
      <c r="AY481" s="255" t="s">
        <v>205</v>
      </c>
    </row>
    <row r="482" s="13" customFormat="1">
      <c r="A482" s="13"/>
      <c r="B482" s="245"/>
      <c r="C482" s="246"/>
      <c r="D482" s="247" t="s">
        <v>218</v>
      </c>
      <c r="E482" s="248" t="s">
        <v>1</v>
      </c>
      <c r="F482" s="249" t="s">
        <v>220</v>
      </c>
      <c r="G482" s="246"/>
      <c r="H482" s="248" t="s">
        <v>1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5" t="s">
        <v>218</v>
      </c>
      <c r="AU482" s="255" t="s">
        <v>85</v>
      </c>
      <c r="AV482" s="13" t="s">
        <v>83</v>
      </c>
      <c r="AW482" s="13" t="s">
        <v>32</v>
      </c>
      <c r="AX482" s="13" t="s">
        <v>76</v>
      </c>
      <c r="AY482" s="255" t="s">
        <v>205</v>
      </c>
    </row>
    <row r="483" s="13" customFormat="1">
      <c r="A483" s="13"/>
      <c r="B483" s="245"/>
      <c r="C483" s="246"/>
      <c r="D483" s="247" t="s">
        <v>218</v>
      </c>
      <c r="E483" s="248" t="s">
        <v>1</v>
      </c>
      <c r="F483" s="249" t="s">
        <v>222</v>
      </c>
      <c r="G483" s="246"/>
      <c r="H483" s="248" t="s">
        <v>1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5" t="s">
        <v>218</v>
      </c>
      <c r="AU483" s="255" t="s">
        <v>85</v>
      </c>
      <c r="AV483" s="13" t="s">
        <v>83</v>
      </c>
      <c r="AW483" s="13" t="s">
        <v>32</v>
      </c>
      <c r="AX483" s="13" t="s">
        <v>76</v>
      </c>
      <c r="AY483" s="255" t="s">
        <v>205</v>
      </c>
    </row>
    <row r="484" s="13" customFormat="1">
      <c r="A484" s="13"/>
      <c r="B484" s="245"/>
      <c r="C484" s="246"/>
      <c r="D484" s="247" t="s">
        <v>218</v>
      </c>
      <c r="E484" s="248" t="s">
        <v>1</v>
      </c>
      <c r="F484" s="249" t="s">
        <v>5723</v>
      </c>
      <c r="G484" s="246"/>
      <c r="H484" s="248" t="s">
        <v>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5" t="s">
        <v>218</v>
      </c>
      <c r="AU484" s="255" t="s">
        <v>85</v>
      </c>
      <c r="AV484" s="13" t="s">
        <v>83</v>
      </c>
      <c r="AW484" s="13" t="s">
        <v>32</v>
      </c>
      <c r="AX484" s="13" t="s">
        <v>76</v>
      </c>
      <c r="AY484" s="255" t="s">
        <v>205</v>
      </c>
    </row>
    <row r="485" s="14" customFormat="1">
      <c r="A485" s="14"/>
      <c r="B485" s="256"/>
      <c r="C485" s="257"/>
      <c r="D485" s="247" t="s">
        <v>218</v>
      </c>
      <c r="E485" s="258" t="s">
        <v>1</v>
      </c>
      <c r="F485" s="259" t="s">
        <v>5724</v>
      </c>
      <c r="G485" s="257"/>
      <c r="H485" s="260">
        <v>4</v>
      </c>
      <c r="I485" s="261"/>
      <c r="J485" s="257"/>
      <c r="K485" s="257"/>
      <c r="L485" s="262"/>
      <c r="M485" s="263"/>
      <c r="N485" s="264"/>
      <c r="O485" s="264"/>
      <c r="P485" s="264"/>
      <c r="Q485" s="264"/>
      <c r="R485" s="264"/>
      <c r="S485" s="264"/>
      <c r="T485" s="26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66" t="s">
        <v>218</v>
      </c>
      <c r="AU485" s="266" t="s">
        <v>85</v>
      </c>
      <c r="AV485" s="14" t="s">
        <v>85</v>
      </c>
      <c r="AW485" s="14" t="s">
        <v>32</v>
      </c>
      <c r="AX485" s="14" t="s">
        <v>76</v>
      </c>
      <c r="AY485" s="266" t="s">
        <v>205</v>
      </c>
    </row>
    <row r="486" s="15" customFormat="1">
      <c r="A486" s="15"/>
      <c r="B486" s="267"/>
      <c r="C486" s="268"/>
      <c r="D486" s="247" t="s">
        <v>218</v>
      </c>
      <c r="E486" s="269" t="s">
        <v>1</v>
      </c>
      <c r="F486" s="270" t="s">
        <v>229</v>
      </c>
      <c r="G486" s="268"/>
      <c r="H486" s="271">
        <v>4</v>
      </c>
      <c r="I486" s="272"/>
      <c r="J486" s="268"/>
      <c r="K486" s="268"/>
      <c r="L486" s="273"/>
      <c r="M486" s="274"/>
      <c r="N486" s="275"/>
      <c r="O486" s="275"/>
      <c r="P486" s="275"/>
      <c r="Q486" s="275"/>
      <c r="R486" s="275"/>
      <c r="S486" s="275"/>
      <c r="T486" s="276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77" t="s">
        <v>218</v>
      </c>
      <c r="AU486" s="277" t="s">
        <v>85</v>
      </c>
      <c r="AV486" s="15" t="s">
        <v>213</v>
      </c>
      <c r="AW486" s="15" t="s">
        <v>32</v>
      </c>
      <c r="AX486" s="15" t="s">
        <v>83</v>
      </c>
      <c r="AY486" s="277" t="s">
        <v>205</v>
      </c>
    </row>
    <row r="487" s="2" customFormat="1" ht="24.15" customHeight="1">
      <c r="A487" s="39"/>
      <c r="B487" s="40"/>
      <c r="C487" s="227" t="s">
        <v>550</v>
      </c>
      <c r="D487" s="227" t="s">
        <v>208</v>
      </c>
      <c r="E487" s="228" t="s">
        <v>5725</v>
      </c>
      <c r="F487" s="229" t="s">
        <v>5726</v>
      </c>
      <c r="G487" s="230" t="s">
        <v>547</v>
      </c>
      <c r="H487" s="231">
        <v>2</v>
      </c>
      <c r="I487" s="232"/>
      <c r="J487" s="233">
        <f>ROUND(I487*H487,2)</f>
        <v>0</v>
      </c>
      <c r="K487" s="229" t="s">
        <v>212</v>
      </c>
      <c r="L487" s="45"/>
      <c r="M487" s="234" t="s">
        <v>1</v>
      </c>
      <c r="N487" s="235" t="s">
        <v>41</v>
      </c>
      <c r="O487" s="92"/>
      <c r="P487" s="236">
        <f>O487*H487</f>
        <v>0</v>
      </c>
      <c r="Q487" s="236">
        <v>0.10761999999999999</v>
      </c>
      <c r="R487" s="236">
        <f>Q487*H487</f>
        <v>0.21523999999999999</v>
      </c>
      <c r="S487" s="236">
        <v>0</v>
      </c>
      <c r="T487" s="237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38" t="s">
        <v>213</v>
      </c>
      <c r="AT487" s="238" t="s">
        <v>208</v>
      </c>
      <c r="AU487" s="238" t="s">
        <v>85</v>
      </c>
      <c r="AY487" s="18" t="s">
        <v>205</v>
      </c>
      <c r="BE487" s="239">
        <f>IF(N487="základní",J487,0)</f>
        <v>0</v>
      </c>
      <c r="BF487" s="239">
        <f>IF(N487="snížená",J487,0)</f>
        <v>0</v>
      </c>
      <c r="BG487" s="239">
        <f>IF(N487="zákl. přenesená",J487,0)</f>
        <v>0</v>
      </c>
      <c r="BH487" s="239">
        <f>IF(N487="sníž. přenesená",J487,0)</f>
        <v>0</v>
      </c>
      <c r="BI487" s="239">
        <f>IF(N487="nulová",J487,0)</f>
        <v>0</v>
      </c>
      <c r="BJ487" s="18" t="s">
        <v>83</v>
      </c>
      <c r="BK487" s="239">
        <f>ROUND(I487*H487,2)</f>
        <v>0</v>
      </c>
      <c r="BL487" s="18" t="s">
        <v>213</v>
      </c>
      <c r="BM487" s="238" t="s">
        <v>5727</v>
      </c>
    </row>
    <row r="488" s="2" customFormat="1">
      <c r="A488" s="39"/>
      <c r="B488" s="40"/>
      <c r="C488" s="41"/>
      <c r="D488" s="240" t="s">
        <v>216</v>
      </c>
      <c r="E488" s="41"/>
      <c r="F488" s="241" t="s">
        <v>5728</v>
      </c>
      <c r="G488" s="41"/>
      <c r="H488" s="41"/>
      <c r="I488" s="242"/>
      <c r="J488" s="41"/>
      <c r="K488" s="41"/>
      <c r="L488" s="45"/>
      <c r="M488" s="243"/>
      <c r="N488" s="244"/>
      <c r="O488" s="92"/>
      <c r="P488" s="92"/>
      <c r="Q488" s="92"/>
      <c r="R488" s="92"/>
      <c r="S488" s="92"/>
      <c r="T488" s="93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T488" s="18" t="s">
        <v>216</v>
      </c>
      <c r="AU488" s="18" t="s">
        <v>85</v>
      </c>
    </row>
    <row r="489" s="13" customFormat="1">
      <c r="A489" s="13"/>
      <c r="B489" s="245"/>
      <c r="C489" s="246"/>
      <c r="D489" s="247" t="s">
        <v>218</v>
      </c>
      <c r="E489" s="248" t="s">
        <v>1</v>
      </c>
      <c r="F489" s="249" t="s">
        <v>219</v>
      </c>
      <c r="G489" s="246"/>
      <c r="H489" s="248" t="s">
        <v>1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5" t="s">
        <v>218</v>
      </c>
      <c r="AU489" s="255" t="s">
        <v>85</v>
      </c>
      <c r="AV489" s="13" t="s">
        <v>83</v>
      </c>
      <c r="AW489" s="13" t="s">
        <v>32</v>
      </c>
      <c r="AX489" s="13" t="s">
        <v>76</v>
      </c>
      <c r="AY489" s="255" t="s">
        <v>205</v>
      </c>
    </row>
    <row r="490" s="13" customFormat="1">
      <c r="A490" s="13"/>
      <c r="B490" s="245"/>
      <c r="C490" s="246"/>
      <c r="D490" s="247" t="s">
        <v>218</v>
      </c>
      <c r="E490" s="248" t="s">
        <v>1</v>
      </c>
      <c r="F490" s="249" t="s">
        <v>220</v>
      </c>
      <c r="G490" s="246"/>
      <c r="H490" s="248" t="s">
        <v>1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5" t="s">
        <v>218</v>
      </c>
      <c r="AU490" s="255" t="s">
        <v>85</v>
      </c>
      <c r="AV490" s="13" t="s">
        <v>83</v>
      </c>
      <c r="AW490" s="13" t="s">
        <v>32</v>
      </c>
      <c r="AX490" s="13" t="s">
        <v>76</v>
      </c>
      <c r="AY490" s="255" t="s">
        <v>205</v>
      </c>
    </row>
    <row r="491" s="13" customFormat="1">
      <c r="A491" s="13"/>
      <c r="B491" s="245"/>
      <c r="C491" s="246"/>
      <c r="D491" s="247" t="s">
        <v>218</v>
      </c>
      <c r="E491" s="248" t="s">
        <v>1</v>
      </c>
      <c r="F491" s="249" t="s">
        <v>222</v>
      </c>
      <c r="G491" s="246"/>
      <c r="H491" s="248" t="s">
        <v>1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5" t="s">
        <v>218</v>
      </c>
      <c r="AU491" s="255" t="s">
        <v>85</v>
      </c>
      <c r="AV491" s="13" t="s">
        <v>83</v>
      </c>
      <c r="AW491" s="13" t="s">
        <v>32</v>
      </c>
      <c r="AX491" s="13" t="s">
        <v>76</v>
      </c>
      <c r="AY491" s="255" t="s">
        <v>205</v>
      </c>
    </row>
    <row r="492" s="13" customFormat="1">
      <c r="A492" s="13"/>
      <c r="B492" s="245"/>
      <c r="C492" s="246"/>
      <c r="D492" s="247" t="s">
        <v>218</v>
      </c>
      <c r="E492" s="248" t="s">
        <v>1</v>
      </c>
      <c r="F492" s="249" t="s">
        <v>5723</v>
      </c>
      <c r="G492" s="246"/>
      <c r="H492" s="248" t="s">
        <v>1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5" t="s">
        <v>218</v>
      </c>
      <c r="AU492" s="255" t="s">
        <v>85</v>
      </c>
      <c r="AV492" s="13" t="s">
        <v>83</v>
      </c>
      <c r="AW492" s="13" t="s">
        <v>32</v>
      </c>
      <c r="AX492" s="13" t="s">
        <v>76</v>
      </c>
      <c r="AY492" s="255" t="s">
        <v>205</v>
      </c>
    </row>
    <row r="493" s="14" customFormat="1">
      <c r="A493" s="14"/>
      <c r="B493" s="256"/>
      <c r="C493" s="257"/>
      <c r="D493" s="247" t="s">
        <v>218</v>
      </c>
      <c r="E493" s="258" t="s">
        <v>1</v>
      </c>
      <c r="F493" s="259" t="s">
        <v>5729</v>
      </c>
      <c r="G493" s="257"/>
      <c r="H493" s="260">
        <v>2</v>
      </c>
      <c r="I493" s="261"/>
      <c r="J493" s="257"/>
      <c r="K493" s="257"/>
      <c r="L493" s="262"/>
      <c r="M493" s="263"/>
      <c r="N493" s="264"/>
      <c r="O493" s="264"/>
      <c r="P493" s="264"/>
      <c r="Q493" s="264"/>
      <c r="R493" s="264"/>
      <c r="S493" s="264"/>
      <c r="T493" s="265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66" t="s">
        <v>218</v>
      </c>
      <c r="AU493" s="266" t="s">
        <v>85</v>
      </c>
      <c r="AV493" s="14" t="s">
        <v>85</v>
      </c>
      <c r="AW493" s="14" t="s">
        <v>32</v>
      </c>
      <c r="AX493" s="14" t="s">
        <v>76</v>
      </c>
      <c r="AY493" s="266" t="s">
        <v>205</v>
      </c>
    </row>
    <row r="494" s="15" customFormat="1">
      <c r="A494" s="15"/>
      <c r="B494" s="267"/>
      <c r="C494" s="268"/>
      <c r="D494" s="247" t="s">
        <v>218</v>
      </c>
      <c r="E494" s="269" t="s">
        <v>1</v>
      </c>
      <c r="F494" s="270" t="s">
        <v>229</v>
      </c>
      <c r="G494" s="268"/>
      <c r="H494" s="271">
        <v>2</v>
      </c>
      <c r="I494" s="272"/>
      <c r="J494" s="268"/>
      <c r="K494" s="268"/>
      <c r="L494" s="273"/>
      <c r="M494" s="274"/>
      <c r="N494" s="275"/>
      <c r="O494" s="275"/>
      <c r="P494" s="275"/>
      <c r="Q494" s="275"/>
      <c r="R494" s="275"/>
      <c r="S494" s="275"/>
      <c r="T494" s="276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77" t="s">
        <v>218</v>
      </c>
      <c r="AU494" s="277" t="s">
        <v>85</v>
      </c>
      <c r="AV494" s="15" t="s">
        <v>213</v>
      </c>
      <c r="AW494" s="15" t="s">
        <v>32</v>
      </c>
      <c r="AX494" s="15" t="s">
        <v>83</v>
      </c>
      <c r="AY494" s="277" t="s">
        <v>205</v>
      </c>
    </row>
    <row r="495" s="2" customFormat="1" ht="24.15" customHeight="1">
      <c r="A495" s="39"/>
      <c r="B495" s="40"/>
      <c r="C495" s="227" t="s">
        <v>556</v>
      </c>
      <c r="D495" s="227" t="s">
        <v>208</v>
      </c>
      <c r="E495" s="228" t="s">
        <v>3039</v>
      </c>
      <c r="F495" s="229" t="s">
        <v>3040</v>
      </c>
      <c r="G495" s="230" t="s">
        <v>547</v>
      </c>
      <c r="H495" s="231">
        <v>10</v>
      </c>
      <c r="I495" s="232"/>
      <c r="J495" s="233">
        <f>ROUND(I495*H495,2)</f>
        <v>0</v>
      </c>
      <c r="K495" s="229" t="s">
        <v>212</v>
      </c>
      <c r="L495" s="45"/>
      <c r="M495" s="234" t="s">
        <v>1</v>
      </c>
      <c r="N495" s="235" t="s">
        <v>41</v>
      </c>
      <c r="O495" s="92"/>
      <c r="P495" s="236">
        <f>O495*H495</f>
        <v>0</v>
      </c>
      <c r="Q495" s="236">
        <v>0.024240000000000001</v>
      </c>
      <c r="R495" s="236">
        <f>Q495*H495</f>
        <v>0.2424</v>
      </c>
      <c r="S495" s="236">
        <v>0</v>
      </c>
      <c r="T495" s="237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38" t="s">
        <v>213</v>
      </c>
      <c r="AT495" s="238" t="s">
        <v>208</v>
      </c>
      <c r="AU495" s="238" t="s">
        <v>85</v>
      </c>
      <c r="AY495" s="18" t="s">
        <v>205</v>
      </c>
      <c r="BE495" s="239">
        <f>IF(N495="základní",J495,0)</f>
        <v>0</v>
      </c>
      <c r="BF495" s="239">
        <f>IF(N495="snížená",J495,0)</f>
        <v>0</v>
      </c>
      <c r="BG495" s="239">
        <f>IF(N495="zákl. přenesená",J495,0)</f>
        <v>0</v>
      </c>
      <c r="BH495" s="239">
        <f>IF(N495="sníž. přenesená",J495,0)</f>
        <v>0</v>
      </c>
      <c r="BI495" s="239">
        <f>IF(N495="nulová",J495,0)</f>
        <v>0</v>
      </c>
      <c r="BJ495" s="18" t="s">
        <v>83</v>
      </c>
      <c r="BK495" s="239">
        <f>ROUND(I495*H495,2)</f>
        <v>0</v>
      </c>
      <c r="BL495" s="18" t="s">
        <v>213</v>
      </c>
      <c r="BM495" s="238" t="s">
        <v>5730</v>
      </c>
    </row>
    <row r="496" s="2" customFormat="1">
      <c r="A496" s="39"/>
      <c r="B496" s="40"/>
      <c r="C496" s="41"/>
      <c r="D496" s="240" t="s">
        <v>216</v>
      </c>
      <c r="E496" s="41"/>
      <c r="F496" s="241" t="s">
        <v>3042</v>
      </c>
      <c r="G496" s="41"/>
      <c r="H496" s="41"/>
      <c r="I496" s="242"/>
      <c r="J496" s="41"/>
      <c r="K496" s="41"/>
      <c r="L496" s="45"/>
      <c r="M496" s="243"/>
      <c r="N496" s="244"/>
      <c r="O496" s="92"/>
      <c r="P496" s="92"/>
      <c r="Q496" s="92"/>
      <c r="R496" s="92"/>
      <c r="S496" s="92"/>
      <c r="T496" s="93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T496" s="18" t="s">
        <v>216</v>
      </c>
      <c r="AU496" s="18" t="s">
        <v>85</v>
      </c>
    </row>
    <row r="497" s="13" customFormat="1">
      <c r="A497" s="13"/>
      <c r="B497" s="245"/>
      <c r="C497" s="246"/>
      <c r="D497" s="247" t="s">
        <v>218</v>
      </c>
      <c r="E497" s="248" t="s">
        <v>1</v>
      </c>
      <c r="F497" s="249" t="s">
        <v>219</v>
      </c>
      <c r="G497" s="246"/>
      <c r="H497" s="248" t="s">
        <v>1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5" t="s">
        <v>218</v>
      </c>
      <c r="AU497" s="255" t="s">
        <v>85</v>
      </c>
      <c r="AV497" s="13" t="s">
        <v>83</v>
      </c>
      <c r="AW497" s="13" t="s">
        <v>32</v>
      </c>
      <c r="AX497" s="13" t="s">
        <v>76</v>
      </c>
      <c r="AY497" s="255" t="s">
        <v>205</v>
      </c>
    </row>
    <row r="498" s="13" customFormat="1">
      <c r="A498" s="13"/>
      <c r="B498" s="245"/>
      <c r="C498" s="246"/>
      <c r="D498" s="247" t="s">
        <v>218</v>
      </c>
      <c r="E498" s="248" t="s">
        <v>1</v>
      </c>
      <c r="F498" s="249" t="s">
        <v>220</v>
      </c>
      <c r="G498" s="246"/>
      <c r="H498" s="248" t="s">
        <v>1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5" t="s">
        <v>218</v>
      </c>
      <c r="AU498" s="255" t="s">
        <v>85</v>
      </c>
      <c r="AV498" s="13" t="s">
        <v>83</v>
      </c>
      <c r="AW498" s="13" t="s">
        <v>32</v>
      </c>
      <c r="AX498" s="13" t="s">
        <v>76</v>
      </c>
      <c r="AY498" s="255" t="s">
        <v>205</v>
      </c>
    </row>
    <row r="499" s="13" customFormat="1">
      <c r="A499" s="13"/>
      <c r="B499" s="245"/>
      <c r="C499" s="246"/>
      <c r="D499" s="247" t="s">
        <v>218</v>
      </c>
      <c r="E499" s="248" t="s">
        <v>1</v>
      </c>
      <c r="F499" s="249" t="s">
        <v>222</v>
      </c>
      <c r="G499" s="246"/>
      <c r="H499" s="248" t="s">
        <v>1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5" t="s">
        <v>218</v>
      </c>
      <c r="AU499" s="255" t="s">
        <v>85</v>
      </c>
      <c r="AV499" s="13" t="s">
        <v>83</v>
      </c>
      <c r="AW499" s="13" t="s">
        <v>32</v>
      </c>
      <c r="AX499" s="13" t="s">
        <v>76</v>
      </c>
      <c r="AY499" s="255" t="s">
        <v>205</v>
      </c>
    </row>
    <row r="500" s="14" customFormat="1">
      <c r="A500" s="14"/>
      <c r="B500" s="256"/>
      <c r="C500" s="257"/>
      <c r="D500" s="247" t="s">
        <v>218</v>
      </c>
      <c r="E500" s="258" t="s">
        <v>1</v>
      </c>
      <c r="F500" s="259" t="s">
        <v>5731</v>
      </c>
      <c r="G500" s="257"/>
      <c r="H500" s="260">
        <v>6</v>
      </c>
      <c r="I500" s="261"/>
      <c r="J500" s="257"/>
      <c r="K500" s="257"/>
      <c r="L500" s="262"/>
      <c r="M500" s="263"/>
      <c r="N500" s="264"/>
      <c r="O500" s="264"/>
      <c r="P500" s="264"/>
      <c r="Q500" s="264"/>
      <c r="R500" s="264"/>
      <c r="S500" s="264"/>
      <c r="T500" s="265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66" t="s">
        <v>218</v>
      </c>
      <c r="AU500" s="266" t="s">
        <v>85</v>
      </c>
      <c r="AV500" s="14" t="s">
        <v>85</v>
      </c>
      <c r="AW500" s="14" t="s">
        <v>32</v>
      </c>
      <c r="AX500" s="14" t="s">
        <v>76</v>
      </c>
      <c r="AY500" s="266" t="s">
        <v>205</v>
      </c>
    </row>
    <row r="501" s="14" customFormat="1">
      <c r="A501" s="14"/>
      <c r="B501" s="256"/>
      <c r="C501" s="257"/>
      <c r="D501" s="247" t="s">
        <v>218</v>
      </c>
      <c r="E501" s="258" t="s">
        <v>1</v>
      </c>
      <c r="F501" s="259" t="s">
        <v>5732</v>
      </c>
      <c r="G501" s="257"/>
      <c r="H501" s="260">
        <v>4</v>
      </c>
      <c r="I501" s="261"/>
      <c r="J501" s="257"/>
      <c r="K501" s="257"/>
      <c r="L501" s="262"/>
      <c r="M501" s="263"/>
      <c r="N501" s="264"/>
      <c r="O501" s="264"/>
      <c r="P501" s="264"/>
      <c r="Q501" s="264"/>
      <c r="R501" s="264"/>
      <c r="S501" s="264"/>
      <c r="T501" s="26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6" t="s">
        <v>218</v>
      </c>
      <c r="AU501" s="266" t="s">
        <v>85</v>
      </c>
      <c r="AV501" s="14" t="s">
        <v>85</v>
      </c>
      <c r="AW501" s="14" t="s">
        <v>32</v>
      </c>
      <c r="AX501" s="14" t="s">
        <v>76</v>
      </c>
      <c r="AY501" s="266" t="s">
        <v>205</v>
      </c>
    </row>
    <row r="502" s="15" customFormat="1">
      <c r="A502" s="15"/>
      <c r="B502" s="267"/>
      <c r="C502" s="268"/>
      <c r="D502" s="247" t="s">
        <v>218</v>
      </c>
      <c r="E502" s="269" t="s">
        <v>1</v>
      </c>
      <c r="F502" s="270" t="s">
        <v>229</v>
      </c>
      <c r="G502" s="268"/>
      <c r="H502" s="271">
        <v>10</v>
      </c>
      <c r="I502" s="272"/>
      <c r="J502" s="268"/>
      <c r="K502" s="268"/>
      <c r="L502" s="273"/>
      <c r="M502" s="274"/>
      <c r="N502" s="275"/>
      <c r="O502" s="275"/>
      <c r="P502" s="275"/>
      <c r="Q502" s="275"/>
      <c r="R502" s="275"/>
      <c r="S502" s="275"/>
      <c r="T502" s="276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77" t="s">
        <v>218</v>
      </c>
      <c r="AU502" s="277" t="s">
        <v>85</v>
      </c>
      <c r="AV502" s="15" t="s">
        <v>213</v>
      </c>
      <c r="AW502" s="15" t="s">
        <v>32</v>
      </c>
      <c r="AX502" s="15" t="s">
        <v>83</v>
      </c>
      <c r="AY502" s="277" t="s">
        <v>205</v>
      </c>
    </row>
    <row r="503" s="2" customFormat="1" ht="24.15" customHeight="1">
      <c r="A503" s="39"/>
      <c r="B503" s="40"/>
      <c r="C503" s="227" t="s">
        <v>561</v>
      </c>
      <c r="D503" s="227" t="s">
        <v>208</v>
      </c>
      <c r="E503" s="228" t="s">
        <v>3048</v>
      </c>
      <c r="F503" s="229" t="s">
        <v>3049</v>
      </c>
      <c r="G503" s="230" t="s">
        <v>547</v>
      </c>
      <c r="H503" s="231">
        <v>10</v>
      </c>
      <c r="I503" s="232"/>
      <c r="J503" s="233">
        <f>ROUND(I503*H503,2)</f>
        <v>0</v>
      </c>
      <c r="K503" s="229" t="s">
        <v>212</v>
      </c>
      <c r="L503" s="45"/>
      <c r="M503" s="234" t="s">
        <v>1</v>
      </c>
      <c r="N503" s="235" t="s">
        <v>41</v>
      </c>
      <c r="O503" s="92"/>
      <c r="P503" s="236">
        <f>O503*H503</f>
        <v>0</v>
      </c>
      <c r="Q503" s="236">
        <v>0</v>
      </c>
      <c r="R503" s="236">
        <f>Q503*H503</f>
        <v>0</v>
      </c>
      <c r="S503" s="236">
        <v>0</v>
      </c>
      <c r="T503" s="237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38" t="s">
        <v>213</v>
      </c>
      <c r="AT503" s="238" t="s">
        <v>208</v>
      </c>
      <c r="AU503" s="238" t="s">
        <v>85</v>
      </c>
      <c r="AY503" s="18" t="s">
        <v>205</v>
      </c>
      <c r="BE503" s="239">
        <f>IF(N503="základní",J503,0)</f>
        <v>0</v>
      </c>
      <c r="BF503" s="239">
        <f>IF(N503="snížená",J503,0)</f>
        <v>0</v>
      </c>
      <c r="BG503" s="239">
        <f>IF(N503="zákl. přenesená",J503,0)</f>
        <v>0</v>
      </c>
      <c r="BH503" s="239">
        <f>IF(N503="sníž. přenesená",J503,0)</f>
        <v>0</v>
      </c>
      <c r="BI503" s="239">
        <f>IF(N503="nulová",J503,0)</f>
        <v>0</v>
      </c>
      <c r="BJ503" s="18" t="s">
        <v>83</v>
      </c>
      <c r="BK503" s="239">
        <f>ROUND(I503*H503,2)</f>
        <v>0</v>
      </c>
      <c r="BL503" s="18" t="s">
        <v>213</v>
      </c>
      <c r="BM503" s="238" t="s">
        <v>5733</v>
      </c>
    </row>
    <row r="504" s="2" customFormat="1">
      <c r="A504" s="39"/>
      <c r="B504" s="40"/>
      <c r="C504" s="41"/>
      <c r="D504" s="240" t="s">
        <v>216</v>
      </c>
      <c r="E504" s="41"/>
      <c r="F504" s="241" t="s">
        <v>3051</v>
      </c>
      <c r="G504" s="41"/>
      <c r="H504" s="41"/>
      <c r="I504" s="242"/>
      <c r="J504" s="41"/>
      <c r="K504" s="41"/>
      <c r="L504" s="45"/>
      <c r="M504" s="243"/>
      <c r="N504" s="244"/>
      <c r="O504" s="92"/>
      <c r="P504" s="92"/>
      <c r="Q504" s="92"/>
      <c r="R504" s="92"/>
      <c r="S504" s="92"/>
      <c r="T504" s="93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T504" s="18" t="s">
        <v>216</v>
      </c>
      <c r="AU504" s="18" t="s">
        <v>85</v>
      </c>
    </row>
    <row r="505" s="14" customFormat="1">
      <c r="A505" s="14"/>
      <c r="B505" s="256"/>
      <c r="C505" s="257"/>
      <c r="D505" s="247" t="s">
        <v>218</v>
      </c>
      <c r="E505" s="258" t="s">
        <v>1</v>
      </c>
      <c r="F505" s="259" t="s">
        <v>5734</v>
      </c>
      <c r="G505" s="257"/>
      <c r="H505" s="260">
        <v>10</v>
      </c>
      <c r="I505" s="261"/>
      <c r="J505" s="257"/>
      <c r="K505" s="257"/>
      <c r="L505" s="262"/>
      <c r="M505" s="263"/>
      <c r="N505" s="264"/>
      <c r="O505" s="264"/>
      <c r="P505" s="264"/>
      <c r="Q505" s="264"/>
      <c r="R505" s="264"/>
      <c r="S505" s="264"/>
      <c r="T505" s="265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66" t="s">
        <v>218</v>
      </c>
      <c r="AU505" s="266" t="s">
        <v>85</v>
      </c>
      <c r="AV505" s="14" t="s">
        <v>85</v>
      </c>
      <c r="AW505" s="14" t="s">
        <v>32</v>
      </c>
      <c r="AX505" s="14" t="s">
        <v>76</v>
      </c>
      <c r="AY505" s="266" t="s">
        <v>205</v>
      </c>
    </row>
    <row r="506" s="15" customFormat="1">
      <c r="A506" s="15"/>
      <c r="B506" s="267"/>
      <c r="C506" s="268"/>
      <c r="D506" s="247" t="s">
        <v>218</v>
      </c>
      <c r="E506" s="269" t="s">
        <v>1</v>
      </c>
      <c r="F506" s="270" t="s">
        <v>229</v>
      </c>
      <c r="G506" s="268"/>
      <c r="H506" s="271">
        <v>10</v>
      </c>
      <c r="I506" s="272"/>
      <c r="J506" s="268"/>
      <c r="K506" s="268"/>
      <c r="L506" s="273"/>
      <c r="M506" s="274"/>
      <c r="N506" s="275"/>
      <c r="O506" s="275"/>
      <c r="P506" s="275"/>
      <c r="Q506" s="275"/>
      <c r="R506" s="275"/>
      <c r="S506" s="275"/>
      <c r="T506" s="276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77" t="s">
        <v>218</v>
      </c>
      <c r="AU506" s="277" t="s">
        <v>85</v>
      </c>
      <c r="AV506" s="15" t="s">
        <v>213</v>
      </c>
      <c r="AW506" s="15" t="s">
        <v>32</v>
      </c>
      <c r="AX506" s="15" t="s">
        <v>83</v>
      </c>
      <c r="AY506" s="277" t="s">
        <v>205</v>
      </c>
    </row>
    <row r="507" s="2" customFormat="1" ht="33" customHeight="1">
      <c r="A507" s="39"/>
      <c r="B507" s="40"/>
      <c r="C507" s="227" t="s">
        <v>566</v>
      </c>
      <c r="D507" s="227" t="s">
        <v>208</v>
      </c>
      <c r="E507" s="228" t="s">
        <v>3053</v>
      </c>
      <c r="F507" s="229" t="s">
        <v>3054</v>
      </c>
      <c r="G507" s="230" t="s">
        <v>547</v>
      </c>
      <c r="H507" s="231">
        <v>10</v>
      </c>
      <c r="I507" s="232"/>
      <c r="J507" s="233">
        <f>ROUND(I507*H507,2)</f>
        <v>0</v>
      </c>
      <c r="K507" s="229" t="s">
        <v>212</v>
      </c>
      <c r="L507" s="45"/>
      <c r="M507" s="234" t="s">
        <v>1</v>
      </c>
      <c r="N507" s="235" t="s">
        <v>41</v>
      </c>
      <c r="O507" s="92"/>
      <c r="P507" s="236">
        <f>O507*H507</f>
        <v>0</v>
      </c>
      <c r="Q507" s="236">
        <v>0.30399999999999999</v>
      </c>
      <c r="R507" s="236">
        <f>Q507*H507</f>
        <v>3.04</v>
      </c>
      <c r="S507" s="236">
        <v>0</v>
      </c>
      <c r="T507" s="237">
        <f>S507*H507</f>
        <v>0</v>
      </c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R507" s="238" t="s">
        <v>213</v>
      </c>
      <c r="AT507" s="238" t="s">
        <v>208</v>
      </c>
      <c r="AU507" s="238" t="s">
        <v>85</v>
      </c>
      <c r="AY507" s="18" t="s">
        <v>205</v>
      </c>
      <c r="BE507" s="239">
        <f>IF(N507="základní",J507,0)</f>
        <v>0</v>
      </c>
      <c r="BF507" s="239">
        <f>IF(N507="snížená",J507,0)</f>
        <v>0</v>
      </c>
      <c r="BG507" s="239">
        <f>IF(N507="zákl. přenesená",J507,0)</f>
        <v>0</v>
      </c>
      <c r="BH507" s="239">
        <f>IF(N507="sníž. přenesená",J507,0)</f>
        <v>0</v>
      </c>
      <c r="BI507" s="239">
        <f>IF(N507="nulová",J507,0)</f>
        <v>0</v>
      </c>
      <c r="BJ507" s="18" t="s">
        <v>83</v>
      </c>
      <c r="BK507" s="239">
        <f>ROUND(I507*H507,2)</f>
        <v>0</v>
      </c>
      <c r="BL507" s="18" t="s">
        <v>213</v>
      </c>
      <c r="BM507" s="238" t="s">
        <v>5735</v>
      </c>
    </row>
    <row r="508" s="2" customFormat="1">
      <c r="A508" s="39"/>
      <c r="B508" s="40"/>
      <c r="C508" s="41"/>
      <c r="D508" s="240" t="s">
        <v>216</v>
      </c>
      <c r="E508" s="41"/>
      <c r="F508" s="241" t="s">
        <v>3056</v>
      </c>
      <c r="G508" s="41"/>
      <c r="H508" s="41"/>
      <c r="I508" s="242"/>
      <c r="J508" s="41"/>
      <c r="K508" s="41"/>
      <c r="L508" s="45"/>
      <c r="M508" s="243"/>
      <c r="N508" s="244"/>
      <c r="O508" s="92"/>
      <c r="P508" s="92"/>
      <c r="Q508" s="92"/>
      <c r="R508" s="92"/>
      <c r="S508" s="92"/>
      <c r="T508" s="93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T508" s="18" t="s">
        <v>216</v>
      </c>
      <c r="AU508" s="18" t="s">
        <v>85</v>
      </c>
    </row>
    <row r="509" s="13" customFormat="1">
      <c r="A509" s="13"/>
      <c r="B509" s="245"/>
      <c r="C509" s="246"/>
      <c r="D509" s="247" t="s">
        <v>218</v>
      </c>
      <c r="E509" s="248" t="s">
        <v>1</v>
      </c>
      <c r="F509" s="249" t="s">
        <v>219</v>
      </c>
      <c r="G509" s="246"/>
      <c r="H509" s="248" t="s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5" t="s">
        <v>218</v>
      </c>
      <c r="AU509" s="255" t="s">
        <v>85</v>
      </c>
      <c r="AV509" s="13" t="s">
        <v>83</v>
      </c>
      <c r="AW509" s="13" t="s">
        <v>32</v>
      </c>
      <c r="AX509" s="13" t="s">
        <v>76</v>
      </c>
      <c r="AY509" s="255" t="s">
        <v>205</v>
      </c>
    </row>
    <row r="510" s="13" customFormat="1">
      <c r="A510" s="13"/>
      <c r="B510" s="245"/>
      <c r="C510" s="246"/>
      <c r="D510" s="247" t="s">
        <v>218</v>
      </c>
      <c r="E510" s="248" t="s">
        <v>1</v>
      </c>
      <c r="F510" s="249" t="s">
        <v>220</v>
      </c>
      <c r="G510" s="246"/>
      <c r="H510" s="248" t="s">
        <v>1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5" t="s">
        <v>218</v>
      </c>
      <c r="AU510" s="255" t="s">
        <v>85</v>
      </c>
      <c r="AV510" s="13" t="s">
        <v>83</v>
      </c>
      <c r="AW510" s="13" t="s">
        <v>32</v>
      </c>
      <c r="AX510" s="13" t="s">
        <v>76</v>
      </c>
      <c r="AY510" s="255" t="s">
        <v>205</v>
      </c>
    </row>
    <row r="511" s="13" customFormat="1">
      <c r="A511" s="13"/>
      <c r="B511" s="245"/>
      <c r="C511" s="246"/>
      <c r="D511" s="247" t="s">
        <v>218</v>
      </c>
      <c r="E511" s="248" t="s">
        <v>1</v>
      </c>
      <c r="F511" s="249" t="s">
        <v>222</v>
      </c>
      <c r="G511" s="246"/>
      <c r="H511" s="248" t="s">
        <v>1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5" t="s">
        <v>218</v>
      </c>
      <c r="AU511" s="255" t="s">
        <v>85</v>
      </c>
      <c r="AV511" s="13" t="s">
        <v>83</v>
      </c>
      <c r="AW511" s="13" t="s">
        <v>32</v>
      </c>
      <c r="AX511" s="13" t="s">
        <v>76</v>
      </c>
      <c r="AY511" s="255" t="s">
        <v>205</v>
      </c>
    </row>
    <row r="512" s="14" customFormat="1">
      <c r="A512" s="14"/>
      <c r="B512" s="256"/>
      <c r="C512" s="257"/>
      <c r="D512" s="247" t="s">
        <v>218</v>
      </c>
      <c r="E512" s="258" t="s">
        <v>1</v>
      </c>
      <c r="F512" s="259" t="s">
        <v>5731</v>
      </c>
      <c r="G512" s="257"/>
      <c r="H512" s="260">
        <v>6</v>
      </c>
      <c r="I512" s="261"/>
      <c r="J512" s="257"/>
      <c r="K512" s="257"/>
      <c r="L512" s="262"/>
      <c r="M512" s="263"/>
      <c r="N512" s="264"/>
      <c r="O512" s="264"/>
      <c r="P512" s="264"/>
      <c r="Q512" s="264"/>
      <c r="R512" s="264"/>
      <c r="S512" s="264"/>
      <c r="T512" s="265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66" t="s">
        <v>218</v>
      </c>
      <c r="AU512" s="266" t="s">
        <v>85</v>
      </c>
      <c r="AV512" s="14" t="s">
        <v>85</v>
      </c>
      <c r="AW512" s="14" t="s">
        <v>32</v>
      </c>
      <c r="AX512" s="14" t="s">
        <v>76</v>
      </c>
      <c r="AY512" s="266" t="s">
        <v>205</v>
      </c>
    </row>
    <row r="513" s="14" customFormat="1">
      <c r="A513" s="14"/>
      <c r="B513" s="256"/>
      <c r="C513" s="257"/>
      <c r="D513" s="247" t="s">
        <v>218</v>
      </c>
      <c r="E513" s="258" t="s">
        <v>1</v>
      </c>
      <c r="F513" s="259" t="s">
        <v>5732</v>
      </c>
      <c r="G513" s="257"/>
      <c r="H513" s="260">
        <v>4</v>
      </c>
      <c r="I513" s="261"/>
      <c r="J513" s="257"/>
      <c r="K513" s="257"/>
      <c r="L513" s="262"/>
      <c r="M513" s="263"/>
      <c r="N513" s="264"/>
      <c r="O513" s="264"/>
      <c r="P513" s="264"/>
      <c r="Q513" s="264"/>
      <c r="R513" s="264"/>
      <c r="S513" s="264"/>
      <c r="T513" s="265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66" t="s">
        <v>218</v>
      </c>
      <c r="AU513" s="266" t="s">
        <v>85</v>
      </c>
      <c r="AV513" s="14" t="s">
        <v>85</v>
      </c>
      <c r="AW513" s="14" t="s">
        <v>32</v>
      </c>
      <c r="AX513" s="14" t="s">
        <v>76</v>
      </c>
      <c r="AY513" s="266" t="s">
        <v>205</v>
      </c>
    </row>
    <row r="514" s="15" customFormat="1">
      <c r="A514" s="15"/>
      <c r="B514" s="267"/>
      <c r="C514" s="268"/>
      <c r="D514" s="247" t="s">
        <v>218</v>
      </c>
      <c r="E514" s="269" t="s">
        <v>1</v>
      </c>
      <c r="F514" s="270" t="s">
        <v>229</v>
      </c>
      <c r="G514" s="268"/>
      <c r="H514" s="271">
        <v>10</v>
      </c>
      <c r="I514" s="272"/>
      <c r="J514" s="268"/>
      <c r="K514" s="268"/>
      <c r="L514" s="273"/>
      <c r="M514" s="274"/>
      <c r="N514" s="275"/>
      <c r="O514" s="275"/>
      <c r="P514" s="275"/>
      <c r="Q514" s="275"/>
      <c r="R514" s="275"/>
      <c r="S514" s="275"/>
      <c r="T514" s="276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77" t="s">
        <v>218</v>
      </c>
      <c r="AU514" s="277" t="s">
        <v>85</v>
      </c>
      <c r="AV514" s="15" t="s">
        <v>213</v>
      </c>
      <c r="AW514" s="15" t="s">
        <v>32</v>
      </c>
      <c r="AX514" s="15" t="s">
        <v>83</v>
      </c>
      <c r="AY514" s="277" t="s">
        <v>205</v>
      </c>
    </row>
    <row r="515" s="2" customFormat="1" ht="16.5" customHeight="1">
      <c r="A515" s="39"/>
      <c r="B515" s="40"/>
      <c r="C515" s="227" t="s">
        <v>572</v>
      </c>
      <c r="D515" s="227" t="s">
        <v>208</v>
      </c>
      <c r="E515" s="228" t="s">
        <v>5736</v>
      </c>
      <c r="F515" s="229" t="s">
        <v>5737</v>
      </c>
      <c r="G515" s="230" t="s">
        <v>255</v>
      </c>
      <c r="H515" s="231">
        <v>214</v>
      </c>
      <c r="I515" s="232"/>
      <c r="J515" s="233">
        <f>ROUND(I515*H515,2)</f>
        <v>0</v>
      </c>
      <c r="K515" s="229" t="s">
        <v>212</v>
      </c>
      <c r="L515" s="45"/>
      <c r="M515" s="234" t="s">
        <v>1</v>
      </c>
      <c r="N515" s="235" t="s">
        <v>41</v>
      </c>
      <c r="O515" s="92"/>
      <c r="P515" s="236">
        <f>O515*H515</f>
        <v>0</v>
      </c>
      <c r="Q515" s="236">
        <v>0.00019000000000000001</v>
      </c>
      <c r="R515" s="236">
        <f>Q515*H515</f>
        <v>0.040660000000000002</v>
      </c>
      <c r="S515" s="236">
        <v>0</v>
      </c>
      <c r="T515" s="237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38" t="s">
        <v>213</v>
      </c>
      <c r="AT515" s="238" t="s">
        <v>208</v>
      </c>
      <c r="AU515" s="238" t="s">
        <v>85</v>
      </c>
      <c r="AY515" s="18" t="s">
        <v>205</v>
      </c>
      <c r="BE515" s="239">
        <f>IF(N515="základní",J515,0)</f>
        <v>0</v>
      </c>
      <c r="BF515" s="239">
        <f>IF(N515="snížená",J515,0)</f>
        <v>0</v>
      </c>
      <c r="BG515" s="239">
        <f>IF(N515="zákl. přenesená",J515,0)</f>
        <v>0</v>
      </c>
      <c r="BH515" s="239">
        <f>IF(N515="sníž. přenesená",J515,0)</f>
        <v>0</v>
      </c>
      <c r="BI515" s="239">
        <f>IF(N515="nulová",J515,0)</f>
        <v>0</v>
      </c>
      <c r="BJ515" s="18" t="s">
        <v>83</v>
      </c>
      <c r="BK515" s="239">
        <f>ROUND(I515*H515,2)</f>
        <v>0</v>
      </c>
      <c r="BL515" s="18" t="s">
        <v>213</v>
      </c>
      <c r="BM515" s="238" t="s">
        <v>5738</v>
      </c>
    </row>
    <row r="516" s="2" customFormat="1">
      <c r="A516" s="39"/>
      <c r="B516" s="40"/>
      <c r="C516" s="41"/>
      <c r="D516" s="240" t="s">
        <v>216</v>
      </c>
      <c r="E516" s="41"/>
      <c r="F516" s="241" t="s">
        <v>5739</v>
      </c>
      <c r="G516" s="41"/>
      <c r="H516" s="41"/>
      <c r="I516" s="242"/>
      <c r="J516" s="41"/>
      <c r="K516" s="41"/>
      <c r="L516" s="45"/>
      <c r="M516" s="243"/>
      <c r="N516" s="244"/>
      <c r="O516" s="92"/>
      <c r="P516" s="92"/>
      <c r="Q516" s="92"/>
      <c r="R516" s="92"/>
      <c r="S516" s="92"/>
      <c r="T516" s="93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T516" s="18" t="s">
        <v>216</v>
      </c>
      <c r="AU516" s="18" t="s">
        <v>85</v>
      </c>
    </row>
    <row r="517" s="13" customFormat="1">
      <c r="A517" s="13"/>
      <c r="B517" s="245"/>
      <c r="C517" s="246"/>
      <c r="D517" s="247" t="s">
        <v>218</v>
      </c>
      <c r="E517" s="248" t="s">
        <v>1</v>
      </c>
      <c r="F517" s="249" t="s">
        <v>219</v>
      </c>
      <c r="G517" s="246"/>
      <c r="H517" s="248" t="s">
        <v>1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5" t="s">
        <v>218</v>
      </c>
      <c r="AU517" s="255" t="s">
        <v>85</v>
      </c>
      <c r="AV517" s="13" t="s">
        <v>83</v>
      </c>
      <c r="AW517" s="13" t="s">
        <v>32</v>
      </c>
      <c r="AX517" s="13" t="s">
        <v>76</v>
      </c>
      <c r="AY517" s="255" t="s">
        <v>205</v>
      </c>
    </row>
    <row r="518" s="13" customFormat="1">
      <c r="A518" s="13"/>
      <c r="B518" s="245"/>
      <c r="C518" s="246"/>
      <c r="D518" s="247" t="s">
        <v>218</v>
      </c>
      <c r="E518" s="248" t="s">
        <v>1</v>
      </c>
      <c r="F518" s="249" t="s">
        <v>220</v>
      </c>
      <c r="G518" s="246"/>
      <c r="H518" s="248" t="s">
        <v>1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5" t="s">
        <v>218</v>
      </c>
      <c r="AU518" s="255" t="s">
        <v>85</v>
      </c>
      <c r="AV518" s="13" t="s">
        <v>83</v>
      </c>
      <c r="AW518" s="13" t="s">
        <v>32</v>
      </c>
      <c r="AX518" s="13" t="s">
        <v>76</v>
      </c>
      <c r="AY518" s="255" t="s">
        <v>205</v>
      </c>
    </row>
    <row r="519" s="13" customFormat="1">
      <c r="A519" s="13"/>
      <c r="B519" s="245"/>
      <c r="C519" s="246"/>
      <c r="D519" s="247" t="s">
        <v>218</v>
      </c>
      <c r="E519" s="248" t="s">
        <v>1</v>
      </c>
      <c r="F519" s="249" t="s">
        <v>222</v>
      </c>
      <c r="G519" s="246"/>
      <c r="H519" s="248" t="s">
        <v>1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5" t="s">
        <v>218</v>
      </c>
      <c r="AU519" s="255" t="s">
        <v>85</v>
      </c>
      <c r="AV519" s="13" t="s">
        <v>83</v>
      </c>
      <c r="AW519" s="13" t="s">
        <v>32</v>
      </c>
      <c r="AX519" s="13" t="s">
        <v>76</v>
      </c>
      <c r="AY519" s="255" t="s">
        <v>205</v>
      </c>
    </row>
    <row r="520" s="14" customFormat="1">
      <c r="A520" s="14"/>
      <c r="B520" s="256"/>
      <c r="C520" s="257"/>
      <c r="D520" s="247" t="s">
        <v>218</v>
      </c>
      <c r="E520" s="258" t="s">
        <v>1</v>
      </c>
      <c r="F520" s="259" t="s">
        <v>5740</v>
      </c>
      <c r="G520" s="257"/>
      <c r="H520" s="260">
        <v>71</v>
      </c>
      <c r="I520" s="261"/>
      <c r="J520" s="257"/>
      <c r="K520" s="257"/>
      <c r="L520" s="262"/>
      <c r="M520" s="263"/>
      <c r="N520" s="264"/>
      <c r="O520" s="264"/>
      <c r="P520" s="264"/>
      <c r="Q520" s="264"/>
      <c r="R520" s="264"/>
      <c r="S520" s="264"/>
      <c r="T520" s="26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66" t="s">
        <v>218</v>
      </c>
      <c r="AU520" s="266" t="s">
        <v>85</v>
      </c>
      <c r="AV520" s="14" t="s">
        <v>85</v>
      </c>
      <c r="AW520" s="14" t="s">
        <v>32</v>
      </c>
      <c r="AX520" s="14" t="s">
        <v>76</v>
      </c>
      <c r="AY520" s="266" t="s">
        <v>205</v>
      </c>
    </row>
    <row r="521" s="14" customFormat="1">
      <c r="A521" s="14"/>
      <c r="B521" s="256"/>
      <c r="C521" s="257"/>
      <c r="D521" s="247" t="s">
        <v>218</v>
      </c>
      <c r="E521" s="258" t="s">
        <v>1</v>
      </c>
      <c r="F521" s="259" t="s">
        <v>5741</v>
      </c>
      <c r="G521" s="257"/>
      <c r="H521" s="260">
        <v>27</v>
      </c>
      <c r="I521" s="261"/>
      <c r="J521" s="257"/>
      <c r="K521" s="257"/>
      <c r="L521" s="262"/>
      <c r="M521" s="263"/>
      <c r="N521" s="264"/>
      <c r="O521" s="264"/>
      <c r="P521" s="264"/>
      <c r="Q521" s="264"/>
      <c r="R521" s="264"/>
      <c r="S521" s="264"/>
      <c r="T521" s="265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66" t="s">
        <v>218</v>
      </c>
      <c r="AU521" s="266" t="s">
        <v>85</v>
      </c>
      <c r="AV521" s="14" t="s">
        <v>85</v>
      </c>
      <c r="AW521" s="14" t="s">
        <v>32</v>
      </c>
      <c r="AX521" s="14" t="s">
        <v>76</v>
      </c>
      <c r="AY521" s="266" t="s">
        <v>205</v>
      </c>
    </row>
    <row r="522" s="14" customFormat="1">
      <c r="A522" s="14"/>
      <c r="B522" s="256"/>
      <c r="C522" s="257"/>
      <c r="D522" s="247" t="s">
        <v>218</v>
      </c>
      <c r="E522" s="258" t="s">
        <v>1</v>
      </c>
      <c r="F522" s="259" t="s">
        <v>5742</v>
      </c>
      <c r="G522" s="257"/>
      <c r="H522" s="260">
        <v>70</v>
      </c>
      <c r="I522" s="261"/>
      <c r="J522" s="257"/>
      <c r="K522" s="257"/>
      <c r="L522" s="262"/>
      <c r="M522" s="263"/>
      <c r="N522" s="264"/>
      <c r="O522" s="264"/>
      <c r="P522" s="264"/>
      <c r="Q522" s="264"/>
      <c r="R522" s="264"/>
      <c r="S522" s="264"/>
      <c r="T522" s="265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66" t="s">
        <v>218</v>
      </c>
      <c r="AU522" s="266" t="s">
        <v>85</v>
      </c>
      <c r="AV522" s="14" t="s">
        <v>85</v>
      </c>
      <c r="AW522" s="14" t="s">
        <v>32</v>
      </c>
      <c r="AX522" s="14" t="s">
        <v>76</v>
      </c>
      <c r="AY522" s="266" t="s">
        <v>205</v>
      </c>
    </row>
    <row r="523" s="14" customFormat="1">
      <c r="A523" s="14"/>
      <c r="B523" s="256"/>
      <c r="C523" s="257"/>
      <c r="D523" s="247" t="s">
        <v>218</v>
      </c>
      <c r="E523" s="258" t="s">
        <v>1</v>
      </c>
      <c r="F523" s="259" t="s">
        <v>5743</v>
      </c>
      <c r="G523" s="257"/>
      <c r="H523" s="260">
        <v>46</v>
      </c>
      <c r="I523" s="261"/>
      <c r="J523" s="257"/>
      <c r="K523" s="257"/>
      <c r="L523" s="262"/>
      <c r="M523" s="263"/>
      <c r="N523" s="264"/>
      <c r="O523" s="264"/>
      <c r="P523" s="264"/>
      <c r="Q523" s="264"/>
      <c r="R523" s="264"/>
      <c r="S523" s="264"/>
      <c r="T523" s="265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66" t="s">
        <v>218</v>
      </c>
      <c r="AU523" s="266" t="s">
        <v>85</v>
      </c>
      <c r="AV523" s="14" t="s">
        <v>85</v>
      </c>
      <c r="AW523" s="14" t="s">
        <v>32</v>
      </c>
      <c r="AX523" s="14" t="s">
        <v>76</v>
      </c>
      <c r="AY523" s="266" t="s">
        <v>205</v>
      </c>
    </row>
    <row r="524" s="15" customFormat="1">
      <c r="A524" s="15"/>
      <c r="B524" s="267"/>
      <c r="C524" s="268"/>
      <c r="D524" s="247" t="s">
        <v>218</v>
      </c>
      <c r="E524" s="269" t="s">
        <v>1</v>
      </c>
      <c r="F524" s="270" t="s">
        <v>229</v>
      </c>
      <c r="G524" s="268"/>
      <c r="H524" s="271">
        <v>214</v>
      </c>
      <c r="I524" s="272"/>
      <c r="J524" s="268"/>
      <c r="K524" s="268"/>
      <c r="L524" s="273"/>
      <c r="M524" s="274"/>
      <c r="N524" s="275"/>
      <c r="O524" s="275"/>
      <c r="P524" s="275"/>
      <c r="Q524" s="275"/>
      <c r="R524" s="275"/>
      <c r="S524" s="275"/>
      <c r="T524" s="276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77" t="s">
        <v>218</v>
      </c>
      <c r="AU524" s="277" t="s">
        <v>85</v>
      </c>
      <c r="AV524" s="15" t="s">
        <v>213</v>
      </c>
      <c r="AW524" s="15" t="s">
        <v>32</v>
      </c>
      <c r="AX524" s="15" t="s">
        <v>83</v>
      </c>
      <c r="AY524" s="277" t="s">
        <v>205</v>
      </c>
    </row>
    <row r="525" s="2" customFormat="1" ht="16.5" customHeight="1">
      <c r="A525" s="39"/>
      <c r="B525" s="40"/>
      <c r="C525" s="227" t="s">
        <v>577</v>
      </c>
      <c r="D525" s="227" t="s">
        <v>208</v>
      </c>
      <c r="E525" s="228" t="s">
        <v>5744</v>
      </c>
      <c r="F525" s="229" t="s">
        <v>5745</v>
      </c>
      <c r="G525" s="230" t="s">
        <v>255</v>
      </c>
      <c r="H525" s="231">
        <v>123</v>
      </c>
      <c r="I525" s="232"/>
      <c r="J525" s="233">
        <f>ROUND(I525*H525,2)</f>
        <v>0</v>
      </c>
      <c r="K525" s="229" t="s">
        <v>212</v>
      </c>
      <c r="L525" s="45"/>
      <c r="M525" s="234" t="s">
        <v>1</v>
      </c>
      <c r="N525" s="235" t="s">
        <v>41</v>
      </c>
      <c r="O525" s="92"/>
      <c r="P525" s="236">
        <f>O525*H525</f>
        <v>0</v>
      </c>
      <c r="Q525" s="236">
        <v>0.00020000000000000001</v>
      </c>
      <c r="R525" s="236">
        <f>Q525*H525</f>
        <v>0.0246</v>
      </c>
      <c r="S525" s="236">
        <v>0</v>
      </c>
      <c r="T525" s="237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38" t="s">
        <v>213</v>
      </c>
      <c r="AT525" s="238" t="s">
        <v>208</v>
      </c>
      <c r="AU525" s="238" t="s">
        <v>85</v>
      </c>
      <c r="AY525" s="18" t="s">
        <v>205</v>
      </c>
      <c r="BE525" s="239">
        <f>IF(N525="základní",J525,0)</f>
        <v>0</v>
      </c>
      <c r="BF525" s="239">
        <f>IF(N525="snížená",J525,0)</f>
        <v>0</v>
      </c>
      <c r="BG525" s="239">
        <f>IF(N525="zákl. přenesená",J525,0)</f>
        <v>0</v>
      </c>
      <c r="BH525" s="239">
        <f>IF(N525="sníž. přenesená",J525,0)</f>
        <v>0</v>
      </c>
      <c r="BI525" s="239">
        <f>IF(N525="nulová",J525,0)</f>
        <v>0</v>
      </c>
      <c r="BJ525" s="18" t="s">
        <v>83</v>
      </c>
      <c r="BK525" s="239">
        <f>ROUND(I525*H525,2)</f>
        <v>0</v>
      </c>
      <c r="BL525" s="18" t="s">
        <v>213</v>
      </c>
      <c r="BM525" s="238" t="s">
        <v>5746</v>
      </c>
    </row>
    <row r="526" s="2" customFormat="1">
      <c r="A526" s="39"/>
      <c r="B526" s="40"/>
      <c r="C526" s="41"/>
      <c r="D526" s="240" t="s">
        <v>216</v>
      </c>
      <c r="E526" s="41"/>
      <c r="F526" s="241" t="s">
        <v>5747</v>
      </c>
      <c r="G526" s="41"/>
      <c r="H526" s="41"/>
      <c r="I526" s="242"/>
      <c r="J526" s="41"/>
      <c r="K526" s="41"/>
      <c r="L526" s="45"/>
      <c r="M526" s="243"/>
      <c r="N526" s="244"/>
      <c r="O526" s="92"/>
      <c r="P526" s="92"/>
      <c r="Q526" s="92"/>
      <c r="R526" s="92"/>
      <c r="S526" s="92"/>
      <c r="T526" s="93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216</v>
      </c>
      <c r="AU526" s="18" t="s">
        <v>85</v>
      </c>
    </row>
    <row r="527" s="13" customFormat="1">
      <c r="A527" s="13"/>
      <c r="B527" s="245"/>
      <c r="C527" s="246"/>
      <c r="D527" s="247" t="s">
        <v>218</v>
      </c>
      <c r="E527" s="248" t="s">
        <v>1</v>
      </c>
      <c r="F527" s="249" t="s">
        <v>219</v>
      </c>
      <c r="G527" s="246"/>
      <c r="H527" s="248" t="s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5" t="s">
        <v>218</v>
      </c>
      <c r="AU527" s="255" t="s">
        <v>85</v>
      </c>
      <c r="AV527" s="13" t="s">
        <v>83</v>
      </c>
      <c r="AW527" s="13" t="s">
        <v>32</v>
      </c>
      <c r="AX527" s="13" t="s">
        <v>76</v>
      </c>
      <c r="AY527" s="255" t="s">
        <v>205</v>
      </c>
    </row>
    <row r="528" s="13" customFormat="1">
      <c r="A528" s="13"/>
      <c r="B528" s="245"/>
      <c r="C528" s="246"/>
      <c r="D528" s="247" t="s">
        <v>218</v>
      </c>
      <c r="E528" s="248" t="s">
        <v>1</v>
      </c>
      <c r="F528" s="249" t="s">
        <v>220</v>
      </c>
      <c r="G528" s="246"/>
      <c r="H528" s="248" t="s">
        <v>1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5" t="s">
        <v>218</v>
      </c>
      <c r="AU528" s="255" t="s">
        <v>85</v>
      </c>
      <c r="AV528" s="13" t="s">
        <v>83</v>
      </c>
      <c r="AW528" s="13" t="s">
        <v>32</v>
      </c>
      <c r="AX528" s="13" t="s">
        <v>76</v>
      </c>
      <c r="AY528" s="255" t="s">
        <v>205</v>
      </c>
    </row>
    <row r="529" s="13" customFormat="1">
      <c r="A529" s="13"/>
      <c r="B529" s="245"/>
      <c r="C529" s="246"/>
      <c r="D529" s="247" t="s">
        <v>218</v>
      </c>
      <c r="E529" s="248" t="s">
        <v>1</v>
      </c>
      <c r="F529" s="249" t="s">
        <v>222</v>
      </c>
      <c r="G529" s="246"/>
      <c r="H529" s="248" t="s">
        <v>1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5" t="s">
        <v>218</v>
      </c>
      <c r="AU529" s="255" t="s">
        <v>85</v>
      </c>
      <c r="AV529" s="13" t="s">
        <v>83</v>
      </c>
      <c r="AW529" s="13" t="s">
        <v>32</v>
      </c>
      <c r="AX529" s="13" t="s">
        <v>76</v>
      </c>
      <c r="AY529" s="255" t="s">
        <v>205</v>
      </c>
    </row>
    <row r="530" s="14" customFormat="1">
      <c r="A530" s="14"/>
      <c r="B530" s="256"/>
      <c r="C530" s="257"/>
      <c r="D530" s="247" t="s">
        <v>218</v>
      </c>
      <c r="E530" s="258" t="s">
        <v>1</v>
      </c>
      <c r="F530" s="259" t="s">
        <v>5748</v>
      </c>
      <c r="G530" s="257"/>
      <c r="H530" s="260">
        <v>28</v>
      </c>
      <c r="I530" s="261"/>
      <c r="J530" s="257"/>
      <c r="K530" s="257"/>
      <c r="L530" s="262"/>
      <c r="M530" s="263"/>
      <c r="N530" s="264"/>
      <c r="O530" s="264"/>
      <c r="P530" s="264"/>
      <c r="Q530" s="264"/>
      <c r="R530" s="264"/>
      <c r="S530" s="264"/>
      <c r="T530" s="265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66" t="s">
        <v>218</v>
      </c>
      <c r="AU530" s="266" t="s">
        <v>85</v>
      </c>
      <c r="AV530" s="14" t="s">
        <v>85</v>
      </c>
      <c r="AW530" s="14" t="s">
        <v>32</v>
      </c>
      <c r="AX530" s="14" t="s">
        <v>76</v>
      </c>
      <c r="AY530" s="266" t="s">
        <v>205</v>
      </c>
    </row>
    <row r="531" s="14" customFormat="1">
      <c r="A531" s="14"/>
      <c r="B531" s="256"/>
      <c r="C531" s="257"/>
      <c r="D531" s="247" t="s">
        <v>218</v>
      </c>
      <c r="E531" s="258" t="s">
        <v>1</v>
      </c>
      <c r="F531" s="259" t="s">
        <v>5749</v>
      </c>
      <c r="G531" s="257"/>
      <c r="H531" s="260">
        <v>95</v>
      </c>
      <c r="I531" s="261"/>
      <c r="J531" s="257"/>
      <c r="K531" s="257"/>
      <c r="L531" s="262"/>
      <c r="M531" s="263"/>
      <c r="N531" s="264"/>
      <c r="O531" s="264"/>
      <c r="P531" s="264"/>
      <c r="Q531" s="264"/>
      <c r="R531" s="264"/>
      <c r="S531" s="264"/>
      <c r="T531" s="265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66" t="s">
        <v>218</v>
      </c>
      <c r="AU531" s="266" t="s">
        <v>85</v>
      </c>
      <c r="AV531" s="14" t="s">
        <v>85</v>
      </c>
      <c r="AW531" s="14" t="s">
        <v>32</v>
      </c>
      <c r="AX531" s="14" t="s">
        <v>76</v>
      </c>
      <c r="AY531" s="266" t="s">
        <v>205</v>
      </c>
    </row>
    <row r="532" s="15" customFormat="1">
      <c r="A532" s="15"/>
      <c r="B532" s="267"/>
      <c r="C532" s="268"/>
      <c r="D532" s="247" t="s">
        <v>218</v>
      </c>
      <c r="E532" s="269" t="s">
        <v>1</v>
      </c>
      <c r="F532" s="270" t="s">
        <v>229</v>
      </c>
      <c r="G532" s="268"/>
      <c r="H532" s="271">
        <v>123</v>
      </c>
      <c r="I532" s="272"/>
      <c r="J532" s="268"/>
      <c r="K532" s="268"/>
      <c r="L532" s="273"/>
      <c r="M532" s="274"/>
      <c r="N532" s="275"/>
      <c r="O532" s="275"/>
      <c r="P532" s="275"/>
      <c r="Q532" s="275"/>
      <c r="R532" s="275"/>
      <c r="S532" s="275"/>
      <c r="T532" s="276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77" t="s">
        <v>218</v>
      </c>
      <c r="AU532" s="277" t="s">
        <v>85</v>
      </c>
      <c r="AV532" s="15" t="s">
        <v>213</v>
      </c>
      <c r="AW532" s="15" t="s">
        <v>32</v>
      </c>
      <c r="AX532" s="15" t="s">
        <v>83</v>
      </c>
      <c r="AY532" s="277" t="s">
        <v>205</v>
      </c>
    </row>
    <row r="533" s="2" customFormat="1" ht="21.75" customHeight="1">
      <c r="A533" s="39"/>
      <c r="B533" s="40"/>
      <c r="C533" s="227" t="s">
        <v>581</v>
      </c>
      <c r="D533" s="227" t="s">
        <v>208</v>
      </c>
      <c r="E533" s="228" t="s">
        <v>5750</v>
      </c>
      <c r="F533" s="229" t="s">
        <v>5751</v>
      </c>
      <c r="G533" s="230" t="s">
        <v>255</v>
      </c>
      <c r="H533" s="231">
        <v>214</v>
      </c>
      <c r="I533" s="232"/>
      <c r="J533" s="233">
        <f>ROUND(I533*H533,2)</f>
        <v>0</v>
      </c>
      <c r="K533" s="229" t="s">
        <v>212</v>
      </c>
      <c r="L533" s="45"/>
      <c r="M533" s="234" t="s">
        <v>1</v>
      </c>
      <c r="N533" s="235" t="s">
        <v>41</v>
      </c>
      <c r="O533" s="92"/>
      <c r="P533" s="236">
        <f>O533*H533</f>
        <v>0</v>
      </c>
      <c r="Q533" s="236">
        <v>6.0000000000000002E-05</v>
      </c>
      <c r="R533" s="236">
        <f>Q533*H533</f>
        <v>0.012840000000000001</v>
      </c>
      <c r="S533" s="236">
        <v>0</v>
      </c>
      <c r="T533" s="237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38" t="s">
        <v>213</v>
      </c>
      <c r="AT533" s="238" t="s">
        <v>208</v>
      </c>
      <c r="AU533" s="238" t="s">
        <v>85</v>
      </c>
      <c r="AY533" s="18" t="s">
        <v>205</v>
      </c>
      <c r="BE533" s="239">
        <f>IF(N533="základní",J533,0)</f>
        <v>0</v>
      </c>
      <c r="BF533" s="239">
        <f>IF(N533="snížená",J533,0)</f>
        <v>0</v>
      </c>
      <c r="BG533" s="239">
        <f>IF(N533="zákl. přenesená",J533,0)</f>
        <v>0</v>
      </c>
      <c r="BH533" s="239">
        <f>IF(N533="sníž. přenesená",J533,0)</f>
        <v>0</v>
      </c>
      <c r="BI533" s="239">
        <f>IF(N533="nulová",J533,0)</f>
        <v>0</v>
      </c>
      <c r="BJ533" s="18" t="s">
        <v>83</v>
      </c>
      <c r="BK533" s="239">
        <f>ROUND(I533*H533,2)</f>
        <v>0</v>
      </c>
      <c r="BL533" s="18" t="s">
        <v>213</v>
      </c>
      <c r="BM533" s="238" t="s">
        <v>5752</v>
      </c>
    </row>
    <row r="534" s="2" customFormat="1">
      <c r="A534" s="39"/>
      <c r="B534" s="40"/>
      <c r="C534" s="41"/>
      <c r="D534" s="240" t="s">
        <v>216</v>
      </c>
      <c r="E534" s="41"/>
      <c r="F534" s="241" t="s">
        <v>5753</v>
      </c>
      <c r="G534" s="41"/>
      <c r="H534" s="41"/>
      <c r="I534" s="242"/>
      <c r="J534" s="41"/>
      <c r="K534" s="41"/>
      <c r="L534" s="45"/>
      <c r="M534" s="243"/>
      <c r="N534" s="244"/>
      <c r="O534" s="92"/>
      <c r="P534" s="92"/>
      <c r="Q534" s="92"/>
      <c r="R534" s="92"/>
      <c r="S534" s="92"/>
      <c r="T534" s="93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216</v>
      </c>
      <c r="AU534" s="18" t="s">
        <v>85</v>
      </c>
    </row>
    <row r="535" s="13" customFormat="1">
      <c r="A535" s="13"/>
      <c r="B535" s="245"/>
      <c r="C535" s="246"/>
      <c r="D535" s="247" t="s">
        <v>218</v>
      </c>
      <c r="E535" s="248" t="s">
        <v>1</v>
      </c>
      <c r="F535" s="249" t="s">
        <v>219</v>
      </c>
      <c r="G535" s="246"/>
      <c r="H535" s="248" t="s">
        <v>1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5" t="s">
        <v>218</v>
      </c>
      <c r="AU535" s="255" t="s">
        <v>85</v>
      </c>
      <c r="AV535" s="13" t="s">
        <v>83</v>
      </c>
      <c r="AW535" s="13" t="s">
        <v>32</v>
      </c>
      <c r="AX535" s="13" t="s">
        <v>76</v>
      </c>
      <c r="AY535" s="255" t="s">
        <v>205</v>
      </c>
    </row>
    <row r="536" s="13" customFormat="1">
      <c r="A536" s="13"/>
      <c r="B536" s="245"/>
      <c r="C536" s="246"/>
      <c r="D536" s="247" t="s">
        <v>218</v>
      </c>
      <c r="E536" s="248" t="s">
        <v>1</v>
      </c>
      <c r="F536" s="249" t="s">
        <v>220</v>
      </c>
      <c r="G536" s="246"/>
      <c r="H536" s="248" t="s">
        <v>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5" t="s">
        <v>218</v>
      </c>
      <c r="AU536" s="255" t="s">
        <v>85</v>
      </c>
      <c r="AV536" s="13" t="s">
        <v>83</v>
      </c>
      <c r="AW536" s="13" t="s">
        <v>32</v>
      </c>
      <c r="AX536" s="13" t="s">
        <v>76</v>
      </c>
      <c r="AY536" s="255" t="s">
        <v>205</v>
      </c>
    </row>
    <row r="537" s="13" customFormat="1">
      <c r="A537" s="13"/>
      <c r="B537" s="245"/>
      <c r="C537" s="246"/>
      <c r="D537" s="247" t="s">
        <v>218</v>
      </c>
      <c r="E537" s="248" t="s">
        <v>1</v>
      </c>
      <c r="F537" s="249" t="s">
        <v>222</v>
      </c>
      <c r="G537" s="246"/>
      <c r="H537" s="248" t="s">
        <v>1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5" t="s">
        <v>218</v>
      </c>
      <c r="AU537" s="255" t="s">
        <v>85</v>
      </c>
      <c r="AV537" s="13" t="s">
        <v>83</v>
      </c>
      <c r="AW537" s="13" t="s">
        <v>32</v>
      </c>
      <c r="AX537" s="13" t="s">
        <v>76</v>
      </c>
      <c r="AY537" s="255" t="s">
        <v>205</v>
      </c>
    </row>
    <row r="538" s="14" customFormat="1">
      <c r="A538" s="14"/>
      <c r="B538" s="256"/>
      <c r="C538" s="257"/>
      <c r="D538" s="247" t="s">
        <v>218</v>
      </c>
      <c r="E538" s="258" t="s">
        <v>1</v>
      </c>
      <c r="F538" s="259" t="s">
        <v>5740</v>
      </c>
      <c r="G538" s="257"/>
      <c r="H538" s="260">
        <v>71</v>
      </c>
      <c r="I538" s="261"/>
      <c r="J538" s="257"/>
      <c r="K538" s="257"/>
      <c r="L538" s="262"/>
      <c r="M538" s="263"/>
      <c r="N538" s="264"/>
      <c r="O538" s="264"/>
      <c r="P538" s="264"/>
      <c r="Q538" s="264"/>
      <c r="R538" s="264"/>
      <c r="S538" s="264"/>
      <c r="T538" s="265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66" t="s">
        <v>218</v>
      </c>
      <c r="AU538" s="266" t="s">
        <v>85</v>
      </c>
      <c r="AV538" s="14" t="s">
        <v>85</v>
      </c>
      <c r="AW538" s="14" t="s">
        <v>32</v>
      </c>
      <c r="AX538" s="14" t="s">
        <v>76</v>
      </c>
      <c r="AY538" s="266" t="s">
        <v>205</v>
      </c>
    </row>
    <row r="539" s="14" customFormat="1">
      <c r="A539" s="14"/>
      <c r="B539" s="256"/>
      <c r="C539" s="257"/>
      <c r="D539" s="247" t="s">
        <v>218</v>
      </c>
      <c r="E539" s="258" t="s">
        <v>1</v>
      </c>
      <c r="F539" s="259" t="s">
        <v>5741</v>
      </c>
      <c r="G539" s="257"/>
      <c r="H539" s="260">
        <v>27</v>
      </c>
      <c r="I539" s="261"/>
      <c r="J539" s="257"/>
      <c r="K539" s="257"/>
      <c r="L539" s="262"/>
      <c r="M539" s="263"/>
      <c r="N539" s="264"/>
      <c r="O539" s="264"/>
      <c r="P539" s="264"/>
      <c r="Q539" s="264"/>
      <c r="R539" s="264"/>
      <c r="S539" s="264"/>
      <c r="T539" s="26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66" t="s">
        <v>218</v>
      </c>
      <c r="AU539" s="266" t="s">
        <v>85</v>
      </c>
      <c r="AV539" s="14" t="s">
        <v>85</v>
      </c>
      <c r="AW539" s="14" t="s">
        <v>32</v>
      </c>
      <c r="AX539" s="14" t="s">
        <v>76</v>
      </c>
      <c r="AY539" s="266" t="s">
        <v>205</v>
      </c>
    </row>
    <row r="540" s="14" customFormat="1">
      <c r="A540" s="14"/>
      <c r="B540" s="256"/>
      <c r="C540" s="257"/>
      <c r="D540" s="247" t="s">
        <v>218</v>
      </c>
      <c r="E540" s="258" t="s">
        <v>1</v>
      </c>
      <c r="F540" s="259" t="s">
        <v>5742</v>
      </c>
      <c r="G540" s="257"/>
      <c r="H540" s="260">
        <v>70</v>
      </c>
      <c r="I540" s="261"/>
      <c r="J540" s="257"/>
      <c r="K540" s="257"/>
      <c r="L540" s="262"/>
      <c r="M540" s="263"/>
      <c r="N540" s="264"/>
      <c r="O540" s="264"/>
      <c r="P540" s="264"/>
      <c r="Q540" s="264"/>
      <c r="R540" s="264"/>
      <c r="S540" s="264"/>
      <c r="T540" s="265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66" t="s">
        <v>218</v>
      </c>
      <c r="AU540" s="266" t="s">
        <v>85</v>
      </c>
      <c r="AV540" s="14" t="s">
        <v>85</v>
      </c>
      <c r="AW540" s="14" t="s">
        <v>32</v>
      </c>
      <c r="AX540" s="14" t="s">
        <v>76</v>
      </c>
      <c r="AY540" s="266" t="s">
        <v>205</v>
      </c>
    </row>
    <row r="541" s="14" customFormat="1">
      <c r="A541" s="14"/>
      <c r="B541" s="256"/>
      <c r="C541" s="257"/>
      <c r="D541" s="247" t="s">
        <v>218</v>
      </c>
      <c r="E541" s="258" t="s">
        <v>1</v>
      </c>
      <c r="F541" s="259" t="s">
        <v>5743</v>
      </c>
      <c r="G541" s="257"/>
      <c r="H541" s="260">
        <v>46</v>
      </c>
      <c r="I541" s="261"/>
      <c r="J541" s="257"/>
      <c r="K541" s="257"/>
      <c r="L541" s="262"/>
      <c r="M541" s="263"/>
      <c r="N541" s="264"/>
      <c r="O541" s="264"/>
      <c r="P541" s="264"/>
      <c r="Q541" s="264"/>
      <c r="R541" s="264"/>
      <c r="S541" s="264"/>
      <c r="T541" s="265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66" t="s">
        <v>218</v>
      </c>
      <c r="AU541" s="266" t="s">
        <v>85</v>
      </c>
      <c r="AV541" s="14" t="s">
        <v>85</v>
      </c>
      <c r="AW541" s="14" t="s">
        <v>32</v>
      </c>
      <c r="AX541" s="14" t="s">
        <v>76</v>
      </c>
      <c r="AY541" s="266" t="s">
        <v>205</v>
      </c>
    </row>
    <row r="542" s="15" customFormat="1">
      <c r="A542" s="15"/>
      <c r="B542" s="267"/>
      <c r="C542" s="268"/>
      <c r="D542" s="247" t="s">
        <v>218</v>
      </c>
      <c r="E542" s="269" t="s">
        <v>1</v>
      </c>
      <c r="F542" s="270" t="s">
        <v>229</v>
      </c>
      <c r="G542" s="268"/>
      <c r="H542" s="271">
        <v>214</v>
      </c>
      <c r="I542" s="272"/>
      <c r="J542" s="268"/>
      <c r="K542" s="268"/>
      <c r="L542" s="273"/>
      <c r="M542" s="274"/>
      <c r="N542" s="275"/>
      <c r="O542" s="275"/>
      <c r="P542" s="275"/>
      <c r="Q542" s="275"/>
      <c r="R542" s="275"/>
      <c r="S542" s="275"/>
      <c r="T542" s="276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77" t="s">
        <v>218</v>
      </c>
      <c r="AU542" s="277" t="s">
        <v>85</v>
      </c>
      <c r="AV542" s="15" t="s">
        <v>213</v>
      </c>
      <c r="AW542" s="15" t="s">
        <v>32</v>
      </c>
      <c r="AX542" s="15" t="s">
        <v>83</v>
      </c>
      <c r="AY542" s="277" t="s">
        <v>205</v>
      </c>
    </row>
    <row r="543" s="2" customFormat="1" ht="24.15" customHeight="1">
      <c r="A543" s="39"/>
      <c r="B543" s="40"/>
      <c r="C543" s="227" t="s">
        <v>585</v>
      </c>
      <c r="D543" s="227" t="s">
        <v>208</v>
      </c>
      <c r="E543" s="228" t="s">
        <v>3057</v>
      </c>
      <c r="F543" s="229" t="s">
        <v>3058</v>
      </c>
      <c r="G543" s="230" t="s">
        <v>255</v>
      </c>
      <c r="H543" s="231">
        <v>123</v>
      </c>
      <c r="I543" s="232"/>
      <c r="J543" s="233">
        <f>ROUND(I543*H543,2)</f>
        <v>0</v>
      </c>
      <c r="K543" s="229" t="s">
        <v>212</v>
      </c>
      <c r="L543" s="45"/>
      <c r="M543" s="234" t="s">
        <v>1</v>
      </c>
      <c r="N543" s="235" t="s">
        <v>41</v>
      </c>
      <c r="O543" s="92"/>
      <c r="P543" s="236">
        <f>O543*H543</f>
        <v>0</v>
      </c>
      <c r="Q543" s="236">
        <v>6.9999999999999994E-05</v>
      </c>
      <c r="R543" s="236">
        <f>Q543*H543</f>
        <v>0.0086099999999999996</v>
      </c>
      <c r="S543" s="236">
        <v>0</v>
      </c>
      <c r="T543" s="237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38" t="s">
        <v>213</v>
      </c>
      <c r="AT543" s="238" t="s">
        <v>208</v>
      </c>
      <c r="AU543" s="238" t="s">
        <v>85</v>
      </c>
      <c r="AY543" s="18" t="s">
        <v>205</v>
      </c>
      <c r="BE543" s="239">
        <f>IF(N543="základní",J543,0)</f>
        <v>0</v>
      </c>
      <c r="BF543" s="239">
        <f>IF(N543="snížená",J543,0)</f>
        <v>0</v>
      </c>
      <c r="BG543" s="239">
        <f>IF(N543="zákl. přenesená",J543,0)</f>
        <v>0</v>
      </c>
      <c r="BH543" s="239">
        <f>IF(N543="sníž. přenesená",J543,0)</f>
        <v>0</v>
      </c>
      <c r="BI543" s="239">
        <f>IF(N543="nulová",J543,0)</f>
        <v>0</v>
      </c>
      <c r="BJ543" s="18" t="s">
        <v>83</v>
      </c>
      <c r="BK543" s="239">
        <f>ROUND(I543*H543,2)</f>
        <v>0</v>
      </c>
      <c r="BL543" s="18" t="s">
        <v>213</v>
      </c>
      <c r="BM543" s="238" t="s">
        <v>5754</v>
      </c>
    </row>
    <row r="544" s="2" customFormat="1">
      <c r="A544" s="39"/>
      <c r="B544" s="40"/>
      <c r="C544" s="41"/>
      <c r="D544" s="240" t="s">
        <v>216</v>
      </c>
      <c r="E544" s="41"/>
      <c r="F544" s="241" t="s">
        <v>3060</v>
      </c>
      <c r="G544" s="41"/>
      <c r="H544" s="41"/>
      <c r="I544" s="242"/>
      <c r="J544" s="41"/>
      <c r="K544" s="41"/>
      <c r="L544" s="45"/>
      <c r="M544" s="243"/>
      <c r="N544" s="244"/>
      <c r="O544" s="92"/>
      <c r="P544" s="92"/>
      <c r="Q544" s="92"/>
      <c r="R544" s="92"/>
      <c r="S544" s="92"/>
      <c r="T544" s="93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T544" s="18" t="s">
        <v>216</v>
      </c>
      <c r="AU544" s="18" t="s">
        <v>85</v>
      </c>
    </row>
    <row r="545" s="13" customFormat="1">
      <c r="A545" s="13"/>
      <c r="B545" s="245"/>
      <c r="C545" s="246"/>
      <c r="D545" s="247" t="s">
        <v>218</v>
      </c>
      <c r="E545" s="248" t="s">
        <v>1</v>
      </c>
      <c r="F545" s="249" t="s">
        <v>219</v>
      </c>
      <c r="G545" s="246"/>
      <c r="H545" s="248" t="s">
        <v>1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5" t="s">
        <v>218</v>
      </c>
      <c r="AU545" s="255" t="s">
        <v>85</v>
      </c>
      <c r="AV545" s="13" t="s">
        <v>83</v>
      </c>
      <c r="AW545" s="13" t="s">
        <v>32</v>
      </c>
      <c r="AX545" s="13" t="s">
        <v>76</v>
      </c>
      <c r="AY545" s="255" t="s">
        <v>205</v>
      </c>
    </row>
    <row r="546" s="13" customFormat="1">
      <c r="A546" s="13"/>
      <c r="B546" s="245"/>
      <c r="C546" s="246"/>
      <c r="D546" s="247" t="s">
        <v>218</v>
      </c>
      <c r="E546" s="248" t="s">
        <v>1</v>
      </c>
      <c r="F546" s="249" t="s">
        <v>220</v>
      </c>
      <c r="G546" s="246"/>
      <c r="H546" s="248" t="s">
        <v>1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5" t="s">
        <v>218</v>
      </c>
      <c r="AU546" s="255" t="s">
        <v>85</v>
      </c>
      <c r="AV546" s="13" t="s">
        <v>83</v>
      </c>
      <c r="AW546" s="13" t="s">
        <v>32</v>
      </c>
      <c r="AX546" s="13" t="s">
        <v>76</v>
      </c>
      <c r="AY546" s="255" t="s">
        <v>205</v>
      </c>
    </row>
    <row r="547" s="13" customFormat="1">
      <c r="A547" s="13"/>
      <c r="B547" s="245"/>
      <c r="C547" s="246"/>
      <c r="D547" s="247" t="s">
        <v>218</v>
      </c>
      <c r="E547" s="248" t="s">
        <v>1</v>
      </c>
      <c r="F547" s="249" t="s">
        <v>222</v>
      </c>
      <c r="G547" s="246"/>
      <c r="H547" s="248" t="s">
        <v>1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5" t="s">
        <v>218</v>
      </c>
      <c r="AU547" s="255" t="s">
        <v>85</v>
      </c>
      <c r="AV547" s="13" t="s">
        <v>83</v>
      </c>
      <c r="AW547" s="13" t="s">
        <v>32</v>
      </c>
      <c r="AX547" s="13" t="s">
        <v>76</v>
      </c>
      <c r="AY547" s="255" t="s">
        <v>205</v>
      </c>
    </row>
    <row r="548" s="14" customFormat="1">
      <c r="A548" s="14"/>
      <c r="B548" s="256"/>
      <c r="C548" s="257"/>
      <c r="D548" s="247" t="s">
        <v>218</v>
      </c>
      <c r="E548" s="258" t="s">
        <v>1</v>
      </c>
      <c r="F548" s="259" t="s">
        <v>5748</v>
      </c>
      <c r="G548" s="257"/>
      <c r="H548" s="260">
        <v>28</v>
      </c>
      <c r="I548" s="261"/>
      <c r="J548" s="257"/>
      <c r="K548" s="257"/>
      <c r="L548" s="262"/>
      <c r="M548" s="263"/>
      <c r="N548" s="264"/>
      <c r="O548" s="264"/>
      <c r="P548" s="264"/>
      <c r="Q548" s="264"/>
      <c r="R548" s="264"/>
      <c r="S548" s="264"/>
      <c r="T548" s="265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66" t="s">
        <v>218</v>
      </c>
      <c r="AU548" s="266" t="s">
        <v>85</v>
      </c>
      <c r="AV548" s="14" t="s">
        <v>85</v>
      </c>
      <c r="AW548" s="14" t="s">
        <v>32</v>
      </c>
      <c r="AX548" s="14" t="s">
        <v>76</v>
      </c>
      <c r="AY548" s="266" t="s">
        <v>205</v>
      </c>
    </row>
    <row r="549" s="14" customFormat="1">
      <c r="A549" s="14"/>
      <c r="B549" s="256"/>
      <c r="C549" s="257"/>
      <c r="D549" s="247" t="s">
        <v>218</v>
      </c>
      <c r="E549" s="258" t="s">
        <v>1</v>
      </c>
      <c r="F549" s="259" t="s">
        <v>5749</v>
      </c>
      <c r="G549" s="257"/>
      <c r="H549" s="260">
        <v>95</v>
      </c>
      <c r="I549" s="261"/>
      <c r="J549" s="257"/>
      <c r="K549" s="257"/>
      <c r="L549" s="262"/>
      <c r="M549" s="263"/>
      <c r="N549" s="264"/>
      <c r="O549" s="264"/>
      <c r="P549" s="264"/>
      <c r="Q549" s="264"/>
      <c r="R549" s="264"/>
      <c r="S549" s="264"/>
      <c r="T549" s="265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66" t="s">
        <v>218</v>
      </c>
      <c r="AU549" s="266" t="s">
        <v>85</v>
      </c>
      <c r="AV549" s="14" t="s">
        <v>85</v>
      </c>
      <c r="AW549" s="14" t="s">
        <v>32</v>
      </c>
      <c r="AX549" s="14" t="s">
        <v>76</v>
      </c>
      <c r="AY549" s="266" t="s">
        <v>205</v>
      </c>
    </row>
    <row r="550" s="15" customFormat="1">
      <c r="A550" s="15"/>
      <c r="B550" s="267"/>
      <c r="C550" s="268"/>
      <c r="D550" s="247" t="s">
        <v>218</v>
      </c>
      <c r="E550" s="269" t="s">
        <v>1</v>
      </c>
      <c r="F550" s="270" t="s">
        <v>229</v>
      </c>
      <c r="G550" s="268"/>
      <c r="H550" s="271">
        <v>123</v>
      </c>
      <c r="I550" s="272"/>
      <c r="J550" s="268"/>
      <c r="K550" s="268"/>
      <c r="L550" s="273"/>
      <c r="M550" s="274"/>
      <c r="N550" s="275"/>
      <c r="O550" s="275"/>
      <c r="P550" s="275"/>
      <c r="Q550" s="275"/>
      <c r="R550" s="275"/>
      <c r="S550" s="275"/>
      <c r="T550" s="276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77" t="s">
        <v>218</v>
      </c>
      <c r="AU550" s="277" t="s">
        <v>85</v>
      </c>
      <c r="AV550" s="15" t="s">
        <v>213</v>
      </c>
      <c r="AW550" s="15" t="s">
        <v>32</v>
      </c>
      <c r="AX550" s="15" t="s">
        <v>83</v>
      </c>
      <c r="AY550" s="277" t="s">
        <v>205</v>
      </c>
    </row>
    <row r="551" s="12" customFormat="1" ht="22.8" customHeight="1">
      <c r="A551" s="12"/>
      <c r="B551" s="211"/>
      <c r="C551" s="212"/>
      <c r="D551" s="213" t="s">
        <v>75</v>
      </c>
      <c r="E551" s="225" t="s">
        <v>857</v>
      </c>
      <c r="F551" s="225" t="s">
        <v>5755</v>
      </c>
      <c r="G551" s="212"/>
      <c r="H551" s="212"/>
      <c r="I551" s="215"/>
      <c r="J551" s="226">
        <f>BK551</f>
        <v>0</v>
      </c>
      <c r="K551" s="212"/>
      <c r="L551" s="217"/>
      <c r="M551" s="218"/>
      <c r="N551" s="219"/>
      <c r="O551" s="219"/>
      <c r="P551" s="220">
        <f>P552+SUM(P553:P575)</f>
        <v>0</v>
      </c>
      <c r="Q551" s="219"/>
      <c r="R551" s="220">
        <f>R552+SUM(R553:R575)</f>
        <v>0.68929300000000004</v>
      </c>
      <c r="S551" s="219"/>
      <c r="T551" s="221">
        <f>T552+SUM(T553:T575)</f>
        <v>0</v>
      </c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R551" s="222" t="s">
        <v>83</v>
      </c>
      <c r="AT551" s="223" t="s">
        <v>75</v>
      </c>
      <c r="AU551" s="223" t="s">
        <v>83</v>
      </c>
      <c r="AY551" s="222" t="s">
        <v>205</v>
      </c>
      <c r="BK551" s="224">
        <f>BK552+SUM(BK553:BK575)</f>
        <v>0</v>
      </c>
    </row>
    <row r="552" s="2" customFormat="1" ht="24.15" customHeight="1">
      <c r="A552" s="39"/>
      <c r="B552" s="40"/>
      <c r="C552" s="227" t="s">
        <v>590</v>
      </c>
      <c r="D552" s="227" t="s">
        <v>208</v>
      </c>
      <c r="E552" s="228" t="s">
        <v>5756</v>
      </c>
      <c r="F552" s="229" t="s">
        <v>5757</v>
      </c>
      <c r="G552" s="230" t="s">
        <v>255</v>
      </c>
      <c r="H552" s="231">
        <v>46</v>
      </c>
      <c r="I552" s="232"/>
      <c r="J552" s="233">
        <f>ROUND(I552*H552,2)</f>
        <v>0</v>
      </c>
      <c r="K552" s="229" t="s">
        <v>212</v>
      </c>
      <c r="L552" s="45"/>
      <c r="M552" s="234" t="s">
        <v>1</v>
      </c>
      <c r="N552" s="235" t="s">
        <v>41</v>
      </c>
      <c r="O552" s="92"/>
      <c r="P552" s="236">
        <f>O552*H552</f>
        <v>0</v>
      </c>
      <c r="Q552" s="236">
        <v>1.0000000000000001E-05</v>
      </c>
      <c r="R552" s="236">
        <f>Q552*H552</f>
        <v>0.00046000000000000001</v>
      </c>
      <c r="S552" s="236">
        <v>0</v>
      </c>
      <c r="T552" s="237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38" t="s">
        <v>213</v>
      </c>
      <c r="AT552" s="238" t="s">
        <v>208</v>
      </c>
      <c r="AU552" s="238" t="s">
        <v>85</v>
      </c>
      <c r="AY552" s="18" t="s">
        <v>205</v>
      </c>
      <c r="BE552" s="239">
        <f>IF(N552="základní",J552,0)</f>
        <v>0</v>
      </c>
      <c r="BF552" s="239">
        <f>IF(N552="snížená",J552,0)</f>
        <v>0</v>
      </c>
      <c r="BG552" s="239">
        <f>IF(N552="zákl. přenesená",J552,0)</f>
        <v>0</v>
      </c>
      <c r="BH552" s="239">
        <f>IF(N552="sníž. přenesená",J552,0)</f>
        <v>0</v>
      </c>
      <c r="BI552" s="239">
        <f>IF(N552="nulová",J552,0)</f>
        <v>0</v>
      </c>
      <c r="BJ552" s="18" t="s">
        <v>83</v>
      </c>
      <c r="BK552" s="239">
        <f>ROUND(I552*H552,2)</f>
        <v>0</v>
      </c>
      <c r="BL552" s="18" t="s">
        <v>213</v>
      </c>
      <c r="BM552" s="238" t="s">
        <v>5758</v>
      </c>
    </row>
    <row r="553" s="2" customFormat="1">
      <c r="A553" s="39"/>
      <c r="B553" s="40"/>
      <c r="C553" s="41"/>
      <c r="D553" s="240" t="s">
        <v>216</v>
      </c>
      <c r="E553" s="41"/>
      <c r="F553" s="241" t="s">
        <v>5759</v>
      </c>
      <c r="G553" s="41"/>
      <c r="H553" s="41"/>
      <c r="I553" s="242"/>
      <c r="J553" s="41"/>
      <c r="K553" s="41"/>
      <c r="L553" s="45"/>
      <c r="M553" s="243"/>
      <c r="N553" s="244"/>
      <c r="O553" s="92"/>
      <c r="P553" s="92"/>
      <c r="Q553" s="92"/>
      <c r="R553" s="92"/>
      <c r="S553" s="92"/>
      <c r="T553" s="93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T553" s="18" t="s">
        <v>216</v>
      </c>
      <c r="AU553" s="18" t="s">
        <v>85</v>
      </c>
    </row>
    <row r="554" s="2" customFormat="1" ht="24.15" customHeight="1">
      <c r="A554" s="39"/>
      <c r="B554" s="40"/>
      <c r="C554" s="289" t="s">
        <v>593</v>
      </c>
      <c r="D554" s="289" t="s">
        <v>386</v>
      </c>
      <c r="E554" s="290" t="s">
        <v>5760</v>
      </c>
      <c r="F554" s="291" t="s">
        <v>5761</v>
      </c>
      <c r="G554" s="292" t="s">
        <v>255</v>
      </c>
      <c r="H554" s="293">
        <v>46.689999999999998</v>
      </c>
      <c r="I554" s="294"/>
      <c r="J554" s="295">
        <f>ROUND(I554*H554,2)</f>
        <v>0</v>
      </c>
      <c r="K554" s="291" t="s">
        <v>212</v>
      </c>
      <c r="L554" s="296"/>
      <c r="M554" s="297" t="s">
        <v>1</v>
      </c>
      <c r="N554" s="298" t="s">
        <v>41</v>
      </c>
      <c r="O554" s="92"/>
      <c r="P554" s="236">
        <f>O554*H554</f>
        <v>0</v>
      </c>
      <c r="Q554" s="236">
        <v>0.0014</v>
      </c>
      <c r="R554" s="236">
        <f>Q554*H554</f>
        <v>0.065365999999999994</v>
      </c>
      <c r="S554" s="236">
        <v>0</v>
      </c>
      <c r="T554" s="237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38" t="s">
        <v>276</v>
      </c>
      <c r="AT554" s="238" t="s">
        <v>386</v>
      </c>
      <c r="AU554" s="238" t="s">
        <v>85</v>
      </c>
      <c r="AY554" s="18" t="s">
        <v>205</v>
      </c>
      <c r="BE554" s="239">
        <f>IF(N554="základní",J554,0)</f>
        <v>0</v>
      </c>
      <c r="BF554" s="239">
        <f>IF(N554="snížená",J554,0)</f>
        <v>0</v>
      </c>
      <c r="BG554" s="239">
        <f>IF(N554="zákl. přenesená",J554,0)</f>
        <v>0</v>
      </c>
      <c r="BH554" s="239">
        <f>IF(N554="sníž. přenesená",J554,0)</f>
        <v>0</v>
      </c>
      <c r="BI554" s="239">
        <f>IF(N554="nulová",J554,0)</f>
        <v>0</v>
      </c>
      <c r="BJ554" s="18" t="s">
        <v>83</v>
      </c>
      <c r="BK554" s="239">
        <f>ROUND(I554*H554,2)</f>
        <v>0</v>
      </c>
      <c r="BL554" s="18" t="s">
        <v>213</v>
      </c>
      <c r="BM554" s="238" t="s">
        <v>5762</v>
      </c>
    </row>
    <row r="555" s="13" customFormat="1">
      <c r="A555" s="13"/>
      <c r="B555" s="245"/>
      <c r="C555" s="246"/>
      <c r="D555" s="247" t="s">
        <v>218</v>
      </c>
      <c r="E555" s="248" t="s">
        <v>1</v>
      </c>
      <c r="F555" s="249" t="s">
        <v>554</v>
      </c>
      <c r="G555" s="246"/>
      <c r="H555" s="248" t="s">
        <v>1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5" t="s">
        <v>218</v>
      </c>
      <c r="AU555" s="255" t="s">
        <v>85</v>
      </c>
      <c r="AV555" s="13" t="s">
        <v>83</v>
      </c>
      <c r="AW555" s="13" t="s">
        <v>32</v>
      </c>
      <c r="AX555" s="13" t="s">
        <v>76</v>
      </c>
      <c r="AY555" s="255" t="s">
        <v>205</v>
      </c>
    </row>
    <row r="556" s="13" customFormat="1">
      <c r="A556" s="13"/>
      <c r="B556" s="245"/>
      <c r="C556" s="246"/>
      <c r="D556" s="247" t="s">
        <v>218</v>
      </c>
      <c r="E556" s="248" t="s">
        <v>1</v>
      </c>
      <c r="F556" s="249" t="s">
        <v>3306</v>
      </c>
      <c r="G556" s="246"/>
      <c r="H556" s="248" t="s">
        <v>1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5" t="s">
        <v>218</v>
      </c>
      <c r="AU556" s="255" t="s">
        <v>85</v>
      </c>
      <c r="AV556" s="13" t="s">
        <v>83</v>
      </c>
      <c r="AW556" s="13" t="s">
        <v>32</v>
      </c>
      <c r="AX556" s="13" t="s">
        <v>76</v>
      </c>
      <c r="AY556" s="255" t="s">
        <v>205</v>
      </c>
    </row>
    <row r="557" s="13" customFormat="1">
      <c r="A557" s="13"/>
      <c r="B557" s="245"/>
      <c r="C557" s="246"/>
      <c r="D557" s="247" t="s">
        <v>218</v>
      </c>
      <c r="E557" s="248" t="s">
        <v>1</v>
      </c>
      <c r="F557" s="249" t="s">
        <v>222</v>
      </c>
      <c r="G557" s="246"/>
      <c r="H557" s="248" t="s">
        <v>1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5" t="s">
        <v>218</v>
      </c>
      <c r="AU557" s="255" t="s">
        <v>85</v>
      </c>
      <c r="AV557" s="13" t="s">
        <v>83</v>
      </c>
      <c r="AW557" s="13" t="s">
        <v>32</v>
      </c>
      <c r="AX557" s="13" t="s">
        <v>76</v>
      </c>
      <c r="AY557" s="255" t="s">
        <v>205</v>
      </c>
    </row>
    <row r="558" s="14" customFormat="1">
      <c r="A558" s="14"/>
      <c r="B558" s="256"/>
      <c r="C558" s="257"/>
      <c r="D558" s="247" t="s">
        <v>218</v>
      </c>
      <c r="E558" s="258" t="s">
        <v>1</v>
      </c>
      <c r="F558" s="259" t="s">
        <v>5743</v>
      </c>
      <c r="G558" s="257"/>
      <c r="H558" s="260">
        <v>46</v>
      </c>
      <c r="I558" s="261"/>
      <c r="J558" s="257"/>
      <c r="K558" s="257"/>
      <c r="L558" s="262"/>
      <c r="M558" s="263"/>
      <c r="N558" s="264"/>
      <c r="O558" s="264"/>
      <c r="P558" s="264"/>
      <c r="Q558" s="264"/>
      <c r="R558" s="264"/>
      <c r="S558" s="264"/>
      <c r="T558" s="265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66" t="s">
        <v>218</v>
      </c>
      <c r="AU558" s="266" t="s">
        <v>85</v>
      </c>
      <c r="AV558" s="14" t="s">
        <v>85</v>
      </c>
      <c r="AW558" s="14" t="s">
        <v>32</v>
      </c>
      <c r="AX558" s="14" t="s">
        <v>76</v>
      </c>
      <c r="AY558" s="266" t="s">
        <v>205</v>
      </c>
    </row>
    <row r="559" s="15" customFormat="1">
      <c r="A559" s="15"/>
      <c r="B559" s="267"/>
      <c r="C559" s="268"/>
      <c r="D559" s="247" t="s">
        <v>218</v>
      </c>
      <c r="E559" s="269" t="s">
        <v>1</v>
      </c>
      <c r="F559" s="270" t="s">
        <v>229</v>
      </c>
      <c r="G559" s="268"/>
      <c r="H559" s="271">
        <v>46</v>
      </c>
      <c r="I559" s="272"/>
      <c r="J559" s="268"/>
      <c r="K559" s="268"/>
      <c r="L559" s="273"/>
      <c r="M559" s="274"/>
      <c r="N559" s="275"/>
      <c r="O559" s="275"/>
      <c r="P559" s="275"/>
      <c r="Q559" s="275"/>
      <c r="R559" s="275"/>
      <c r="S559" s="275"/>
      <c r="T559" s="276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77" t="s">
        <v>218</v>
      </c>
      <c r="AU559" s="277" t="s">
        <v>85</v>
      </c>
      <c r="AV559" s="15" t="s">
        <v>213</v>
      </c>
      <c r="AW559" s="15" t="s">
        <v>32</v>
      </c>
      <c r="AX559" s="15" t="s">
        <v>83</v>
      </c>
      <c r="AY559" s="277" t="s">
        <v>205</v>
      </c>
    </row>
    <row r="560" s="14" customFormat="1">
      <c r="A560" s="14"/>
      <c r="B560" s="256"/>
      <c r="C560" s="257"/>
      <c r="D560" s="247" t="s">
        <v>218</v>
      </c>
      <c r="E560" s="257"/>
      <c r="F560" s="259" t="s">
        <v>5763</v>
      </c>
      <c r="G560" s="257"/>
      <c r="H560" s="260">
        <v>46.689999999999998</v>
      </c>
      <c r="I560" s="261"/>
      <c r="J560" s="257"/>
      <c r="K560" s="257"/>
      <c r="L560" s="262"/>
      <c r="M560" s="263"/>
      <c r="N560" s="264"/>
      <c r="O560" s="264"/>
      <c r="P560" s="264"/>
      <c r="Q560" s="264"/>
      <c r="R560" s="264"/>
      <c r="S560" s="264"/>
      <c r="T560" s="265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66" t="s">
        <v>218</v>
      </c>
      <c r="AU560" s="266" t="s">
        <v>85</v>
      </c>
      <c r="AV560" s="14" t="s">
        <v>85</v>
      </c>
      <c r="AW560" s="14" t="s">
        <v>4</v>
      </c>
      <c r="AX560" s="14" t="s">
        <v>83</v>
      </c>
      <c r="AY560" s="266" t="s">
        <v>205</v>
      </c>
    </row>
    <row r="561" s="2" customFormat="1" ht="16.5" customHeight="1">
      <c r="A561" s="39"/>
      <c r="B561" s="40"/>
      <c r="C561" s="289" t="s">
        <v>600</v>
      </c>
      <c r="D561" s="289" t="s">
        <v>386</v>
      </c>
      <c r="E561" s="290" t="s">
        <v>5764</v>
      </c>
      <c r="F561" s="291" t="s">
        <v>5765</v>
      </c>
      <c r="G561" s="292" t="s">
        <v>547</v>
      </c>
      <c r="H561" s="293">
        <v>20</v>
      </c>
      <c r="I561" s="294"/>
      <c r="J561" s="295">
        <f>ROUND(I561*H561,2)</f>
        <v>0</v>
      </c>
      <c r="K561" s="291" t="s">
        <v>1</v>
      </c>
      <c r="L561" s="296"/>
      <c r="M561" s="297" t="s">
        <v>1</v>
      </c>
      <c r="N561" s="298" t="s">
        <v>41</v>
      </c>
      <c r="O561" s="92"/>
      <c r="P561" s="236">
        <f>O561*H561</f>
        <v>0</v>
      </c>
      <c r="Q561" s="236">
        <v>0.00027999999999999998</v>
      </c>
      <c r="R561" s="236">
        <f>Q561*H561</f>
        <v>0.0055999999999999991</v>
      </c>
      <c r="S561" s="236">
        <v>0</v>
      </c>
      <c r="T561" s="237">
        <f>S561*H561</f>
        <v>0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R561" s="238" t="s">
        <v>276</v>
      </c>
      <c r="AT561" s="238" t="s">
        <v>386</v>
      </c>
      <c r="AU561" s="238" t="s">
        <v>85</v>
      </c>
      <c r="AY561" s="18" t="s">
        <v>205</v>
      </c>
      <c r="BE561" s="239">
        <f>IF(N561="základní",J561,0)</f>
        <v>0</v>
      </c>
      <c r="BF561" s="239">
        <f>IF(N561="snížená",J561,0)</f>
        <v>0</v>
      </c>
      <c r="BG561" s="239">
        <f>IF(N561="zákl. přenesená",J561,0)</f>
        <v>0</v>
      </c>
      <c r="BH561" s="239">
        <f>IF(N561="sníž. přenesená",J561,0)</f>
        <v>0</v>
      </c>
      <c r="BI561" s="239">
        <f>IF(N561="nulová",J561,0)</f>
        <v>0</v>
      </c>
      <c r="BJ561" s="18" t="s">
        <v>83</v>
      </c>
      <c r="BK561" s="239">
        <f>ROUND(I561*H561,2)</f>
        <v>0</v>
      </c>
      <c r="BL561" s="18" t="s">
        <v>213</v>
      </c>
      <c r="BM561" s="238" t="s">
        <v>5766</v>
      </c>
    </row>
    <row r="562" s="14" customFormat="1">
      <c r="A562" s="14"/>
      <c r="B562" s="256"/>
      <c r="C562" s="257"/>
      <c r="D562" s="247" t="s">
        <v>218</v>
      </c>
      <c r="E562" s="258" t="s">
        <v>1</v>
      </c>
      <c r="F562" s="259" t="s">
        <v>377</v>
      </c>
      <c r="G562" s="257"/>
      <c r="H562" s="260">
        <v>20</v>
      </c>
      <c r="I562" s="261"/>
      <c r="J562" s="257"/>
      <c r="K562" s="257"/>
      <c r="L562" s="262"/>
      <c r="M562" s="263"/>
      <c r="N562" s="264"/>
      <c r="O562" s="264"/>
      <c r="P562" s="264"/>
      <c r="Q562" s="264"/>
      <c r="R562" s="264"/>
      <c r="S562" s="264"/>
      <c r="T562" s="265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66" t="s">
        <v>218</v>
      </c>
      <c r="AU562" s="266" t="s">
        <v>85</v>
      </c>
      <c r="AV562" s="14" t="s">
        <v>85</v>
      </c>
      <c r="AW562" s="14" t="s">
        <v>32</v>
      </c>
      <c r="AX562" s="14" t="s">
        <v>83</v>
      </c>
      <c r="AY562" s="266" t="s">
        <v>205</v>
      </c>
    </row>
    <row r="563" s="2" customFormat="1" ht="24.15" customHeight="1">
      <c r="A563" s="39"/>
      <c r="B563" s="40"/>
      <c r="C563" s="227" t="s">
        <v>611</v>
      </c>
      <c r="D563" s="227" t="s">
        <v>208</v>
      </c>
      <c r="E563" s="228" t="s">
        <v>5767</v>
      </c>
      <c r="F563" s="229" t="s">
        <v>5768</v>
      </c>
      <c r="G563" s="230" t="s">
        <v>255</v>
      </c>
      <c r="H563" s="231">
        <v>123</v>
      </c>
      <c r="I563" s="232"/>
      <c r="J563" s="233">
        <f>ROUND(I563*H563,2)</f>
        <v>0</v>
      </c>
      <c r="K563" s="229" t="s">
        <v>212</v>
      </c>
      <c r="L563" s="45"/>
      <c r="M563" s="234" t="s">
        <v>1</v>
      </c>
      <c r="N563" s="235" t="s">
        <v>41</v>
      </c>
      <c r="O563" s="92"/>
      <c r="P563" s="236">
        <f>O563*H563</f>
        <v>0</v>
      </c>
      <c r="Q563" s="236">
        <v>1.0000000000000001E-05</v>
      </c>
      <c r="R563" s="236">
        <f>Q563*H563</f>
        <v>0.0012300000000000002</v>
      </c>
      <c r="S563" s="236">
        <v>0</v>
      </c>
      <c r="T563" s="237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38" t="s">
        <v>213</v>
      </c>
      <c r="AT563" s="238" t="s">
        <v>208</v>
      </c>
      <c r="AU563" s="238" t="s">
        <v>85</v>
      </c>
      <c r="AY563" s="18" t="s">
        <v>205</v>
      </c>
      <c r="BE563" s="239">
        <f>IF(N563="základní",J563,0)</f>
        <v>0</v>
      </c>
      <c r="BF563" s="239">
        <f>IF(N563="snížená",J563,0)</f>
        <v>0</v>
      </c>
      <c r="BG563" s="239">
        <f>IF(N563="zákl. přenesená",J563,0)</f>
        <v>0</v>
      </c>
      <c r="BH563" s="239">
        <f>IF(N563="sníž. přenesená",J563,0)</f>
        <v>0</v>
      </c>
      <c r="BI563" s="239">
        <f>IF(N563="nulová",J563,0)</f>
        <v>0</v>
      </c>
      <c r="BJ563" s="18" t="s">
        <v>83</v>
      </c>
      <c r="BK563" s="239">
        <f>ROUND(I563*H563,2)</f>
        <v>0</v>
      </c>
      <c r="BL563" s="18" t="s">
        <v>213</v>
      </c>
      <c r="BM563" s="238" t="s">
        <v>5769</v>
      </c>
    </row>
    <row r="564" s="2" customFormat="1">
      <c r="A564" s="39"/>
      <c r="B564" s="40"/>
      <c r="C564" s="41"/>
      <c r="D564" s="240" t="s">
        <v>216</v>
      </c>
      <c r="E564" s="41"/>
      <c r="F564" s="241" t="s">
        <v>5770</v>
      </c>
      <c r="G564" s="41"/>
      <c r="H564" s="41"/>
      <c r="I564" s="242"/>
      <c r="J564" s="41"/>
      <c r="K564" s="41"/>
      <c r="L564" s="45"/>
      <c r="M564" s="243"/>
      <c r="N564" s="244"/>
      <c r="O564" s="92"/>
      <c r="P564" s="92"/>
      <c r="Q564" s="92"/>
      <c r="R564" s="92"/>
      <c r="S564" s="92"/>
      <c r="T564" s="93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T564" s="18" t="s">
        <v>216</v>
      </c>
      <c r="AU564" s="18" t="s">
        <v>85</v>
      </c>
    </row>
    <row r="565" s="2" customFormat="1" ht="24.15" customHeight="1">
      <c r="A565" s="39"/>
      <c r="B565" s="40"/>
      <c r="C565" s="289" t="s">
        <v>620</v>
      </c>
      <c r="D565" s="289" t="s">
        <v>386</v>
      </c>
      <c r="E565" s="290" t="s">
        <v>5771</v>
      </c>
      <c r="F565" s="291" t="s">
        <v>5772</v>
      </c>
      <c r="G565" s="292" t="s">
        <v>255</v>
      </c>
      <c r="H565" s="293">
        <v>124.845</v>
      </c>
      <c r="I565" s="294"/>
      <c r="J565" s="295">
        <f>ROUND(I565*H565,2)</f>
        <v>0</v>
      </c>
      <c r="K565" s="291" t="s">
        <v>212</v>
      </c>
      <c r="L565" s="296"/>
      <c r="M565" s="297" t="s">
        <v>1</v>
      </c>
      <c r="N565" s="298" t="s">
        <v>41</v>
      </c>
      <c r="O565" s="92"/>
      <c r="P565" s="236">
        <f>O565*H565</f>
        <v>0</v>
      </c>
      <c r="Q565" s="236">
        <v>0.0045999999999999999</v>
      </c>
      <c r="R565" s="236">
        <f>Q565*H565</f>
        <v>0.57428699999999999</v>
      </c>
      <c r="S565" s="236">
        <v>0</v>
      </c>
      <c r="T565" s="237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38" t="s">
        <v>276</v>
      </c>
      <c r="AT565" s="238" t="s">
        <v>386</v>
      </c>
      <c r="AU565" s="238" t="s">
        <v>85</v>
      </c>
      <c r="AY565" s="18" t="s">
        <v>205</v>
      </c>
      <c r="BE565" s="239">
        <f>IF(N565="základní",J565,0)</f>
        <v>0</v>
      </c>
      <c r="BF565" s="239">
        <f>IF(N565="snížená",J565,0)</f>
        <v>0</v>
      </c>
      <c r="BG565" s="239">
        <f>IF(N565="zákl. přenesená",J565,0)</f>
        <v>0</v>
      </c>
      <c r="BH565" s="239">
        <f>IF(N565="sníž. přenesená",J565,0)</f>
        <v>0</v>
      </c>
      <c r="BI565" s="239">
        <f>IF(N565="nulová",J565,0)</f>
        <v>0</v>
      </c>
      <c r="BJ565" s="18" t="s">
        <v>83</v>
      </c>
      <c r="BK565" s="239">
        <f>ROUND(I565*H565,2)</f>
        <v>0</v>
      </c>
      <c r="BL565" s="18" t="s">
        <v>213</v>
      </c>
      <c r="BM565" s="238" t="s">
        <v>5773</v>
      </c>
    </row>
    <row r="566" s="13" customFormat="1">
      <c r="A566" s="13"/>
      <c r="B566" s="245"/>
      <c r="C566" s="246"/>
      <c r="D566" s="247" t="s">
        <v>218</v>
      </c>
      <c r="E566" s="248" t="s">
        <v>1</v>
      </c>
      <c r="F566" s="249" t="s">
        <v>219</v>
      </c>
      <c r="G566" s="246"/>
      <c r="H566" s="248" t="s">
        <v>1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5" t="s">
        <v>218</v>
      </c>
      <c r="AU566" s="255" t="s">
        <v>85</v>
      </c>
      <c r="AV566" s="13" t="s">
        <v>83</v>
      </c>
      <c r="AW566" s="13" t="s">
        <v>32</v>
      </c>
      <c r="AX566" s="13" t="s">
        <v>76</v>
      </c>
      <c r="AY566" s="255" t="s">
        <v>205</v>
      </c>
    </row>
    <row r="567" s="13" customFormat="1">
      <c r="A567" s="13"/>
      <c r="B567" s="245"/>
      <c r="C567" s="246"/>
      <c r="D567" s="247" t="s">
        <v>218</v>
      </c>
      <c r="E567" s="248" t="s">
        <v>1</v>
      </c>
      <c r="F567" s="249" t="s">
        <v>220</v>
      </c>
      <c r="G567" s="246"/>
      <c r="H567" s="248" t="s">
        <v>1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5" t="s">
        <v>218</v>
      </c>
      <c r="AU567" s="255" t="s">
        <v>85</v>
      </c>
      <c r="AV567" s="13" t="s">
        <v>83</v>
      </c>
      <c r="AW567" s="13" t="s">
        <v>32</v>
      </c>
      <c r="AX567" s="13" t="s">
        <v>76</v>
      </c>
      <c r="AY567" s="255" t="s">
        <v>205</v>
      </c>
    </row>
    <row r="568" s="13" customFormat="1">
      <c r="A568" s="13"/>
      <c r="B568" s="245"/>
      <c r="C568" s="246"/>
      <c r="D568" s="247" t="s">
        <v>218</v>
      </c>
      <c r="E568" s="248" t="s">
        <v>1</v>
      </c>
      <c r="F568" s="249" t="s">
        <v>222</v>
      </c>
      <c r="G568" s="246"/>
      <c r="H568" s="248" t="s">
        <v>1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5" t="s">
        <v>218</v>
      </c>
      <c r="AU568" s="255" t="s">
        <v>85</v>
      </c>
      <c r="AV568" s="13" t="s">
        <v>83</v>
      </c>
      <c r="AW568" s="13" t="s">
        <v>32</v>
      </c>
      <c r="AX568" s="13" t="s">
        <v>76</v>
      </c>
      <c r="AY568" s="255" t="s">
        <v>205</v>
      </c>
    </row>
    <row r="569" s="14" customFormat="1">
      <c r="A569" s="14"/>
      <c r="B569" s="256"/>
      <c r="C569" s="257"/>
      <c r="D569" s="247" t="s">
        <v>218</v>
      </c>
      <c r="E569" s="258" t="s">
        <v>1</v>
      </c>
      <c r="F569" s="259" t="s">
        <v>5748</v>
      </c>
      <c r="G569" s="257"/>
      <c r="H569" s="260">
        <v>28</v>
      </c>
      <c r="I569" s="261"/>
      <c r="J569" s="257"/>
      <c r="K569" s="257"/>
      <c r="L569" s="262"/>
      <c r="M569" s="263"/>
      <c r="N569" s="264"/>
      <c r="O569" s="264"/>
      <c r="P569" s="264"/>
      <c r="Q569" s="264"/>
      <c r="R569" s="264"/>
      <c r="S569" s="264"/>
      <c r="T569" s="265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66" t="s">
        <v>218</v>
      </c>
      <c r="AU569" s="266" t="s">
        <v>85</v>
      </c>
      <c r="AV569" s="14" t="s">
        <v>85</v>
      </c>
      <c r="AW569" s="14" t="s">
        <v>32</v>
      </c>
      <c r="AX569" s="14" t="s">
        <v>76</v>
      </c>
      <c r="AY569" s="266" t="s">
        <v>205</v>
      </c>
    </row>
    <row r="570" s="14" customFormat="1">
      <c r="A570" s="14"/>
      <c r="B570" s="256"/>
      <c r="C570" s="257"/>
      <c r="D570" s="247" t="s">
        <v>218</v>
      </c>
      <c r="E570" s="258" t="s">
        <v>1</v>
      </c>
      <c r="F570" s="259" t="s">
        <v>5749</v>
      </c>
      <c r="G570" s="257"/>
      <c r="H570" s="260">
        <v>95</v>
      </c>
      <c r="I570" s="261"/>
      <c r="J570" s="257"/>
      <c r="K570" s="257"/>
      <c r="L570" s="262"/>
      <c r="M570" s="263"/>
      <c r="N570" s="264"/>
      <c r="O570" s="264"/>
      <c r="P570" s="264"/>
      <c r="Q570" s="264"/>
      <c r="R570" s="264"/>
      <c r="S570" s="264"/>
      <c r="T570" s="265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66" t="s">
        <v>218</v>
      </c>
      <c r="AU570" s="266" t="s">
        <v>85</v>
      </c>
      <c r="AV570" s="14" t="s">
        <v>85</v>
      </c>
      <c r="AW570" s="14" t="s">
        <v>32</v>
      </c>
      <c r="AX570" s="14" t="s">
        <v>76</v>
      </c>
      <c r="AY570" s="266" t="s">
        <v>205</v>
      </c>
    </row>
    <row r="571" s="15" customFormat="1">
      <c r="A571" s="15"/>
      <c r="B571" s="267"/>
      <c r="C571" s="268"/>
      <c r="D571" s="247" t="s">
        <v>218</v>
      </c>
      <c r="E571" s="269" t="s">
        <v>1</v>
      </c>
      <c r="F571" s="270" t="s">
        <v>229</v>
      </c>
      <c r="G571" s="268"/>
      <c r="H571" s="271">
        <v>123</v>
      </c>
      <c r="I571" s="272"/>
      <c r="J571" s="268"/>
      <c r="K571" s="268"/>
      <c r="L571" s="273"/>
      <c r="M571" s="274"/>
      <c r="N571" s="275"/>
      <c r="O571" s="275"/>
      <c r="P571" s="275"/>
      <c r="Q571" s="275"/>
      <c r="R571" s="275"/>
      <c r="S571" s="275"/>
      <c r="T571" s="276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77" t="s">
        <v>218</v>
      </c>
      <c r="AU571" s="277" t="s">
        <v>85</v>
      </c>
      <c r="AV571" s="15" t="s">
        <v>213</v>
      </c>
      <c r="AW571" s="15" t="s">
        <v>32</v>
      </c>
      <c r="AX571" s="15" t="s">
        <v>83</v>
      </c>
      <c r="AY571" s="277" t="s">
        <v>205</v>
      </c>
    </row>
    <row r="572" s="14" customFormat="1">
      <c r="A572" s="14"/>
      <c r="B572" s="256"/>
      <c r="C572" s="257"/>
      <c r="D572" s="247" t="s">
        <v>218</v>
      </c>
      <c r="E572" s="257"/>
      <c r="F572" s="259" t="s">
        <v>5774</v>
      </c>
      <c r="G572" s="257"/>
      <c r="H572" s="260">
        <v>124.845</v>
      </c>
      <c r="I572" s="261"/>
      <c r="J572" s="257"/>
      <c r="K572" s="257"/>
      <c r="L572" s="262"/>
      <c r="M572" s="263"/>
      <c r="N572" s="264"/>
      <c r="O572" s="264"/>
      <c r="P572" s="264"/>
      <c r="Q572" s="264"/>
      <c r="R572" s="264"/>
      <c r="S572" s="264"/>
      <c r="T572" s="265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66" t="s">
        <v>218</v>
      </c>
      <c r="AU572" s="266" t="s">
        <v>85</v>
      </c>
      <c r="AV572" s="14" t="s">
        <v>85</v>
      </c>
      <c r="AW572" s="14" t="s">
        <v>4</v>
      </c>
      <c r="AX572" s="14" t="s">
        <v>83</v>
      </c>
      <c r="AY572" s="266" t="s">
        <v>205</v>
      </c>
    </row>
    <row r="573" s="2" customFormat="1" ht="16.5" customHeight="1">
      <c r="A573" s="39"/>
      <c r="B573" s="40"/>
      <c r="C573" s="289" t="s">
        <v>628</v>
      </c>
      <c r="D573" s="289" t="s">
        <v>386</v>
      </c>
      <c r="E573" s="290" t="s">
        <v>5775</v>
      </c>
      <c r="F573" s="291" t="s">
        <v>5765</v>
      </c>
      <c r="G573" s="292" t="s">
        <v>547</v>
      </c>
      <c r="H573" s="293">
        <v>35</v>
      </c>
      <c r="I573" s="294"/>
      <c r="J573" s="295">
        <f>ROUND(I573*H573,2)</f>
        <v>0</v>
      </c>
      <c r="K573" s="291" t="s">
        <v>1</v>
      </c>
      <c r="L573" s="296"/>
      <c r="M573" s="297" t="s">
        <v>1</v>
      </c>
      <c r="N573" s="298" t="s">
        <v>41</v>
      </c>
      <c r="O573" s="92"/>
      <c r="P573" s="236">
        <f>O573*H573</f>
        <v>0</v>
      </c>
      <c r="Q573" s="236">
        <v>0.0012099999999999999</v>
      </c>
      <c r="R573" s="236">
        <f>Q573*H573</f>
        <v>0.042349999999999999</v>
      </c>
      <c r="S573" s="236">
        <v>0</v>
      </c>
      <c r="T573" s="237">
        <f>S573*H573</f>
        <v>0</v>
      </c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R573" s="238" t="s">
        <v>276</v>
      </c>
      <c r="AT573" s="238" t="s">
        <v>386</v>
      </c>
      <c r="AU573" s="238" t="s">
        <v>85</v>
      </c>
      <c r="AY573" s="18" t="s">
        <v>205</v>
      </c>
      <c r="BE573" s="239">
        <f>IF(N573="základní",J573,0)</f>
        <v>0</v>
      </c>
      <c r="BF573" s="239">
        <f>IF(N573="snížená",J573,0)</f>
        <v>0</v>
      </c>
      <c r="BG573" s="239">
        <f>IF(N573="zákl. přenesená",J573,0)</f>
        <v>0</v>
      </c>
      <c r="BH573" s="239">
        <f>IF(N573="sníž. přenesená",J573,0)</f>
        <v>0</v>
      </c>
      <c r="BI573" s="239">
        <f>IF(N573="nulová",J573,0)</f>
        <v>0</v>
      </c>
      <c r="BJ573" s="18" t="s">
        <v>83</v>
      </c>
      <c r="BK573" s="239">
        <f>ROUND(I573*H573,2)</f>
        <v>0</v>
      </c>
      <c r="BL573" s="18" t="s">
        <v>213</v>
      </c>
      <c r="BM573" s="238" t="s">
        <v>5776</v>
      </c>
    </row>
    <row r="574" s="14" customFormat="1">
      <c r="A574" s="14"/>
      <c r="B574" s="256"/>
      <c r="C574" s="257"/>
      <c r="D574" s="247" t="s">
        <v>218</v>
      </c>
      <c r="E574" s="258" t="s">
        <v>1</v>
      </c>
      <c r="F574" s="259" t="s">
        <v>494</v>
      </c>
      <c r="G574" s="257"/>
      <c r="H574" s="260">
        <v>35</v>
      </c>
      <c r="I574" s="261"/>
      <c r="J574" s="257"/>
      <c r="K574" s="257"/>
      <c r="L574" s="262"/>
      <c r="M574" s="263"/>
      <c r="N574" s="264"/>
      <c r="O574" s="264"/>
      <c r="P574" s="264"/>
      <c r="Q574" s="264"/>
      <c r="R574" s="264"/>
      <c r="S574" s="264"/>
      <c r="T574" s="26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66" t="s">
        <v>218</v>
      </c>
      <c r="AU574" s="266" t="s">
        <v>85</v>
      </c>
      <c r="AV574" s="14" t="s">
        <v>85</v>
      </c>
      <c r="AW574" s="14" t="s">
        <v>32</v>
      </c>
      <c r="AX574" s="14" t="s">
        <v>83</v>
      </c>
      <c r="AY574" s="266" t="s">
        <v>205</v>
      </c>
    </row>
    <row r="575" s="12" customFormat="1" ht="20.88" customHeight="1">
      <c r="A575" s="12"/>
      <c r="B575" s="211"/>
      <c r="C575" s="212"/>
      <c r="D575" s="213" t="s">
        <v>75</v>
      </c>
      <c r="E575" s="225" t="s">
        <v>875</v>
      </c>
      <c r="F575" s="225" t="s">
        <v>5777</v>
      </c>
      <c r="G575" s="212"/>
      <c r="H575" s="212"/>
      <c r="I575" s="215"/>
      <c r="J575" s="226">
        <f>BK575</f>
        <v>0</v>
      </c>
      <c r="K575" s="212"/>
      <c r="L575" s="217"/>
      <c r="M575" s="218"/>
      <c r="N575" s="219"/>
      <c r="O575" s="219"/>
      <c r="P575" s="220">
        <f>SUM(P576:P591)</f>
        <v>0</v>
      </c>
      <c r="Q575" s="219"/>
      <c r="R575" s="220">
        <f>SUM(R576:R591)</f>
        <v>0</v>
      </c>
      <c r="S575" s="219"/>
      <c r="T575" s="221">
        <f>SUM(T576:T591)</f>
        <v>0</v>
      </c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R575" s="222" t="s">
        <v>83</v>
      </c>
      <c r="AT575" s="223" t="s">
        <v>75</v>
      </c>
      <c r="AU575" s="223" t="s">
        <v>85</v>
      </c>
      <c r="AY575" s="222" t="s">
        <v>205</v>
      </c>
      <c r="BK575" s="224">
        <f>SUM(BK576:BK591)</f>
        <v>0</v>
      </c>
    </row>
    <row r="576" s="2" customFormat="1" ht="21.75" customHeight="1">
      <c r="A576" s="39"/>
      <c r="B576" s="40"/>
      <c r="C576" s="227" t="s">
        <v>636</v>
      </c>
      <c r="D576" s="227" t="s">
        <v>208</v>
      </c>
      <c r="E576" s="228" t="s">
        <v>5778</v>
      </c>
      <c r="F576" s="229" t="s">
        <v>5779</v>
      </c>
      <c r="G576" s="230" t="s">
        <v>255</v>
      </c>
      <c r="H576" s="231">
        <v>46</v>
      </c>
      <c r="I576" s="232"/>
      <c r="J576" s="233">
        <f>ROUND(I576*H576,2)</f>
        <v>0</v>
      </c>
      <c r="K576" s="229" t="s">
        <v>212</v>
      </c>
      <c r="L576" s="45"/>
      <c r="M576" s="234" t="s">
        <v>1</v>
      </c>
      <c r="N576" s="235" t="s">
        <v>41</v>
      </c>
      <c r="O576" s="92"/>
      <c r="P576" s="236">
        <f>O576*H576</f>
        <v>0</v>
      </c>
      <c r="Q576" s="236">
        <v>0</v>
      </c>
      <c r="R576" s="236">
        <f>Q576*H576</f>
        <v>0</v>
      </c>
      <c r="S576" s="236">
        <v>0</v>
      </c>
      <c r="T576" s="237">
        <f>S576*H576</f>
        <v>0</v>
      </c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R576" s="238" t="s">
        <v>213</v>
      </c>
      <c r="AT576" s="238" t="s">
        <v>208</v>
      </c>
      <c r="AU576" s="238" t="s">
        <v>214</v>
      </c>
      <c r="AY576" s="18" t="s">
        <v>205</v>
      </c>
      <c r="BE576" s="239">
        <f>IF(N576="základní",J576,0)</f>
        <v>0</v>
      </c>
      <c r="BF576" s="239">
        <f>IF(N576="snížená",J576,0)</f>
        <v>0</v>
      </c>
      <c r="BG576" s="239">
        <f>IF(N576="zákl. přenesená",J576,0)</f>
        <v>0</v>
      </c>
      <c r="BH576" s="239">
        <f>IF(N576="sníž. přenesená",J576,0)</f>
        <v>0</v>
      </c>
      <c r="BI576" s="239">
        <f>IF(N576="nulová",J576,0)</f>
        <v>0</v>
      </c>
      <c r="BJ576" s="18" t="s">
        <v>83</v>
      </c>
      <c r="BK576" s="239">
        <f>ROUND(I576*H576,2)</f>
        <v>0</v>
      </c>
      <c r="BL576" s="18" t="s">
        <v>213</v>
      </c>
      <c r="BM576" s="238" t="s">
        <v>5780</v>
      </c>
    </row>
    <row r="577" s="2" customFormat="1">
      <c r="A577" s="39"/>
      <c r="B577" s="40"/>
      <c r="C577" s="41"/>
      <c r="D577" s="240" t="s">
        <v>216</v>
      </c>
      <c r="E577" s="41"/>
      <c r="F577" s="241" t="s">
        <v>5781</v>
      </c>
      <c r="G577" s="41"/>
      <c r="H577" s="41"/>
      <c r="I577" s="242"/>
      <c r="J577" s="41"/>
      <c r="K577" s="41"/>
      <c r="L577" s="45"/>
      <c r="M577" s="243"/>
      <c r="N577" s="244"/>
      <c r="O577" s="92"/>
      <c r="P577" s="92"/>
      <c r="Q577" s="92"/>
      <c r="R577" s="92"/>
      <c r="S577" s="92"/>
      <c r="T577" s="93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T577" s="18" t="s">
        <v>216</v>
      </c>
      <c r="AU577" s="18" t="s">
        <v>214</v>
      </c>
    </row>
    <row r="578" s="13" customFormat="1">
      <c r="A578" s="13"/>
      <c r="B578" s="245"/>
      <c r="C578" s="246"/>
      <c r="D578" s="247" t="s">
        <v>218</v>
      </c>
      <c r="E578" s="248" t="s">
        <v>1</v>
      </c>
      <c r="F578" s="249" t="s">
        <v>554</v>
      </c>
      <c r="G578" s="246"/>
      <c r="H578" s="248" t="s">
        <v>1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5" t="s">
        <v>218</v>
      </c>
      <c r="AU578" s="255" t="s">
        <v>214</v>
      </c>
      <c r="AV578" s="13" t="s">
        <v>83</v>
      </c>
      <c r="AW578" s="13" t="s">
        <v>32</v>
      </c>
      <c r="AX578" s="13" t="s">
        <v>76</v>
      </c>
      <c r="AY578" s="255" t="s">
        <v>205</v>
      </c>
    </row>
    <row r="579" s="13" customFormat="1">
      <c r="A579" s="13"/>
      <c r="B579" s="245"/>
      <c r="C579" s="246"/>
      <c r="D579" s="247" t="s">
        <v>218</v>
      </c>
      <c r="E579" s="248" t="s">
        <v>1</v>
      </c>
      <c r="F579" s="249" t="s">
        <v>3306</v>
      </c>
      <c r="G579" s="246"/>
      <c r="H579" s="248" t="s">
        <v>1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5" t="s">
        <v>218</v>
      </c>
      <c r="AU579" s="255" t="s">
        <v>214</v>
      </c>
      <c r="AV579" s="13" t="s">
        <v>83</v>
      </c>
      <c r="AW579" s="13" t="s">
        <v>32</v>
      </c>
      <c r="AX579" s="13" t="s">
        <v>76</v>
      </c>
      <c r="AY579" s="255" t="s">
        <v>205</v>
      </c>
    </row>
    <row r="580" s="13" customFormat="1">
      <c r="A580" s="13"/>
      <c r="B580" s="245"/>
      <c r="C580" s="246"/>
      <c r="D580" s="247" t="s">
        <v>218</v>
      </c>
      <c r="E580" s="248" t="s">
        <v>1</v>
      </c>
      <c r="F580" s="249" t="s">
        <v>222</v>
      </c>
      <c r="G580" s="246"/>
      <c r="H580" s="248" t="s">
        <v>1</v>
      </c>
      <c r="I580" s="250"/>
      <c r="J580" s="246"/>
      <c r="K580" s="246"/>
      <c r="L580" s="251"/>
      <c r="M580" s="252"/>
      <c r="N580" s="253"/>
      <c r="O580" s="253"/>
      <c r="P580" s="253"/>
      <c r="Q580" s="253"/>
      <c r="R580" s="253"/>
      <c r="S580" s="253"/>
      <c r="T580" s="254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5" t="s">
        <v>218</v>
      </c>
      <c r="AU580" s="255" t="s">
        <v>214</v>
      </c>
      <c r="AV580" s="13" t="s">
        <v>83</v>
      </c>
      <c r="AW580" s="13" t="s">
        <v>32</v>
      </c>
      <c r="AX580" s="13" t="s">
        <v>76</v>
      </c>
      <c r="AY580" s="255" t="s">
        <v>205</v>
      </c>
    </row>
    <row r="581" s="13" customFormat="1">
      <c r="A581" s="13"/>
      <c r="B581" s="245"/>
      <c r="C581" s="246"/>
      <c r="D581" s="247" t="s">
        <v>218</v>
      </c>
      <c r="E581" s="248" t="s">
        <v>1</v>
      </c>
      <c r="F581" s="249" t="s">
        <v>5782</v>
      </c>
      <c r="G581" s="246"/>
      <c r="H581" s="248" t="s">
        <v>1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5" t="s">
        <v>218</v>
      </c>
      <c r="AU581" s="255" t="s">
        <v>214</v>
      </c>
      <c r="AV581" s="13" t="s">
        <v>83</v>
      </c>
      <c r="AW581" s="13" t="s">
        <v>32</v>
      </c>
      <c r="AX581" s="13" t="s">
        <v>76</v>
      </c>
      <c r="AY581" s="255" t="s">
        <v>205</v>
      </c>
    </row>
    <row r="582" s="14" customFormat="1">
      <c r="A582" s="14"/>
      <c r="B582" s="256"/>
      <c r="C582" s="257"/>
      <c r="D582" s="247" t="s">
        <v>218</v>
      </c>
      <c r="E582" s="258" t="s">
        <v>1</v>
      </c>
      <c r="F582" s="259" t="s">
        <v>5783</v>
      </c>
      <c r="G582" s="257"/>
      <c r="H582" s="260">
        <v>46</v>
      </c>
      <c r="I582" s="261"/>
      <c r="J582" s="257"/>
      <c r="K582" s="257"/>
      <c r="L582" s="262"/>
      <c r="M582" s="263"/>
      <c r="N582" s="264"/>
      <c r="O582" s="264"/>
      <c r="P582" s="264"/>
      <c r="Q582" s="264"/>
      <c r="R582" s="264"/>
      <c r="S582" s="264"/>
      <c r="T582" s="265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66" t="s">
        <v>218</v>
      </c>
      <c r="AU582" s="266" t="s">
        <v>214</v>
      </c>
      <c r="AV582" s="14" t="s">
        <v>85</v>
      </c>
      <c r="AW582" s="14" t="s">
        <v>32</v>
      </c>
      <c r="AX582" s="14" t="s">
        <v>76</v>
      </c>
      <c r="AY582" s="266" t="s">
        <v>205</v>
      </c>
    </row>
    <row r="583" s="15" customFormat="1">
      <c r="A583" s="15"/>
      <c r="B583" s="267"/>
      <c r="C583" s="268"/>
      <c r="D583" s="247" t="s">
        <v>218</v>
      </c>
      <c r="E583" s="269" t="s">
        <v>1</v>
      </c>
      <c r="F583" s="270" t="s">
        <v>229</v>
      </c>
      <c r="G583" s="268"/>
      <c r="H583" s="271">
        <v>46</v>
      </c>
      <c r="I583" s="272"/>
      <c r="J583" s="268"/>
      <c r="K583" s="268"/>
      <c r="L583" s="273"/>
      <c r="M583" s="274"/>
      <c r="N583" s="275"/>
      <c r="O583" s="275"/>
      <c r="P583" s="275"/>
      <c r="Q583" s="275"/>
      <c r="R583" s="275"/>
      <c r="S583" s="275"/>
      <c r="T583" s="276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77" t="s">
        <v>218</v>
      </c>
      <c r="AU583" s="277" t="s">
        <v>214</v>
      </c>
      <c r="AV583" s="15" t="s">
        <v>213</v>
      </c>
      <c r="AW583" s="15" t="s">
        <v>32</v>
      </c>
      <c r="AX583" s="15" t="s">
        <v>83</v>
      </c>
      <c r="AY583" s="277" t="s">
        <v>205</v>
      </c>
    </row>
    <row r="584" s="2" customFormat="1" ht="21.75" customHeight="1">
      <c r="A584" s="39"/>
      <c r="B584" s="40"/>
      <c r="C584" s="227" t="s">
        <v>642</v>
      </c>
      <c r="D584" s="227" t="s">
        <v>208</v>
      </c>
      <c r="E584" s="228" t="s">
        <v>5784</v>
      </c>
      <c r="F584" s="229" t="s">
        <v>5785</v>
      </c>
      <c r="G584" s="230" t="s">
        <v>255</v>
      </c>
      <c r="H584" s="231">
        <v>123</v>
      </c>
      <c r="I584" s="232"/>
      <c r="J584" s="233">
        <f>ROUND(I584*H584,2)</f>
        <v>0</v>
      </c>
      <c r="K584" s="229" t="s">
        <v>212</v>
      </c>
      <c r="L584" s="45"/>
      <c r="M584" s="234" t="s">
        <v>1</v>
      </c>
      <c r="N584" s="235" t="s">
        <v>41</v>
      </c>
      <c r="O584" s="92"/>
      <c r="P584" s="236">
        <f>O584*H584</f>
        <v>0</v>
      </c>
      <c r="Q584" s="236">
        <v>0</v>
      </c>
      <c r="R584" s="236">
        <f>Q584*H584</f>
        <v>0</v>
      </c>
      <c r="S584" s="236">
        <v>0</v>
      </c>
      <c r="T584" s="237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38" t="s">
        <v>213</v>
      </c>
      <c r="AT584" s="238" t="s">
        <v>208</v>
      </c>
      <c r="AU584" s="238" t="s">
        <v>214</v>
      </c>
      <c r="AY584" s="18" t="s">
        <v>205</v>
      </c>
      <c r="BE584" s="239">
        <f>IF(N584="základní",J584,0)</f>
        <v>0</v>
      </c>
      <c r="BF584" s="239">
        <f>IF(N584="snížená",J584,0)</f>
        <v>0</v>
      </c>
      <c r="BG584" s="239">
        <f>IF(N584="zákl. přenesená",J584,0)</f>
        <v>0</v>
      </c>
      <c r="BH584" s="239">
        <f>IF(N584="sníž. přenesená",J584,0)</f>
        <v>0</v>
      </c>
      <c r="BI584" s="239">
        <f>IF(N584="nulová",J584,0)</f>
        <v>0</v>
      </c>
      <c r="BJ584" s="18" t="s">
        <v>83</v>
      </c>
      <c r="BK584" s="239">
        <f>ROUND(I584*H584,2)</f>
        <v>0</v>
      </c>
      <c r="BL584" s="18" t="s">
        <v>213</v>
      </c>
      <c r="BM584" s="238" t="s">
        <v>5786</v>
      </c>
    </row>
    <row r="585" s="2" customFormat="1">
      <c r="A585" s="39"/>
      <c r="B585" s="40"/>
      <c r="C585" s="41"/>
      <c r="D585" s="240" t="s">
        <v>216</v>
      </c>
      <c r="E585" s="41"/>
      <c r="F585" s="241" t="s">
        <v>5787</v>
      </c>
      <c r="G585" s="41"/>
      <c r="H585" s="41"/>
      <c r="I585" s="242"/>
      <c r="J585" s="41"/>
      <c r="K585" s="41"/>
      <c r="L585" s="45"/>
      <c r="M585" s="243"/>
      <c r="N585" s="244"/>
      <c r="O585" s="92"/>
      <c r="P585" s="92"/>
      <c r="Q585" s="92"/>
      <c r="R585" s="92"/>
      <c r="S585" s="92"/>
      <c r="T585" s="93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T585" s="18" t="s">
        <v>216</v>
      </c>
      <c r="AU585" s="18" t="s">
        <v>214</v>
      </c>
    </row>
    <row r="586" s="13" customFormat="1">
      <c r="A586" s="13"/>
      <c r="B586" s="245"/>
      <c r="C586" s="246"/>
      <c r="D586" s="247" t="s">
        <v>218</v>
      </c>
      <c r="E586" s="248" t="s">
        <v>1</v>
      </c>
      <c r="F586" s="249" t="s">
        <v>554</v>
      </c>
      <c r="G586" s="246"/>
      <c r="H586" s="248" t="s">
        <v>1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5" t="s">
        <v>218</v>
      </c>
      <c r="AU586" s="255" t="s">
        <v>214</v>
      </c>
      <c r="AV586" s="13" t="s">
        <v>83</v>
      </c>
      <c r="AW586" s="13" t="s">
        <v>32</v>
      </c>
      <c r="AX586" s="13" t="s">
        <v>76</v>
      </c>
      <c r="AY586" s="255" t="s">
        <v>205</v>
      </c>
    </row>
    <row r="587" s="13" customFormat="1">
      <c r="A587" s="13"/>
      <c r="B587" s="245"/>
      <c r="C587" s="246"/>
      <c r="D587" s="247" t="s">
        <v>218</v>
      </c>
      <c r="E587" s="248" t="s">
        <v>1</v>
      </c>
      <c r="F587" s="249" t="s">
        <v>3306</v>
      </c>
      <c r="G587" s="246"/>
      <c r="H587" s="248" t="s">
        <v>1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5" t="s">
        <v>218</v>
      </c>
      <c r="AU587" s="255" t="s">
        <v>214</v>
      </c>
      <c r="AV587" s="13" t="s">
        <v>83</v>
      </c>
      <c r="AW587" s="13" t="s">
        <v>32</v>
      </c>
      <c r="AX587" s="13" t="s">
        <v>76</v>
      </c>
      <c r="AY587" s="255" t="s">
        <v>205</v>
      </c>
    </row>
    <row r="588" s="13" customFormat="1">
      <c r="A588" s="13"/>
      <c r="B588" s="245"/>
      <c r="C588" s="246"/>
      <c r="D588" s="247" t="s">
        <v>218</v>
      </c>
      <c r="E588" s="248" t="s">
        <v>1</v>
      </c>
      <c r="F588" s="249" t="s">
        <v>222</v>
      </c>
      <c r="G588" s="246"/>
      <c r="H588" s="248" t="s">
        <v>1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5" t="s">
        <v>218</v>
      </c>
      <c r="AU588" s="255" t="s">
        <v>214</v>
      </c>
      <c r="AV588" s="13" t="s">
        <v>83</v>
      </c>
      <c r="AW588" s="13" t="s">
        <v>32</v>
      </c>
      <c r="AX588" s="13" t="s">
        <v>76</v>
      </c>
      <c r="AY588" s="255" t="s">
        <v>205</v>
      </c>
    </row>
    <row r="589" s="13" customFormat="1">
      <c r="A589" s="13"/>
      <c r="B589" s="245"/>
      <c r="C589" s="246"/>
      <c r="D589" s="247" t="s">
        <v>218</v>
      </c>
      <c r="E589" s="248" t="s">
        <v>1</v>
      </c>
      <c r="F589" s="249" t="s">
        <v>5782</v>
      </c>
      <c r="G589" s="246"/>
      <c r="H589" s="248" t="s">
        <v>1</v>
      </c>
      <c r="I589" s="250"/>
      <c r="J589" s="246"/>
      <c r="K589" s="246"/>
      <c r="L589" s="251"/>
      <c r="M589" s="252"/>
      <c r="N589" s="253"/>
      <c r="O589" s="253"/>
      <c r="P589" s="253"/>
      <c r="Q589" s="253"/>
      <c r="R589" s="253"/>
      <c r="S589" s="253"/>
      <c r="T589" s="254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5" t="s">
        <v>218</v>
      </c>
      <c r="AU589" s="255" t="s">
        <v>214</v>
      </c>
      <c r="AV589" s="13" t="s">
        <v>83</v>
      </c>
      <c r="AW589" s="13" t="s">
        <v>32</v>
      </c>
      <c r="AX589" s="13" t="s">
        <v>76</v>
      </c>
      <c r="AY589" s="255" t="s">
        <v>205</v>
      </c>
    </row>
    <row r="590" s="14" customFormat="1">
      <c r="A590" s="14"/>
      <c r="B590" s="256"/>
      <c r="C590" s="257"/>
      <c r="D590" s="247" t="s">
        <v>218</v>
      </c>
      <c r="E590" s="258" t="s">
        <v>1</v>
      </c>
      <c r="F590" s="259" t="s">
        <v>5788</v>
      </c>
      <c r="G590" s="257"/>
      <c r="H590" s="260">
        <v>123</v>
      </c>
      <c r="I590" s="261"/>
      <c r="J590" s="257"/>
      <c r="K590" s="257"/>
      <c r="L590" s="262"/>
      <c r="M590" s="263"/>
      <c r="N590" s="264"/>
      <c r="O590" s="264"/>
      <c r="P590" s="264"/>
      <c r="Q590" s="264"/>
      <c r="R590" s="264"/>
      <c r="S590" s="264"/>
      <c r="T590" s="265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66" t="s">
        <v>218</v>
      </c>
      <c r="AU590" s="266" t="s">
        <v>214</v>
      </c>
      <c r="AV590" s="14" t="s">
        <v>85</v>
      </c>
      <c r="AW590" s="14" t="s">
        <v>32</v>
      </c>
      <c r="AX590" s="14" t="s">
        <v>76</v>
      </c>
      <c r="AY590" s="266" t="s">
        <v>205</v>
      </c>
    </row>
    <row r="591" s="15" customFormat="1">
      <c r="A591" s="15"/>
      <c r="B591" s="267"/>
      <c r="C591" s="268"/>
      <c r="D591" s="247" t="s">
        <v>218</v>
      </c>
      <c r="E591" s="269" t="s">
        <v>1</v>
      </c>
      <c r="F591" s="270" t="s">
        <v>229</v>
      </c>
      <c r="G591" s="268"/>
      <c r="H591" s="271">
        <v>123</v>
      </c>
      <c r="I591" s="272"/>
      <c r="J591" s="268"/>
      <c r="K591" s="268"/>
      <c r="L591" s="273"/>
      <c r="M591" s="274"/>
      <c r="N591" s="275"/>
      <c r="O591" s="275"/>
      <c r="P591" s="275"/>
      <c r="Q591" s="275"/>
      <c r="R591" s="275"/>
      <c r="S591" s="275"/>
      <c r="T591" s="276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T591" s="277" t="s">
        <v>218</v>
      </c>
      <c r="AU591" s="277" t="s">
        <v>214</v>
      </c>
      <c r="AV591" s="15" t="s">
        <v>213</v>
      </c>
      <c r="AW591" s="15" t="s">
        <v>32</v>
      </c>
      <c r="AX591" s="15" t="s">
        <v>83</v>
      </c>
      <c r="AY591" s="277" t="s">
        <v>205</v>
      </c>
    </row>
    <row r="592" s="12" customFormat="1" ht="22.8" customHeight="1">
      <c r="A592" s="12"/>
      <c r="B592" s="211"/>
      <c r="C592" s="212"/>
      <c r="D592" s="213" t="s">
        <v>75</v>
      </c>
      <c r="E592" s="225" t="s">
        <v>939</v>
      </c>
      <c r="F592" s="225" t="s">
        <v>1604</v>
      </c>
      <c r="G592" s="212"/>
      <c r="H592" s="212"/>
      <c r="I592" s="215"/>
      <c r="J592" s="226">
        <f>BK592</f>
        <v>0</v>
      </c>
      <c r="K592" s="212"/>
      <c r="L592" s="217"/>
      <c r="M592" s="218"/>
      <c r="N592" s="219"/>
      <c r="O592" s="219"/>
      <c r="P592" s="220">
        <f>SUM(P593:P594)</f>
        <v>0</v>
      </c>
      <c r="Q592" s="219"/>
      <c r="R592" s="220">
        <f>SUM(R593:R594)</f>
        <v>0</v>
      </c>
      <c r="S592" s="219"/>
      <c r="T592" s="221">
        <f>SUM(T593:T594)</f>
        <v>0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22" t="s">
        <v>83</v>
      </c>
      <c r="AT592" s="223" t="s">
        <v>75</v>
      </c>
      <c r="AU592" s="223" t="s">
        <v>83</v>
      </c>
      <c r="AY592" s="222" t="s">
        <v>205</v>
      </c>
      <c r="BK592" s="224">
        <f>SUM(BK593:BK594)</f>
        <v>0</v>
      </c>
    </row>
    <row r="593" s="2" customFormat="1" ht="24.15" customHeight="1">
      <c r="A593" s="39"/>
      <c r="B593" s="40"/>
      <c r="C593" s="227" t="s">
        <v>648</v>
      </c>
      <c r="D593" s="227" t="s">
        <v>208</v>
      </c>
      <c r="E593" s="228" t="s">
        <v>5789</v>
      </c>
      <c r="F593" s="229" t="s">
        <v>5790</v>
      </c>
      <c r="G593" s="230" t="s">
        <v>357</v>
      </c>
      <c r="H593" s="231">
        <v>211.358</v>
      </c>
      <c r="I593" s="232"/>
      <c r="J593" s="233">
        <f>ROUND(I593*H593,2)</f>
        <v>0</v>
      </c>
      <c r="K593" s="229" t="s">
        <v>212</v>
      </c>
      <c r="L593" s="45"/>
      <c r="M593" s="234" t="s">
        <v>1</v>
      </c>
      <c r="N593" s="235" t="s">
        <v>41</v>
      </c>
      <c r="O593" s="92"/>
      <c r="P593" s="236">
        <f>O593*H593</f>
        <v>0</v>
      </c>
      <c r="Q593" s="236">
        <v>0</v>
      </c>
      <c r="R593" s="236">
        <f>Q593*H593</f>
        <v>0</v>
      </c>
      <c r="S593" s="236">
        <v>0</v>
      </c>
      <c r="T593" s="237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38" t="s">
        <v>213</v>
      </c>
      <c r="AT593" s="238" t="s">
        <v>208</v>
      </c>
      <c r="AU593" s="238" t="s">
        <v>85</v>
      </c>
      <c r="AY593" s="18" t="s">
        <v>205</v>
      </c>
      <c r="BE593" s="239">
        <f>IF(N593="základní",J593,0)</f>
        <v>0</v>
      </c>
      <c r="BF593" s="239">
        <f>IF(N593="snížená",J593,0)</f>
        <v>0</v>
      </c>
      <c r="BG593" s="239">
        <f>IF(N593="zákl. přenesená",J593,0)</f>
        <v>0</v>
      </c>
      <c r="BH593" s="239">
        <f>IF(N593="sníž. přenesená",J593,0)</f>
        <v>0</v>
      </c>
      <c r="BI593" s="239">
        <f>IF(N593="nulová",J593,0)</f>
        <v>0</v>
      </c>
      <c r="BJ593" s="18" t="s">
        <v>83</v>
      </c>
      <c r="BK593" s="239">
        <f>ROUND(I593*H593,2)</f>
        <v>0</v>
      </c>
      <c r="BL593" s="18" t="s">
        <v>213</v>
      </c>
      <c r="BM593" s="238" t="s">
        <v>5791</v>
      </c>
    </row>
    <row r="594" s="2" customFormat="1">
      <c r="A594" s="39"/>
      <c r="B594" s="40"/>
      <c r="C594" s="41"/>
      <c r="D594" s="240" t="s">
        <v>216</v>
      </c>
      <c r="E594" s="41"/>
      <c r="F594" s="241" t="s">
        <v>5792</v>
      </c>
      <c r="G594" s="41"/>
      <c r="H594" s="41"/>
      <c r="I594" s="242"/>
      <c r="J594" s="41"/>
      <c r="K594" s="41"/>
      <c r="L594" s="45"/>
      <c r="M594" s="311"/>
      <c r="N594" s="312"/>
      <c r="O594" s="308"/>
      <c r="P594" s="308"/>
      <c r="Q594" s="308"/>
      <c r="R594" s="308"/>
      <c r="S594" s="308"/>
      <c r="T594" s="313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T594" s="18" t="s">
        <v>216</v>
      </c>
      <c r="AU594" s="18" t="s">
        <v>85</v>
      </c>
    </row>
    <row r="595" s="2" customFormat="1" ht="6.96" customHeight="1">
      <c r="A595" s="39"/>
      <c r="B595" s="67"/>
      <c r="C595" s="68"/>
      <c r="D595" s="68"/>
      <c r="E595" s="68"/>
      <c r="F595" s="68"/>
      <c r="G595" s="68"/>
      <c r="H595" s="68"/>
      <c r="I595" s="68"/>
      <c r="J595" s="68"/>
      <c r="K595" s="68"/>
      <c r="L595" s="45"/>
      <c r="M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</sheetData>
  <sheetProtection sheet="1" autoFilter="0" formatColumns="0" formatRows="0" objects="1" scenarios="1" spinCount="100000" saltValue="Vcn/vTmyQ+QH+Pgk4lMr2yv9vU/9VFK03jugBFOI/AghBw96ukvUpdFHgkdzn6F7kLjHrm96sSdDdyAM8xIXEw==" hashValue="oI0rfMoY7w2iLVbJE2M6wxxVf50tsdyOVFcIMHBlrXmOESPEP21/gX5Q5K7Vrj6E8+k/3klisIgb9XgAEf3AwA==" algorithmName="SHA-512" password="CC2B"/>
  <autoFilter ref="C128:K594"/>
  <mergeCells count="9">
    <mergeCell ref="E7:H7"/>
    <mergeCell ref="E9:H9"/>
    <mergeCell ref="E18:H18"/>
    <mergeCell ref="E27:H27"/>
    <mergeCell ref="E85:H85"/>
    <mergeCell ref="E87:H87"/>
    <mergeCell ref="E119:H119"/>
    <mergeCell ref="E121:H121"/>
    <mergeCell ref="L2:V2"/>
  </mergeCells>
  <hyperlinks>
    <hyperlink ref="F134" r:id="rId1" display="https://podminky.urs.cz/item/CS_URS_2025_01/131251103"/>
    <hyperlink ref="F150" r:id="rId2" display="https://podminky.urs.cz/item/CS_URS_2025_01/131351103"/>
    <hyperlink ref="F166" r:id="rId3" display="https://podminky.urs.cz/item/CS_URS_2025_01/132251104"/>
    <hyperlink ref="F180" r:id="rId4" display="https://podminky.urs.cz/item/CS_URS_2025_01/132351104"/>
    <hyperlink ref="F195" r:id="rId5" display="https://podminky.urs.cz/item/CS_URS_2025_01/151101102"/>
    <hyperlink ref="F206" r:id="rId6" display="https://podminky.urs.cz/item/CS_URS_2025_01/151101112"/>
    <hyperlink ref="F209" r:id="rId7" display="https://podminky.urs.cz/item/CS_URS_2025_01/162351103"/>
    <hyperlink ref="F224" r:id="rId8" display="https://podminky.urs.cz/item/CS_URS_2025_01/162351123"/>
    <hyperlink ref="F239" r:id="rId9" display="https://podminky.urs.cz/item/CS_URS_2025_01/162751117"/>
    <hyperlink ref="F249" r:id="rId10" display="https://podminky.urs.cz/item/CS_URS_2025_01/162751119"/>
    <hyperlink ref="F252" r:id="rId11" display="https://podminky.urs.cz/item/CS_URS_2025_01/162751137"/>
    <hyperlink ref="F262" r:id="rId12" display="https://podminky.urs.cz/item/CS_URS_2025_01/162751139"/>
    <hyperlink ref="F265" r:id="rId13" display="https://podminky.urs.cz/item/CS_URS_2025_01/167151111"/>
    <hyperlink ref="F275" r:id="rId14" display="https://podminky.urs.cz/item/CS_URS_2025_01/171201231"/>
    <hyperlink ref="F285" r:id="rId15" display="https://podminky.urs.cz/item/CS_URS_2025_01/171251201"/>
    <hyperlink ref="F299" r:id="rId16" display="https://podminky.urs.cz/item/CS_URS_2025_01/174151101"/>
    <hyperlink ref="F306" r:id="rId17" display="https://podminky.urs.cz/item/CS_URS_2025_01/175111101"/>
    <hyperlink ref="F324" r:id="rId18" display="https://podminky.urs.cz/item/CS_URS_2025_01/181913112"/>
    <hyperlink ref="F344" r:id="rId19" display="https://podminky.urs.cz/item/CS_URS_2025_01/451573111"/>
    <hyperlink ref="F366" r:id="rId20" display="https://podminky.urs.cz/item/CS_URS_2025_01/219991113"/>
    <hyperlink ref="F375" r:id="rId21" display="https://podminky.urs.cz/item/CS_URS_2025_01/271532212"/>
    <hyperlink ref="F383" r:id="rId22" display="https://podminky.urs.cz/item/CS_URS_2025_01/273321311"/>
    <hyperlink ref="F391" r:id="rId23" display="https://podminky.urs.cz/item/CS_URS_2025_01/273362021"/>
    <hyperlink ref="F410" r:id="rId24" display="https://podminky.urs.cz/item/CS_URS_2025_01/386121114"/>
    <hyperlink ref="F430" r:id="rId25" display="https://podminky.urs.cz/item/CS_URS_2025_01/871171141"/>
    <hyperlink ref="F442" r:id="rId26" display="https://podminky.urs.cz/item/CS_URS_2025_01/871241141"/>
    <hyperlink ref="F451" r:id="rId27" display="https://podminky.urs.cz/item/CS_URS_2025_01/892233122"/>
    <hyperlink ref="F454" r:id="rId28" display="https://podminky.urs.cz/item/CS_URS_2025_01/892273122"/>
    <hyperlink ref="F464" r:id="rId29" display="https://podminky.urs.cz/item/CS_URS_2025_01/894812312"/>
    <hyperlink ref="F472" r:id="rId30" display="https://podminky.urs.cz/item/CS_URS_2025_01/894812313"/>
    <hyperlink ref="F480" r:id="rId31" display="https://podminky.urs.cz/item/CS_URS_2025_01/894812316"/>
    <hyperlink ref="F488" r:id="rId32" display="https://podminky.urs.cz/item/CS_URS_2025_01/894812317"/>
    <hyperlink ref="F496" r:id="rId33" display="https://podminky.urs.cz/item/CS_URS_2025_01/894812332"/>
    <hyperlink ref="F504" r:id="rId34" display="https://podminky.urs.cz/item/CS_URS_2025_01/894812339"/>
    <hyperlink ref="F508" r:id="rId35" display="https://podminky.urs.cz/item/CS_URS_2025_01/894812356"/>
    <hyperlink ref="F516" r:id="rId36" display="https://podminky.urs.cz/item/CS_URS_2025_01/899721111"/>
    <hyperlink ref="F526" r:id="rId37" display="https://podminky.urs.cz/item/CS_URS_2025_01/899721112"/>
    <hyperlink ref="F534" r:id="rId38" display="https://podminky.urs.cz/item/CS_URS_2025_01/899722111"/>
    <hyperlink ref="F544" r:id="rId39" display="https://podminky.urs.cz/item/CS_URS_2025_01/899722112"/>
    <hyperlink ref="F553" r:id="rId40" display="https://podminky.urs.cz/item/CS_URS_2025_01/871260310"/>
    <hyperlink ref="F564" r:id="rId41" display="https://podminky.urs.cz/item/CS_URS_2025_01/871350310"/>
    <hyperlink ref="F577" r:id="rId42" display="https://podminky.urs.cz/item/CS_URS_2025_01/892271111"/>
    <hyperlink ref="F585" r:id="rId43" display="https://podminky.urs.cz/item/CS_URS_2025_01/892351111"/>
    <hyperlink ref="F594" r:id="rId44" display="https://podminky.urs.cz/item/CS_URS_2025_01/998276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5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127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2" customFormat="1" ht="12" customHeight="1">
      <c r="A8" s="39"/>
      <c r="B8" s="45"/>
      <c r="C8" s="39"/>
      <c r="D8" s="151" t="s">
        <v>129</v>
      </c>
      <c r="E8" s="39"/>
      <c r="F8" s="39"/>
      <c r="G8" s="39"/>
      <c r="H8" s="39"/>
      <c r="I8" s="39"/>
      <c r="J8" s="39"/>
      <c r="K8" s="39"/>
      <c r="L8" s="64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="2" customFormat="1" ht="16.5" customHeight="1">
      <c r="A9" s="39"/>
      <c r="B9" s="45"/>
      <c r="C9" s="39"/>
      <c r="D9" s="39"/>
      <c r="E9" s="153" t="s">
        <v>3699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>
      <c r="A10" s="39"/>
      <c r="B10" s="45"/>
      <c r="C10" s="39"/>
      <c r="D10" s="39"/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2" customHeight="1">
      <c r="A11" s="39"/>
      <c r="B11" s="45"/>
      <c r="C11" s="39"/>
      <c r="D11" s="151" t="s">
        <v>18</v>
      </c>
      <c r="E11" s="39"/>
      <c r="F11" s="142" t="s">
        <v>1</v>
      </c>
      <c r="G11" s="39"/>
      <c r="H11" s="39"/>
      <c r="I11" s="151" t="s">
        <v>19</v>
      </c>
      <c r="J11" s="142" t="s">
        <v>1</v>
      </c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1" t="s">
        <v>20</v>
      </c>
      <c r="E12" s="39"/>
      <c r="F12" s="142" t="s">
        <v>21</v>
      </c>
      <c r="G12" s="39"/>
      <c r="H12" s="39"/>
      <c r="I12" s="151" t="s">
        <v>22</v>
      </c>
      <c r="J12" s="154" t="str">
        <f>'Rekapitulace stavby'!AN8</f>
        <v>12. 5. 2025</v>
      </c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0.8" customHeight="1">
      <c r="A13" s="39"/>
      <c r="B13" s="45"/>
      <c r="C13" s="39"/>
      <c r="D13" s="39"/>
      <c r="E13" s="39"/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24</v>
      </c>
      <c r="E14" s="39"/>
      <c r="F14" s="39"/>
      <c r="G14" s="39"/>
      <c r="H14" s="39"/>
      <c r="I14" s="151" t="s">
        <v>25</v>
      </c>
      <c r="J14" s="142" t="s">
        <v>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8" customHeight="1">
      <c r="A15" s="39"/>
      <c r="B15" s="45"/>
      <c r="C15" s="39"/>
      <c r="D15" s="39"/>
      <c r="E15" s="142" t="s">
        <v>26</v>
      </c>
      <c r="F15" s="39"/>
      <c r="G15" s="39"/>
      <c r="H15" s="39"/>
      <c r="I15" s="151" t="s">
        <v>27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6.96" customHeight="1">
      <c r="A16" s="39"/>
      <c r="B16" s="45"/>
      <c r="C16" s="39"/>
      <c r="D16" s="39"/>
      <c r="E16" s="39"/>
      <c r="F16" s="39"/>
      <c r="G16" s="39"/>
      <c r="H16" s="39"/>
      <c r="I16" s="39"/>
      <c r="J16" s="39"/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2" customHeight="1">
      <c r="A17" s="39"/>
      <c r="B17" s="45"/>
      <c r="C17" s="39"/>
      <c r="D17" s="151" t="s">
        <v>28</v>
      </c>
      <c r="E17" s="39"/>
      <c r="F17" s="39"/>
      <c r="G17" s="39"/>
      <c r="H17" s="39"/>
      <c r="I17" s="151" t="s">
        <v>25</v>
      </c>
      <c r="J17" s="34" t="str">
        <f>'Rekapitulace stavby'!AN13</f>
        <v>Vyplň údaj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8" customHeight="1">
      <c r="A18" s="39"/>
      <c r="B18" s="45"/>
      <c r="C18" s="39"/>
      <c r="D18" s="39"/>
      <c r="E18" s="34" t="str">
        <f>'Rekapitulace stavby'!E14</f>
        <v>Vyplň údaj</v>
      </c>
      <c r="F18" s="142"/>
      <c r="G18" s="142"/>
      <c r="H18" s="142"/>
      <c r="I18" s="151" t="s">
        <v>27</v>
      </c>
      <c r="J18" s="34" t="str">
        <f>'Rekapitulace stavby'!AN14</f>
        <v>Vyplň údaj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6.96" customHeight="1">
      <c r="A19" s="39"/>
      <c r="B19" s="45"/>
      <c r="C19" s="39"/>
      <c r="D19" s="39"/>
      <c r="E19" s="39"/>
      <c r="F19" s="39"/>
      <c r="G19" s="39"/>
      <c r="H19" s="39"/>
      <c r="I19" s="39"/>
      <c r="J19" s="39"/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2" customHeight="1">
      <c r="A20" s="39"/>
      <c r="B20" s="45"/>
      <c r="C20" s="39"/>
      <c r="D20" s="151" t="s">
        <v>30</v>
      </c>
      <c r="E20" s="39"/>
      <c r="F20" s="39"/>
      <c r="G20" s="39"/>
      <c r="H20" s="39"/>
      <c r="I20" s="151" t="s">
        <v>25</v>
      </c>
      <c r="J20" s="142" t="s">
        <v>1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8" customHeight="1">
      <c r="A21" s="39"/>
      <c r="B21" s="45"/>
      <c r="C21" s="39"/>
      <c r="D21" s="39"/>
      <c r="E21" s="142" t="s">
        <v>31</v>
      </c>
      <c r="F21" s="39"/>
      <c r="G21" s="39"/>
      <c r="H21" s="39"/>
      <c r="I21" s="151" t="s">
        <v>27</v>
      </c>
      <c r="J21" s="142" t="s">
        <v>1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6.96" customHeight="1">
      <c r="A22" s="39"/>
      <c r="B22" s="45"/>
      <c r="C22" s="39"/>
      <c r="D22" s="39"/>
      <c r="E22" s="39"/>
      <c r="F22" s="39"/>
      <c r="G22" s="39"/>
      <c r="H22" s="39"/>
      <c r="I22" s="39"/>
      <c r="J22" s="39"/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2" customHeight="1">
      <c r="A23" s="39"/>
      <c r="B23" s="45"/>
      <c r="C23" s="39"/>
      <c r="D23" s="151" t="s">
        <v>33</v>
      </c>
      <c r="E23" s="39"/>
      <c r="F23" s="39"/>
      <c r="G23" s="39"/>
      <c r="H23" s="39"/>
      <c r="I23" s="151" t="s">
        <v>25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8" customHeight="1">
      <c r="A24" s="39"/>
      <c r="B24" s="45"/>
      <c r="C24" s="39"/>
      <c r="D24" s="39"/>
      <c r="E24" s="142" t="s">
        <v>34</v>
      </c>
      <c r="F24" s="39"/>
      <c r="G24" s="39"/>
      <c r="H24" s="39"/>
      <c r="I24" s="151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6.96" customHeight="1">
      <c r="A25" s="39"/>
      <c r="B25" s="45"/>
      <c r="C25" s="39"/>
      <c r="D25" s="39"/>
      <c r="E25" s="39"/>
      <c r="F25" s="39"/>
      <c r="G25" s="39"/>
      <c r="H25" s="39"/>
      <c r="I25" s="39"/>
      <c r="J25" s="39"/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2" customHeight="1">
      <c r="A26" s="39"/>
      <c r="B26" s="45"/>
      <c r="C26" s="39"/>
      <c r="D26" s="151" t="s">
        <v>35</v>
      </c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8" customFormat="1" ht="16.5" customHeight="1">
      <c r="A27" s="155"/>
      <c r="B27" s="156"/>
      <c r="C27" s="155"/>
      <c r="D27" s="155"/>
      <c r="E27" s="157" t="s">
        <v>1</v>
      </c>
      <c r="F27" s="157"/>
      <c r="G27" s="157"/>
      <c r="H27" s="157"/>
      <c r="I27" s="155"/>
      <c r="J27" s="155"/>
      <c r="K27" s="155"/>
      <c r="L27" s="158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</row>
    <row r="28" s="2" customFormat="1" ht="6.96" customHeight="1">
      <c r="A28" s="39"/>
      <c r="B28" s="45"/>
      <c r="C28" s="39"/>
      <c r="D28" s="39"/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159"/>
      <c r="E29" s="159"/>
      <c r="F29" s="159"/>
      <c r="G29" s="159"/>
      <c r="H29" s="159"/>
      <c r="I29" s="159"/>
      <c r="J29" s="159"/>
      <c r="K29" s="15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25.44" customHeight="1">
      <c r="A30" s="39"/>
      <c r="B30" s="45"/>
      <c r="C30" s="39"/>
      <c r="D30" s="160" t="s">
        <v>36</v>
      </c>
      <c r="E30" s="39"/>
      <c r="F30" s="39"/>
      <c r="G30" s="39"/>
      <c r="H30" s="39"/>
      <c r="I30" s="39"/>
      <c r="J30" s="161">
        <f>ROUND(J123, 2)</f>
        <v>0</v>
      </c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14.4" customHeight="1">
      <c r="A32" s="39"/>
      <c r="B32" s="45"/>
      <c r="C32" s="39"/>
      <c r="D32" s="39"/>
      <c r="E32" s="39"/>
      <c r="F32" s="162" t="s">
        <v>38</v>
      </c>
      <c r="G32" s="39"/>
      <c r="H32" s="39"/>
      <c r="I32" s="162" t="s">
        <v>37</v>
      </c>
      <c r="J32" s="162" t="s">
        <v>39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14.4" customHeight="1">
      <c r="A33" s="39"/>
      <c r="B33" s="45"/>
      <c r="C33" s="39"/>
      <c r="D33" s="163" t="s">
        <v>40</v>
      </c>
      <c r="E33" s="151" t="s">
        <v>41</v>
      </c>
      <c r="F33" s="164">
        <f>ROUND((SUM(BE123:BE385)),  2)</f>
        <v>0</v>
      </c>
      <c r="G33" s="39"/>
      <c r="H33" s="39"/>
      <c r="I33" s="165">
        <v>0.20999999999999999</v>
      </c>
      <c r="J33" s="164">
        <f>ROUND(((SUM(BE123:BE385))*I33),  2)</f>
        <v>0</v>
      </c>
      <c r="K33" s="3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151" t="s">
        <v>42</v>
      </c>
      <c r="F34" s="164">
        <f>ROUND((SUM(BF123:BF385)),  2)</f>
        <v>0</v>
      </c>
      <c r="G34" s="39"/>
      <c r="H34" s="39"/>
      <c r="I34" s="165">
        <v>0.12</v>
      </c>
      <c r="J34" s="164">
        <f>ROUND(((SUM(BF123:BF385))*I34), 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39"/>
      <c r="E35" s="151" t="s">
        <v>43</v>
      </c>
      <c r="F35" s="164">
        <f>ROUND((SUM(BG123:BG385)),  2)</f>
        <v>0</v>
      </c>
      <c r="G35" s="39"/>
      <c r="H35" s="39"/>
      <c r="I35" s="165">
        <v>0.20999999999999999</v>
      </c>
      <c r="J35" s="164">
        <f>0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51" t="s">
        <v>44</v>
      </c>
      <c r="F36" s="164">
        <f>ROUND((SUM(BH123:BH385)),  2)</f>
        <v>0</v>
      </c>
      <c r="G36" s="39"/>
      <c r="H36" s="39"/>
      <c r="I36" s="165">
        <v>0.12</v>
      </c>
      <c r="J36" s="164">
        <f>0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45</v>
      </c>
      <c r="F37" s="164">
        <f>ROUND((SUM(BI123:BI385)),  2)</f>
        <v>0</v>
      </c>
      <c r="G37" s="39"/>
      <c r="H37" s="39"/>
      <c r="I37" s="165">
        <v>0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6.96" customHeight="1">
      <c r="A38" s="39"/>
      <c r="B38" s="45"/>
      <c r="C38" s="39"/>
      <c r="D38" s="39"/>
      <c r="E38" s="39"/>
      <c r="F38" s="39"/>
      <c r="G38" s="39"/>
      <c r="H38" s="39"/>
      <c r="I38" s="39"/>
      <c r="J38" s="39"/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="2" customFormat="1" ht="25.44" customHeight="1">
      <c r="A39" s="39"/>
      <c r="B39" s="45"/>
      <c r="C39" s="166"/>
      <c r="D39" s="167" t="s">
        <v>46</v>
      </c>
      <c r="E39" s="168"/>
      <c r="F39" s="168"/>
      <c r="G39" s="169" t="s">
        <v>47</v>
      </c>
      <c r="H39" s="170" t="s">
        <v>48</v>
      </c>
      <c r="I39" s="168"/>
      <c r="J39" s="171">
        <f>SUM(J30:J37)</f>
        <v>0</v>
      </c>
      <c r="K39" s="172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14.4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1" customFormat="1" ht="14.4" customHeight="1">
      <c r="B41" s="21"/>
      <c r="L41" s="21"/>
    </row>
    <row r="42" s="1" customFormat="1" ht="14.4" customHeight="1">
      <c r="B42" s="21"/>
      <c r="L42" s="21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129</v>
      </c>
      <c r="D86" s="41"/>
      <c r="E86" s="41"/>
      <c r="F86" s="41"/>
      <c r="G86" s="41"/>
      <c r="H86" s="41"/>
      <c r="I86" s="41"/>
      <c r="J86" s="41"/>
      <c r="K86" s="41"/>
      <c r="L86" s="64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7" t="str">
        <f>E9</f>
        <v>VRN - Vedlejší rozpočtové náklady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20</v>
      </c>
      <c r="D89" s="41"/>
      <c r="E89" s="41"/>
      <c r="F89" s="28" t="str">
        <f>F12</f>
        <v>Turnov</v>
      </c>
      <c r="G89" s="41"/>
      <c r="H89" s="41"/>
      <c r="I89" s="33" t="s">
        <v>22</v>
      </c>
      <c r="J89" s="80" t="str">
        <f>IF(J12="","",J12)</f>
        <v>12. 5. 2025</v>
      </c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24</v>
      </c>
      <c r="D91" s="41"/>
      <c r="E91" s="41"/>
      <c r="F91" s="28" t="str">
        <f>E15</f>
        <v>Město Turnov</v>
      </c>
      <c r="G91" s="41"/>
      <c r="H91" s="41"/>
      <c r="I91" s="33" t="s">
        <v>30</v>
      </c>
      <c r="J91" s="37" t="str">
        <f>E21</f>
        <v>Jan Hošek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28</v>
      </c>
      <c r="D92" s="41"/>
      <c r="E92" s="41"/>
      <c r="F92" s="28" t="str">
        <f>IF(E18="","",E18)</f>
        <v>Vyplň údaj</v>
      </c>
      <c r="G92" s="41"/>
      <c r="H92" s="41"/>
      <c r="I92" s="33" t="s">
        <v>33</v>
      </c>
      <c r="J92" s="37" t="str">
        <f>E24</f>
        <v>Bc. Čermák</v>
      </c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29.28" customHeight="1">
      <c r="A94" s="39"/>
      <c r="B94" s="40"/>
      <c r="C94" s="185" t="s">
        <v>134</v>
      </c>
      <c r="D94" s="186"/>
      <c r="E94" s="186"/>
      <c r="F94" s="186"/>
      <c r="G94" s="186"/>
      <c r="H94" s="186"/>
      <c r="I94" s="186"/>
      <c r="J94" s="187" t="s">
        <v>135</v>
      </c>
      <c r="K94" s="186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2.8" customHeight="1">
      <c r="A96" s="39"/>
      <c r="B96" s="40"/>
      <c r="C96" s="188" t="s">
        <v>136</v>
      </c>
      <c r="D96" s="41"/>
      <c r="E96" s="41"/>
      <c r="F96" s="41"/>
      <c r="G96" s="41"/>
      <c r="H96" s="41"/>
      <c r="I96" s="41"/>
      <c r="J96" s="111">
        <f>J123</f>
        <v>0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U96" s="18" t="s">
        <v>137</v>
      </c>
    </row>
    <row r="97" s="9" customFormat="1" ht="24.96" customHeight="1">
      <c r="A97" s="9"/>
      <c r="B97" s="189"/>
      <c r="C97" s="190"/>
      <c r="D97" s="191" t="s">
        <v>5793</v>
      </c>
      <c r="E97" s="192"/>
      <c r="F97" s="192"/>
      <c r="G97" s="192"/>
      <c r="H97" s="192"/>
      <c r="I97" s="192"/>
      <c r="J97" s="193">
        <f>J124</f>
        <v>0</v>
      </c>
      <c r="K97" s="190"/>
      <c r="L97" s="19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89"/>
      <c r="C98" s="190"/>
      <c r="D98" s="191" t="s">
        <v>5794</v>
      </c>
      <c r="E98" s="192"/>
      <c r="F98" s="192"/>
      <c r="G98" s="192"/>
      <c r="H98" s="192"/>
      <c r="I98" s="192"/>
      <c r="J98" s="193">
        <f>J189</f>
        <v>0</v>
      </c>
      <c r="K98" s="190"/>
      <c r="L98" s="194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89"/>
      <c r="C99" s="190"/>
      <c r="D99" s="191" t="s">
        <v>5795</v>
      </c>
      <c r="E99" s="192"/>
      <c r="F99" s="192"/>
      <c r="G99" s="192"/>
      <c r="H99" s="192"/>
      <c r="I99" s="192"/>
      <c r="J99" s="193">
        <f>J202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89"/>
      <c r="C100" s="190"/>
      <c r="D100" s="191" t="s">
        <v>5796</v>
      </c>
      <c r="E100" s="192"/>
      <c r="F100" s="192"/>
      <c r="G100" s="192"/>
      <c r="H100" s="192"/>
      <c r="I100" s="192"/>
      <c r="J100" s="193">
        <f>J276</f>
        <v>0</v>
      </c>
      <c r="K100" s="190"/>
      <c r="L100" s="194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89"/>
      <c r="C101" s="190"/>
      <c r="D101" s="191" t="s">
        <v>5797</v>
      </c>
      <c r="E101" s="192"/>
      <c r="F101" s="192"/>
      <c r="G101" s="192"/>
      <c r="H101" s="192"/>
      <c r="I101" s="192"/>
      <c r="J101" s="193">
        <f>J334</f>
        <v>0</v>
      </c>
      <c r="K101" s="190"/>
      <c r="L101" s="19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89"/>
      <c r="C102" s="190"/>
      <c r="D102" s="191" t="s">
        <v>5798</v>
      </c>
      <c r="E102" s="192"/>
      <c r="F102" s="192"/>
      <c r="G102" s="192"/>
      <c r="H102" s="192"/>
      <c r="I102" s="192"/>
      <c r="J102" s="193">
        <f>J348</f>
        <v>0</v>
      </c>
      <c r="K102" s="190"/>
      <c r="L102" s="19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89"/>
      <c r="C103" s="190"/>
      <c r="D103" s="191" t="s">
        <v>5799</v>
      </c>
      <c r="E103" s="192"/>
      <c r="F103" s="192"/>
      <c r="G103" s="192"/>
      <c r="H103" s="192"/>
      <c r="I103" s="192"/>
      <c r="J103" s="193">
        <f>J364</f>
        <v>0</v>
      </c>
      <c r="K103" s="190"/>
      <c r="L103" s="194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190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4" t="str">
        <f>E7</f>
        <v>Požární stanice pro jednotku dobrovolných hasičů Turnov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129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E9</f>
        <v>VRN - Vedlejší rozpočtové náklady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F12</f>
        <v>Turnov</v>
      </c>
      <c r="G117" s="41"/>
      <c r="H117" s="41"/>
      <c r="I117" s="33" t="s">
        <v>22</v>
      </c>
      <c r="J117" s="80" t="str">
        <f>IF(J12="","",J12)</f>
        <v>12. 5. 2025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E15</f>
        <v>Město Turnov</v>
      </c>
      <c r="G119" s="41"/>
      <c r="H119" s="41"/>
      <c r="I119" s="33" t="s">
        <v>30</v>
      </c>
      <c r="J119" s="37" t="str">
        <f>E21</f>
        <v>Jan Hošek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IF(E18="","",E18)</f>
        <v>Vyplň údaj</v>
      </c>
      <c r="G120" s="41"/>
      <c r="H120" s="41"/>
      <c r="I120" s="33" t="s">
        <v>33</v>
      </c>
      <c r="J120" s="37" t="str">
        <f>E24</f>
        <v>Bc. Čermák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0"/>
      <c r="B122" s="201"/>
      <c r="C122" s="202" t="s">
        <v>191</v>
      </c>
      <c r="D122" s="203" t="s">
        <v>61</v>
      </c>
      <c r="E122" s="203" t="s">
        <v>57</v>
      </c>
      <c r="F122" s="203" t="s">
        <v>58</v>
      </c>
      <c r="G122" s="203" t="s">
        <v>192</v>
      </c>
      <c r="H122" s="203" t="s">
        <v>193</v>
      </c>
      <c r="I122" s="203" t="s">
        <v>194</v>
      </c>
      <c r="J122" s="203" t="s">
        <v>135</v>
      </c>
      <c r="K122" s="204" t="s">
        <v>195</v>
      </c>
      <c r="L122" s="205"/>
      <c r="M122" s="101" t="s">
        <v>1</v>
      </c>
      <c r="N122" s="102" t="s">
        <v>40</v>
      </c>
      <c r="O122" s="102" t="s">
        <v>196</v>
      </c>
      <c r="P122" s="102" t="s">
        <v>197</v>
      </c>
      <c r="Q122" s="102" t="s">
        <v>198</v>
      </c>
      <c r="R122" s="102" t="s">
        <v>199</v>
      </c>
      <c r="S122" s="102" t="s">
        <v>200</v>
      </c>
      <c r="T122" s="103" t="s">
        <v>201</v>
      </c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00"/>
    </row>
    <row r="123" s="2" customFormat="1" ht="22.8" customHeight="1">
      <c r="A123" s="39"/>
      <c r="B123" s="40"/>
      <c r="C123" s="108" t="s">
        <v>202</v>
      </c>
      <c r="D123" s="41"/>
      <c r="E123" s="41"/>
      <c r="F123" s="41"/>
      <c r="G123" s="41"/>
      <c r="H123" s="41"/>
      <c r="I123" s="41"/>
      <c r="J123" s="206">
        <f>BK123</f>
        <v>0</v>
      </c>
      <c r="K123" s="41"/>
      <c r="L123" s="45"/>
      <c r="M123" s="104"/>
      <c r="N123" s="207"/>
      <c r="O123" s="105"/>
      <c r="P123" s="208">
        <f>P124+P189+P202+P276+P334+P348+P364</f>
        <v>0</v>
      </c>
      <c r="Q123" s="105"/>
      <c r="R123" s="208">
        <f>R124+R189+R202+R276+R334+R348+R364</f>
        <v>0</v>
      </c>
      <c r="S123" s="105"/>
      <c r="T123" s="209">
        <f>T124+T189+T202+T276+T334+T348+T364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75</v>
      </c>
      <c r="AU123" s="18" t="s">
        <v>137</v>
      </c>
      <c r="BK123" s="210">
        <f>BK124+BK189+BK202+BK276+BK334+BK348+BK364</f>
        <v>0</v>
      </c>
    </row>
    <row r="124" s="12" customFormat="1" ht="25.92" customHeight="1">
      <c r="A124" s="12"/>
      <c r="B124" s="211"/>
      <c r="C124" s="212"/>
      <c r="D124" s="213" t="s">
        <v>75</v>
      </c>
      <c r="E124" s="214" t="s">
        <v>4284</v>
      </c>
      <c r="F124" s="214" t="s">
        <v>4285</v>
      </c>
      <c r="G124" s="212"/>
      <c r="H124" s="212"/>
      <c r="I124" s="215"/>
      <c r="J124" s="216">
        <f>BK124</f>
        <v>0</v>
      </c>
      <c r="K124" s="212"/>
      <c r="L124" s="217"/>
      <c r="M124" s="218"/>
      <c r="N124" s="219"/>
      <c r="O124" s="219"/>
      <c r="P124" s="220">
        <f>SUM(P125:P188)</f>
        <v>0</v>
      </c>
      <c r="Q124" s="219"/>
      <c r="R124" s="220">
        <f>SUM(R125:R188)</f>
        <v>0</v>
      </c>
      <c r="S124" s="219"/>
      <c r="T124" s="221">
        <f>SUM(T125:T188)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2" t="s">
        <v>252</v>
      </c>
      <c r="AT124" s="223" t="s">
        <v>75</v>
      </c>
      <c r="AU124" s="223" t="s">
        <v>76</v>
      </c>
      <c r="AY124" s="222" t="s">
        <v>205</v>
      </c>
      <c r="BK124" s="224">
        <f>SUM(BK125:BK188)</f>
        <v>0</v>
      </c>
    </row>
    <row r="125" s="2" customFormat="1" ht="16.5" customHeight="1">
      <c r="A125" s="39"/>
      <c r="B125" s="40"/>
      <c r="C125" s="227" t="s">
        <v>83</v>
      </c>
      <c r="D125" s="227" t="s">
        <v>208</v>
      </c>
      <c r="E125" s="228" t="s">
        <v>5800</v>
      </c>
      <c r="F125" s="229" t="s">
        <v>5801</v>
      </c>
      <c r="G125" s="230" t="s">
        <v>3145</v>
      </c>
      <c r="H125" s="231">
        <v>1</v>
      </c>
      <c r="I125" s="232"/>
      <c r="J125" s="233">
        <f>ROUND(I125*H125,2)</f>
        <v>0</v>
      </c>
      <c r="K125" s="229" t="s">
        <v>212</v>
      </c>
      <c r="L125" s="45"/>
      <c r="M125" s="234" t="s">
        <v>1</v>
      </c>
      <c r="N125" s="235" t="s">
        <v>41</v>
      </c>
      <c r="O125" s="92"/>
      <c r="P125" s="236">
        <f>O125*H125</f>
        <v>0</v>
      </c>
      <c r="Q125" s="236">
        <v>0</v>
      </c>
      <c r="R125" s="236">
        <f>Q125*H125</f>
        <v>0</v>
      </c>
      <c r="S125" s="236">
        <v>0</v>
      </c>
      <c r="T125" s="237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38" t="s">
        <v>3662</v>
      </c>
      <c r="AT125" s="238" t="s">
        <v>208</v>
      </c>
      <c r="AU125" s="238" t="s">
        <v>83</v>
      </c>
      <c r="AY125" s="18" t="s">
        <v>205</v>
      </c>
      <c r="BE125" s="239">
        <f>IF(N125="základní",J125,0)</f>
        <v>0</v>
      </c>
      <c r="BF125" s="239">
        <f>IF(N125="snížená",J125,0)</f>
        <v>0</v>
      </c>
      <c r="BG125" s="239">
        <f>IF(N125="zákl. přenesená",J125,0)</f>
        <v>0</v>
      </c>
      <c r="BH125" s="239">
        <f>IF(N125="sníž. přenesená",J125,0)</f>
        <v>0</v>
      </c>
      <c r="BI125" s="239">
        <f>IF(N125="nulová",J125,0)</f>
        <v>0</v>
      </c>
      <c r="BJ125" s="18" t="s">
        <v>83</v>
      </c>
      <c r="BK125" s="239">
        <f>ROUND(I125*H125,2)</f>
        <v>0</v>
      </c>
      <c r="BL125" s="18" t="s">
        <v>3662</v>
      </c>
      <c r="BM125" s="238" t="s">
        <v>5802</v>
      </c>
    </row>
    <row r="126" s="2" customFormat="1">
      <c r="A126" s="39"/>
      <c r="B126" s="40"/>
      <c r="C126" s="41"/>
      <c r="D126" s="240" t="s">
        <v>216</v>
      </c>
      <c r="E126" s="41"/>
      <c r="F126" s="241" t="s">
        <v>5803</v>
      </c>
      <c r="G126" s="41"/>
      <c r="H126" s="41"/>
      <c r="I126" s="242"/>
      <c r="J126" s="41"/>
      <c r="K126" s="41"/>
      <c r="L126" s="45"/>
      <c r="M126" s="243"/>
      <c r="N126" s="244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216</v>
      </c>
      <c r="AU126" s="18" t="s">
        <v>83</v>
      </c>
    </row>
    <row r="127" s="13" customFormat="1">
      <c r="A127" s="13"/>
      <c r="B127" s="245"/>
      <c r="C127" s="246"/>
      <c r="D127" s="247" t="s">
        <v>218</v>
      </c>
      <c r="E127" s="248" t="s">
        <v>1</v>
      </c>
      <c r="F127" s="249" t="s">
        <v>5804</v>
      </c>
      <c r="G127" s="246"/>
      <c r="H127" s="248" t="s">
        <v>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5" t="s">
        <v>218</v>
      </c>
      <c r="AU127" s="255" t="s">
        <v>83</v>
      </c>
      <c r="AV127" s="13" t="s">
        <v>83</v>
      </c>
      <c r="AW127" s="13" t="s">
        <v>32</v>
      </c>
      <c r="AX127" s="13" t="s">
        <v>76</v>
      </c>
      <c r="AY127" s="255" t="s">
        <v>205</v>
      </c>
    </row>
    <row r="128" s="13" customFormat="1">
      <c r="A128" s="13"/>
      <c r="B128" s="245"/>
      <c r="C128" s="246"/>
      <c r="D128" s="247" t="s">
        <v>218</v>
      </c>
      <c r="E128" s="248" t="s">
        <v>1</v>
      </c>
      <c r="F128" s="249" t="s">
        <v>5805</v>
      </c>
      <c r="G128" s="246"/>
      <c r="H128" s="248" t="s">
        <v>1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5" t="s">
        <v>218</v>
      </c>
      <c r="AU128" s="255" t="s">
        <v>83</v>
      </c>
      <c r="AV128" s="13" t="s">
        <v>83</v>
      </c>
      <c r="AW128" s="13" t="s">
        <v>32</v>
      </c>
      <c r="AX128" s="13" t="s">
        <v>76</v>
      </c>
      <c r="AY128" s="255" t="s">
        <v>205</v>
      </c>
    </row>
    <row r="129" s="13" customFormat="1">
      <c r="A129" s="13"/>
      <c r="B129" s="245"/>
      <c r="C129" s="246"/>
      <c r="D129" s="247" t="s">
        <v>218</v>
      </c>
      <c r="E129" s="248" t="s">
        <v>1</v>
      </c>
      <c r="F129" s="249" t="s">
        <v>5806</v>
      </c>
      <c r="G129" s="246"/>
      <c r="H129" s="248" t="s">
        <v>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5" t="s">
        <v>218</v>
      </c>
      <c r="AU129" s="255" t="s">
        <v>83</v>
      </c>
      <c r="AV129" s="13" t="s">
        <v>83</v>
      </c>
      <c r="AW129" s="13" t="s">
        <v>32</v>
      </c>
      <c r="AX129" s="13" t="s">
        <v>76</v>
      </c>
      <c r="AY129" s="255" t="s">
        <v>205</v>
      </c>
    </row>
    <row r="130" s="13" customFormat="1">
      <c r="A130" s="13"/>
      <c r="B130" s="245"/>
      <c r="C130" s="246"/>
      <c r="D130" s="247" t="s">
        <v>218</v>
      </c>
      <c r="E130" s="248" t="s">
        <v>1</v>
      </c>
      <c r="F130" s="249" t="s">
        <v>5807</v>
      </c>
      <c r="G130" s="246"/>
      <c r="H130" s="248" t="s">
        <v>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5" t="s">
        <v>218</v>
      </c>
      <c r="AU130" s="255" t="s">
        <v>83</v>
      </c>
      <c r="AV130" s="13" t="s">
        <v>83</v>
      </c>
      <c r="AW130" s="13" t="s">
        <v>32</v>
      </c>
      <c r="AX130" s="13" t="s">
        <v>76</v>
      </c>
      <c r="AY130" s="255" t="s">
        <v>205</v>
      </c>
    </row>
    <row r="131" s="13" customFormat="1">
      <c r="A131" s="13"/>
      <c r="B131" s="245"/>
      <c r="C131" s="246"/>
      <c r="D131" s="247" t="s">
        <v>218</v>
      </c>
      <c r="E131" s="248" t="s">
        <v>1</v>
      </c>
      <c r="F131" s="249" t="s">
        <v>5808</v>
      </c>
      <c r="G131" s="246"/>
      <c r="H131" s="248" t="s">
        <v>1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5" t="s">
        <v>218</v>
      </c>
      <c r="AU131" s="255" t="s">
        <v>83</v>
      </c>
      <c r="AV131" s="13" t="s">
        <v>83</v>
      </c>
      <c r="AW131" s="13" t="s">
        <v>32</v>
      </c>
      <c r="AX131" s="13" t="s">
        <v>76</v>
      </c>
      <c r="AY131" s="255" t="s">
        <v>205</v>
      </c>
    </row>
    <row r="132" s="13" customFormat="1">
      <c r="A132" s="13"/>
      <c r="B132" s="245"/>
      <c r="C132" s="246"/>
      <c r="D132" s="247" t="s">
        <v>218</v>
      </c>
      <c r="E132" s="248" t="s">
        <v>1</v>
      </c>
      <c r="F132" s="249" t="s">
        <v>5809</v>
      </c>
      <c r="G132" s="246"/>
      <c r="H132" s="248" t="s">
        <v>1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5" t="s">
        <v>218</v>
      </c>
      <c r="AU132" s="255" t="s">
        <v>83</v>
      </c>
      <c r="AV132" s="13" t="s">
        <v>83</v>
      </c>
      <c r="AW132" s="13" t="s">
        <v>32</v>
      </c>
      <c r="AX132" s="13" t="s">
        <v>76</v>
      </c>
      <c r="AY132" s="255" t="s">
        <v>205</v>
      </c>
    </row>
    <row r="133" s="13" customFormat="1">
      <c r="A133" s="13"/>
      <c r="B133" s="245"/>
      <c r="C133" s="246"/>
      <c r="D133" s="247" t="s">
        <v>218</v>
      </c>
      <c r="E133" s="248" t="s">
        <v>1</v>
      </c>
      <c r="F133" s="249" t="s">
        <v>5810</v>
      </c>
      <c r="G133" s="246"/>
      <c r="H133" s="248" t="s">
        <v>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5" t="s">
        <v>218</v>
      </c>
      <c r="AU133" s="255" t="s">
        <v>83</v>
      </c>
      <c r="AV133" s="13" t="s">
        <v>83</v>
      </c>
      <c r="AW133" s="13" t="s">
        <v>32</v>
      </c>
      <c r="AX133" s="13" t="s">
        <v>76</v>
      </c>
      <c r="AY133" s="255" t="s">
        <v>205</v>
      </c>
    </row>
    <row r="134" s="13" customFormat="1">
      <c r="A134" s="13"/>
      <c r="B134" s="245"/>
      <c r="C134" s="246"/>
      <c r="D134" s="247" t="s">
        <v>218</v>
      </c>
      <c r="E134" s="248" t="s">
        <v>1</v>
      </c>
      <c r="F134" s="249" t="s">
        <v>5811</v>
      </c>
      <c r="G134" s="246"/>
      <c r="H134" s="248" t="s">
        <v>1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5" t="s">
        <v>218</v>
      </c>
      <c r="AU134" s="255" t="s">
        <v>83</v>
      </c>
      <c r="AV134" s="13" t="s">
        <v>83</v>
      </c>
      <c r="AW134" s="13" t="s">
        <v>32</v>
      </c>
      <c r="AX134" s="13" t="s">
        <v>76</v>
      </c>
      <c r="AY134" s="255" t="s">
        <v>205</v>
      </c>
    </row>
    <row r="135" s="13" customFormat="1">
      <c r="A135" s="13"/>
      <c r="B135" s="245"/>
      <c r="C135" s="246"/>
      <c r="D135" s="247" t="s">
        <v>218</v>
      </c>
      <c r="E135" s="248" t="s">
        <v>1</v>
      </c>
      <c r="F135" s="249" t="s">
        <v>5812</v>
      </c>
      <c r="G135" s="246"/>
      <c r="H135" s="248" t="s">
        <v>1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5" t="s">
        <v>218</v>
      </c>
      <c r="AU135" s="255" t="s">
        <v>83</v>
      </c>
      <c r="AV135" s="13" t="s">
        <v>83</v>
      </c>
      <c r="AW135" s="13" t="s">
        <v>32</v>
      </c>
      <c r="AX135" s="13" t="s">
        <v>76</v>
      </c>
      <c r="AY135" s="255" t="s">
        <v>205</v>
      </c>
    </row>
    <row r="136" s="14" customFormat="1">
      <c r="A136" s="14"/>
      <c r="B136" s="256"/>
      <c r="C136" s="257"/>
      <c r="D136" s="247" t="s">
        <v>218</v>
      </c>
      <c r="E136" s="258" t="s">
        <v>1</v>
      </c>
      <c r="F136" s="259" t="s">
        <v>83</v>
      </c>
      <c r="G136" s="257"/>
      <c r="H136" s="260">
        <v>1</v>
      </c>
      <c r="I136" s="261"/>
      <c r="J136" s="257"/>
      <c r="K136" s="257"/>
      <c r="L136" s="262"/>
      <c r="M136" s="263"/>
      <c r="N136" s="264"/>
      <c r="O136" s="264"/>
      <c r="P136" s="264"/>
      <c r="Q136" s="264"/>
      <c r="R136" s="264"/>
      <c r="S136" s="264"/>
      <c r="T136" s="26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66" t="s">
        <v>218</v>
      </c>
      <c r="AU136" s="266" t="s">
        <v>83</v>
      </c>
      <c r="AV136" s="14" t="s">
        <v>85</v>
      </c>
      <c r="AW136" s="14" t="s">
        <v>32</v>
      </c>
      <c r="AX136" s="14" t="s">
        <v>83</v>
      </c>
      <c r="AY136" s="266" t="s">
        <v>205</v>
      </c>
    </row>
    <row r="137" s="2" customFormat="1" ht="16.5" customHeight="1">
      <c r="A137" s="39"/>
      <c r="B137" s="40"/>
      <c r="C137" s="227" t="s">
        <v>85</v>
      </c>
      <c r="D137" s="227" t="s">
        <v>208</v>
      </c>
      <c r="E137" s="228" t="s">
        <v>5813</v>
      </c>
      <c r="F137" s="229" t="s">
        <v>5814</v>
      </c>
      <c r="G137" s="230" t="s">
        <v>3145</v>
      </c>
      <c r="H137" s="231">
        <v>1</v>
      </c>
      <c r="I137" s="232"/>
      <c r="J137" s="233">
        <f>ROUND(I137*H137,2)</f>
        <v>0</v>
      </c>
      <c r="K137" s="229" t="s">
        <v>212</v>
      </c>
      <c r="L137" s="45"/>
      <c r="M137" s="234" t="s">
        <v>1</v>
      </c>
      <c r="N137" s="235" t="s">
        <v>41</v>
      </c>
      <c r="O137" s="92"/>
      <c r="P137" s="236">
        <f>O137*H137</f>
        <v>0</v>
      </c>
      <c r="Q137" s="236">
        <v>0</v>
      </c>
      <c r="R137" s="236">
        <f>Q137*H137</f>
        <v>0</v>
      </c>
      <c r="S137" s="236">
        <v>0</v>
      </c>
      <c r="T137" s="237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8" t="s">
        <v>3662</v>
      </c>
      <c r="AT137" s="238" t="s">
        <v>208</v>
      </c>
      <c r="AU137" s="238" t="s">
        <v>83</v>
      </c>
      <c r="AY137" s="18" t="s">
        <v>205</v>
      </c>
      <c r="BE137" s="239">
        <f>IF(N137="základní",J137,0)</f>
        <v>0</v>
      </c>
      <c r="BF137" s="239">
        <f>IF(N137="snížená",J137,0)</f>
        <v>0</v>
      </c>
      <c r="BG137" s="239">
        <f>IF(N137="zákl. přenesená",J137,0)</f>
        <v>0</v>
      </c>
      <c r="BH137" s="239">
        <f>IF(N137="sníž. přenesená",J137,0)</f>
        <v>0</v>
      </c>
      <c r="BI137" s="239">
        <f>IF(N137="nulová",J137,0)</f>
        <v>0</v>
      </c>
      <c r="BJ137" s="18" t="s">
        <v>83</v>
      </c>
      <c r="BK137" s="239">
        <f>ROUND(I137*H137,2)</f>
        <v>0</v>
      </c>
      <c r="BL137" s="18" t="s">
        <v>3662</v>
      </c>
      <c r="BM137" s="238" t="s">
        <v>5815</v>
      </c>
    </row>
    <row r="138" s="2" customFormat="1">
      <c r="A138" s="39"/>
      <c r="B138" s="40"/>
      <c r="C138" s="41"/>
      <c r="D138" s="240" t="s">
        <v>216</v>
      </c>
      <c r="E138" s="41"/>
      <c r="F138" s="241" t="s">
        <v>5816</v>
      </c>
      <c r="G138" s="41"/>
      <c r="H138" s="41"/>
      <c r="I138" s="242"/>
      <c r="J138" s="41"/>
      <c r="K138" s="41"/>
      <c r="L138" s="45"/>
      <c r="M138" s="243"/>
      <c r="N138" s="244"/>
      <c r="O138" s="92"/>
      <c r="P138" s="92"/>
      <c r="Q138" s="92"/>
      <c r="R138" s="92"/>
      <c r="S138" s="92"/>
      <c r="T138" s="93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216</v>
      </c>
      <c r="AU138" s="18" t="s">
        <v>83</v>
      </c>
    </row>
    <row r="139" s="13" customFormat="1">
      <c r="A139" s="13"/>
      <c r="B139" s="245"/>
      <c r="C139" s="246"/>
      <c r="D139" s="247" t="s">
        <v>218</v>
      </c>
      <c r="E139" s="248" t="s">
        <v>1</v>
      </c>
      <c r="F139" s="249" t="s">
        <v>5817</v>
      </c>
      <c r="G139" s="246"/>
      <c r="H139" s="248" t="s">
        <v>1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5" t="s">
        <v>218</v>
      </c>
      <c r="AU139" s="255" t="s">
        <v>83</v>
      </c>
      <c r="AV139" s="13" t="s">
        <v>83</v>
      </c>
      <c r="AW139" s="13" t="s">
        <v>32</v>
      </c>
      <c r="AX139" s="13" t="s">
        <v>76</v>
      </c>
      <c r="AY139" s="255" t="s">
        <v>205</v>
      </c>
    </row>
    <row r="140" s="13" customFormat="1">
      <c r="A140" s="13"/>
      <c r="B140" s="245"/>
      <c r="C140" s="246"/>
      <c r="D140" s="247" t="s">
        <v>218</v>
      </c>
      <c r="E140" s="248" t="s">
        <v>1</v>
      </c>
      <c r="F140" s="249" t="s">
        <v>5818</v>
      </c>
      <c r="G140" s="246"/>
      <c r="H140" s="248" t="s">
        <v>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5" t="s">
        <v>218</v>
      </c>
      <c r="AU140" s="255" t="s">
        <v>83</v>
      </c>
      <c r="AV140" s="13" t="s">
        <v>83</v>
      </c>
      <c r="AW140" s="13" t="s">
        <v>32</v>
      </c>
      <c r="AX140" s="13" t="s">
        <v>76</v>
      </c>
      <c r="AY140" s="255" t="s">
        <v>205</v>
      </c>
    </row>
    <row r="141" s="13" customFormat="1">
      <c r="A141" s="13"/>
      <c r="B141" s="245"/>
      <c r="C141" s="246"/>
      <c r="D141" s="247" t="s">
        <v>218</v>
      </c>
      <c r="E141" s="248" t="s">
        <v>1</v>
      </c>
      <c r="F141" s="249" t="s">
        <v>5819</v>
      </c>
      <c r="G141" s="246"/>
      <c r="H141" s="248" t="s">
        <v>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5" t="s">
        <v>218</v>
      </c>
      <c r="AU141" s="255" t="s">
        <v>83</v>
      </c>
      <c r="AV141" s="13" t="s">
        <v>83</v>
      </c>
      <c r="AW141" s="13" t="s">
        <v>32</v>
      </c>
      <c r="AX141" s="13" t="s">
        <v>76</v>
      </c>
      <c r="AY141" s="255" t="s">
        <v>205</v>
      </c>
    </row>
    <row r="142" s="13" customFormat="1">
      <c r="A142" s="13"/>
      <c r="B142" s="245"/>
      <c r="C142" s="246"/>
      <c r="D142" s="247" t="s">
        <v>218</v>
      </c>
      <c r="E142" s="248" t="s">
        <v>1</v>
      </c>
      <c r="F142" s="249" t="s">
        <v>5820</v>
      </c>
      <c r="G142" s="246"/>
      <c r="H142" s="248" t="s">
        <v>1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5" t="s">
        <v>218</v>
      </c>
      <c r="AU142" s="255" t="s">
        <v>83</v>
      </c>
      <c r="AV142" s="13" t="s">
        <v>83</v>
      </c>
      <c r="AW142" s="13" t="s">
        <v>32</v>
      </c>
      <c r="AX142" s="13" t="s">
        <v>76</v>
      </c>
      <c r="AY142" s="255" t="s">
        <v>205</v>
      </c>
    </row>
    <row r="143" s="13" customFormat="1">
      <c r="A143" s="13"/>
      <c r="B143" s="245"/>
      <c r="C143" s="246"/>
      <c r="D143" s="247" t="s">
        <v>218</v>
      </c>
      <c r="E143" s="248" t="s">
        <v>1</v>
      </c>
      <c r="F143" s="249" t="s">
        <v>222</v>
      </c>
      <c r="G143" s="246"/>
      <c r="H143" s="248" t="s">
        <v>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5" t="s">
        <v>218</v>
      </c>
      <c r="AU143" s="255" t="s">
        <v>83</v>
      </c>
      <c r="AV143" s="13" t="s">
        <v>83</v>
      </c>
      <c r="AW143" s="13" t="s">
        <v>32</v>
      </c>
      <c r="AX143" s="13" t="s">
        <v>76</v>
      </c>
      <c r="AY143" s="255" t="s">
        <v>205</v>
      </c>
    </row>
    <row r="144" s="13" customFormat="1">
      <c r="A144" s="13"/>
      <c r="B144" s="245"/>
      <c r="C144" s="246"/>
      <c r="D144" s="247" t="s">
        <v>218</v>
      </c>
      <c r="E144" s="248" t="s">
        <v>1</v>
      </c>
      <c r="F144" s="249" t="s">
        <v>5812</v>
      </c>
      <c r="G144" s="246"/>
      <c r="H144" s="248" t="s">
        <v>1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5" t="s">
        <v>218</v>
      </c>
      <c r="AU144" s="255" t="s">
        <v>83</v>
      </c>
      <c r="AV144" s="13" t="s">
        <v>83</v>
      </c>
      <c r="AW144" s="13" t="s">
        <v>32</v>
      </c>
      <c r="AX144" s="13" t="s">
        <v>76</v>
      </c>
      <c r="AY144" s="255" t="s">
        <v>205</v>
      </c>
    </row>
    <row r="145" s="13" customFormat="1">
      <c r="A145" s="13"/>
      <c r="B145" s="245"/>
      <c r="C145" s="246"/>
      <c r="D145" s="247" t="s">
        <v>218</v>
      </c>
      <c r="E145" s="248" t="s">
        <v>1</v>
      </c>
      <c r="F145" s="249" t="s">
        <v>222</v>
      </c>
      <c r="G145" s="246"/>
      <c r="H145" s="248" t="s">
        <v>1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5" t="s">
        <v>218</v>
      </c>
      <c r="AU145" s="255" t="s">
        <v>83</v>
      </c>
      <c r="AV145" s="13" t="s">
        <v>83</v>
      </c>
      <c r="AW145" s="13" t="s">
        <v>32</v>
      </c>
      <c r="AX145" s="13" t="s">
        <v>76</v>
      </c>
      <c r="AY145" s="255" t="s">
        <v>205</v>
      </c>
    </row>
    <row r="146" s="13" customFormat="1">
      <c r="A146" s="13"/>
      <c r="B146" s="245"/>
      <c r="C146" s="246"/>
      <c r="D146" s="247" t="s">
        <v>218</v>
      </c>
      <c r="E146" s="248" t="s">
        <v>1</v>
      </c>
      <c r="F146" s="249" t="s">
        <v>5821</v>
      </c>
      <c r="G146" s="246"/>
      <c r="H146" s="248" t="s">
        <v>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5" t="s">
        <v>218</v>
      </c>
      <c r="AU146" s="255" t="s">
        <v>83</v>
      </c>
      <c r="AV146" s="13" t="s">
        <v>83</v>
      </c>
      <c r="AW146" s="13" t="s">
        <v>32</v>
      </c>
      <c r="AX146" s="13" t="s">
        <v>76</v>
      </c>
      <c r="AY146" s="255" t="s">
        <v>205</v>
      </c>
    </row>
    <row r="147" s="13" customFormat="1">
      <c r="A147" s="13"/>
      <c r="B147" s="245"/>
      <c r="C147" s="246"/>
      <c r="D147" s="247" t="s">
        <v>218</v>
      </c>
      <c r="E147" s="248" t="s">
        <v>1</v>
      </c>
      <c r="F147" s="249" t="s">
        <v>5822</v>
      </c>
      <c r="G147" s="246"/>
      <c r="H147" s="248" t="s">
        <v>1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5" t="s">
        <v>218</v>
      </c>
      <c r="AU147" s="255" t="s">
        <v>83</v>
      </c>
      <c r="AV147" s="13" t="s">
        <v>83</v>
      </c>
      <c r="AW147" s="13" t="s">
        <v>32</v>
      </c>
      <c r="AX147" s="13" t="s">
        <v>76</v>
      </c>
      <c r="AY147" s="255" t="s">
        <v>205</v>
      </c>
    </row>
    <row r="148" s="13" customFormat="1">
      <c r="A148" s="13"/>
      <c r="B148" s="245"/>
      <c r="C148" s="246"/>
      <c r="D148" s="247" t="s">
        <v>218</v>
      </c>
      <c r="E148" s="248" t="s">
        <v>1</v>
      </c>
      <c r="F148" s="249" t="s">
        <v>5823</v>
      </c>
      <c r="G148" s="246"/>
      <c r="H148" s="248" t="s">
        <v>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5" t="s">
        <v>218</v>
      </c>
      <c r="AU148" s="255" t="s">
        <v>83</v>
      </c>
      <c r="AV148" s="13" t="s">
        <v>83</v>
      </c>
      <c r="AW148" s="13" t="s">
        <v>32</v>
      </c>
      <c r="AX148" s="13" t="s">
        <v>76</v>
      </c>
      <c r="AY148" s="255" t="s">
        <v>205</v>
      </c>
    </row>
    <row r="149" s="13" customFormat="1">
      <c r="A149" s="13"/>
      <c r="B149" s="245"/>
      <c r="C149" s="246"/>
      <c r="D149" s="247" t="s">
        <v>218</v>
      </c>
      <c r="E149" s="248" t="s">
        <v>1</v>
      </c>
      <c r="F149" s="249" t="s">
        <v>5810</v>
      </c>
      <c r="G149" s="246"/>
      <c r="H149" s="248" t="s">
        <v>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5" t="s">
        <v>218</v>
      </c>
      <c r="AU149" s="255" t="s">
        <v>83</v>
      </c>
      <c r="AV149" s="13" t="s">
        <v>83</v>
      </c>
      <c r="AW149" s="13" t="s">
        <v>32</v>
      </c>
      <c r="AX149" s="13" t="s">
        <v>76</v>
      </c>
      <c r="AY149" s="255" t="s">
        <v>205</v>
      </c>
    </row>
    <row r="150" s="13" customFormat="1">
      <c r="A150" s="13"/>
      <c r="B150" s="245"/>
      <c r="C150" s="246"/>
      <c r="D150" s="247" t="s">
        <v>218</v>
      </c>
      <c r="E150" s="248" t="s">
        <v>1</v>
      </c>
      <c r="F150" s="249" t="s">
        <v>5824</v>
      </c>
      <c r="G150" s="246"/>
      <c r="H150" s="248" t="s">
        <v>1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5" t="s">
        <v>218</v>
      </c>
      <c r="AU150" s="255" t="s">
        <v>83</v>
      </c>
      <c r="AV150" s="13" t="s">
        <v>83</v>
      </c>
      <c r="AW150" s="13" t="s">
        <v>32</v>
      </c>
      <c r="AX150" s="13" t="s">
        <v>76</v>
      </c>
      <c r="AY150" s="255" t="s">
        <v>205</v>
      </c>
    </row>
    <row r="151" s="13" customFormat="1">
      <c r="A151" s="13"/>
      <c r="B151" s="245"/>
      <c r="C151" s="246"/>
      <c r="D151" s="247" t="s">
        <v>218</v>
      </c>
      <c r="E151" s="248" t="s">
        <v>1</v>
      </c>
      <c r="F151" s="249" t="s">
        <v>5825</v>
      </c>
      <c r="G151" s="246"/>
      <c r="H151" s="248" t="s">
        <v>1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5" t="s">
        <v>218</v>
      </c>
      <c r="AU151" s="255" t="s">
        <v>83</v>
      </c>
      <c r="AV151" s="13" t="s">
        <v>83</v>
      </c>
      <c r="AW151" s="13" t="s">
        <v>32</v>
      </c>
      <c r="AX151" s="13" t="s">
        <v>76</v>
      </c>
      <c r="AY151" s="255" t="s">
        <v>205</v>
      </c>
    </row>
    <row r="152" s="14" customFormat="1">
      <c r="A152" s="14"/>
      <c r="B152" s="256"/>
      <c r="C152" s="257"/>
      <c r="D152" s="247" t="s">
        <v>218</v>
      </c>
      <c r="E152" s="258" t="s">
        <v>1</v>
      </c>
      <c r="F152" s="259" t="s">
        <v>83</v>
      </c>
      <c r="G152" s="257"/>
      <c r="H152" s="260">
        <v>1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6" t="s">
        <v>218</v>
      </c>
      <c r="AU152" s="266" t="s">
        <v>83</v>
      </c>
      <c r="AV152" s="14" t="s">
        <v>85</v>
      </c>
      <c r="AW152" s="14" t="s">
        <v>32</v>
      </c>
      <c r="AX152" s="14" t="s">
        <v>83</v>
      </c>
      <c r="AY152" s="266" t="s">
        <v>205</v>
      </c>
    </row>
    <row r="153" s="2" customFormat="1" ht="16.5" customHeight="1">
      <c r="A153" s="39"/>
      <c r="B153" s="40"/>
      <c r="C153" s="227" t="s">
        <v>214</v>
      </c>
      <c r="D153" s="227" t="s">
        <v>208</v>
      </c>
      <c r="E153" s="228" t="s">
        <v>5826</v>
      </c>
      <c r="F153" s="229" t="s">
        <v>5827</v>
      </c>
      <c r="G153" s="230" t="s">
        <v>3145</v>
      </c>
      <c r="H153" s="231">
        <v>1</v>
      </c>
      <c r="I153" s="232"/>
      <c r="J153" s="233">
        <f>ROUND(I153*H153,2)</f>
        <v>0</v>
      </c>
      <c r="K153" s="229" t="s">
        <v>212</v>
      </c>
      <c r="L153" s="45"/>
      <c r="M153" s="234" t="s">
        <v>1</v>
      </c>
      <c r="N153" s="235" t="s">
        <v>41</v>
      </c>
      <c r="O153" s="92"/>
      <c r="P153" s="236">
        <f>O153*H153</f>
        <v>0</v>
      </c>
      <c r="Q153" s="236">
        <v>0</v>
      </c>
      <c r="R153" s="236">
        <f>Q153*H153</f>
        <v>0</v>
      </c>
      <c r="S153" s="236">
        <v>0</v>
      </c>
      <c r="T153" s="237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8" t="s">
        <v>3662</v>
      </c>
      <c r="AT153" s="238" t="s">
        <v>208</v>
      </c>
      <c r="AU153" s="238" t="s">
        <v>83</v>
      </c>
      <c r="AY153" s="18" t="s">
        <v>205</v>
      </c>
      <c r="BE153" s="239">
        <f>IF(N153="základní",J153,0)</f>
        <v>0</v>
      </c>
      <c r="BF153" s="239">
        <f>IF(N153="snížená",J153,0)</f>
        <v>0</v>
      </c>
      <c r="BG153" s="239">
        <f>IF(N153="zákl. přenesená",J153,0)</f>
        <v>0</v>
      </c>
      <c r="BH153" s="239">
        <f>IF(N153="sníž. přenesená",J153,0)</f>
        <v>0</v>
      </c>
      <c r="BI153" s="239">
        <f>IF(N153="nulová",J153,0)</f>
        <v>0</v>
      </c>
      <c r="BJ153" s="18" t="s">
        <v>83</v>
      </c>
      <c r="BK153" s="239">
        <f>ROUND(I153*H153,2)</f>
        <v>0</v>
      </c>
      <c r="BL153" s="18" t="s">
        <v>3662</v>
      </c>
      <c r="BM153" s="238" t="s">
        <v>5828</v>
      </c>
    </row>
    <row r="154" s="2" customFormat="1">
      <c r="A154" s="39"/>
      <c r="B154" s="40"/>
      <c r="C154" s="41"/>
      <c r="D154" s="240" t="s">
        <v>216</v>
      </c>
      <c r="E154" s="41"/>
      <c r="F154" s="241" t="s">
        <v>5829</v>
      </c>
      <c r="G154" s="41"/>
      <c r="H154" s="41"/>
      <c r="I154" s="242"/>
      <c r="J154" s="41"/>
      <c r="K154" s="41"/>
      <c r="L154" s="45"/>
      <c r="M154" s="243"/>
      <c r="N154" s="244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216</v>
      </c>
      <c r="AU154" s="18" t="s">
        <v>83</v>
      </c>
    </row>
    <row r="155" s="13" customFormat="1">
      <c r="A155" s="13"/>
      <c r="B155" s="245"/>
      <c r="C155" s="246"/>
      <c r="D155" s="247" t="s">
        <v>218</v>
      </c>
      <c r="E155" s="248" t="s">
        <v>1</v>
      </c>
      <c r="F155" s="249" t="s">
        <v>5804</v>
      </c>
      <c r="G155" s="246"/>
      <c r="H155" s="248" t="s">
        <v>1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5" t="s">
        <v>218</v>
      </c>
      <c r="AU155" s="255" t="s">
        <v>83</v>
      </c>
      <c r="AV155" s="13" t="s">
        <v>83</v>
      </c>
      <c r="AW155" s="13" t="s">
        <v>32</v>
      </c>
      <c r="AX155" s="13" t="s">
        <v>76</v>
      </c>
      <c r="AY155" s="255" t="s">
        <v>205</v>
      </c>
    </row>
    <row r="156" s="13" customFormat="1">
      <c r="A156" s="13"/>
      <c r="B156" s="245"/>
      <c r="C156" s="246"/>
      <c r="D156" s="247" t="s">
        <v>218</v>
      </c>
      <c r="E156" s="248" t="s">
        <v>1</v>
      </c>
      <c r="F156" s="249" t="s">
        <v>5830</v>
      </c>
      <c r="G156" s="246"/>
      <c r="H156" s="248" t="s">
        <v>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5" t="s">
        <v>218</v>
      </c>
      <c r="AU156" s="255" t="s">
        <v>83</v>
      </c>
      <c r="AV156" s="13" t="s">
        <v>83</v>
      </c>
      <c r="AW156" s="13" t="s">
        <v>32</v>
      </c>
      <c r="AX156" s="13" t="s">
        <v>76</v>
      </c>
      <c r="AY156" s="255" t="s">
        <v>205</v>
      </c>
    </row>
    <row r="157" s="13" customFormat="1">
      <c r="A157" s="13"/>
      <c r="B157" s="245"/>
      <c r="C157" s="246"/>
      <c r="D157" s="247" t="s">
        <v>218</v>
      </c>
      <c r="E157" s="248" t="s">
        <v>1</v>
      </c>
      <c r="F157" s="249" t="s">
        <v>5831</v>
      </c>
      <c r="G157" s="246"/>
      <c r="H157" s="248" t="s">
        <v>1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5" t="s">
        <v>218</v>
      </c>
      <c r="AU157" s="255" t="s">
        <v>83</v>
      </c>
      <c r="AV157" s="13" t="s">
        <v>83</v>
      </c>
      <c r="AW157" s="13" t="s">
        <v>32</v>
      </c>
      <c r="AX157" s="13" t="s">
        <v>76</v>
      </c>
      <c r="AY157" s="255" t="s">
        <v>205</v>
      </c>
    </row>
    <row r="158" s="13" customFormat="1">
      <c r="A158" s="13"/>
      <c r="B158" s="245"/>
      <c r="C158" s="246"/>
      <c r="D158" s="247" t="s">
        <v>218</v>
      </c>
      <c r="E158" s="248" t="s">
        <v>1</v>
      </c>
      <c r="F158" s="249" t="s">
        <v>5832</v>
      </c>
      <c r="G158" s="246"/>
      <c r="H158" s="248" t="s">
        <v>1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5" t="s">
        <v>218</v>
      </c>
      <c r="AU158" s="255" t="s">
        <v>83</v>
      </c>
      <c r="AV158" s="13" t="s">
        <v>83</v>
      </c>
      <c r="AW158" s="13" t="s">
        <v>32</v>
      </c>
      <c r="AX158" s="13" t="s">
        <v>76</v>
      </c>
      <c r="AY158" s="255" t="s">
        <v>205</v>
      </c>
    </row>
    <row r="159" s="13" customFormat="1">
      <c r="A159" s="13"/>
      <c r="B159" s="245"/>
      <c r="C159" s="246"/>
      <c r="D159" s="247" t="s">
        <v>218</v>
      </c>
      <c r="E159" s="248" t="s">
        <v>1</v>
      </c>
      <c r="F159" s="249" t="s">
        <v>5833</v>
      </c>
      <c r="G159" s="246"/>
      <c r="H159" s="248" t="s">
        <v>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5" t="s">
        <v>218</v>
      </c>
      <c r="AU159" s="255" t="s">
        <v>83</v>
      </c>
      <c r="AV159" s="13" t="s">
        <v>83</v>
      </c>
      <c r="AW159" s="13" t="s">
        <v>32</v>
      </c>
      <c r="AX159" s="13" t="s">
        <v>76</v>
      </c>
      <c r="AY159" s="255" t="s">
        <v>205</v>
      </c>
    </row>
    <row r="160" s="13" customFormat="1">
      <c r="A160" s="13"/>
      <c r="B160" s="245"/>
      <c r="C160" s="246"/>
      <c r="D160" s="247" t="s">
        <v>218</v>
      </c>
      <c r="E160" s="248" t="s">
        <v>1</v>
      </c>
      <c r="F160" s="249" t="s">
        <v>222</v>
      </c>
      <c r="G160" s="246"/>
      <c r="H160" s="248" t="s">
        <v>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5" t="s">
        <v>218</v>
      </c>
      <c r="AU160" s="255" t="s">
        <v>83</v>
      </c>
      <c r="AV160" s="13" t="s">
        <v>83</v>
      </c>
      <c r="AW160" s="13" t="s">
        <v>32</v>
      </c>
      <c r="AX160" s="13" t="s">
        <v>76</v>
      </c>
      <c r="AY160" s="255" t="s">
        <v>205</v>
      </c>
    </row>
    <row r="161" s="14" customFormat="1">
      <c r="A161" s="14"/>
      <c r="B161" s="256"/>
      <c r="C161" s="257"/>
      <c r="D161" s="247" t="s">
        <v>218</v>
      </c>
      <c r="E161" s="258" t="s">
        <v>1</v>
      </c>
      <c r="F161" s="259" t="s">
        <v>83</v>
      </c>
      <c r="G161" s="257"/>
      <c r="H161" s="260">
        <v>1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6" t="s">
        <v>218</v>
      </c>
      <c r="AU161" s="266" t="s">
        <v>83</v>
      </c>
      <c r="AV161" s="14" t="s">
        <v>85</v>
      </c>
      <c r="AW161" s="14" t="s">
        <v>32</v>
      </c>
      <c r="AX161" s="14" t="s">
        <v>83</v>
      </c>
      <c r="AY161" s="266" t="s">
        <v>205</v>
      </c>
    </row>
    <row r="162" s="2" customFormat="1" ht="16.5" customHeight="1">
      <c r="A162" s="39"/>
      <c r="B162" s="40"/>
      <c r="C162" s="227" t="s">
        <v>213</v>
      </c>
      <c r="D162" s="227" t="s">
        <v>208</v>
      </c>
      <c r="E162" s="228" t="s">
        <v>4286</v>
      </c>
      <c r="F162" s="229" t="s">
        <v>4483</v>
      </c>
      <c r="G162" s="230" t="s">
        <v>3145</v>
      </c>
      <c r="H162" s="231">
        <v>1</v>
      </c>
      <c r="I162" s="232"/>
      <c r="J162" s="233">
        <f>ROUND(I162*H162,2)</f>
        <v>0</v>
      </c>
      <c r="K162" s="229" t="s">
        <v>212</v>
      </c>
      <c r="L162" s="45"/>
      <c r="M162" s="234" t="s">
        <v>1</v>
      </c>
      <c r="N162" s="235" t="s">
        <v>41</v>
      </c>
      <c r="O162" s="92"/>
      <c r="P162" s="236">
        <f>O162*H162</f>
        <v>0</v>
      </c>
      <c r="Q162" s="236">
        <v>0</v>
      </c>
      <c r="R162" s="236">
        <f>Q162*H162</f>
        <v>0</v>
      </c>
      <c r="S162" s="236">
        <v>0</v>
      </c>
      <c r="T162" s="237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8" t="s">
        <v>3662</v>
      </c>
      <c r="AT162" s="238" t="s">
        <v>208</v>
      </c>
      <c r="AU162" s="238" t="s">
        <v>83</v>
      </c>
      <c r="AY162" s="18" t="s">
        <v>205</v>
      </c>
      <c r="BE162" s="239">
        <f>IF(N162="základní",J162,0)</f>
        <v>0</v>
      </c>
      <c r="BF162" s="239">
        <f>IF(N162="snížená",J162,0)</f>
        <v>0</v>
      </c>
      <c r="BG162" s="239">
        <f>IF(N162="zákl. přenesená",J162,0)</f>
        <v>0</v>
      </c>
      <c r="BH162" s="239">
        <f>IF(N162="sníž. přenesená",J162,0)</f>
        <v>0</v>
      </c>
      <c r="BI162" s="239">
        <f>IF(N162="nulová",J162,0)</f>
        <v>0</v>
      </c>
      <c r="BJ162" s="18" t="s">
        <v>83</v>
      </c>
      <c r="BK162" s="239">
        <f>ROUND(I162*H162,2)</f>
        <v>0</v>
      </c>
      <c r="BL162" s="18" t="s">
        <v>3662</v>
      </c>
      <c r="BM162" s="238" t="s">
        <v>5834</v>
      </c>
    </row>
    <row r="163" s="2" customFormat="1">
      <c r="A163" s="39"/>
      <c r="B163" s="40"/>
      <c r="C163" s="41"/>
      <c r="D163" s="240" t="s">
        <v>216</v>
      </c>
      <c r="E163" s="41"/>
      <c r="F163" s="241" t="s">
        <v>5835</v>
      </c>
      <c r="G163" s="41"/>
      <c r="H163" s="41"/>
      <c r="I163" s="242"/>
      <c r="J163" s="41"/>
      <c r="K163" s="41"/>
      <c r="L163" s="45"/>
      <c r="M163" s="243"/>
      <c r="N163" s="244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216</v>
      </c>
      <c r="AU163" s="18" t="s">
        <v>83</v>
      </c>
    </row>
    <row r="164" s="13" customFormat="1">
      <c r="A164" s="13"/>
      <c r="B164" s="245"/>
      <c r="C164" s="246"/>
      <c r="D164" s="247" t="s">
        <v>218</v>
      </c>
      <c r="E164" s="248" t="s">
        <v>1</v>
      </c>
      <c r="F164" s="249" t="s">
        <v>5836</v>
      </c>
      <c r="G164" s="246"/>
      <c r="H164" s="248" t="s">
        <v>1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5" t="s">
        <v>218</v>
      </c>
      <c r="AU164" s="255" t="s">
        <v>83</v>
      </c>
      <c r="AV164" s="13" t="s">
        <v>83</v>
      </c>
      <c r="AW164" s="13" t="s">
        <v>32</v>
      </c>
      <c r="AX164" s="13" t="s">
        <v>76</v>
      </c>
      <c r="AY164" s="255" t="s">
        <v>205</v>
      </c>
    </row>
    <row r="165" s="13" customFormat="1">
      <c r="A165" s="13"/>
      <c r="B165" s="245"/>
      <c r="C165" s="246"/>
      <c r="D165" s="247" t="s">
        <v>218</v>
      </c>
      <c r="E165" s="248" t="s">
        <v>1</v>
      </c>
      <c r="F165" s="249" t="s">
        <v>3974</v>
      </c>
      <c r="G165" s="246"/>
      <c r="H165" s="248" t="s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5" t="s">
        <v>218</v>
      </c>
      <c r="AU165" s="255" t="s">
        <v>83</v>
      </c>
      <c r="AV165" s="13" t="s">
        <v>83</v>
      </c>
      <c r="AW165" s="13" t="s">
        <v>32</v>
      </c>
      <c r="AX165" s="13" t="s">
        <v>76</v>
      </c>
      <c r="AY165" s="255" t="s">
        <v>205</v>
      </c>
    </row>
    <row r="166" s="14" customFormat="1">
      <c r="A166" s="14"/>
      <c r="B166" s="256"/>
      <c r="C166" s="257"/>
      <c r="D166" s="247" t="s">
        <v>218</v>
      </c>
      <c r="E166" s="258" t="s">
        <v>1</v>
      </c>
      <c r="F166" s="259" t="s">
        <v>83</v>
      </c>
      <c r="G166" s="257"/>
      <c r="H166" s="260">
        <v>1</v>
      </c>
      <c r="I166" s="261"/>
      <c r="J166" s="257"/>
      <c r="K166" s="257"/>
      <c r="L166" s="262"/>
      <c r="M166" s="263"/>
      <c r="N166" s="264"/>
      <c r="O166" s="264"/>
      <c r="P166" s="264"/>
      <c r="Q166" s="264"/>
      <c r="R166" s="264"/>
      <c r="S166" s="264"/>
      <c r="T166" s="26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6" t="s">
        <v>218</v>
      </c>
      <c r="AU166" s="266" t="s">
        <v>83</v>
      </c>
      <c r="AV166" s="14" t="s">
        <v>85</v>
      </c>
      <c r="AW166" s="14" t="s">
        <v>32</v>
      </c>
      <c r="AX166" s="14" t="s">
        <v>83</v>
      </c>
      <c r="AY166" s="266" t="s">
        <v>205</v>
      </c>
    </row>
    <row r="167" s="2" customFormat="1" ht="21.75" customHeight="1">
      <c r="A167" s="39"/>
      <c r="B167" s="40"/>
      <c r="C167" s="227" t="s">
        <v>252</v>
      </c>
      <c r="D167" s="227" t="s">
        <v>208</v>
      </c>
      <c r="E167" s="228" t="s">
        <v>3970</v>
      </c>
      <c r="F167" s="229" t="s">
        <v>3971</v>
      </c>
      <c r="G167" s="230" t="s">
        <v>3145</v>
      </c>
      <c r="H167" s="231">
        <v>1</v>
      </c>
      <c r="I167" s="232"/>
      <c r="J167" s="233">
        <f>ROUND(I167*H167,2)</f>
        <v>0</v>
      </c>
      <c r="K167" s="229" t="s">
        <v>1</v>
      </c>
      <c r="L167" s="45"/>
      <c r="M167" s="234" t="s">
        <v>1</v>
      </c>
      <c r="N167" s="235" t="s">
        <v>41</v>
      </c>
      <c r="O167" s="92"/>
      <c r="P167" s="236">
        <f>O167*H167</f>
        <v>0</v>
      </c>
      <c r="Q167" s="236">
        <v>0</v>
      </c>
      <c r="R167" s="236">
        <f>Q167*H167</f>
        <v>0</v>
      </c>
      <c r="S167" s="236">
        <v>0</v>
      </c>
      <c r="T167" s="237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8" t="s">
        <v>3662</v>
      </c>
      <c r="AT167" s="238" t="s">
        <v>208</v>
      </c>
      <c r="AU167" s="238" t="s">
        <v>83</v>
      </c>
      <c r="AY167" s="18" t="s">
        <v>205</v>
      </c>
      <c r="BE167" s="239">
        <f>IF(N167="základní",J167,0)</f>
        <v>0</v>
      </c>
      <c r="BF167" s="239">
        <f>IF(N167="snížená",J167,0)</f>
        <v>0</v>
      </c>
      <c r="BG167" s="239">
        <f>IF(N167="zákl. přenesená",J167,0)</f>
        <v>0</v>
      </c>
      <c r="BH167" s="239">
        <f>IF(N167="sníž. přenesená",J167,0)</f>
        <v>0</v>
      </c>
      <c r="BI167" s="239">
        <f>IF(N167="nulová",J167,0)</f>
        <v>0</v>
      </c>
      <c r="BJ167" s="18" t="s">
        <v>83</v>
      </c>
      <c r="BK167" s="239">
        <f>ROUND(I167*H167,2)</f>
        <v>0</v>
      </c>
      <c r="BL167" s="18" t="s">
        <v>3662</v>
      </c>
      <c r="BM167" s="238" t="s">
        <v>5837</v>
      </c>
    </row>
    <row r="168" s="13" customFormat="1">
      <c r="A168" s="13"/>
      <c r="B168" s="245"/>
      <c r="C168" s="246"/>
      <c r="D168" s="247" t="s">
        <v>218</v>
      </c>
      <c r="E168" s="248" t="s">
        <v>1</v>
      </c>
      <c r="F168" s="249" t="s">
        <v>3973</v>
      </c>
      <c r="G168" s="246"/>
      <c r="H168" s="248" t="s">
        <v>1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5" t="s">
        <v>218</v>
      </c>
      <c r="AU168" s="255" t="s">
        <v>83</v>
      </c>
      <c r="AV168" s="13" t="s">
        <v>83</v>
      </c>
      <c r="AW168" s="13" t="s">
        <v>32</v>
      </c>
      <c r="AX168" s="13" t="s">
        <v>76</v>
      </c>
      <c r="AY168" s="255" t="s">
        <v>205</v>
      </c>
    </row>
    <row r="169" s="13" customFormat="1">
      <c r="A169" s="13"/>
      <c r="B169" s="245"/>
      <c r="C169" s="246"/>
      <c r="D169" s="247" t="s">
        <v>218</v>
      </c>
      <c r="E169" s="248" t="s">
        <v>1</v>
      </c>
      <c r="F169" s="249" t="s">
        <v>3974</v>
      </c>
      <c r="G169" s="246"/>
      <c r="H169" s="248" t="s">
        <v>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5" t="s">
        <v>218</v>
      </c>
      <c r="AU169" s="255" t="s">
        <v>83</v>
      </c>
      <c r="AV169" s="13" t="s">
        <v>83</v>
      </c>
      <c r="AW169" s="13" t="s">
        <v>32</v>
      </c>
      <c r="AX169" s="13" t="s">
        <v>76</v>
      </c>
      <c r="AY169" s="255" t="s">
        <v>205</v>
      </c>
    </row>
    <row r="170" s="13" customFormat="1">
      <c r="A170" s="13"/>
      <c r="B170" s="245"/>
      <c r="C170" s="246"/>
      <c r="D170" s="247" t="s">
        <v>218</v>
      </c>
      <c r="E170" s="248" t="s">
        <v>1</v>
      </c>
      <c r="F170" s="249" t="s">
        <v>3975</v>
      </c>
      <c r="G170" s="246"/>
      <c r="H170" s="248" t="s">
        <v>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5" t="s">
        <v>218</v>
      </c>
      <c r="AU170" s="255" t="s">
        <v>83</v>
      </c>
      <c r="AV170" s="13" t="s">
        <v>83</v>
      </c>
      <c r="AW170" s="13" t="s">
        <v>32</v>
      </c>
      <c r="AX170" s="13" t="s">
        <v>76</v>
      </c>
      <c r="AY170" s="255" t="s">
        <v>205</v>
      </c>
    </row>
    <row r="171" s="14" customFormat="1">
      <c r="A171" s="14"/>
      <c r="B171" s="256"/>
      <c r="C171" s="257"/>
      <c r="D171" s="247" t="s">
        <v>218</v>
      </c>
      <c r="E171" s="258" t="s">
        <v>1</v>
      </c>
      <c r="F171" s="259" t="s">
        <v>83</v>
      </c>
      <c r="G171" s="257"/>
      <c r="H171" s="260">
        <v>1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6" t="s">
        <v>218</v>
      </c>
      <c r="AU171" s="266" t="s">
        <v>83</v>
      </c>
      <c r="AV171" s="14" t="s">
        <v>85</v>
      </c>
      <c r="AW171" s="14" t="s">
        <v>32</v>
      </c>
      <c r="AX171" s="14" t="s">
        <v>83</v>
      </c>
      <c r="AY171" s="266" t="s">
        <v>205</v>
      </c>
    </row>
    <row r="172" s="2" customFormat="1" ht="16.5" customHeight="1">
      <c r="A172" s="39"/>
      <c r="B172" s="40"/>
      <c r="C172" s="227" t="s">
        <v>260</v>
      </c>
      <c r="D172" s="227" t="s">
        <v>208</v>
      </c>
      <c r="E172" s="228" t="s">
        <v>3976</v>
      </c>
      <c r="F172" s="229" t="s">
        <v>3977</v>
      </c>
      <c r="G172" s="230" t="s">
        <v>3145</v>
      </c>
      <c r="H172" s="231">
        <v>1</v>
      </c>
      <c r="I172" s="232"/>
      <c r="J172" s="233">
        <f>ROUND(I172*H172,2)</f>
        <v>0</v>
      </c>
      <c r="K172" s="229" t="s">
        <v>5838</v>
      </c>
      <c r="L172" s="45"/>
      <c r="M172" s="234" t="s">
        <v>1</v>
      </c>
      <c r="N172" s="235" t="s">
        <v>41</v>
      </c>
      <c r="O172" s="92"/>
      <c r="P172" s="236">
        <f>O172*H172</f>
        <v>0</v>
      </c>
      <c r="Q172" s="236">
        <v>0</v>
      </c>
      <c r="R172" s="236">
        <f>Q172*H172</f>
        <v>0</v>
      </c>
      <c r="S172" s="236">
        <v>0</v>
      </c>
      <c r="T172" s="237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8" t="s">
        <v>3662</v>
      </c>
      <c r="AT172" s="238" t="s">
        <v>208</v>
      </c>
      <c r="AU172" s="238" t="s">
        <v>83</v>
      </c>
      <c r="AY172" s="18" t="s">
        <v>205</v>
      </c>
      <c r="BE172" s="239">
        <f>IF(N172="základní",J172,0)</f>
        <v>0</v>
      </c>
      <c r="BF172" s="239">
        <f>IF(N172="snížená",J172,0)</f>
        <v>0</v>
      </c>
      <c r="BG172" s="239">
        <f>IF(N172="zákl. přenesená",J172,0)</f>
        <v>0</v>
      </c>
      <c r="BH172" s="239">
        <f>IF(N172="sníž. přenesená",J172,0)</f>
        <v>0</v>
      </c>
      <c r="BI172" s="239">
        <f>IF(N172="nulová",J172,0)</f>
        <v>0</v>
      </c>
      <c r="BJ172" s="18" t="s">
        <v>83</v>
      </c>
      <c r="BK172" s="239">
        <f>ROUND(I172*H172,2)</f>
        <v>0</v>
      </c>
      <c r="BL172" s="18" t="s">
        <v>3662</v>
      </c>
      <c r="BM172" s="238" t="s">
        <v>5839</v>
      </c>
    </row>
    <row r="173" s="13" customFormat="1">
      <c r="A173" s="13"/>
      <c r="B173" s="245"/>
      <c r="C173" s="246"/>
      <c r="D173" s="247" t="s">
        <v>218</v>
      </c>
      <c r="E173" s="248" t="s">
        <v>1</v>
      </c>
      <c r="F173" s="249" t="s">
        <v>3979</v>
      </c>
      <c r="G173" s="246"/>
      <c r="H173" s="248" t="s">
        <v>1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5" t="s">
        <v>218</v>
      </c>
      <c r="AU173" s="255" t="s">
        <v>83</v>
      </c>
      <c r="AV173" s="13" t="s">
        <v>83</v>
      </c>
      <c r="AW173" s="13" t="s">
        <v>32</v>
      </c>
      <c r="AX173" s="13" t="s">
        <v>76</v>
      </c>
      <c r="AY173" s="255" t="s">
        <v>205</v>
      </c>
    </row>
    <row r="174" s="13" customFormat="1">
      <c r="A174" s="13"/>
      <c r="B174" s="245"/>
      <c r="C174" s="246"/>
      <c r="D174" s="247" t="s">
        <v>218</v>
      </c>
      <c r="E174" s="248" t="s">
        <v>1</v>
      </c>
      <c r="F174" s="249" t="s">
        <v>222</v>
      </c>
      <c r="G174" s="246"/>
      <c r="H174" s="248" t="s">
        <v>1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5" t="s">
        <v>218</v>
      </c>
      <c r="AU174" s="255" t="s">
        <v>83</v>
      </c>
      <c r="AV174" s="13" t="s">
        <v>83</v>
      </c>
      <c r="AW174" s="13" t="s">
        <v>32</v>
      </c>
      <c r="AX174" s="13" t="s">
        <v>76</v>
      </c>
      <c r="AY174" s="255" t="s">
        <v>205</v>
      </c>
    </row>
    <row r="175" s="13" customFormat="1">
      <c r="A175" s="13"/>
      <c r="B175" s="245"/>
      <c r="C175" s="246"/>
      <c r="D175" s="247" t="s">
        <v>218</v>
      </c>
      <c r="E175" s="248" t="s">
        <v>1</v>
      </c>
      <c r="F175" s="249" t="s">
        <v>5840</v>
      </c>
      <c r="G175" s="246"/>
      <c r="H175" s="248" t="s">
        <v>1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5" t="s">
        <v>218</v>
      </c>
      <c r="AU175" s="255" t="s">
        <v>83</v>
      </c>
      <c r="AV175" s="13" t="s">
        <v>83</v>
      </c>
      <c r="AW175" s="13" t="s">
        <v>32</v>
      </c>
      <c r="AX175" s="13" t="s">
        <v>76</v>
      </c>
      <c r="AY175" s="255" t="s">
        <v>205</v>
      </c>
    </row>
    <row r="176" s="13" customFormat="1">
      <c r="A176" s="13"/>
      <c r="B176" s="245"/>
      <c r="C176" s="246"/>
      <c r="D176" s="247" t="s">
        <v>218</v>
      </c>
      <c r="E176" s="248" t="s">
        <v>1</v>
      </c>
      <c r="F176" s="249" t="s">
        <v>5841</v>
      </c>
      <c r="G176" s="246"/>
      <c r="H176" s="248" t="s">
        <v>1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5" t="s">
        <v>218</v>
      </c>
      <c r="AU176" s="255" t="s">
        <v>83</v>
      </c>
      <c r="AV176" s="13" t="s">
        <v>83</v>
      </c>
      <c r="AW176" s="13" t="s">
        <v>32</v>
      </c>
      <c r="AX176" s="13" t="s">
        <v>76</v>
      </c>
      <c r="AY176" s="255" t="s">
        <v>205</v>
      </c>
    </row>
    <row r="177" s="13" customFormat="1">
      <c r="A177" s="13"/>
      <c r="B177" s="245"/>
      <c r="C177" s="246"/>
      <c r="D177" s="247" t="s">
        <v>218</v>
      </c>
      <c r="E177" s="248" t="s">
        <v>1</v>
      </c>
      <c r="F177" s="249" t="s">
        <v>5842</v>
      </c>
      <c r="G177" s="246"/>
      <c r="H177" s="248" t="s">
        <v>1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5" t="s">
        <v>218</v>
      </c>
      <c r="AU177" s="255" t="s">
        <v>83</v>
      </c>
      <c r="AV177" s="13" t="s">
        <v>83</v>
      </c>
      <c r="AW177" s="13" t="s">
        <v>32</v>
      </c>
      <c r="AX177" s="13" t="s">
        <v>76</v>
      </c>
      <c r="AY177" s="255" t="s">
        <v>205</v>
      </c>
    </row>
    <row r="178" s="13" customFormat="1">
      <c r="A178" s="13"/>
      <c r="B178" s="245"/>
      <c r="C178" s="246"/>
      <c r="D178" s="247" t="s">
        <v>218</v>
      </c>
      <c r="E178" s="248" t="s">
        <v>1</v>
      </c>
      <c r="F178" s="249" t="s">
        <v>5843</v>
      </c>
      <c r="G178" s="246"/>
      <c r="H178" s="248" t="s">
        <v>1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5" t="s">
        <v>218</v>
      </c>
      <c r="AU178" s="255" t="s">
        <v>83</v>
      </c>
      <c r="AV178" s="13" t="s">
        <v>83</v>
      </c>
      <c r="AW178" s="13" t="s">
        <v>32</v>
      </c>
      <c r="AX178" s="13" t="s">
        <v>76</v>
      </c>
      <c r="AY178" s="255" t="s">
        <v>205</v>
      </c>
    </row>
    <row r="179" s="13" customFormat="1">
      <c r="A179" s="13"/>
      <c r="B179" s="245"/>
      <c r="C179" s="246"/>
      <c r="D179" s="247" t="s">
        <v>218</v>
      </c>
      <c r="E179" s="248" t="s">
        <v>1</v>
      </c>
      <c r="F179" s="249" t="s">
        <v>5844</v>
      </c>
      <c r="G179" s="246"/>
      <c r="H179" s="248" t="s">
        <v>1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5" t="s">
        <v>218</v>
      </c>
      <c r="AU179" s="255" t="s">
        <v>83</v>
      </c>
      <c r="AV179" s="13" t="s">
        <v>83</v>
      </c>
      <c r="AW179" s="13" t="s">
        <v>32</v>
      </c>
      <c r="AX179" s="13" t="s">
        <v>76</v>
      </c>
      <c r="AY179" s="255" t="s">
        <v>205</v>
      </c>
    </row>
    <row r="180" s="13" customFormat="1">
      <c r="A180" s="13"/>
      <c r="B180" s="245"/>
      <c r="C180" s="246"/>
      <c r="D180" s="247" t="s">
        <v>218</v>
      </c>
      <c r="E180" s="248" t="s">
        <v>1</v>
      </c>
      <c r="F180" s="249" t="s">
        <v>5845</v>
      </c>
      <c r="G180" s="246"/>
      <c r="H180" s="248" t="s">
        <v>1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5" t="s">
        <v>218</v>
      </c>
      <c r="AU180" s="255" t="s">
        <v>83</v>
      </c>
      <c r="AV180" s="13" t="s">
        <v>83</v>
      </c>
      <c r="AW180" s="13" t="s">
        <v>32</v>
      </c>
      <c r="AX180" s="13" t="s">
        <v>76</v>
      </c>
      <c r="AY180" s="255" t="s">
        <v>205</v>
      </c>
    </row>
    <row r="181" s="14" customFormat="1">
      <c r="A181" s="14"/>
      <c r="B181" s="256"/>
      <c r="C181" s="257"/>
      <c r="D181" s="247" t="s">
        <v>218</v>
      </c>
      <c r="E181" s="258" t="s">
        <v>1</v>
      </c>
      <c r="F181" s="259" t="s">
        <v>83</v>
      </c>
      <c r="G181" s="257"/>
      <c r="H181" s="260">
        <v>1</v>
      </c>
      <c r="I181" s="261"/>
      <c r="J181" s="257"/>
      <c r="K181" s="257"/>
      <c r="L181" s="262"/>
      <c r="M181" s="263"/>
      <c r="N181" s="264"/>
      <c r="O181" s="264"/>
      <c r="P181" s="264"/>
      <c r="Q181" s="264"/>
      <c r="R181" s="264"/>
      <c r="S181" s="264"/>
      <c r="T181" s="26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6" t="s">
        <v>218</v>
      </c>
      <c r="AU181" s="266" t="s">
        <v>83</v>
      </c>
      <c r="AV181" s="14" t="s">
        <v>85</v>
      </c>
      <c r="AW181" s="14" t="s">
        <v>32</v>
      </c>
      <c r="AX181" s="14" t="s">
        <v>83</v>
      </c>
      <c r="AY181" s="266" t="s">
        <v>205</v>
      </c>
    </row>
    <row r="182" s="2" customFormat="1" ht="16.5" customHeight="1">
      <c r="A182" s="39"/>
      <c r="B182" s="40"/>
      <c r="C182" s="227" t="s">
        <v>270</v>
      </c>
      <c r="D182" s="227" t="s">
        <v>208</v>
      </c>
      <c r="E182" s="228" t="s">
        <v>5846</v>
      </c>
      <c r="F182" s="229" t="s">
        <v>5847</v>
      </c>
      <c r="G182" s="230" t="s">
        <v>3145</v>
      </c>
      <c r="H182" s="231">
        <v>1</v>
      </c>
      <c r="I182" s="232"/>
      <c r="J182" s="233">
        <f>ROUND(I182*H182,2)</f>
        <v>0</v>
      </c>
      <c r="K182" s="229" t="s">
        <v>1</v>
      </c>
      <c r="L182" s="45"/>
      <c r="M182" s="234" t="s">
        <v>1</v>
      </c>
      <c r="N182" s="235" t="s">
        <v>41</v>
      </c>
      <c r="O182" s="92"/>
      <c r="P182" s="236">
        <f>O182*H182</f>
        <v>0</v>
      </c>
      <c r="Q182" s="236">
        <v>0</v>
      </c>
      <c r="R182" s="236">
        <f>Q182*H182</f>
        <v>0</v>
      </c>
      <c r="S182" s="236">
        <v>0</v>
      </c>
      <c r="T182" s="237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8" t="s">
        <v>3662</v>
      </c>
      <c r="AT182" s="238" t="s">
        <v>208</v>
      </c>
      <c r="AU182" s="238" t="s">
        <v>83</v>
      </c>
      <c r="AY182" s="18" t="s">
        <v>205</v>
      </c>
      <c r="BE182" s="239">
        <f>IF(N182="základní",J182,0)</f>
        <v>0</v>
      </c>
      <c r="BF182" s="239">
        <f>IF(N182="snížená",J182,0)</f>
        <v>0</v>
      </c>
      <c r="BG182" s="239">
        <f>IF(N182="zákl. přenesená",J182,0)</f>
        <v>0</v>
      </c>
      <c r="BH182" s="239">
        <f>IF(N182="sníž. přenesená",J182,0)</f>
        <v>0</v>
      </c>
      <c r="BI182" s="239">
        <f>IF(N182="nulová",J182,0)</f>
        <v>0</v>
      </c>
      <c r="BJ182" s="18" t="s">
        <v>83</v>
      </c>
      <c r="BK182" s="239">
        <f>ROUND(I182*H182,2)</f>
        <v>0</v>
      </c>
      <c r="BL182" s="18" t="s">
        <v>3662</v>
      </c>
      <c r="BM182" s="238" t="s">
        <v>5848</v>
      </c>
    </row>
    <row r="183" s="13" customFormat="1">
      <c r="A183" s="13"/>
      <c r="B183" s="245"/>
      <c r="C183" s="246"/>
      <c r="D183" s="247" t="s">
        <v>218</v>
      </c>
      <c r="E183" s="248" t="s">
        <v>1</v>
      </c>
      <c r="F183" s="249" t="s">
        <v>5849</v>
      </c>
      <c r="G183" s="246"/>
      <c r="H183" s="248" t="s">
        <v>1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5" t="s">
        <v>218</v>
      </c>
      <c r="AU183" s="255" t="s">
        <v>83</v>
      </c>
      <c r="AV183" s="13" t="s">
        <v>83</v>
      </c>
      <c r="AW183" s="13" t="s">
        <v>32</v>
      </c>
      <c r="AX183" s="13" t="s">
        <v>76</v>
      </c>
      <c r="AY183" s="255" t="s">
        <v>205</v>
      </c>
    </row>
    <row r="184" s="13" customFormat="1">
      <c r="A184" s="13"/>
      <c r="B184" s="245"/>
      <c r="C184" s="246"/>
      <c r="D184" s="247" t="s">
        <v>218</v>
      </c>
      <c r="E184" s="248" t="s">
        <v>1</v>
      </c>
      <c r="F184" s="249" t="s">
        <v>222</v>
      </c>
      <c r="G184" s="246"/>
      <c r="H184" s="248" t="s">
        <v>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5" t="s">
        <v>218</v>
      </c>
      <c r="AU184" s="255" t="s">
        <v>83</v>
      </c>
      <c r="AV184" s="13" t="s">
        <v>83</v>
      </c>
      <c r="AW184" s="13" t="s">
        <v>32</v>
      </c>
      <c r="AX184" s="13" t="s">
        <v>76</v>
      </c>
      <c r="AY184" s="255" t="s">
        <v>205</v>
      </c>
    </row>
    <row r="185" s="13" customFormat="1">
      <c r="A185" s="13"/>
      <c r="B185" s="245"/>
      <c r="C185" s="246"/>
      <c r="D185" s="247" t="s">
        <v>218</v>
      </c>
      <c r="E185" s="248" t="s">
        <v>1</v>
      </c>
      <c r="F185" s="249" t="s">
        <v>5850</v>
      </c>
      <c r="G185" s="246"/>
      <c r="H185" s="248" t="s">
        <v>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5" t="s">
        <v>218</v>
      </c>
      <c r="AU185" s="255" t="s">
        <v>83</v>
      </c>
      <c r="AV185" s="13" t="s">
        <v>83</v>
      </c>
      <c r="AW185" s="13" t="s">
        <v>32</v>
      </c>
      <c r="AX185" s="13" t="s">
        <v>76</v>
      </c>
      <c r="AY185" s="255" t="s">
        <v>205</v>
      </c>
    </row>
    <row r="186" s="13" customFormat="1">
      <c r="A186" s="13"/>
      <c r="B186" s="245"/>
      <c r="C186" s="246"/>
      <c r="D186" s="247" t="s">
        <v>218</v>
      </c>
      <c r="E186" s="248" t="s">
        <v>1</v>
      </c>
      <c r="F186" s="249" t="s">
        <v>5851</v>
      </c>
      <c r="G186" s="246"/>
      <c r="H186" s="248" t="s">
        <v>1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5" t="s">
        <v>218</v>
      </c>
      <c r="AU186" s="255" t="s">
        <v>83</v>
      </c>
      <c r="AV186" s="13" t="s">
        <v>83</v>
      </c>
      <c r="AW186" s="13" t="s">
        <v>32</v>
      </c>
      <c r="AX186" s="13" t="s">
        <v>76</v>
      </c>
      <c r="AY186" s="255" t="s">
        <v>205</v>
      </c>
    </row>
    <row r="187" s="13" customFormat="1">
      <c r="A187" s="13"/>
      <c r="B187" s="245"/>
      <c r="C187" s="246"/>
      <c r="D187" s="247" t="s">
        <v>218</v>
      </c>
      <c r="E187" s="248" t="s">
        <v>1</v>
      </c>
      <c r="F187" s="249" t="s">
        <v>5852</v>
      </c>
      <c r="G187" s="246"/>
      <c r="H187" s="248" t="s">
        <v>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5" t="s">
        <v>218</v>
      </c>
      <c r="AU187" s="255" t="s">
        <v>83</v>
      </c>
      <c r="AV187" s="13" t="s">
        <v>83</v>
      </c>
      <c r="AW187" s="13" t="s">
        <v>32</v>
      </c>
      <c r="AX187" s="13" t="s">
        <v>76</v>
      </c>
      <c r="AY187" s="255" t="s">
        <v>205</v>
      </c>
    </row>
    <row r="188" s="14" customFormat="1">
      <c r="A188" s="14"/>
      <c r="B188" s="256"/>
      <c r="C188" s="257"/>
      <c r="D188" s="247" t="s">
        <v>218</v>
      </c>
      <c r="E188" s="258" t="s">
        <v>1</v>
      </c>
      <c r="F188" s="259" t="s">
        <v>83</v>
      </c>
      <c r="G188" s="257"/>
      <c r="H188" s="260">
        <v>1</v>
      </c>
      <c r="I188" s="261"/>
      <c r="J188" s="257"/>
      <c r="K188" s="257"/>
      <c r="L188" s="262"/>
      <c r="M188" s="263"/>
      <c r="N188" s="264"/>
      <c r="O188" s="264"/>
      <c r="P188" s="264"/>
      <c r="Q188" s="264"/>
      <c r="R188" s="264"/>
      <c r="S188" s="264"/>
      <c r="T188" s="26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6" t="s">
        <v>218</v>
      </c>
      <c r="AU188" s="266" t="s">
        <v>83</v>
      </c>
      <c r="AV188" s="14" t="s">
        <v>85</v>
      </c>
      <c r="AW188" s="14" t="s">
        <v>32</v>
      </c>
      <c r="AX188" s="14" t="s">
        <v>83</v>
      </c>
      <c r="AY188" s="266" t="s">
        <v>205</v>
      </c>
    </row>
    <row r="189" s="12" customFormat="1" ht="25.92" customHeight="1">
      <c r="A189" s="12"/>
      <c r="B189" s="211"/>
      <c r="C189" s="212"/>
      <c r="D189" s="213" t="s">
        <v>75</v>
      </c>
      <c r="E189" s="214" t="s">
        <v>5853</v>
      </c>
      <c r="F189" s="214" t="s">
        <v>5854</v>
      </c>
      <c r="G189" s="212"/>
      <c r="H189" s="212"/>
      <c r="I189" s="215"/>
      <c r="J189" s="216">
        <f>BK189</f>
        <v>0</v>
      </c>
      <c r="K189" s="212"/>
      <c r="L189" s="217"/>
      <c r="M189" s="218"/>
      <c r="N189" s="219"/>
      <c r="O189" s="219"/>
      <c r="P189" s="220">
        <f>SUM(P190:P201)</f>
        <v>0</v>
      </c>
      <c r="Q189" s="219"/>
      <c r="R189" s="220">
        <f>SUM(R190:R201)</f>
        <v>0</v>
      </c>
      <c r="S189" s="219"/>
      <c r="T189" s="221">
        <f>SUM(T190:T201)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2" t="s">
        <v>252</v>
      </c>
      <c r="AT189" s="223" t="s">
        <v>75</v>
      </c>
      <c r="AU189" s="223" t="s">
        <v>76</v>
      </c>
      <c r="AY189" s="222" t="s">
        <v>205</v>
      </c>
      <c r="BK189" s="224">
        <f>SUM(BK190:BK201)</f>
        <v>0</v>
      </c>
    </row>
    <row r="190" s="2" customFormat="1" ht="16.5" customHeight="1">
      <c r="A190" s="39"/>
      <c r="B190" s="40"/>
      <c r="C190" s="227" t="s">
        <v>276</v>
      </c>
      <c r="D190" s="227" t="s">
        <v>208</v>
      </c>
      <c r="E190" s="228" t="s">
        <v>5855</v>
      </c>
      <c r="F190" s="229" t="s">
        <v>5854</v>
      </c>
      <c r="G190" s="230" t="s">
        <v>3145</v>
      </c>
      <c r="H190" s="231">
        <v>1</v>
      </c>
      <c r="I190" s="232"/>
      <c r="J190" s="233">
        <f>ROUND(I190*H190,2)</f>
        <v>0</v>
      </c>
      <c r="K190" s="229" t="s">
        <v>212</v>
      </c>
      <c r="L190" s="45"/>
      <c r="M190" s="234" t="s">
        <v>1</v>
      </c>
      <c r="N190" s="235" t="s">
        <v>41</v>
      </c>
      <c r="O190" s="92"/>
      <c r="P190" s="236">
        <f>O190*H190</f>
        <v>0</v>
      </c>
      <c r="Q190" s="236">
        <v>0</v>
      </c>
      <c r="R190" s="236">
        <f>Q190*H190</f>
        <v>0</v>
      </c>
      <c r="S190" s="236">
        <v>0</v>
      </c>
      <c r="T190" s="237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8" t="s">
        <v>3662</v>
      </c>
      <c r="AT190" s="238" t="s">
        <v>208</v>
      </c>
      <c r="AU190" s="238" t="s">
        <v>83</v>
      </c>
      <c r="AY190" s="18" t="s">
        <v>205</v>
      </c>
      <c r="BE190" s="239">
        <f>IF(N190="základní",J190,0)</f>
        <v>0</v>
      </c>
      <c r="BF190" s="239">
        <f>IF(N190="snížená",J190,0)</f>
        <v>0</v>
      </c>
      <c r="BG190" s="239">
        <f>IF(N190="zákl. přenesená",J190,0)</f>
        <v>0</v>
      </c>
      <c r="BH190" s="239">
        <f>IF(N190="sníž. přenesená",J190,0)</f>
        <v>0</v>
      </c>
      <c r="BI190" s="239">
        <f>IF(N190="nulová",J190,0)</f>
        <v>0</v>
      </c>
      <c r="BJ190" s="18" t="s">
        <v>83</v>
      </c>
      <c r="BK190" s="239">
        <f>ROUND(I190*H190,2)</f>
        <v>0</v>
      </c>
      <c r="BL190" s="18" t="s">
        <v>3662</v>
      </c>
      <c r="BM190" s="238" t="s">
        <v>5856</v>
      </c>
    </row>
    <row r="191" s="2" customFormat="1">
      <c r="A191" s="39"/>
      <c r="B191" s="40"/>
      <c r="C191" s="41"/>
      <c r="D191" s="240" t="s">
        <v>216</v>
      </c>
      <c r="E191" s="41"/>
      <c r="F191" s="241" t="s">
        <v>5857</v>
      </c>
      <c r="G191" s="41"/>
      <c r="H191" s="41"/>
      <c r="I191" s="242"/>
      <c r="J191" s="41"/>
      <c r="K191" s="41"/>
      <c r="L191" s="45"/>
      <c r="M191" s="243"/>
      <c r="N191" s="244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216</v>
      </c>
      <c r="AU191" s="18" t="s">
        <v>83</v>
      </c>
    </row>
    <row r="192" s="13" customFormat="1">
      <c r="A192" s="13"/>
      <c r="B192" s="245"/>
      <c r="C192" s="246"/>
      <c r="D192" s="247" t="s">
        <v>218</v>
      </c>
      <c r="E192" s="248" t="s">
        <v>1</v>
      </c>
      <c r="F192" s="249" t="s">
        <v>5858</v>
      </c>
      <c r="G192" s="246"/>
      <c r="H192" s="248" t="s">
        <v>1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5" t="s">
        <v>218</v>
      </c>
      <c r="AU192" s="255" t="s">
        <v>83</v>
      </c>
      <c r="AV192" s="13" t="s">
        <v>83</v>
      </c>
      <c r="AW192" s="13" t="s">
        <v>32</v>
      </c>
      <c r="AX192" s="13" t="s">
        <v>76</v>
      </c>
      <c r="AY192" s="255" t="s">
        <v>205</v>
      </c>
    </row>
    <row r="193" s="13" customFormat="1">
      <c r="A193" s="13"/>
      <c r="B193" s="245"/>
      <c r="C193" s="246"/>
      <c r="D193" s="247" t="s">
        <v>218</v>
      </c>
      <c r="E193" s="248" t="s">
        <v>1</v>
      </c>
      <c r="F193" s="249" t="s">
        <v>222</v>
      </c>
      <c r="G193" s="246"/>
      <c r="H193" s="248" t="s">
        <v>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5" t="s">
        <v>218</v>
      </c>
      <c r="AU193" s="255" t="s">
        <v>83</v>
      </c>
      <c r="AV193" s="13" t="s">
        <v>83</v>
      </c>
      <c r="AW193" s="13" t="s">
        <v>32</v>
      </c>
      <c r="AX193" s="13" t="s">
        <v>76</v>
      </c>
      <c r="AY193" s="255" t="s">
        <v>205</v>
      </c>
    </row>
    <row r="194" s="13" customFormat="1">
      <c r="A194" s="13"/>
      <c r="B194" s="245"/>
      <c r="C194" s="246"/>
      <c r="D194" s="247" t="s">
        <v>218</v>
      </c>
      <c r="E194" s="248" t="s">
        <v>1</v>
      </c>
      <c r="F194" s="249" t="s">
        <v>5859</v>
      </c>
      <c r="G194" s="246"/>
      <c r="H194" s="248" t="s">
        <v>1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5" t="s">
        <v>218</v>
      </c>
      <c r="AU194" s="255" t="s">
        <v>83</v>
      </c>
      <c r="AV194" s="13" t="s">
        <v>83</v>
      </c>
      <c r="AW194" s="13" t="s">
        <v>32</v>
      </c>
      <c r="AX194" s="13" t="s">
        <v>76</v>
      </c>
      <c r="AY194" s="255" t="s">
        <v>205</v>
      </c>
    </row>
    <row r="195" s="13" customFormat="1">
      <c r="A195" s="13"/>
      <c r="B195" s="245"/>
      <c r="C195" s="246"/>
      <c r="D195" s="247" t="s">
        <v>218</v>
      </c>
      <c r="E195" s="248" t="s">
        <v>1</v>
      </c>
      <c r="F195" s="249" t="s">
        <v>5860</v>
      </c>
      <c r="G195" s="246"/>
      <c r="H195" s="248" t="s">
        <v>1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5" t="s">
        <v>218</v>
      </c>
      <c r="AU195" s="255" t="s">
        <v>83</v>
      </c>
      <c r="AV195" s="13" t="s">
        <v>83</v>
      </c>
      <c r="AW195" s="13" t="s">
        <v>32</v>
      </c>
      <c r="AX195" s="13" t="s">
        <v>76</v>
      </c>
      <c r="AY195" s="255" t="s">
        <v>205</v>
      </c>
    </row>
    <row r="196" s="13" customFormat="1">
      <c r="A196" s="13"/>
      <c r="B196" s="245"/>
      <c r="C196" s="246"/>
      <c r="D196" s="247" t="s">
        <v>218</v>
      </c>
      <c r="E196" s="248" t="s">
        <v>1</v>
      </c>
      <c r="F196" s="249" t="s">
        <v>5861</v>
      </c>
      <c r="G196" s="246"/>
      <c r="H196" s="248" t="s">
        <v>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5" t="s">
        <v>218</v>
      </c>
      <c r="AU196" s="255" t="s">
        <v>83</v>
      </c>
      <c r="AV196" s="13" t="s">
        <v>83</v>
      </c>
      <c r="AW196" s="13" t="s">
        <v>32</v>
      </c>
      <c r="AX196" s="13" t="s">
        <v>76</v>
      </c>
      <c r="AY196" s="255" t="s">
        <v>205</v>
      </c>
    </row>
    <row r="197" s="13" customFormat="1">
      <c r="A197" s="13"/>
      <c r="B197" s="245"/>
      <c r="C197" s="246"/>
      <c r="D197" s="247" t="s">
        <v>218</v>
      </c>
      <c r="E197" s="248" t="s">
        <v>1</v>
      </c>
      <c r="F197" s="249" t="s">
        <v>5862</v>
      </c>
      <c r="G197" s="246"/>
      <c r="H197" s="248" t="s">
        <v>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5" t="s">
        <v>218</v>
      </c>
      <c r="AU197" s="255" t="s">
        <v>83</v>
      </c>
      <c r="AV197" s="13" t="s">
        <v>83</v>
      </c>
      <c r="AW197" s="13" t="s">
        <v>32</v>
      </c>
      <c r="AX197" s="13" t="s">
        <v>76</v>
      </c>
      <c r="AY197" s="255" t="s">
        <v>205</v>
      </c>
    </row>
    <row r="198" s="13" customFormat="1">
      <c r="A198" s="13"/>
      <c r="B198" s="245"/>
      <c r="C198" s="246"/>
      <c r="D198" s="247" t="s">
        <v>218</v>
      </c>
      <c r="E198" s="248" t="s">
        <v>1</v>
      </c>
      <c r="F198" s="249" t="s">
        <v>5825</v>
      </c>
      <c r="G198" s="246"/>
      <c r="H198" s="248" t="s">
        <v>1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5" t="s">
        <v>218</v>
      </c>
      <c r="AU198" s="255" t="s">
        <v>83</v>
      </c>
      <c r="AV198" s="13" t="s">
        <v>83</v>
      </c>
      <c r="AW198" s="13" t="s">
        <v>32</v>
      </c>
      <c r="AX198" s="13" t="s">
        <v>76</v>
      </c>
      <c r="AY198" s="255" t="s">
        <v>205</v>
      </c>
    </row>
    <row r="199" s="13" customFormat="1">
      <c r="A199" s="13"/>
      <c r="B199" s="245"/>
      <c r="C199" s="246"/>
      <c r="D199" s="247" t="s">
        <v>218</v>
      </c>
      <c r="E199" s="248" t="s">
        <v>1</v>
      </c>
      <c r="F199" s="249" t="s">
        <v>222</v>
      </c>
      <c r="G199" s="246"/>
      <c r="H199" s="248" t="s">
        <v>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5" t="s">
        <v>218</v>
      </c>
      <c r="AU199" s="255" t="s">
        <v>83</v>
      </c>
      <c r="AV199" s="13" t="s">
        <v>83</v>
      </c>
      <c r="AW199" s="13" t="s">
        <v>32</v>
      </c>
      <c r="AX199" s="13" t="s">
        <v>76</v>
      </c>
      <c r="AY199" s="255" t="s">
        <v>205</v>
      </c>
    </row>
    <row r="200" s="13" customFormat="1">
      <c r="A200" s="13"/>
      <c r="B200" s="245"/>
      <c r="C200" s="246"/>
      <c r="D200" s="247" t="s">
        <v>218</v>
      </c>
      <c r="E200" s="248" t="s">
        <v>1</v>
      </c>
      <c r="F200" s="249" t="s">
        <v>5863</v>
      </c>
      <c r="G200" s="246"/>
      <c r="H200" s="248" t="s">
        <v>1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5" t="s">
        <v>218</v>
      </c>
      <c r="AU200" s="255" t="s">
        <v>83</v>
      </c>
      <c r="AV200" s="13" t="s">
        <v>83</v>
      </c>
      <c r="AW200" s="13" t="s">
        <v>32</v>
      </c>
      <c r="AX200" s="13" t="s">
        <v>76</v>
      </c>
      <c r="AY200" s="255" t="s">
        <v>205</v>
      </c>
    </row>
    <row r="201" s="14" customFormat="1">
      <c r="A201" s="14"/>
      <c r="B201" s="256"/>
      <c r="C201" s="257"/>
      <c r="D201" s="247" t="s">
        <v>218</v>
      </c>
      <c r="E201" s="258" t="s">
        <v>1</v>
      </c>
      <c r="F201" s="259" t="s">
        <v>83</v>
      </c>
      <c r="G201" s="257"/>
      <c r="H201" s="260">
        <v>1</v>
      </c>
      <c r="I201" s="261"/>
      <c r="J201" s="257"/>
      <c r="K201" s="257"/>
      <c r="L201" s="262"/>
      <c r="M201" s="263"/>
      <c r="N201" s="264"/>
      <c r="O201" s="264"/>
      <c r="P201" s="264"/>
      <c r="Q201" s="264"/>
      <c r="R201" s="264"/>
      <c r="S201" s="264"/>
      <c r="T201" s="26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66" t="s">
        <v>218</v>
      </c>
      <c r="AU201" s="266" t="s">
        <v>83</v>
      </c>
      <c r="AV201" s="14" t="s">
        <v>85</v>
      </c>
      <c r="AW201" s="14" t="s">
        <v>32</v>
      </c>
      <c r="AX201" s="14" t="s">
        <v>83</v>
      </c>
      <c r="AY201" s="266" t="s">
        <v>205</v>
      </c>
    </row>
    <row r="202" s="12" customFormat="1" ht="25.92" customHeight="1">
      <c r="A202" s="12"/>
      <c r="B202" s="211"/>
      <c r="C202" s="212"/>
      <c r="D202" s="213" t="s">
        <v>75</v>
      </c>
      <c r="E202" s="214" t="s">
        <v>5864</v>
      </c>
      <c r="F202" s="214" t="s">
        <v>5865</v>
      </c>
      <c r="G202" s="212"/>
      <c r="H202" s="212"/>
      <c r="I202" s="215"/>
      <c r="J202" s="216">
        <f>BK202</f>
        <v>0</v>
      </c>
      <c r="K202" s="212"/>
      <c r="L202" s="217"/>
      <c r="M202" s="218"/>
      <c r="N202" s="219"/>
      <c r="O202" s="219"/>
      <c r="P202" s="220">
        <f>SUM(P203:P275)</f>
        <v>0</v>
      </c>
      <c r="Q202" s="219"/>
      <c r="R202" s="220">
        <f>SUM(R203:R275)</f>
        <v>0</v>
      </c>
      <c r="S202" s="219"/>
      <c r="T202" s="221">
        <f>SUM(T203:T275)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2" t="s">
        <v>252</v>
      </c>
      <c r="AT202" s="223" t="s">
        <v>75</v>
      </c>
      <c r="AU202" s="223" t="s">
        <v>76</v>
      </c>
      <c r="AY202" s="222" t="s">
        <v>205</v>
      </c>
      <c r="BK202" s="224">
        <f>SUM(BK203:BK275)</f>
        <v>0</v>
      </c>
    </row>
    <row r="203" s="2" customFormat="1" ht="24.15" customHeight="1">
      <c r="A203" s="39"/>
      <c r="B203" s="40"/>
      <c r="C203" s="227" t="s">
        <v>282</v>
      </c>
      <c r="D203" s="227" t="s">
        <v>208</v>
      </c>
      <c r="E203" s="228" t="s">
        <v>5866</v>
      </c>
      <c r="F203" s="229" t="s">
        <v>5865</v>
      </c>
      <c r="G203" s="230" t="s">
        <v>5867</v>
      </c>
      <c r="H203" s="231">
        <v>1</v>
      </c>
      <c r="I203" s="232"/>
      <c r="J203" s="233">
        <f>ROUND(I203*H203,2)</f>
        <v>0</v>
      </c>
      <c r="K203" s="229" t="s">
        <v>1</v>
      </c>
      <c r="L203" s="45"/>
      <c r="M203" s="234" t="s">
        <v>1</v>
      </c>
      <c r="N203" s="235" t="s">
        <v>41</v>
      </c>
      <c r="O203" s="92"/>
      <c r="P203" s="236">
        <f>O203*H203</f>
        <v>0</v>
      </c>
      <c r="Q203" s="236">
        <v>0</v>
      </c>
      <c r="R203" s="236">
        <f>Q203*H203</f>
        <v>0</v>
      </c>
      <c r="S203" s="236">
        <v>0</v>
      </c>
      <c r="T203" s="237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8" t="s">
        <v>213</v>
      </c>
      <c r="AT203" s="238" t="s">
        <v>208</v>
      </c>
      <c r="AU203" s="238" t="s">
        <v>83</v>
      </c>
      <c r="AY203" s="18" t="s">
        <v>205</v>
      </c>
      <c r="BE203" s="239">
        <f>IF(N203="základní",J203,0)</f>
        <v>0</v>
      </c>
      <c r="BF203" s="239">
        <f>IF(N203="snížená",J203,0)</f>
        <v>0</v>
      </c>
      <c r="BG203" s="239">
        <f>IF(N203="zákl. přenesená",J203,0)</f>
        <v>0</v>
      </c>
      <c r="BH203" s="239">
        <f>IF(N203="sníž. přenesená",J203,0)</f>
        <v>0</v>
      </c>
      <c r="BI203" s="239">
        <f>IF(N203="nulová",J203,0)</f>
        <v>0</v>
      </c>
      <c r="BJ203" s="18" t="s">
        <v>83</v>
      </c>
      <c r="BK203" s="239">
        <f>ROUND(I203*H203,2)</f>
        <v>0</v>
      </c>
      <c r="BL203" s="18" t="s">
        <v>213</v>
      </c>
      <c r="BM203" s="238" t="s">
        <v>5868</v>
      </c>
    </row>
    <row r="204" s="13" customFormat="1">
      <c r="A204" s="13"/>
      <c r="B204" s="245"/>
      <c r="C204" s="246"/>
      <c r="D204" s="247" t="s">
        <v>218</v>
      </c>
      <c r="E204" s="248" t="s">
        <v>1</v>
      </c>
      <c r="F204" s="249" t="s">
        <v>5869</v>
      </c>
      <c r="G204" s="246"/>
      <c r="H204" s="248" t="s">
        <v>1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5" t="s">
        <v>218</v>
      </c>
      <c r="AU204" s="255" t="s">
        <v>83</v>
      </c>
      <c r="AV204" s="13" t="s">
        <v>83</v>
      </c>
      <c r="AW204" s="13" t="s">
        <v>32</v>
      </c>
      <c r="AX204" s="13" t="s">
        <v>76</v>
      </c>
      <c r="AY204" s="255" t="s">
        <v>205</v>
      </c>
    </row>
    <row r="205" s="13" customFormat="1">
      <c r="A205" s="13"/>
      <c r="B205" s="245"/>
      <c r="C205" s="246"/>
      <c r="D205" s="247" t="s">
        <v>218</v>
      </c>
      <c r="E205" s="248" t="s">
        <v>1</v>
      </c>
      <c r="F205" s="249" t="s">
        <v>5870</v>
      </c>
      <c r="G205" s="246"/>
      <c r="H205" s="248" t="s">
        <v>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5" t="s">
        <v>218</v>
      </c>
      <c r="AU205" s="255" t="s">
        <v>83</v>
      </c>
      <c r="AV205" s="13" t="s">
        <v>83</v>
      </c>
      <c r="AW205" s="13" t="s">
        <v>32</v>
      </c>
      <c r="AX205" s="13" t="s">
        <v>76</v>
      </c>
      <c r="AY205" s="255" t="s">
        <v>205</v>
      </c>
    </row>
    <row r="206" s="13" customFormat="1">
      <c r="A206" s="13"/>
      <c r="B206" s="245"/>
      <c r="C206" s="246"/>
      <c r="D206" s="247" t="s">
        <v>218</v>
      </c>
      <c r="E206" s="248" t="s">
        <v>1</v>
      </c>
      <c r="F206" s="249" t="s">
        <v>222</v>
      </c>
      <c r="G206" s="246"/>
      <c r="H206" s="248" t="s">
        <v>1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5" t="s">
        <v>218</v>
      </c>
      <c r="AU206" s="255" t="s">
        <v>83</v>
      </c>
      <c r="AV206" s="13" t="s">
        <v>83</v>
      </c>
      <c r="AW206" s="13" t="s">
        <v>32</v>
      </c>
      <c r="AX206" s="13" t="s">
        <v>76</v>
      </c>
      <c r="AY206" s="255" t="s">
        <v>205</v>
      </c>
    </row>
    <row r="207" s="13" customFormat="1">
      <c r="A207" s="13"/>
      <c r="B207" s="245"/>
      <c r="C207" s="246"/>
      <c r="D207" s="247" t="s">
        <v>218</v>
      </c>
      <c r="E207" s="248" t="s">
        <v>1</v>
      </c>
      <c r="F207" s="249" t="s">
        <v>5871</v>
      </c>
      <c r="G207" s="246"/>
      <c r="H207" s="248" t="s">
        <v>1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5" t="s">
        <v>218</v>
      </c>
      <c r="AU207" s="255" t="s">
        <v>83</v>
      </c>
      <c r="AV207" s="13" t="s">
        <v>83</v>
      </c>
      <c r="AW207" s="13" t="s">
        <v>32</v>
      </c>
      <c r="AX207" s="13" t="s">
        <v>76</v>
      </c>
      <c r="AY207" s="255" t="s">
        <v>205</v>
      </c>
    </row>
    <row r="208" s="13" customFormat="1">
      <c r="A208" s="13"/>
      <c r="B208" s="245"/>
      <c r="C208" s="246"/>
      <c r="D208" s="247" t="s">
        <v>218</v>
      </c>
      <c r="E208" s="248" t="s">
        <v>1</v>
      </c>
      <c r="F208" s="249" t="s">
        <v>5872</v>
      </c>
      <c r="G208" s="246"/>
      <c r="H208" s="248" t="s">
        <v>1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5" t="s">
        <v>218</v>
      </c>
      <c r="AU208" s="255" t="s">
        <v>83</v>
      </c>
      <c r="AV208" s="13" t="s">
        <v>83</v>
      </c>
      <c r="AW208" s="13" t="s">
        <v>32</v>
      </c>
      <c r="AX208" s="13" t="s">
        <v>76</v>
      </c>
      <c r="AY208" s="255" t="s">
        <v>205</v>
      </c>
    </row>
    <row r="209" s="13" customFormat="1">
      <c r="A209" s="13"/>
      <c r="B209" s="245"/>
      <c r="C209" s="246"/>
      <c r="D209" s="247" t="s">
        <v>218</v>
      </c>
      <c r="E209" s="248" t="s">
        <v>1</v>
      </c>
      <c r="F209" s="249" t="s">
        <v>5873</v>
      </c>
      <c r="G209" s="246"/>
      <c r="H209" s="248" t="s">
        <v>1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5" t="s">
        <v>218</v>
      </c>
      <c r="AU209" s="255" t="s">
        <v>83</v>
      </c>
      <c r="AV209" s="13" t="s">
        <v>83</v>
      </c>
      <c r="AW209" s="13" t="s">
        <v>32</v>
      </c>
      <c r="AX209" s="13" t="s">
        <v>76</v>
      </c>
      <c r="AY209" s="255" t="s">
        <v>205</v>
      </c>
    </row>
    <row r="210" s="13" customFormat="1">
      <c r="A210" s="13"/>
      <c r="B210" s="245"/>
      <c r="C210" s="246"/>
      <c r="D210" s="247" t="s">
        <v>218</v>
      </c>
      <c r="E210" s="248" t="s">
        <v>1</v>
      </c>
      <c r="F210" s="249" t="s">
        <v>5874</v>
      </c>
      <c r="G210" s="246"/>
      <c r="H210" s="248" t="s">
        <v>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5" t="s">
        <v>218</v>
      </c>
      <c r="AU210" s="255" t="s">
        <v>83</v>
      </c>
      <c r="AV210" s="13" t="s">
        <v>83</v>
      </c>
      <c r="AW210" s="13" t="s">
        <v>32</v>
      </c>
      <c r="AX210" s="13" t="s">
        <v>76</v>
      </c>
      <c r="AY210" s="255" t="s">
        <v>205</v>
      </c>
    </row>
    <row r="211" s="13" customFormat="1">
      <c r="A211" s="13"/>
      <c r="B211" s="245"/>
      <c r="C211" s="246"/>
      <c r="D211" s="247" t="s">
        <v>218</v>
      </c>
      <c r="E211" s="248" t="s">
        <v>1</v>
      </c>
      <c r="F211" s="249" t="s">
        <v>5875</v>
      </c>
      <c r="G211" s="246"/>
      <c r="H211" s="248" t="s">
        <v>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5" t="s">
        <v>218</v>
      </c>
      <c r="AU211" s="255" t="s">
        <v>83</v>
      </c>
      <c r="AV211" s="13" t="s">
        <v>83</v>
      </c>
      <c r="AW211" s="13" t="s">
        <v>32</v>
      </c>
      <c r="AX211" s="13" t="s">
        <v>76</v>
      </c>
      <c r="AY211" s="255" t="s">
        <v>205</v>
      </c>
    </row>
    <row r="212" s="13" customFormat="1">
      <c r="A212" s="13"/>
      <c r="B212" s="245"/>
      <c r="C212" s="246"/>
      <c r="D212" s="247" t="s">
        <v>218</v>
      </c>
      <c r="E212" s="248" t="s">
        <v>1</v>
      </c>
      <c r="F212" s="249" t="s">
        <v>5876</v>
      </c>
      <c r="G212" s="246"/>
      <c r="H212" s="248" t="s">
        <v>1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5" t="s">
        <v>218</v>
      </c>
      <c r="AU212" s="255" t="s">
        <v>83</v>
      </c>
      <c r="AV212" s="13" t="s">
        <v>83</v>
      </c>
      <c r="AW212" s="13" t="s">
        <v>32</v>
      </c>
      <c r="AX212" s="13" t="s">
        <v>76</v>
      </c>
      <c r="AY212" s="255" t="s">
        <v>205</v>
      </c>
    </row>
    <row r="213" s="13" customFormat="1">
      <c r="A213" s="13"/>
      <c r="B213" s="245"/>
      <c r="C213" s="246"/>
      <c r="D213" s="247" t="s">
        <v>218</v>
      </c>
      <c r="E213" s="248" t="s">
        <v>1</v>
      </c>
      <c r="F213" s="249" t="s">
        <v>5877</v>
      </c>
      <c r="G213" s="246"/>
      <c r="H213" s="248" t="s">
        <v>1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5" t="s">
        <v>218</v>
      </c>
      <c r="AU213" s="255" t="s">
        <v>83</v>
      </c>
      <c r="AV213" s="13" t="s">
        <v>83</v>
      </c>
      <c r="AW213" s="13" t="s">
        <v>32</v>
      </c>
      <c r="AX213" s="13" t="s">
        <v>76</v>
      </c>
      <c r="AY213" s="255" t="s">
        <v>205</v>
      </c>
    </row>
    <row r="214" s="13" customFormat="1">
      <c r="A214" s="13"/>
      <c r="B214" s="245"/>
      <c r="C214" s="246"/>
      <c r="D214" s="247" t="s">
        <v>218</v>
      </c>
      <c r="E214" s="248" t="s">
        <v>1</v>
      </c>
      <c r="F214" s="249" t="s">
        <v>5878</v>
      </c>
      <c r="G214" s="246"/>
      <c r="H214" s="248" t="s">
        <v>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5" t="s">
        <v>218</v>
      </c>
      <c r="AU214" s="255" t="s">
        <v>83</v>
      </c>
      <c r="AV214" s="13" t="s">
        <v>83</v>
      </c>
      <c r="AW214" s="13" t="s">
        <v>32</v>
      </c>
      <c r="AX214" s="13" t="s">
        <v>76</v>
      </c>
      <c r="AY214" s="255" t="s">
        <v>205</v>
      </c>
    </row>
    <row r="215" s="13" customFormat="1">
      <c r="A215" s="13"/>
      <c r="B215" s="245"/>
      <c r="C215" s="246"/>
      <c r="D215" s="247" t="s">
        <v>218</v>
      </c>
      <c r="E215" s="248" t="s">
        <v>1</v>
      </c>
      <c r="F215" s="249" t="s">
        <v>5879</v>
      </c>
      <c r="G215" s="246"/>
      <c r="H215" s="248" t="s">
        <v>1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5" t="s">
        <v>218</v>
      </c>
      <c r="AU215" s="255" t="s">
        <v>83</v>
      </c>
      <c r="AV215" s="13" t="s">
        <v>83</v>
      </c>
      <c r="AW215" s="13" t="s">
        <v>32</v>
      </c>
      <c r="AX215" s="13" t="s">
        <v>76</v>
      </c>
      <c r="AY215" s="255" t="s">
        <v>205</v>
      </c>
    </row>
    <row r="216" s="13" customFormat="1">
      <c r="A216" s="13"/>
      <c r="B216" s="245"/>
      <c r="C216" s="246"/>
      <c r="D216" s="247" t="s">
        <v>218</v>
      </c>
      <c r="E216" s="248" t="s">
        <v>1</v>
      </c>
      <c r="F216" s="249" t="s">
        <v>5880</v>
      </c>
      <c r="G216" s="246"/>
      <c r="H216" s="248" t="s">
        <v>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5" t="s">
        <v>218</v>
      </c>
      <c r="AU216" s="255" t="s">
        <v>83</v>
      </c>
      <c r="AV216" s="13" t="s">
        <v>83</v>
      </c>
      <c r="AW216" s="13" t="s">
        <v>32</v>
      </c>
      <c r="AX216" s="13" t="s">
        <v>76</v>
      </c>
      <c r="AY216" s="255" t="s">
        <v>205</v>
      </c>
    </row>
    <row r="217" s="13" customFormat="1">
      <c r="A217" s="13"/>
      <c r="B217" s="245"/>
      <c r="C217" s="246"/>
      <c r="D217" s="247" t="s">
        <v>218</v>
      </c>
      <c r="E217" s="248" t="s">
        <v>1</v>
      </c>
      <c r="F217" s="249" t="s">
        <v>5874</v>
      </c>
      <c r="G217" s="246"/>
      <c r="H217" s="248" t="s">
        <v>1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5" t="s">
        <v>218</v>
      </c>
      <c r="AU217" s="255" t="s">
        <v>83</v>
      </c>
      <c r="AV217" s="13" t="s">
        <v>83</v>
      </c>
      <c r="AW217" s="13" t="s">
        <v>32</v>
      </c>
      <c r="AX217" s="13" t="s">
        <v>76</v>
      </c>
      <c r="AY217" s="255" t="s">
        <v>205</v>
      </c>
    </row>
    <row r="218" s="13" customFormat="1">
      <c r="A218" s="13"/>
      <c r="B218" s="245"/>
      <c r="C218" s="246"/>
      <c r="D218" s="247" t="s">
        <v>218</v>
      </c>
      <c r="E218" s="248" t="s">
        <v>1</v>
      </c>
      <c r="F218" s="249" t="s">
        <v>5881</v>
      </c>
      <c r="G218" s="246"/>
      <c r="H218" s="248" t="s">
        <v>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5" t="s">
        <v>218</v>
      </c>
      <c r="AU218" s="255" t="s">
        <v>83</v>
      </c>
      <c r="AV218" s="13" t="s">
        <v>83</v>
      </c>
      <c r="AW218" s="13" t="s">
        <v>32</v>
      </c>
      <c r="AX218" s="13" t="s">
        <v>76</v>
      </c>
      <c r="AY218" s="255" t="s">
        <v>205</v>
      </c>
    </row>
    <row r="219" s="13" customFormat="1">
      <c r="A219" s="13"/>
      <c r="B219" s="245"/>
      <c r="C219" s="246"/>
      <c r="D219" s="247" t="s">
        <v>218</v>
      </c>
      <c r="E219" s="248" t="s">
        <v>1</v>
      </c>
      <c r="F219" s="249" t="s">
        <v>5882</v>
      </c>
      <c r="G219" s="246"/>
      <c r="H219" s="248" t="s">
        <v>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5" t="s">
        <v>218</v>
      </c>
      <c r="AU219" s="255" t="s">
        <v>83</v>
      </c>
      <c r="AV219" s="13" t="s">
        <v>83</v>
      </c>
      <c r="AW219" s="13" t="s">
        <v>32</v>
      </c>
      <c r="AX219" s="13" t="s">
        <v>76</v>
      </c>
      <c r="AY219" s="255" t="s">
        <v>205</v>
      </c>
    </row>
    <row r="220" s="13" customFormat="1">
      <c r="A220" s="13"/>
      <c r="B220" s="245"/>
      <c r="C220" s="246"/>
      <c r="D220" s="247" t="s">
        <v>218</v>
      </c>
      <c r="E220" s="248" t="s">
        <v>1</v>
      </c>
      <c r="F220" s="249" t="s">
        <v>5883</v>
      </c>
      <c r="G220" s="246"/>
      <c r="H220" s="248" t="s">
        <v>1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5" t="s">
        <v>218</v>
      </c>
      <c r="AU220" s="255" t="s">
        <v>83</v>
      </c>
      <c r="AV220" s="13" t="s">
        <v>83</v>
      </c>
      <c r="AW220" s="13" t="s">
        <v>32</v>
      </c>
      <c r="AX220" s="13" t="s">
        <v>76</v>
      </c>
      <c r="AY220" s="255" t="s">
        <v>205</v>
      </c>
    </row>
    <row r="221" s="13" customFormat="1">
      <c r="A221" s="13"/>
      <c r="B221" s="245"/>
      <c r="C221" s="246"/>
      <c r="D221" s="247" t="s">
        <v>218</v>
      </c>
      <c r="E221" s="248" t="s">
        <v>1</v>
      </c>
      <c r="F221" s="249" t="s">
        <v>5884</v>
      </c>
      <c r="G221" s="246"/>
      <c r="H221" s="248" t="s">
        <v>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5" t="s">
        <v>218</v>
      </c>
      <c r="AU221" s="255" t="s">
        <v>83</v>
      </c>
      <c r="AV221" s="13" t="s">
        <v>83</v>
      </c>
      <c r="AW221" s="13" t="s">
        <v>32</v>
      </c>
      <c r="AX221" s="13" t="s">
        <v>76</v>
      </c>
      <c r="AY221" s="255" t="s">
        <v>205</v>
      </c>
    </row>
    <row r="222" s="13" customFormat="1">
      <c r="A222" s="13"/>
      <c r="B222" s="245"/>
      <c r="C222" s="246"/>
      <c r="D222" s="247" t="s">
        <v>218</v>
      </c>
      <c r="E222" s="248" t="s">
        <v>1</v>
      </c>
      <c r="F222" s="249" t="s">
        <v>5885</v>
      </c>
      <c r="G222" s="246"/>
      <c r="H222" s="248" t="s">
        <v>1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5" t="s">
        <v>218</v>
      </c>
      <c r="AU222" s="255" t="s">
        <v>83</v>
      </c>
      <c r="AV222" s="13" t="s">
        <v>83</v>
      </c>
      <c r="AW222" s="13" t="s">
        <v>32</v>
      </c>
      <c r="AX222" s="13" t="s">
        <v>76</v>
      </c>
      <c r="AY222" s="255" t="s">
        <v>205</v>
      </c>
    </row>
    <row r="223" s="13" customFormat="1">
      <c r="A223" s="13"/>
      <c r="B223" s="245"/>
      <c r="C223" s="246"/>
      <c r="D223" s="247" t="s">
        <v>218</v>
      </c>
      <c r="E223" s="248" t="s">
        <v>1</v>
      </c>
      <c r="F223" s="249" t="s">
        <v>5886</v>
      </c>
      <c r="G223" s="246"/>
      <c r="H223" s="248" t="s">
        <v>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5" t="s">
        <v>218</v>
      </c>
      <c r="AU223" s="255" t="s">
        <v>83</v>
      </c>
      <c r="AV223" s="13" t="s">
        <v>83</v>
      </c>
      <c r="AW223" s="13" t="s">
        <v>32</v>
      </c>
      <c r="AX223" s="13" t="s">
        <v>76</v>
      </c>
      <c r="AY223" s="255" t="s">
        <v>205</v>
      </c>
    </row>
    <row r="224" s="13" customFormat="1">
      <c r="A224" s="13"/>
      <c r="B224" s="245"/>
      <c r="C224" s="246"/>
      <c r="D224" s="247" t="s">
        <v>218</v>
      </c>
      <c r="E224" s="248" t="s">
        <v>1</v>
      </c>
      <c r="F224" s="249" t="s">
        <v>5887</v>
      </c>
      <c r="G224" s="246"/>
      <c r="H224" s="248" t="s">
        <v>1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5" t="s">
        <v>218</v>
      </c>
      <c r="AU224" s="255" t="s">
        <v>83</v>
      </c>
      <c r="AV224" s="13" t="s">
        <v>83</v>
      </c>
      <c r="AW224" s="13" t="s">
        <v>32</v>
      </c>
      <c r="AX224" s="13" t="s">
        <v>76</v>
      </c>
      <c r="AY224" s="255" t="s">
        <v>205</v>
      </c>
    </row>
    <row r="225" s="13" customFormat="1">
      <c r="A225" s="13"/>
      <c r="B225" s="245"/>
      <c r="C225" s="246"/>
      <c r="D225" s="247" t="s">
        <v>218</v>
      </c>
      <c r="E225" s="248" t="s">
        <v>1</v>
      </c>
      <c r="F225" s="249" t="s">
        <v>5888</v>
      </c>
      <c r="G225" s="246"/>
      <c r="H225" s="248" t="s">
        <v>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5" t="s">
        <v>218</v>
      </c>
      <c r="AU225" s="255" t="s">
        <v>83</v>
      </c>
      <c r="AV225" s="13" t="s">
        <v>83</v>
      </c>
      <c r="AW225" s="13" t="s">
        <v>32</v>
      </c>
      <c r="AX225" s="13" t="s">
        <v>76</v>
      </c>
      <c r="AY225" s="255" t="s">
        <v>205</v>
      </c>
    </row>
    <row r="226" s="13" customFormat="1">
      <c r="A226" s="13"/>
      <c r="B226" s="245"/>
      <c r="C226" s="246"/>
      <c r="D226" s="247" t="s">
        <v>218</v>
      </c>
      <c r="E226" s="248" t="s">
        <v>1</v>
      </c>
      <c r="F226" s="249" t="s">
        <v>5889</v>
      </c>
      <c r="G226" s="246"/>
      <c r="H226" s="248" t="s">
        <v>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5" t="s">
        <v>218</v>
      </c>
      <c r="AU226" s="255" t="s">
        <v>83</v>
      </c>
      <c r="AV226" s="13" t="s">
        <v>83</v>
      </c>
      <c r="AW226" s="13" t="s">
        <v>32</v>
      </c>
      <c r="AX226" s="13" t="s">
        <v>76</v>
      </c>
      <c r="AY226" s="255" t="s">
        <v>205</v>
      </c>
    </row>
    <row r="227" s="13" customFormat="1">
      <c r="A227" s="13"/>
      <c r="B227" s="245"/>
      <c r="C227" s="246"/>
      <c r="D227" s="247" t="s">
        <v>218</v>
      </c>
      <c r="E227" s="248" t="s">
        <v>1</v>
      </c>
      <c r="F227" s="249" t="s">
        <v>5890</v>
      </c>
      <c r="G227" s="246"/>
      <c r="H227" s="248" t="s">
        <v>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5" t="s">
        <v>218</v>
      </c>
      <c r="AU227" s="255" t="s">
        <v>83</v>
      </c>
      <c r="AV227" s="13" t="s">
        <v>83</v>
      </c>
      <c r="AW227" s="13" t="s">
        <v>32</v>
      </c>
      <c r="AX227" s="13" t="s">
        <v>76</v>
      </c>
      <c r="AY227" s="255" t="s">
        <v>205</v>
      </c>
    </row>
    <row r="228" s="13" customFormat="1">
      <c r="A228" s="13"/>
      <c r="B228" s="245"/>
      <c r="C228" s="246"/>
      <c r="D228" s="247" t="s">
        <v>218</v>
      </c>
      <c r="E228" s="248" t="s">
        <v>1</v>
      </c>
      <c r="F228" s="249" t="s">
        <v>5891</v>
      </c>
      <c r="G228" s="246"/>
      <c r="H228" s="248" t="s">
        <v>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5" t="s">
        <v>218</v>
      </c>
      <c r="AU228" s="255" t="s">
        <v>83</v>
      </c>
      <c r="AV228" s="13" t="s">
        <v>83</v>
      </c>
      <c r="AW228" s="13" t="s">
        <v>32</v>
      </c>
      <c r="AX228" s="13" t="s">
        <v>76</v>
      </c>
      <c r="AY228" s="255" t="s">
        <v>205</v>
      </c>
    </row>
    <row r="229" s="13" customFormat="1">
      <c r="A229" s="13"/>
      <c r="B229" s="245"/>
      <c r="C229" s="246"/>
      <c r="D229" s="247" t="s">
        <v>218</v>
      </c>
      <c r="E229" s="248" t="s">
        <v>1</v>
      </c>
      <c r="F229" s="249" t="s">
        <v>5892</v>
      </c>
      <c r="G229" s="246"/>
      <c r="H229" s="248" t="s">
        <v>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5" t="s">
        <v>218</v>
      </c>
      <c r="AU229" s="255" t="s">
        <v>83</v>
      </c>
      <c r="AV229" s="13" t="s">
        <v>83</v>
      </c>
      <c r="AW229" s="13" t="s">
        <v>32</v>
      </c>
      <c r="AX229" s="13" t="s">
        <v>76</v>
      </c>
      <c r="AY229" s="255" t="s">
        <v>205</v>
      </c>
    </row>
    <row r="230" s="14" customFormat="1">
      <c r="A230" s="14"/>
      <c r="B230" s="256"/>
      <c r="C230" s="257"/>
      <c r="D230" s="247" t="s">
        <v>218</v>
      </c>
      <c r="E230" s="258" t="s">
        <v>1</v>
      </c>
      <c r="F230" s="259" t="s">
        <v>83</v>
      </c>
      <c r="G230" s="257"/>
      <c r="H230" s="260">
        <v>1</v>
      </c>
      <c r="I230" s="261"/>
      <c r="J230" s="257"/>
      <c r="K230" s="257"/>
      <c r="L230" s="262"/>
      <c r="M230" s="263"/>
      <c r="N230" s="264"/>
      <c r="O230" s="264"/>
      <c r="P230" s="264"/>
      <c r="Q230" s="264"/>
      <c r="R230" s="264"/>
      <c r="S230" s="264"/>
      <c r="T230" s="26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6" t="s">
        <v>218</v>
      </c>
      <c r="AU230" s="266" t="s">
        <v>83</v>
      </c>
      <c r="AV230" s="14" t="s">
        <v>85</v>
      </c>
      <c r="AW230" s="14" t="s">
        <v>32</v>
      </c>
      <c r="AX230" s="14" t="s">
        <v>83</v>
      </c>
      <c r="AY230" s="266" t="s">
        <v>205</v>
      </c>
    </row>
    <row r="231" s="2" customFormat="1" ht="16.5" customHeight="1">
      <c r="A231" s="39"/>
      <c r="B231" s="40"/>
      <c r="C231" s="227" t="s">
        <v>297</v>
      </c>
      <c r="D231" s="227" t="s">
        <v>208</v>
      </c>
      <c r="E231" s="228" t="s">
        <v>5893</v>
      </c>
      <c r="F231" s="229" t="s">
        <v>5894</v>
      </c>
      <c r="G231" s="230" t="s">
        <v>3145</v>
      </c>
      <c r="H231" s="231">
        <v>1</v>
      </c>
      <c r="I231" s="232"/>
      <c r="J231" s="233">
        <f>ROUND(I231*H231,2)</f>
        <v>0</v>
      </c>
      <c r="K231" s="229" t="s">
        <v>212</v>
      </c>
      <c r="L231" s="45"/>
      <c r="M231" s="234" t="s">
        <v>1</v>
      </c>
      <c r="N231" s="235" t="s">
        <v>41</v>
      </c>
      <c r="O231" s="92"/>
      <c r="P231" s="236">
        <f>O231*H231</f>
        <v>0</v>
      </c>
      <c r="Q231" s="236">
        <v>0</v>
      </c>
      <c r="R231" s="236">
        <f>Q231*H231</f>
        <v>0</v>
      </c>
      <c r="S231" s="236">
        <v>0</v>
      </c>
      <c r="T231" s="237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8" t="s">
        <v>3662</v>
      </c>
      <c r="AT231" s="238" t="s">
        <v>208</v>
      </c>
      <c r="AU231" s="238" t="s">
        <v>83</v>
      </c>
      <c r="AY231" s="18" t="s">
        <v>205</v>
      </c>
      <c r="BE231" s="239">
        <f>IF(N231="základní",J231,0)</f>
        <v>0</v>
      </c>
      <c r="BF231" s="239">
        <f>IF(N231="snížená",J231,0)</f>
        <v>0</v>
      </c>
      <c r="BG231" s="239">
        <f>IF(N231="zákl. přenesená",J231,0)</f>
        <v>0</v>
      </c>
      <c r="BH231" s="239">
        <f>IF(N231="sníž. přenesená",J231,0)</f>
        <v>0</v>
      </c>
      <c r="BI231" s="239">
        <f>IF(N231="nulová",J231,0)</f>
        <v>0</v>
      </c>
      <c r="BJ231" s="18" t="s">
        <v>83</v>
      </c>
      <c r="BK231" s="239">
        <f>ROUND(I231*H231,2)</f>
        <v>0</v>
      </c>
      <c r="BL231" s="18" t="s">
        <v>3662</v>
      </c>
      <c r="BM231" s="238" t="s">
        <v>5895</v>
      </c>
    </row>
    <row r="232" s="2" customFormat="1">
      <c r="A232" s="39"/>
      <c r="B232" s="40"/>
      <c r="C232" s="41"/>
      <c r="D232" s="240" t="s">
        <v>216</v>
      </c>
      <c r="E232" s="41"/>
      <c r="F232" s="241" t="s">
        <v>5896</v>
      </c>
      <c r="G232" s="41"/>
      <c r="H232" s="41"/>
      <c r="I232" s="242"/>
      <c r="J232" s="41"/>
      <c r="K232" s="41"/>
      <c r="L232" s="45"/>
      <c r="M232" s="243"/>
      <c r="N232" s="244"/>
      <c r="O232" s="92"/>
      <c r="P232" s="92"/>
      <c r="Q232" s="92"/>
      <c r="R232" s="92"/>
      <c r="S232" s="92"/>
      <c r="T232" s="93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216</v>
      </c>
      <c r="AU232" s="18" t="s">
        <v>83</v>
      </c>
    </row>
    <row r="233" s="13" customFormat="1">
      <c r="A233" s="13"/>
      <c r="B233" s="245"/>
      <c r="C233" s="246"/>
      <c r="D233" s="247" t="s">
        <v>218</v>
      </c>
      <c r="E233" s="248" t="s">
        <v>1</v>
      </c>
      <c r="F233" s="249" t="s">
        <v>5897</v>
      </c>
      <c r="G233" s="246"/>
      <c r="H233" s="248" t="s">
        <v>1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5" t="s">
        <v>218</v>
      </c>
      <c r="AU233" s="255" t="s">
        <v>83</v>
      </c>
      <c r="AV233" s="13" t="s">
        <v>83</v>
      </c>
      <c r="AW233" s="13" t="s">
        <v>32</v>
      </c>
      <c r="AX233" s="13" t="s">
        <v>76</v>
      </c>
      <c r="AY233" s="255" t="s">
        <v>205</v>
      </c>
    </row>
    <row r="234" s="13" customFormat="1">
      <c r="A234" s="13"/>
      <c r="B234" s="245"/>
      <c r="C234" s="246"/>
      <c r="D234" s="247" t="s">
        <v>218</v>
      </c>
      <c r="E234" s="248" t="s">
        <v>1</v>
      </c>
      <c r="F234" s="249" t="s">
        <v>5898</v>
      </c>
      <c r="G234" s="246"/>
      <c r="H234" s="248" t="s">
        <v>1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5" t="s">
        <v>218</v>
      </c>
      <c r="AU234" s="255" t="s">
        <v>83</v>
      </c>
      <c r="AV234" s="13" t="s">
        <v>83</v>
      </c>
      <c r="AW234" s="13" t="s">
        <v>32</v>
      </c>
      <c r="AX234" s="13" t="s">
        <v>76</v>
      </c>
      <c r="AY234" s="255" t="s">
        <v>205</v>
      </c>
    </row>
    <row r="235" s="14" customFormat="1">
      <c r="A235" s="14"/>
      <c r="B235" s="256"/>
      <c r="C235" s="257"/>
      <c r="D235" s="247" t="s">
        <v>218</v>
      </c>
      <c r="E235" s="258" t="s">
        <v>1</v>
      </c>
      <c r="F235" s="259" t="s">
        <v>83</v>
      </c>
      <c r="G235" s="257"/>
      <c r="H235" s="260">
        <v>1</v>
      </c>
      <c r="I235" s="261"/>
      <c r="J235" s="257"/>
      <c r="K235" s="257"/>
      <c r="L235" s="262"/>
      <c r="M235" s="263"/>
      <c r="N235" s="264"/>
      <c r="O235" s="264"/>
      <c r="P235" s="264"/>
      <c r="Q235" s="264"/>
      <c r="R235" s="264"/>
      <c r="S235" s="264"/>
      <c r="T235" s="26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6" t="s">
        <v>218</v>
      </c>
      <c r="AU235" s="266" t="s">
        <v>83</v>
      </c>
      <c r="AV235" s="14" t="s">
        <v>85</v>
      </c>
      <c r="AW235" s="14" t="s">
        <v>32</v>
      </c>
      <c r="AX235" s="14" t="s">
        <v>83</v>
      </c>
      <c r="AY235" s="266" t="s">
        <v>205</v>
      </c>
    </row>
    <row r="236" s="2" customFormat="1" ht="24.15" customHeight="1">
      <c r="A236" s="39"/>
      <c r="B236" s="40"/>
      <c r="C236" s="227" t="s">
        <v>305</v>
      </c>
      <c r="D236" s="227" t="s">
        <v>208</v>
      </c>
      <c r="E236" s="228" t="s">
        <v>5899</v>
      </c>
      <c r="F236" s="229" t="s">
        <v>5900</v>
      </c>
      <c r="G236" s="230" t="s">
        <v>5901</v>
      </c>
      <c r="H236" s="231">
        <v>1</v>
      </c>
      <c r="I236" s="232"/>
      <c r="J236" s="233">
        <f>ROUND(I236*H236,2)</f>
        <v>0</v>
      </c>
      <c r="K236" s="229" t="s">
        <v>212</v>
      </c>
      <c r="L236" s="45"/>
      <c r="M236" s="234" t="s">
        <v>1</v>
      </c>
      <c r="N236" s="235" t="s">
        <v>41</v>
      </c>
      <c r="O236" s="92"/>
      <c r="P236" s="236">
        <f>O236*H236</f>
        <v>0</v>
      </c>
      <c r="Q236" s="236">
        <v>0</v>
      </c>
      <c r="R236" s="236">
        <f>Q236*H236</f>
        <v>0</v>
      </c>
      <c r="S236" s="236">
        <v>0</v>
      </c>
      <c r="T236" s="237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8" t="s">
        <v>3662</v>
      </c>
      <c r="AT236" s="238" t="s">
        <v>208</v>
      </c>
      <c r="AU236" s="238" t="s">
        <v>83</v>
      </c>
      <c r="AY236" s="18" t="s">
        <v>205</v>
      </c>
      <c r="BE236" s="239">
        <f>IF(N236="základní",J236,0)</f>
        <v>0</v>
      </c>
      <c r="BF236" s="239">
        <f>IF(N236="snížená",J236,0)</f>
        <v>0</v>
      </c>
      <c r="BG236" s="239">
        <f>IF(N236="zákl. přenesená",J236,0)</f>
        <v>0</v>
      </c>
      <c r="BH236" s="239">
        <f>IF(N236="sníž. přenesená",J236,0)</f>
        <v>0</v>
      </c>
      <c r="BI236" s="239">
        <f>IF(N236="nulová",J236,0)</f>
        <v>0</v>
      </c>
      <c r="BJ236" s="18" t="s">
        <v>83</v>
      </c>
      <c r="BK236" s="239">
        <f>ROUND(I236*H236,2)</f>
        <v>0</v>
      </c>
      <c r="BL236" s="18" t="s">
        <v>3662</v>
      </c>
      <c r="BM236" s="238" t="s">
        <v>5902</v>
      </c>
    </row>
    <row r="237" s="2" customFormat="1">
      <c r="A237" s="39"/>
      <c r="B237" s="40"/>
      <c r="C237" s="41"/>
      <c r="D237" s="240" t="s">
        <v>216</v>
      </c>
      <c r="E237" s="41"/>
      <c r="F237" s="241" t="s">
        <v>5903</v>
      </c>
      <c r="G237" s="41"/>
      <c r="H237" s="41"/>
      <c r="I237" s="242"/>
      <c r="J237" s="41"/>
      <c r="K237" s="41"/>
      <c r="L237" s="45"/>
      <c r="M237" s="243"/>
      <c r="N237" s="244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216</v>
      </c>
      <c r="AU237" s="18" t="s">
        <v>83</v>
      </c>
    </row>
    <row r="238" s="13" customFormat="1">
      <c r="A238" s="13"/>
      <c r="B238" s="245"/>
      <c r="C238" s="246"/>
      <c r="D238" s="247" t="s">
        <v>218</v>
      </c>
      <c r="E238" s="248" t="s">
        <v>1</v>
      </c>
      <c r="F238" s="249" t="s">
        <v>5858</v>
      </c>
      <c r="G238" s="246"/>
      <c r="H238" s="248" t="s">
        <v>1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5" t="s">
        <v>218</v>
      </c>
      <c r="AU238" s="255" t="s">
        <v>83</v>
      </c>
      <c r="AV238" s="13" t="s">
        <v>83</v>
      </c>
      <c r="AW238" s="13" t="s">
        <v>32</v>
      </c>
      <c r="AX238" s="13" t="s">
        <v>76</v>
      </c>
      <c r="AY238" s="255" t="s">
        <v>205</v>
      </c>
    </row>
    <row r="239" s="13" customFormat="1">
      <c r="A239" s="13"/>
      <c r="B239" s="245"/>
      <c r="C239" s="246"/>
      <c r="D239" s="247" t="s">
        <v>218</v>
      </c>
      <c r="E239" s="248" t="s">
        <v>1</v>
      </c>
      <c r="F239" s="249" t="s">
        <v>222</v>
      </c>
      <c r="G239" s="246"/>
      <c r="H239" s="248" t="s">
        <v>1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5" t="s">
        <v>218</v>
      </c>
      <c r="AU239" s="255" t="s">
        <v>83</v>
      </c>
      <c r="AV239" s="13" t="s">
        <v>83</v>
      </c>
      <c r="AW239" s="13" t="s">
        <v>32</v>
      </c>
      <c r="AX239" s="13" t="s">
        <v>76</v>
      </c>
      <c r="AY239" s="255" t="s">
        <v>205</v>
      </c>
    </row>
    <row r="240" s="13" customFormat="1">
      <c r="A240" s="13"/>
      <c r="B240" s="245"/>
      <c r="C240" s="246"/>
      <c r="D240" s="247" t="s">
        <v>218</v>
      </c>
      <c r="E240" s="248" t="s">
        <v>1</v>
      </c>
      <c r="F240" s="249" t="s">
        <v>5904</v>
      </c>
      <c r="G240" s="246"/>
      <c r="H240" s="248" t="s">
        <v>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5" t="s">
        <v>218</v>
      </c>
      <c r="AU240" s="255" t="s">
        <v>83</v>
      </c>
      <c r="AV240" s="13" t="s">
        <v>83</v>
      </c>
      <c r="AW240" s="13" t="s">
        <v>32</v>
      </c>
      <c r="AX240" s="13" t="s">
        <v>76</v>
      </c>
      <c r="AY240" s="255" t="s">
        <v>205</v>
      </c>
    </row>
    <row r="241" s="13" customFormat="1">
      <c r="A241" s="13"/>
      <c r="B241" s="245"/>
      <c r="C241" s="246"/>
      <c r="D241" s="247" t="s">
        <v>218</v>
      </c>
      <c r="E241" s="248" t="s">
        <v>1</v>
      </c>
      <c r="F241" s="249" t="s">
        <v>5905</v>
      </c>
      <c r="G241" s="246"/>
      <c r="H241" s="248" t="s">
        <v>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5" t="s">
        <v>218</v>
      </c>
      <c r="AU241" s="255" t="s">
        <v>83</v>
      </c>
      <c r="AV241" s="13" t="s">
        <v>83</v>
      </c>
      <c r="AW241" s="13" t="s">
        <v>32</v>
      </c>
      <c r="AX241" s="13" t="s">
        <v>76</v>
      </c>
      <c r="AY241" s="255" t="s">
        <v>205</v>
      </c>
    </row>
    <row r="242" s="13" customFormat="1">
      <c r="A242" s="13"/>
      <c r="B242" s="245"/>
      <c r="C242" s="246"/>
      <c r="D242" s="247" t="s">
        <v>218</v>
      </c>
      <c r="E242" s="248" t="s">
        <v>1</v>
      </c>
      <c r="F242" s="249" t="s">
        <v>5906</v>
      </c>
      <c r="G242" s="246"/>
      <c r="H242" s="248" t="s">
        <v>1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5" t="s">
        <v>218</v>
      </c>
      <c r="AU242" s="255" t="s">
        <v>83</v>
      </c>
      <c r="AV242" s="13" t="s">
        <v>83</v>
      </c>
      <c r="AW242" s="13" t="s">
        <v>32</v>
      </c>
      <c r="AX242" s="13" t="s">
        <v>76</v>
      </c>
      <c r="AY242" s="255" t="s">
        <v>205</v>
      </c>
    </row>
    <row r="243" s="13" customFormat="1">
      <c r="A243" s="13"/>
      <c r="B243" s="245"/>
      <c r="C243" s="246"/>
      <c r="D243" s="247" t="s">
        <v>218</v>
      </c>
      <c r="E243" s="248" t="s">
        <v>1</v>
      </c>
      <c r="F243" s="249" t="s">
        <v>222</v>
      </c>
      <c r="G243" s="246"/>
      <c r="H243" s="248" t="s">
        <v>1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5" t="s">
        <v>218</v>
      </c>
      <c r="AU243" s="255" t="s">
        <v>83</v>
      </c>
      <c r="AV243" s="13" t="s">
        <v>83</v>
      </c>
      <c r="AW243" s="13" t="s">
        <v>32</v>
      </c>
      <c r="AX243" s="13" t="s">
        <v>76</v>
      </c>
      <c r="AY243" s="255" t="s">
        <v>205</v>
      </c>
    </row>
    <row r="244" s="13" customFormat="1">
      <c r="A244" s="13"/>
      <c r="B244" s="245"/>
      <c r="C244" s="246"/>
      <c r="D244" s="247" t="s">
        <v>218</v>
      </c>
      <c r="E244" s="248" t="s">
        <v>1</v>
      </c>
      <c r="F244" s="249" t="s">
        <v>5863</v>
      </c>
      <c r="G244" s="246"/>
      <c r="H244" s="248" t="s">
        <v>1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5" t="s">
        <v>218</v>
      </c>
      <c r="AU244" s="255" t="s">
        <v>83</v>
      </c>
      <c r="AV244" s="13" t="s">
        <v>83</v>
      </c>
      <c r="AW244" s="13" t="s">
        <v>32</v>
      </c>
      <c r="AX244" s="13" t="s">
        <v>76</v>
      </c>
      <c r="AY244" s="255" t="s">
        <v>205</v>
      </c>
    </row>
    <row r="245" s="14" customFormat="1">
      <c r="A245" s="14"/>
      <c r="B245" s="256"/>
      <c r="C245" s="257"/>
      <c r="D245" s="247" t="s">
        <v>218</v>
      </c>
      <c r="E245" s="258" t="s">
        <v>1</v>
      </c>
      <c r="F245" s="259" t="s">
        <v>83</v>
      </c>
      <c r="G245" s="257"/>
      <c r="H245" s="260">
        <v>1</v>
      </c>
      <c r="I245" s="261"/>
      <c r="J245" s="257"/>
      <c r="K245" s="257"/>
      <c r="L245" s="262"/>
      <c r="M245" s="263"/>
      <c r="N245" s="264"/>
      <c r="O245" s="264"/>
      <c r="P245" s="264"/>
      <c r="Q245" s="264"/>
      <c r="R245" s="264"/>
      <c r="S245" s="264"/>
      <c r="T245" s="26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6" t="s">
        <v>218</v>
      </c>
      <c r="AU245" s="266" t="s">
        <v>83</v>
      </c>
      <c r="AV245" s="14" t="s">
        <v>85</v>
      </c>
      <c r="AW245" s="14" t="s">
        <v>32</v>
      </c>
      <c r="AX245" s="14" t="s">
        <v>83</v>
      </c>
      <c r="AY245" s="266" t="s">
        <v>205</v>
      </c>
    </row>
    <row r="246" s="2" customFormat="1" ht="24.15" customHeight="1">
      <c r="A246" s="39"/>
      <c r="B246" s="40"/>
      <c r="C246" s="227" t="s">
        <v>8</v>
      </c>
      <c r="D246" s="227" t="s">
        <v>208</v>
      </c>
      <c r="E246" s="228" t="s">
        <v>5907</v>
      </c>
      <c r="F246" s="229" t="s">
        <v>5908</v>
      </c>
      <c r="G246" s="230" t="s">
        <v>5901</v>
      </c>
      <c r="H246" s="231">
        <v>1</v>
      </c>
      <c r="I246" s="232"/>
      <c r="J246" s="233">
        <f>ROUND(I246*H246,2)</f>
        <v>0</v>
      </c>
      <c r="K246" s="229" t="s">
        <v>212</v>
      </c>
      <c r="L246" s="45"/>
      <c r="M246" s="234" t="s">
        <v>1</v>
      </c>
      <c r="N246" s="235" t="s">
        <v>41</v>
      </c>
      <c r="O246" s="92"/>
      <c r="P246" s="236">
        <f>O246*H246</f>
        <v>0</v>
      </c>
      <c r="Q246" s="236">
        <v>0</v>
      </c>
      <c r="R246" s="236">
        <f>Q246*H246</f>
        <v>0</v>
      </c>
      <c r="S246" s="236">
        <v>0</v>
      </c>
      <c r="T246" s="237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8" t="s">
        <v>3662</v>
      </c>
      <c r="AT246" s="238" t="s">
        <v>208</v>
      </c>
      <c r="AU246" s="238" t="s">
        <v>83</v>
      </c>
      <c r="AY246" s="18" t="s">
        <v>205</v>
      </c>
      <c r="BE246" s="239">
        <f>IF(N246="základní",J246,0)</f>
        <v>0</v>
      </c>
      <c r="BF246" s="239">
        <f>IF(N246="snížená",J246,0)</f>
        <v>0</v>
      </c>
      <c r="BG246" s="239">
        <f>IF(N246="zákl. přenesená",J246,0)</f>
        <v>0</v>
      </c>
      <c r="BH246" s="239">
        <f>IF(N246="sníž. přenesená",J246,0)</f>
        <v>0</v>
      </c>
      <c r="BI246" s="239">
        <f>IF(N246="nulová",J246,0)</f>
        <v>0</v>
      </c>
      <c r="BJ246" s="18" t="s">
        <v>83</v>
      </c>
      <c r="BK246" s="239">
        <f>ROUND(I246*H246,2)</f>
        <v>0</v>
      </c>
      <c r="BL246" s="18" t="s">
        <v>3662</v>
      </c>
      <c r="BM246" s="238" t="s">
        <v>5909</v>
      </c>
    </row>
    <row r="247" s="2" customFormat="1">
      <c r="A247" s="39"/>
      <c r="B247" s="40"/>
      <c r="C247" s="41"/>
      <c r="D247" s="240" t="s">
        <v>216</v>
      </c>
      <c r="E247" s="41"/>
      <c r="F247" s="241" t="s">
        <v>5910</v>
      </c>
      <c r="G247" s="41"/>
      <c r="H247" s="41"/>
      <c r="I247" s="242"/>
      <c r="J247" s="41"/>
      <c r="K247" s="41"/>
      <c r="L247" s="45"/>
      <c r="M247" s="243"/>
      <c r="N247" s="244"/>
      <c r="O247" s="92"/>
      <c r="P247" s="92"/>
      <c r="Q247" s="92"/>
      <c r="R247" s="92"/>
      <c r="S247" s="92"/>
      <c r="T247" s="93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216</v>
      </c>
      <c r="AU247" s="18" t="s">
        <v>83</v>
      </c>
    </row>
    <row r="248" s="13" customFormat="1">
      <c r="A248" s="13"/>
      <c r="B248" s="245"/>
      <c r="C248" s="246"/>
      <c r="D248" s="247" t="s">
        <v>218</v>
      </c>
      <c r="E248" s="248" t="s">
        <v>1</v>
      </c>
      <c r="F248" s="249" t="s">
        <v>5911</v>
      </c>
      <c r="G248" s="246"/>
      <c r="H248" s="248" t="s">
        <v>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5" t="s">
        <v>218</v>
      </c>
      <c r="AU248" s="255" t="s">
        <v>83</v>
      </c>
      <c r="AV248" s="13" t="s">
        <v>83</v>
      </c>
      <c r="AW248" s="13" t="s">
        <v>32</v>
      </c>
      <c r="AX248" s="13" t="s">
        <v>76</v>
      </c>
      <c r="AY248" s="255" t="s">
        <v>205</v>
      </c>
    </row>
    <row r="249" s="13" customFormat="1">
      <c r="A249" s="13"/>
      <c r="B249" s="245"/>
      <c r="C249" s="246"/>
      <c r="D249" s="247" t="s">
        <v>218</v>
      </c>
      <c r="E249" s="248" t="s">
        <v>1</v>
      </c>
      <c r="F249" s="249" t="s">
        <v>222</v>
      </c>
      <c r="G249" s="246"/>
      <c r="H249" s="248" t="s">
        <v>1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5" t="s">
        <v>218</v>
      </c>
      <c r="AU249" s="255" t="s">
        <v>83</v>
      </c>
      <c r="AV249" s="13" t="s">
        <v>83</v>
      </c>
      <c r="AW249" s="13" t="s">
        <v>32</v>
      </c>
      <c r="AX249" s="13" t="s">
        <v>76</v>
      </c>
      <c r="AY249" s="255" t="s">
        <v>205</v>
      </c>
    </row>
    <row r="250" s="13" customFormat="1">
      <c r="A250" s="13"/>
      <c r="B250" s="245"/>
      <c r="C250" s="246"/>
      <c r="D250" s="247" t="s">
        <v>218</v>
      </c>
      <c r="E250" s="248" t="s">
        <v>1</v>
      </c>
      <c r="F250" s="249" t="s">
        <v>5881</v>
      </c>
      <c r="G250" s="246"/>
      <c r="H250" s="248" t="s">
        <v>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5" t="s">
        <v>218</v>
      </c>
      <c r="AU250" s="255" t="s">
        <v>83</v>
      </c>
      <c r="AV250" s="13" t="s">
        <v>83</v>
      </c>
      <c r="AW250" s="13" t="s">
        <v>32</v>
      </c>
      <c r="AX250" s="13" t="s">
        <v>76</v>
      </c>
      <c r="AY250" s="255" t="s">
        <v>205</v>
      </c>
    </row>
    <row r="251" s="13" customFormat="1">
      <c r="A251" s="13"/>
      <c r="B251" s="245"/>
      <c r="C251" s="246"/>
      <c r="D251" s="247" t="s">
        <v>218</v>
      </c>
      <c r="E251" s="248" t="s">
        <v>1</v>
      </c>
      <c r="F251" s="249" t="s">
        <v>5912</v>
      </c>
      <c r="G251" s="246"/>
      <c r="H251" s="248" t="s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5" t="s">
        <v>218</v>
      </c>
      <c r="AU251" s="255" t="s">
        <v>83</v>
      </c>
      <c r="AV251" s="13" t="s">
        <v>83</v>
      </c>
      <c r="AW251" s="13" t="s">
        <v>32</v>
      </c>
      <c r="AX251" s="13" t="s">
        <v>76</v>
      </c>
      <c r="AY251" s="255" t="s">
        <v>205</v>
      </c>
    </row>
    <row r="252" s="13" customFormat="1">
      <c r="A252" s="13"/>
      <c r="B252" s="245"/>
      <c r="C252" s="246"/>
      <c r="D252" s="247" t="s">
        <v>218</v>
      </c>
      <c r="E252" s="248" t="s">
        <v>1</v>
      </c>
      <c r="F252" s="249" t="s">
        <v>5884</v>
      </c>
      <c r="G252" s="246"/>
      <c r="H252" s="248" t="s">
        <v>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5" t="s">
        <v>218</v>
      </c>
      <c r="AU252" s="255" t="s">
        <v>83</v>
      </c>
      <c r="AV252" s="13" t="s">
        <v>83</v>
      </c>
      <c r="AW252" s="13" t="s">
        <v>32</v>
      </c>
      <c r="AX252" s="13" t="s">
        <v>76</v>
      </c>
      <c r="AY252" s="255" t="s">
        <v>205</v>
      </c>
    </row>
    <row r="253" s="13" customFormat="1">
      <c r="A253" s="13"/>
      <c r="B253" s="245"/>
      <c r="C253" s="246"/>
      <c r="D253" s="247" t="s">
        <v>218</v>
      </c>
      <c r="E253" s="248" t="s">
        <v>1</v>
      </c>
      <c r="F253" s="249" t="s">
        <v>5913</v>
      </c>
      <c r="G253" s="246"/>
      <c r="H253" s="248" t="s">
        <v>1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5" t="s">
        <v>218</v>
      </c>
      <c r="AU253" s="255" t="s">
        <v>83</v>
      </c>
      <c r="AV253" s="13" t="s">
        <v>83</v>
      </c>
      <c r="AW253" s="13" t="s">
        <v>32</v>
      </c>
      <c r="AX253" s="13" t="s">
        <v>76</v>
      </c>
      <c r="AY253" s="255" t="s">
        <v>205</v>
      </c>
    </row>
    <row r="254" s="13" customFormat="1">
      <c r="A254" s="13"/>
      <c r="B254" s="245"/>
      <c r="C254" s="246"/>
      <c r="D254" s="247" t="s">
        <v>218</v>
      </c>
      <c r="E254" s="248" t="s">
        <v>1</v>
      </c>
      <c r="F254" s="249" t="s">
        <v>5885</v>
      </c>
      <c r="G254" s="246"/>
      <c r="H254" s="248" t="s">
        <v>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5" t="s">
        <v>218</v>
      </c>
      <c r="AU254" s="255" t="s">
        <v>83</v>
      </c>
      <c r="AV254" s="13" t="s">
        <v>83</v>
      </c>
      <c r="AW254" s="13" t="s">
        <v>32</v>
      </c>
      <c r="AX254" s="13" t="s">
        <v>76</v>
      </c>
      <c r="AY254" s="255" t="s">
        <v>205</v>
      </c>
    </row>
    <row r="255" s="13" customFormat="1">
      <c r="A255" s="13"/>
      <c r="B255" s="245"/>
      <c r="C255" s="246"/>
      <c r="D255" s="247" t="s">
        <v>218</v>
      </c>
      <c r="E255" s="248" t="s">
        <v>1</v>
      </c>
      <c r="F255" s="249" t="s">
        <v>5886</v>
      </c>
      <c r="G255" s="246"/>
      <c r="H255" s="248" t="s">
        <v>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5" t="s">
        <v>218</v>
      </c>
      <c r="AU255" s="255" t="s">
        <v>83</v>
      </c>
      <c r="AV255" s="13" t="s">
        <v>83</v>
      </c>
      <c r="AW255" s="13" t="s">
        <v>32</v>
      </c>
      <c r="AX255" s="13" t="s">
        <v>76</v>
      </c>
      <c r="AY255" s="255" t="s">
        <v>205</v>
      </c>
    </row>
    <row r="256" s="13" customFormat="1">
      <c r="A256" s="13"/>
      <c r="B256" s="245"/>
      <c r="C256" s="246"/>
      <c r="D256" s="247" t="s">
        <v>218</v>
      </c>
      <c r="E256" s="248" t="s">
        <v>1</v>
      </c>
      <c r="F256" s="249" t="s">
        <v>5906</v>
      </c>
      <c r="G256" s="246"/>
      <c r="H256" s="248" t="s">
        <v>1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5" t="s">
        <v>218</v>
      </c>
      <c r="AU256" s="255" t="s">
        <v>83</v>
      </c>
      <c r="AV256" s="13" t="s">
        <v>83</v>
      </c>
      <c r="AW256" s="13" t="s">
        <v>32</v>
      </c>
      <c r="AX256" s="13" t="s">
        <v>76</v>
      </c>
      <c r="AY256" s="255" t="s">
        <v>205</v>
      </c>
    </row>
    <row r="257" s="13" customFormat="1">
      <c r="A257" s="13"/>
      <c r="B257" s="245"/>
      <c r="C257" s="246"/>
      <c r="D257" s="247" t="s">
        <v>218</v>
      </c>
      <c r="E257" s="248" t="s">
        <v>1</v>
      </c>
      <c r="F257" s="249" t="s">
        <v>222</v>
      </c>
      <c r="G257" s="246"/>
      <c r="H257" s="248" t="s">
        <v>1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5" t="s">
        <v>218</v>
      </c>
      <c r="AU257" s="255" t="s">
        <v>83</v>
      </c>
      <c r="AV257" s="13" t="s">
        <v>83</v>
      </c>
      <c r="AW257" s="13" t="s">
        <v>32</v>
      </c>
      <c r="AX257" s="13" t="s">
        <v>76</v>
      </c>
      <c r="AY257" s="255" t="s">
        <v>205</v>
      </c>
    </row>
    <row r="258" s="13" customFormat="1">
      <c r="A258" s="13"/>
      <c r="B258" s="245"/>
      <c r="C258" s="246"/>
      <c r="D258" s="247" t="s">
        <v>218</v>
      </c>
      <c r="E258" s="248" t="s">
        <v>1</v>
      </c>
      <c r="F258" s="249" t="s">
        <v>5914</v>
      </c>
      <c r="G258" s="246"/>
      <c r="H258" s="248" t="s">
        <v>1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5" t="s">
        <v>218</v>
      </c>
      <c r="AU258" s="255" t="s">
        <v>83</v>
      </c>
      <c r="AV258" s="13" t="s">
        <v>83</v>
      </c>
      <c r="AW258" s="13" t="s">
        <v>32</v>
      </c>
      <c r="AX258" s="13" t="s">
        <v>76</v>
      </c>
      <c r="AY258" s="255" t="s">
        <v>205</v>
      </c>
    </row>
    <row r="259" s="13" customFormat="1">
      <c r="A259" s="13"/>
      <c r="B259" s="245"/>
      <c r="C259" s="246"/>
      <c r="D259" s="247" t="s">
        <v>218</v>
      </c>
      <c r="E259" s="248" t="s">
        <v>1</v>
      </c>
      <c r="F259" s="249" t="s">
        <v>5915</v>
      </c>
      <c r="G259" s="246"/>
      <c r="H259" s="248" t="s">
        <v>1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5" t="s">
        <v>218</v>
      </c>
      <c r="AU259" s="255" t="s">
        <v>83</v>
      </c>
      <c r="AV259" s="13" t="s">
        <v>83</v>
      </c>
      <c r="AW259" s="13" t="s">
        <v>32</v>
      </c>
      <c r="AX259" s="13" t="s">
        <v>76</v>
      </c>
      <c r="AY259" s="255" t="s">
        <v>205</v>
      </c>
    </row>
    <row r="260" s="14" customFormat="1">
      <c r="A260" s="14"/>
      <c r="B260" s="256"/>
      <c r="C260" s="257"/>
      <c r="D260" s="247" t="s">
        <v>218</v>
      </c>
      <c r="E260" s="258" t="s">
        <v>1</v>
      </c>
      <c r="F260" s="259" t="s">
        <v>83</v>
      </c>
      <c r="G260" s="257"/>
      <c r="H260" s="260">
        <v>1</v>
      </c>
      <c r="I260" s="261"/>
      <c r="J260" s="257"/>
      <c r="K260" s="257"/>
      <c r="L260" s="262"/>
      <c r="M260" s="263"/>
      <c r="N260" s="264"/>
      <c r="O260" s="264"/>
      <c r="P260" s="264"/>
      <c r="Q260" s="264"/>
      <c r="R260" s="264"/>
      <c r="S260" s="264"/>
      <c r="T260" s="26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6" t="s">
        <v>218</v>
      </c>
      <c r="AU260" s="266" t="s">
        <v>83</v>
      </c>
      <c r="AV260" s="14" t="s">
        <v>85</v>
      </c>
      <c r="AW260" s="14" t="s">
        <v>32</v>
      </c>
      <c r="AX260" s="14" t="s">
        <v>83</v>
      </c>
      <c r="AY260" s="266" t="s">
        <v>205</v>
      </c>
    </row>
    <row r="261" s="2" customFormat="1" ht="16.5" customHeight="1">
      <c r="A261" s="39"/>
      <c r="B261" s="40"/>
      <c r="C261" s="227" t="s">
        <v>250</v>
      </c>
      <c r="D261" s="227" t="s">
        <v>208</v>
      </c>
      <c r="E261" s="228" t="s">
        <v>5916</v>
      </c>
      <c r="F261" s="229" t="s">
        <v>5917</v>
      </c>
      <c r="G261" s="230" t="s">
        <v>3145</v>
      </c>
      <c r="H261" s="231">
        <v>1</v>
      </c>
      <c r="I261" s="232"/>
      <c r="J261" s="233">
        <f>ROUND(I261*H261,2)</f>
        <v>0</v>
      </c>
      <c r="K261" s="229" t="s">
        <v>212</v>
      </c>
      <c r="L261" s="45"/>
      <c r="M261" s="234" t="s">
        <v>1</v>
      </c>
      <c r="N261" s="235" t="s">
        <v>41</v>
      </c>
      <c r="O261" s="92"/>
      <c r="P261" s="236">
        <f>O261*H261</f>
        <v>0</v>
      </c>
      <c r="Q261" s="236">
        <v>0</v>
      </c>
      <c r="R261" s="236">
        <f>Q261*H261</f>
        <v>0</v>
      </c>
      <c r="S261" s="236">
        <v>0</v>
      </c>
      <c r="T261" s="237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8" t="s">
        <v>3662</v>
      </c>
      <c r="AT261" s="238" t="s">
        <v>208</v>
      </c>
      <c r="AU261" s="238" t="s">
        <v>83</v>
      </c>
      <c r="AY261" s="18" t="s">
        <v>205</v>
      </c>
      <c r="BE261" s="239">
        <f>IF(N261="základní",J261,0)</f>
        <v>0</v>
      </c>
      <c r="BF261" s="239">
        <f>IF(N261="snížená",J261,0)</f>
        <v>0</v>
      </c>
      <c r="BG261" s="239">
        <f>IF(N261="zákl. přenesená",J261,0)</f>
        <v>0</v>
      </c>
      <c r="BH261" s="239">
        <f>IF(N261="sníž. přenesená",J261,0)</f>
        <v>0</v>
      </c>
      <c r="BI261" s="239">
        <f>IF(N261="nulová",J261,0)</f>
        <v>0</v>
      </c>
      <c r="BJ261" s="18" t="s">
        <v>83</v>
      </c>
      <c r="BK261" s="239">
        <f>ROUND(I261*H261,2)</f>
        <v>0</v>
      </c>
      <c r="BL261" s="18" t="s">
        <v>3662</v>
      </c>
      <c r="BM261" s="238" t="s">
        <v>5918</v>
      </c>
    </row>
    <row r="262" s="2" customFormat="1">
      <c r="A262" s="39"/>
      <c r="B262" s="40"/>
      <c r="C262" s="41"/>
      <c r="D262" s="240" t="s">
        <v>216</v>
      </c>
      <c r="E262" s="41"/>
      <c r="F262" s="241" t="s">
        <v>5919</v>
      </c>
      <c r="G262" s="41"/>
      <c r="H262" s="41"/>
      <c r="I262" s="242"/>
      <c r="J262" s="41"/>
      <c r="K262" s="41"/>
      <c r="L262" s="45"/>
      <c r="M262" s="243"/>
      <c r="N262" s="244"/>
      <c r="O262" s="92"/>
      <c r="P262" s="92"/>
      <c r="Q262" s="92"/>
      <c r="R262" s="92"/>
      <c r="S262" s="92"/>
      <c r="T262" s="93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216</v>
      </c>
      <c r="AU262" s="18" t="s">
        <v>83</v>
      </c>
    </row>
    <row r="263" s="13" customFormat="1">
      <c r="A263" s="13"/>
      <c r="B263" s="245"/>
      <c r="C263" s="246"/>
      <c r="D263" s="247" t="s">
        <v>218</v>
      </c>
      <c r="E263" s="248" t="s">
        <v>1</v>
      </c>
      <c r="F263" s="249" t="s">
        <v>5920</v>
      </c>
      <c r="G263" s="246"/>
      <c r="H263" s="248" t="s">
        <v>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5" t="s">
        <v>218</v>
      </c>
      <c r="AU263" s="255" t="s">
        <v>83</v>
      </c>
      <c r="AV263" s="13" t="s">
        <v>83</v>
      </c>
      <c r="AW263" s="13" t="s">
        <v>32</v>
      </c>
      <c r="AX263" s="13" t="s">
        <v>76</v>
      </c>
      <c r="AY263" s="255" t="s">
        <v>205</v>
      </c>
    </row>
    <row r="264" s="13" customFormat="1">
      <c r="A264" s="13"/>
      <c r="B264" s="245"/>
      <c r="C264" s="246"/>
      <c r="D264" s="247" t="s">
        <v>218</v>
      </c>
      <c r="E264" s="248" t="s">
        <v>1</v>
      </c>
      <c r="F264" s="249" t="s">
        <v>222</v>
      </c>
      <c r="G264" s="246"/>
      <c r="H264" s="248" t="s">
        <v>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5" t="s">
        <v>218</v>
      </c>
      <c r="AU264" s="255" t="s">
        <v>83</v>
      </c>
      <c r="AV264" s="13" t="s">
        <v>83</v>
      </c>
      <c r="AW264" s="13" t="s">
        <v>32</v>
      </c>
      <c r="AX264" s="13" t="s">
        <v>76</v>
      </c>
      <c r="AY264" s="255" t="s">
        <v>205</v>
      </c>
    </row>
    <row r="265" s="13" customFormat="1">
      <c r="A265" s="13"/>
      <c r="B265" s="245"/>
      <c r="C265" s="246"/>
      <c r="D265" s="247" t="s">
        <v>218</v>
      </c>
      <c r="E265" s="248" t="s">
        <v>1</v>
      </c>
      <c r="F265" s="249" t="s">
        <v>5921</v>
      </c>
      <c r="G265" s="246"/>
      <c r="H265" s="248" t="s">
        <v>1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5" t="s">
        <v>218</v>
      </c>
      <c r="AU265" s="255" t="s">
        <v>83</v>
      </c>
      <c r="AV265" s="13" t="s">
        <v>83</v>
      </c>
      <c r="AW265" s="13" t="s">
        <v>32</v>
      </c>
      <c r="AX265" s="13" t="s">
        <v>76</v>
      </c>
      <c r="AY265" s="255" t="s">
        <v>205</v>
      </c>
    </row>
    <row r="266" s="13" customFormat="1">
      <c r="A266" s="13"/>
      <c r="B266" s="245"/>
      <c r="C266" s="246"/>
      <c r="D266" s="247" t="s">
        <v>218</v>
      </c>
      <c r="E266" s="248" t="s">
        <v>1</v>
      </c>
      <c r="F266" s="249" t="s">
        <v>5922</v>
      </c>
      <c r="G266" s="246"/>
      <c r="H266" s="248" t="s">
        <v>1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5" t="s">
        <v>218</v>
      </c>
      <c r="AU266" s="255" t="s">
        <v>83</v>
      </c>
      <c r="AV266" s="13" t="s">
        <v>83</v>
      </c>
      <c r="AW266" s="13" t="s">
        <v>32</v>
      </c>
      <c r="AX266" s="13" t="s">
        <v>76</v>
      </c>
      <c r="AY266" s="255" t="s">
        <v>205</v>
      </c>
    </row>
    <row r="267" s="13" customFormat="1">
      <c r="A267" s="13"/>
      <c r="B267" s="245"/>
      <c r="C267" s="246"/>
      <c r="D267" s="247" t="s">
        <v>218</v>
      </c>
      <c r="E267" s="248" t="s">
        <v>1</v>
      </c>
      <c r="F267" s="249" t="s">
        <v>5891</v>
      </c>
      <c r="G267" s="246"/>
      <c r="H267" s="248" t="s">
        <v>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5" t="s">
        <v>218</v>
      </c>
      <c r="AU267" s="255" t="s">
        <v>83</v>
      </c>
      <c r="AV267" s="13" t="s">
        <v>83</v>
      </c>
      <c r="AW267" s="13" t="s">
        <v>32</v>
      </c>
      <c r="AX267" s="13" t="s">
        <v>76</v>
      </c>
      <c r="AY267" s="255" t="s">
        <v>205</v>
      </c>
    </row>
    <row r="268" s="13" customFormat="1">
      <c r="A268" s="13"/>
      <c r="B268" s="245"/>
      <c r="C268" s="246"/>
      <c r="D268" s="247" t="s">
        <v>218</v>
      </c>
      <c r="E268" s="248" t="s">
        <v>1</v>
      </c>
      <c r="F268" s="249" t="s">
        <v>5923</v>
      </c>
      <c r="G268" s="246"/>
      <c r="H268" s="248" t="s">
        <v>1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5" t="s">
        <v>218</v>
      </c>
      <c r="AU268" s="255" t="s">
        <v>83</v>
      </c>
      <c r="AV268" s="13" t="s">
        <v>83</v>
      </c>
      <c r="AW268" s="13" t="s">
        <v>32</v>
      </c>
      <c r="AX268" s="13" t="s">
        <v>76</v>
      </c>
      <c r="AY268" s="255" t="s">
        <v>205</v>
      </c>
    </row>
    <row r="269" s="13" customFormat="1">
      <c r="A269" s="13"/>
      <c r="B269" s="245"/>
      <c r="C269" s="246"/>
      <c r="D269" s="247" t="s">
        <v>218</v>
      </c>
      <c r="E269" s="248" t="s">
        <v>1</v>
      </c>
      <c r="F269" s="249" t="s">
        <v>5906</v>
      </c>
      <c r="G269" s="246"/>
      <c r="H269" s="248" t="s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5" t="s">
        <v>218</v>
      </c>
      <c r="AU269" s="255" t="s">
        <v>83</v>
      </c>
      <c r="AV269" s="13" t="s">
        <v>83</v>
      </c>
      <c r="AW269" s="13" t="s">
        <v>32</v>
      </c>
      <c r="AX269" s="13" t="s">
        <v>76</v>
      </c>
      <c r="AY269" s="255" t="s">
        <v>205</v>
      </c>
    </row>
    <row r="270" s="13" customFormat="1">
      <c r="A270" s="13"/>
      <c r="B270" s="245"/>
      <c r="C270" s="246"/>
      <c r="D270" s="247" t="s">
        <v>218</v>
      </c>
      <c r="E270" s="248" t="s">
        <v>1</v>
      </c>
      <c r="F270" s="249" t="s">
        <v>222</v>
      </c>
      <c r="G270" s="246"/>
      <c r="H270" s="248" t="s">
        <v>1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218</v>
      </c>
      <c r="AU270" s="255" t="s">
        <v>83</v>
      </c>
      <c r="AV270" s="13" t="s">
        <v>83</v>
      </c>
      <c r="AW270" s="13" t="s">
        <v>32</v>
      </c>
      <c r="AX270" s="13" t="s">
        <v>76</v>
      </c>
      <c r="AY270" s="255" t="s">
        <v>205</v>
      </c>
    </row>
    <row r="271" s="13" customFormat="1">
      <c r="A271" s="13"/>
      <c r="B271" s="245"/>
      <c r="C271" s="246"/>
      <c r="D271" s="247" t="s">
        <v>218</v>
      </c>
      <c r="E271" s="248" t="s">
        <v>1</v>
      </c>
      <c r="F271" s="249" t="s">
        <v>5863</v>
      </c>
      <c r="G271" s="246"/>
      <c r="H271" s="248" t="s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218</v>
      </c>
      <c r="AU271" s="255" t="s">
        <v>83</v>
      </c>
      <c r="AV271" s="13" t="s">
        <v>83</v>
      </c>
      <c r="AW271" s="13" t="s">
        <v>32</v>
      </c>
      <c r="AX271" s="13" t="s">
        <v>76</v>
      </c>
      <c r="AY271" s="255" t="s">
        <v>205</v>
      </c>
    </row>
    <row r="272" s="14" customFormat="1">
      <c r="A272" s="14"/>
      <c r="B272" s="256"/>
      <c r="C272" s="257"/>
      <c r="D272" s="247" t="s">
        <v>218</v>
      </c>
      <c r="E272" s="258" t="s">
        <v>1</v>
      </c>
      <c r="F272" s="259" t="s">
        <v>83</v>
      </c>
      <c r="G272" s="257"/>
      <c r="H272" s="260">
        <v>1</v>
      </c>
      <c r="I272" s="261"/>
      <c r="J272" s="257"/>
      <c r="K272" s="257"/>
      <c r="L272" s="262"/>
      <c r="M272" s="263"/>
      <c r="N272" s="264"/>
      <c r="O272" s="264"/>
      <c r="P272" s="264"/>
      <c r="Q272" s="264"/>
      <c r="R272" s="264"/>
      <c r="S272" s="264"/>
      <c r="T272" s="26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6" t="s">
        <v>218</v>
      </c>
      <c r="AU272" s="266" t="s">
        <v>83</v>
      </c>
      <c r="AV272" s="14" t="s">
        <v>85</v>
      </c>
      <c r="AW272" s="14" t="s">
        <v>32</v>
      </c>
      <c r="AX272" s="14" t="s">
        <v>83</v>
      </c>
      <c r="AY272" s="266" t="s">
        <v>205</v>
      </c>
    </row>
    <row r="273" s="2" customFormat="1" ht="24.15" customHeight="1">
      <c r="A273" s="39"/>
      <c r="B273" s="40"/>
      <c r="C273" s="227" t="s">
        <v>333</v>
      </c>
      <c r="D273" s="227" t="s">
        <v>208</v>
      </c>
      <c r="E273" s="228" t="s">
        <v>5924</v>
      </c>
      <c r="F273" s="229" t="s">
        <v>5925</v>
      </c>
      <c r="G273" s="230" t="s">
        <v>3145</v>
      </c>
      <c r="H273" s="231">
        <v>1</v>
      </c>
      <c r="I273" s="232"/>
      <c r="J273" s="233">
        <f>ROUND(I273*H273,2)</f>
        <v>0</v>
      </c>
      <c r="K273" s="229" t="s">
        <v>1</v>
      </c>
      <c r="L273" s="45"/>
      <c r="M273" s="234" t="s">
        <v>1</v>
      </c>
      <c r="N273" s="235" t="s">
        <v>41</v>
      </c>
      <c r="O273" s="92"/>
      <c r="P273" s="236">
        <f>O273*H273</f>
        <v>0</v>
      </c>
      <c r="Q273" s="236">
        <v>0</v>
      </c>
      <c r="R273" s="236">
        <f>Q273*H273</f>
        <v>0</v>
      </c>
      <c r="S273" s="236">
        <v>0</v>
      </c>
      <c r="T273" s="237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8" t="s">
        <v>3662</v>
      </c>
      <c r="AT273" s="238" t="s">
        <v>208</v>
      </c>
      <c r="AU273" s="238" t="s">
        <v>83</v>
      </c>
      <c r="AY273" s="18" t="s">
        <v>205</v>
      </c>
      <c r="BE273" s="239">
        <f>IF(N273="základní",J273,0)</f>
        <v>0</v>
      </c>
      <c r="BF273" s="239">
        <f>IF(N273="snížená",J273,0)</f>
        <v>0</v>
      </c>
      <c r="BG273" s="239">
        <f>IF(N273="zákl. přenesená",J273,0)</f>
        <v>0</v>
      </c>
      <c r="BH273" s="239">
        <f>IF(N273="sníž. přenesená",J273,0)</f>
        <v>0</v>
      </c>
      <c r="BI273" s="239">
        <f>IF(N273="nulová",J273,0)</f>
        <v>0</v>
      </c>
      <c r="BJ273" s="18" t="s">
        <v>83</v>
      </c>
      <c r="BK273" s="239">
        <f>ROUND(I273*H273,2)</f>
        <v>0</v>
      </c>
      <c r="BL273" s="18" t="s">
        <v>3662</v>
      </c>
      <c r="BM273" s="238" t="s">
        <v>5926</v>
      </c>
    </row>
    <row r="274" s="13" customFormat="1">
      <c r="A274" s="13"/>
      <c r="B274" s="245"/>
      <c r="C274" s="246"/>
      <c r="D274" s="247" t="s">
        <v>218</v>
      </c>
      <c r="E274" s="248" t="s">
        <v>1</v>
      </c>
      <c r="F274" s="249" t="s">
        <v>5927</v>
      </c>
      <c r="G274" s="246"/>
      <c r="H274" s="248" t="s">
        <v>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5" t="s">
        <v>218</v>
      </c>
      <c r="AU274" s="255" t="s">
        <v>83</v>
      </c>
      <c r="AV274" s="13" t="s">
        <v>83</v>
      </c>
      <c r="AW274" s="13" t="s">
        <v>32</v>
      </c>
      <c r="AX274" s="13" t="s">
        <v>76</v>
      </c>
      <c r="AY274" s="255" t="s">
        <v>205</v>
      </c>
    </row>
    <row r="275" s="14" customFormat="1">
      <c r="A275" s="14"/>
      <c r="B275" s="256"/>
      <c r="C275" s="257"/>
      <c r="D275" s="247" t="s">
        <v>218</v>
      </c>
      <c r="E275" s="258" t="s">
        <v>1</v>
      </c>
      <c r="F275" s="259" t="s">
        <v>83</v>
      </c>
      <c r="G275" s="257"/>
      <c r="H275" s="260">
        <v>1</v>
      </c>
      <c r="I275" s="261"/>
      <c r="J275" s="257"/>
      <c r="K275" s="257"/>
      <c r="L275" s="262"/>
      <c r="M275" s="263"/>
      <c r="N275" s="264"/>
      <c r="O275" s="264"/>
      <c r="P275" s="264"/>
      <c r="Q275" s="264"/>
      <c r="R275" s="264"/>
      <c r="S275" s="264"/>
      <c r="T275" s="265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6" t="s">
        <v>218</v>
      </c>
      <c r="AU275" s="266" t="s">
        <v>83</v>
      </c>
      <c r="AV275" s="14" t="s">
        <v>85</v>
      </c>
      <c r="AW275" s="14" t="s">
        <v>32</v>
      </c>
      <c r="AX275" s="14" t="s">
        <v>83</v>
      </c>
      <c r="AY275" s="266" t="s">
        <v>205</v>
      </c>
    </row>
    <row r="276" s="12" customFormat="1" ht="25.92" customHeight="1">
      <c r="A276" s="12"/>
      <c r="B276" s="211"/>
      <c r="C276" s="212"/>
      <c r="D276" s="213" t="s">
        <v>75</v>
      </c>
      <c r="E276" s="214" t="s">
        <v>5928</v>
      </c>
      <c r="F276" s="214" t="s">
        <v>5929</v>
      </c>
      <c r="G276" s="212"/>
      <c r="H276" s="212"/>
      <c r="I276" s="215"/>
      <c r="J276" s="216">
        <f>BK276</f>
        <v>0</v>
      </c>
      <c r="K276" s="212"/>
      <c r="L276" s="217"/>
      <c r="M276" s="218"/>
      <c r="N276" s="219"/>
      <c r="O276" s="219"/>
      <c r="P276" s="220">
        <f>SUM(P277:P333)</f>
        <v>0</v>
      </c>
      <c r="Q276" s="219"/>
      <c r="R276" s="220">
        <f>SUM(R277:R333)</f>
        <v>0</v>
      </c>
      <c r="S276" s="219"/>
      <c r="T276" s="221">
        <f>SUM(T277:T333)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22" t="s">
        <v>252</v>
      </c>
      <c r="AT276" s="223" t="s">
        <v>75</v>
      </c>
      <c r="AU276" s="223" t="s">
        <v>76</v>
      </c>
      <c r="AY276" s="222" t="s">
        <v>205</v>
      </c>
      <c r="BK276" s="224">
        <f>SUM(BK277:BK333)</f>
        <v>0</v>
      </c>
    </row>
    <row r="277" s="2" customFormat="1" ht="16.5" customHeight="1">
      <c r="A277" s="39"/>
      <c r="B277" s="40"/>
      <c r="C277" s="227" t="s">
        <v>341</v>
      </c>
      <c r="D277" s="227" t="s">
        <v>208</v>
      </c>
      <c r="E277" s="228" t="s">
        <v>5930</v>
      </c>
      <c r="F277" s="229" t="s">
        <v>5931</v>
      </c>
      <c r="G277" s="230" t="s">
        <v>3145</v>
      </c>
      <c r="H277" s="231">
        <v>1</v>
      </c>
      <c r="I277" s="232"/>
      <c r="J277" s="233">
        <f>ROUND(I277*H277,2)</f>
        <v>0</v>
      </c>
      <c r="K277" s="229" t="s">
        <v>212</v>
      </c>
      <c r="L277" s="45"/>
      <c r="M277" s="234" t="s">
        <v>1</v>
      </c>
      <c r="N277" s="235" t="s">
        <v>41</v>
      </c>
      <c r="O277" s="92"/>
      <c r="P277" s="236">
        <f>O277*H277</f>
        <v>0</v>
      </c>
      <c r="Q277" s="236">
        <v>0</v>
      </c>
      <c r="R277" s="236">
        <f>Q277*H277</f>
        <v>0</v>
      </c>
      <c r="S277" s="236">
        <v>0</v>
      </c>
      <c r="T277" s="237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8" t="s">
        <v>3662</v>
      </c>
      <c r="AT277" s="238" t="s">
        <v>208</v>
      </c>
      <c r="AU277" s="238" t="s">
        <v>83</v>
      </c>
      <c r="AY277" s="18" t="s">
        <v>205</v>
      </c>
      <c r="BE277" s="239">
        <f>IF(N277="základní",J277,0)</f>
        <v>0</v>
      </c>
      <c r="BF277" s="239">
        <f>IF(N277="snížená",J277,0)</f>
        <v>0</v>
      </c>
      <c r="BG277" s="239">
        <f>IF(N277="zákl. přenesená",J277,0)</f>
        <v>0</v>
      </c>
      <c r="BH277" s="239">
        <f>IF(N277="sníž. přenesená",J277,0)</f>
        <v>0</v>
      </c>
      <c r="BI277" s="239">
        <f>IF(N277="nulová",J277,0)</f>
        <v>0</v>
      </c>
      <c r="BJ277" s="18" t="s">
        <v>83</v>
      </c>
      <c r="BK277" s="239">
        <f>ROUND(I277*H277,2)</f>
        <v>0</v>
      </c>
      <c r="BL277" s="18" t="s">
        <v>3662</v>
      </c>
      <c r="BM277" s="238" t="s">
        <v>5932</v>
      </c>
    </row>
    <row r="278" s="2" customFormat="1">
      <c r="A278" s="39"/>
      <c r="B278" s="40"/>
      <c r="C278" s="41"/>
      <c r="D278" s="240" t="s">
        <v>216</v>
      </c>
      <c r="E278" s="41"/>
      <c r="F278" s="241" t="s">
        <v>5933</v>
      </c>
      <c r="G278" s="41"/>
      <c r="H278" s="41"/>
      <c r="I278" s="242"/>
      <c r="J278" s="41"/>
      <c r="K278" s="41"/>
      <c r="L278" s="45"/>
      <c r="M278" s="243"/>
      <c r="N278" s="244"/>
      <c r="O278" s="92"/>
      <c r="P278" s="92"/>
      <c r="Q278" s="92"/>
      <c r="R278" s="92"/>
      <c r="S278" s="92"/>
      <c r="T278" s="93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216</v>
      </c>
      <c r="AU278" s="18" t="s">
        <v>83</v>
      </c>
    </row>
    <row r="279" s="13" customFormat="1">
      <c r="A279" s="13"/>
      <c r="B279" s="245"/>
      <c r="C279" s="246"/>
      <c r="D279" s="247" t="s">
        <v>218</v>
      </c>
      <c r="E279" s="248" t="s">
        <v>1</v>
      </c>
      <c r="F279" s="249" t="s">
        <v>5920</v>
      </c>
      <c r="G279" s="246"/>
      <c r="H279" s="248" t="s">
        <v>1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5" t="s">
        <v>218</v>
      </c>
      <c r="AU279" s="255" t="s">
        <v>83</v>
      </c>
      <c r="AV279" s="13" t="s">
        <v>83</v>
      </c>
      <c r="AW279" s="13" t="s">
        <v>32</v>
      </c>
      <c r="AX279" s="13" t="s">
        <v>76</v>
      </c>
      <c r="AY279" s="255" t="s">
        <v>205</v>
      </c>
    </row>
    <row r="280" s="13" customFormat="1">
      <c r="A280" s="13"/>
      <c r="B280" s="245"/>
      <c r="C280" s="246"/>
      <c r="D280" s="247" t="s">
        <v>218</v>
      </c>
      <c r="E280" s="248" t="s">
        <v>1</v>
      </c>
      <c r="F280" s="249" t="s">
        <v>222</v>
      </c>
      <c r="G280" s="246"/>
      <c r="H280" s="248" t="s">
        <v>1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5" t="s">
        <v>218</v>
      </c>
      <c r="AU280" s="255" t="s">
        <v>83</v>
      </c>
      <c r="AV280" s="13" t="s">
        <v>83</v>
      </c>
      <c r="AW280" s="13" t="s">
        <v>32</v>
      </c>
      <c r="AX280" s="13" t="s">
        <v>76</v>
      </c>
      <c r="AY280" s="255" t="s">
        <v>205</v>
      </c>
    </row>
    <row r="281" s="13" customFormat="1">
      <c r="A281" s="13"/>
      <c r="B281" s="245"/>
      <c r="C281" s="246"/>
      <c r="D281" s="247" t="s">
        <v>218</v>
      </c>
      <c r="E281" s="248" t="s">
        <v>1</v>
      </c>
      <c r="F281" s="249" t="s">
        <v>5934</v>
      </c>
      <c r="G281" s="246"/>
      <c r="H281" s="248" t="s">
        <v>1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5" t="s">
        <v>218</v>
      </c>
      <c r="AU281" s="255" t="s">
        <v>83</v>
      </c>
      <c r="AV281" s="13" t="s">
        <v>83</v>
      </c>
      <c r="AW281" s="13" t="s">
        <v>32</v>
      </c>
      <c r="AX281" s="13" t="s">
        <v>76</v>
      </c>
      <c r="AY281" s="255" t="s">
        <v>205</v>
      </c>
    </row>
    <row r="282" s="13" customFormat="1">
      <c r="A282" s="13"/>
      <c r="B282" s="245"/>
      <c r="C282" s="246"/>
      <c r="D282" s="247" t="s">
        <v>218</v>
      </c>
      <c r="E282" s="248" t="s">
        <v>1</v>
      </c>
      <c r="F282" s="249" t="s">
        <v>5935</v>
      </c>
      <c r="G282" s="246"/>
      <c r="H282" s="248" t="s">
        <v>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5" t="s">
        <v>218</v>
      </c>
      <c r="AU282" s="255" t="s">
        <v>83</v>
      </c>
      <c r="AV282" s="13" t="s">
        <v>83</v>
      </c>
      <c r="AW282" s="13" t="s">
        <v>32</v>
      </c>
      <c r="AX282" s="13" t="s">
        <v>76</v>
      </c>
      <c r="AY282" s="255" t="s">
        <v>205</v>
      </c>
    </row>
    <row r="283" s="13" customFormat="1">
      <c r="A283" s="13"/>
      <c r="B283" s="245"/>
      <c r="C283" s="246"/>
      <c r="D283" s="247" t="s">
        <v>218</v>
      </c>
      <c r="E283" s="248" t="s">
        <v>1</v>
      </c>
      <c r="F283" s="249" t="s">
        <v>5936</v>
      </c>
      <c r="G283" s="246"/>
      <c r="H283" s="248" t="s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5" t="s">
        <v>218</v>
      </c>
      <c r="AU283" s="255" t="s">
        <v>83</v>
      </c>
      <c r="AV283" s="13" t="s">
        <v>83</v>
      </c>
      <c r="AW283" s="13" t="s">
        <v>32</v>
      </c>
      <c r="AX283" s="13" t="s">
        <v>76</v>
      </c>
      <c r="AY283" s="255" t="s">
        <v>205</v>
      </c>
    </row>
    <row r="284" s="13" customFormat="1">
      <c r="A284" s="13"/>
      <c r="B284" s="245"/>
      <c r="C284" s="246"/>
      <c r="D284" s="247" t="s">
        <v>218</v>
      </c>
      <c r="E284" s="248" t="s">
        <v>1</v>
      </c>
      <c r="F284" s="249" t="s">
        <v>5937</v>
      </c>
      <c r="G284" s="246"/>
      <c r="H284" s="248" t="s">
        <v>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5" t="s">
        <v>218</v>
      </c>
      <c r="AU284" s="255" t="s">
        <v>83</v>
      </c>
      <c r="AV284" s="13" t="s">
        <v>83</v>
      </c>
      <c r="AW284" s="13" t="s">
        <v>32</v>
      </c>
      <c r="AX284" s="13" t="s">
        <v>76</v>
      </c>
      <c r="AY284" s="255" t="s">
        <v>205</v>
      </c>
    </row>
    <row r="285" s="13" customFormat="1">
      <c r="A285" s="13"/>
      <c r="B285" s="245"/>
      <c r="C285" s="246"/>
      <c r="D285" s="247" t="s">
        <v>218</v>
      </c>
      <c r="E285" s="248" t="s">
        <v>1</v>
      </c>
      <c r="F285" s="249" t="s">
        <v>5938</v>
      </c>
      <c r="G285" s="246"/>
      <c r="H285" s="248" t="s">
        <v>1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5" t="s">
        <v>218</v>
      </c>
      <c r="AU285" s="255" t="s">
        <v>83</v>
      </c>
      <c r="AV285" s="13" t="s">
        <v>83</v>
      </c>
      <c r="AW285" s="13" t="s">
        <v>32</v>
      </c>
      <c r="AX285" s="13" t="s">
        <v>76</v>
      </c>
      <c r="AY285" s="255" t="s">
        <v>205</v>
      </c>
    </row>
    <row r="286" s="13" customFormat="1">
      <c r="A286" s="13"/>
      <c r="B286" s="245"/>
      <c r="C286" s="246"/>
      <c r="D286" s="247" t="s">
        <v>218</v>
      </c>
      <c r="E286" s="248" t="s">
        <v>1</v>
      </c>
      <c r="F286" s="249" t="s">
        <v>5939</v>
      </c>
      <c r="G286" s="246"/>
      <c r="H286" s="248" t="s">
        <v>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5" t="s">
        <v>218</v>
      </c>
      <c r="AU286" s="255" t="s">
        <v>83</v>
      </c>
      <c r="AV286" s="13" t="s">
        <v>83</v>
      </c>
      <c r="AW286" s="13" t="s">
        <v>32</v>
      </c>
      <c r="AX286" s="13" t="s">
        <v>76</v>
      </c>
      <c r="AY286" s="255" t="s">
        <v>205</v>
      </c>
    </row>
    <row r="287" s="13" customFormat="1">
      <c r="A287" s="13"/>
      <c r="B287" s="245"/>
      <c r="C287" s="246"/>
      <c r="D287" s="247" t="s">
        <v>218</v>
      </c>
      <c r="E287" s="248" t="s">
        <v>1</v>
      </c>
      <c r="F287" s="249" t="s">
        <v>222</v>
      </c>
      <c r="G287" s="246"/>
      <c r="H287" s="248" t="s">
        <v>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5" t="s">
        <v>218</v>
      </c>
      <c r="AU287" s="255" t="s">
        <v>83</v>
      </c>
      <c r="AV287" s="13" t="s">
        <v>83</v>
      </c>
      <c r="AW287" s="13" t="s">
        <v>32</v>
      </c>
      <c r="AX287" s="13" t="s">
        <v>76</v>
      </c>
      <c r="AY287" s="255" t="s">
        <v>205</v>
      </c>
    </row>
    <row r="288" s="13" customFormat="1">
      <c r="A288" s="13"/>
      <c r="B288" s="245"/>
      <c r="C288" s="246"/>
      <c r="D288" s="247" t="s">
        <v>218</v>
      </c>
      <c r="E288" s="248" t="s">
        <v>1</v>
      </c>
      <c r="F288" s="249" t="s">
        <v>5940</v>
      </c>
      <c r="G288" s="246"/>
      <c r="H288" s="248" t="s">
        <v>1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5" t="s">
        <v>218</v>
      </c>
      <c r="AU288" s="255" t="s">
        <v>83</v>
      </c>
      <c r="AV288" s="13" t="s">
        <v>83</v>
      </c>
      <c r="AW288" s="13" t="s">
        <v>32</v>
      </c>
      <c r="AX288" s="13" t="s">
        <v>76</v>
      </c>
      <c r="AY288" s="255" t="s">
        <v>205</v>
      </c>
    </row>
    <row r="289" s="14" customFormat="1">
      <c r="A289" s="14"/>
      <c r="B289" s="256"/>
      <c r="C289" s="257"/>
      <c r="D289" s="247" t="s">
        <v>218</v>
      </c>
      <c r="E289" s="258" t="s">
        <v>1</v>
      </c>
      <c r="F289" s="259" t="s">
        <v>83</v>
      </c>
      <c r="G289" s="257"/>
      <c r="H289" s="260">
        <v>1</v>
      </c>
      <c r="I289" s="261"/>
      <c r="J289" s="257"/>
      <c r="K289" s="257"/>
      <c r="L289" s="262"/>
      <c r="M289" s="263"/>
      <c r="N289" s="264"/>
      <c r="O289" s="264"/>
      <c r="P289" s="264"/>
      <c r="Q289" s="264"/>
      <c r="R289" s="264"/>
      <c r="S289" s="264"/>
      <c r="T289" s="26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66" t="s">
        <v>218</v>
      </c>
      <c r="AU289" s="266" t="s">
        <v>83</v>
      </c>
      <c r="AV289" s="14" t="s">
        <v>85</v>
      </c>
      <c r="AW289" s="14" t="s">
        <v>32</v>
      </c>
      <c r="AX289" s="14" t="s">
        <v>83</v>
      </c>
      <c r="AY289" s="266" t="s">
        <v>205</v>
      </c>
    </row>
    <row r="290" s="2" customFormat="1" ht="16.5" customHeight="1">
      <c r="A290" s="39"/>
      <c r="B290" s="40"/>
      <c r="C290" s="227" t="s">
        <v>303</v>
      </c>
      <c r="D290" s="227" t="s">
        <v>208</v>
      </c>
      <c r="E290" s="228" t="s">
        <v>5941</v>
      </c>
      <c r="F290" s="229" t="s">
        <v>5942</v>
      </c>
      <c r="G290" s="230" t="s">
        <v>3145</v>
      </c>
      <c r="H290" s="231">
        <v>1</v>
      </c>
      <c r="I290" s="232"/>
      <c r="J290" s="233">
        <f>ROUND(I290*H290,2)</f>
        <v>0</v>
      </c>
      <c r="K290" s="229" t="s">
        <v>212</v>
      </c>
      <c r="L290" s="45"/>
      <c r="M290" s="234" t="s">
        <v>1</v>
      </c>
      <c r="N290" s="235" t="s">
        <v>41</v>
      </c>
      <c r="O290" s="92"/>
      <c r="P290" s="236">
        <f>O290*H290</f>
        <v>0</v>
      </c>
      <c r="Q290" s="236">
        <v>0</v>
      </c>
      <c r="R290" s="236">
        <f>Q290*H290</f>
        <v>0</v>
      </c>
      <c r="S290" s="236">
        <v>0</v>
      </c>
      <c r="T290" s="237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8" t="s">
        <v>213</v>
      </c>
      <c r="AT290" s="238" t="s">
        <v>208</v>
      </c>
      <c r="AU290" s="238" t="s">
        <v>83</v>
      </c>
      <c r="AY290" s="18" t="s">
        <v>205</v>
      </c>
      <c r="BE290" s="239">
        <f>IF(N290="základní",J290,0)</f>
        <v>0</v>
      </c>
      <c r="BF290" s="239">
        <f>IF(N290="snížená",J290,0)</f>
        <v>0</v>
      </c>
      <c r="BG290" s="239">
        <f>IF(N290="zákl. přenesená",J290,0)</f>
        <v>0</v>
      </c>
      <c r="BH290" s="239">
        <f>IF(N290="sníž. přenesená",J290,0)</f>
        <v>0</v>
      </c>
      <c r="BI290" s="239">
        <f>IF(N290="nulová",J290,0)</f>
        <v>0</v>
      </c>
      <c r="BJ290" s="18" t="s">
        <v>83</v>
      </c>
      <c r="BK290" s="239">
        <f>ROUND(I290*H290,2)</f>
        <v>0</v>
      </c>
      <c r="BL290" s="18" t="s">
        <v>213</v>
      </c>
      <c r="BM290" s="238" t="s">
        <v>5943</v>
      </c>
    </row>
    <row r="291" s="2" customFormat="1">
      <c r="A291" s="39"/>
      <c r="B291" s="40"/>
      <c r="C291" s="41"/>
      <c r="D291" s="240" t="s">
        <v>216</v>
      </c>
      <c r="E291" s="41"/>
      <c r="F291" s="241" t="s">
        <v>5944</v>
      </c>
      <c r="G291" s="41"/>
      <c r="H291" s="41"/>
      <c r="I291" s="242"/>
      <c r="J291" s="41"/>
      <c r="K291" s="41"/>
      <c r="L291" s="45"/>
      <c r="M291" s="243"/>
      <c r="N291" s="244"/>
      <c r="O291" s="92"/>
      <c r="P291" s="92"/>
      <c r="Q291" s="92"/>
      <c r="R291" s="92"/>
      <c r="S291" s="92"/>
      <c r="T291" s="93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216</v>
      </c>
      <c r="AU291" s="18" t="s">
        <v>83</v>
      </c>
    </row>
    <row r="292" s="13" customFormat="1">
      <c r="A292" s="13"/>
      <c r="B292" s="245"/>
      <c r="C292" s="246"/>
      <c r="D292" s="247" t="s">
        <v>218</v>
      </c>
      <c r="E292" s="248" t="s">
        <v>1</v>
      </c>
      <c r="F292" s="249" t="s">
        <v>5945</v>
      </c>
      <c r="G292" s="246"/>
      <c r="H292" s="248" t="s">
        <v>1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5" t="s">
        <v>218</v>
      </c>
      <c r="AU292" s="255" t="s">
        <v>83</v>
      </c>
      <c r="AV292" s="13" t="s">
        <v>83</v>
      </c>
      <c r="AW292" s="13" t="s">
        <v>32</v>
      </c>
      <c r="AX292" s="13" t="s">
        <v>76</v>
      </c>
      <c r="AY292" s="255" t="s">
        <v>205</v>
      </c>
    </row>
    <row r="293" s="13" customFormat="1">
      <c r="A293" s="13"/>
      <c r="B293" s="245"/>
      <c r="C293" s="246"/>
      <c r="D293" s="247" t="s">
        <v>218</v>
      </c>
      <c r="E293" s="248" t="s">
        <v>1</v>
      </c>
      <c r="F293" s="249" t="s">
        <v>5946</v>
      </c>
      <c r="G293" s="246"/>
      <c r="H293" s="248" t="s">
        <v>1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5" t="s">
        <v>218</v>
      </c>
      <c r="AU293" s="255" t="s">
        <v>83</v>
      </c>
      <c r="AV293" s="13" t="s">
        <v>83</v>
      </c>
      <c r="AW293" s="13" t="s">
        <v>32</v>
      </c>
      <c r="AX293" s="13" t="s">
        <v>76</v>
      </c>
      <c r="AY293" s="255" t="s">
        <v>205</v>
      </c>
    </row>
    <row r="294" s="13" customFormat="1">
      <c r="A294" s="13"/>
      <c r="B294" s="245"/>
      <c r="C294" s="246"/>
      <c r="D294" s="247" t="s">
        <v>218</v>
      </c>
      <c r="E294" s="248" t="s">
        <v>1</v>
      </c>
      <c r="F294" s="249" t="s">
        <v>5947</v>
      </c>
      <c r="G294" s="246"/>
      <c r="H294" s="248" t="s">
        <v>1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5" t="s">
        <v>218</v>
      </c>
      <c r="AU294" s="255" t="s">
        <v>83</v>
      </c>
      <c r="AV294" s="13" t="s">
        <v>83</v>
      </c>
      <c r="AW294" s="13" t="s">
        <v>32</v>
      </c>
      <c r="AX294" s="13" t="s">
        <v>76</v>
      </c>
      <c r="AY294" s="255" t="s">
        <v>205</v>
      </c>
    </row>
    <row r="295" s="13" customFormat="1">
      <c r="A295" s="13"/>
      <c r="B295" s="245"/>
      <c r="C295" s="246"/>
      <c r="D295" s="247" t="s">
        <v>218</v>
      </c>
      <c r="E295" s="248" t="s">
        <v>1</v>
      </c>
      <c r="F295" s="249" t="s">
        <v>5948</v>
      </c>
      <c r="G295" s="246"/>
      <c r="H295" s="248" t="s">
        <v>1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5" t="s">
        <v>218</v>
      </c>
      <c r="AU295" s="255" t="s">
        <v>83</v>
      </c>
      <c r="AV295" s="13" t="s">
        <v>83</v>
      </c>
      <c r="AW295" s="13" t="s">
        <v>32</v>
      </c>
      <c r="AX295" s="13" t="s">
        <v>76</v>
      </c>
      <c r="AY295" s="255" t="s">
        <v>205</v>
      </c>
    </row>
    <row r="296" s="14" customFormat="1">
      <c r="A296" s="14"/>
      <c r="B296" s="256"/>
      <c r="C296" s="257"/>
      <c r="D296" s="247" t="s">
        <v>218</v>
      </c>
      <c r="E296" s="258" t="s">
        <v>1</v>
      </c>
      <c r="F296" s="259" t="s">
        <v>83</v>
      </c>
      <c r="G296" s="257"/>
      <c r="H296" s="260">
        <v>1</v>
      </c>
      <c r="I296" s="261"/>
      <c r="J296" s="257"/>
      <c r="K296" s="257"/>
      <c r="L296" s="262"/>
      <c r="M296" s="263"/>
      <c r="N296" s="264"/>
      <c r="O296" s="264"/>
      <c r="P296" s="264"/>
      <c r="Q296" s="264"/>
      <c r="R296" s="264"/>
      <c r="S296" s="264"/>
      <c r="T296" s="26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6" t="s">
        <v>218</v>
      </c>
      <c r="AU296" s="266" t="s">
        <v>83</v>
      </c>
      <c r="AV296" s="14" t="s">
        <v>85</v>
      </c>
      <c r="AW296" s="14" t="s">
        <v>32</v>
      </c>
      <c r="AX296" s="14" t="s">
        <v>83</v>
      </c>
      <c r="AY296" s="266" t="s">
        <v>205</v>
      </c>
    </row>
    <row r="297" s="2" customFormat="1" ht="16.5" customHeight="1">
      <c r="A297" s="39"/>
      <c r="B297" s="40"/>
      <c r="C297" s="227" t="s">
        <v>353</v>
      </c>
      <c r="D297" s="227" t="s">
        <v>208</v>
      </c>
      <c r="E297" s="228" t="s">
        <v>5949</v>
      </c>
      <c r="F297" s="229" t="s">
        <v>5950</v>
      </c>
      <c r="G297" s="230" t="s">
        <v>3145</v>
      </c>
      <c r="H297" s="231">
        <v>1</v>
      </c>
      <c r="I297" s="232"/>
      <c r="J297" s="233">
        <f>ROUND(I297*H297,2)</f>
        <v>0</v>
      </c>
      <c r="K297" s="229" t="s">
        <v>212</v>
      </c>
      <c r="L297" s="45"/>
      <c r="M297" s="234" t="s">
        <v>1</v>
      </c>
      <c r="N297" s="235" t="s">
        <v>41</v>
      </c>
      <c r="O297" s="92"/>
      <c r="P297" s="236">
        <f>O297*H297</f>
        <v>0</v>
      </c>
      <c r="Q297" s="236">
        <v>0</v>
      </c>
      <c r="R297" s="236">
        <f>Q297*H297</f>
        <v>0</v>
      </c>
      <c r="S297" s="236">
        <v>0</v>
      </c>
      <c r="T297" s="237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38" t="s">
        <v>3662</v>
      </c>
      <c r="AT297" s="238" t="s">
        <v>208</v>
      </c>
      <c r="AU297" s="238" t="s">
        <v>83</v>
      </c>
      <c r="AY297" s="18" t="s">
        <v>205</v>
      </c>
      <c r="BE297" s="239">
        <f>IF(N297="základní",J297,0)</f>
        <v>0</v>
      </c>
      <c r="BF297" s="239">
        <f>IF(N297="snížená",J297,0)</f>
        <v>0</v>
      </c>
      <c r="BG297" s="239">
        <f>IF(N297="zákl. přenesená",J297,0)</f>
        <v>0</v>
      </c>
      <c r="BH297" s="239">
        <f>IF(N297="sníž. přenesená",J297,0)</f>
        <v>0</v>
      </c>
      <c r="BI297" s="239">
        <f>IF(N297="nulová",J297,0)</f>
        <v>0</v>
      </c>
      <c r="BJ297" s="18" t="s">
        <v>83</v>
      </c>
      <c r="BK297" s="239">
        <f>ROUND(I297*H297,2)</f>
        <v>0</v>
      </c>
      <c r="BL297" s="18" t="s">
        <v>3662</v>
      </c>
      <c r="BM297" s="238" t="s">
        <v>5951</v>
      </c>
    </row>
    <row r="298" s="2" customFormat="1">
      <c r="A298" s="39"/>
      <c r="B298" s="40"/>
      <c r="C298" s="41"/>
      <c r="D298" s="240" t="s">
        <v>216</v>
      </c>
      <c r="E298" s="41"/>
      <c r="F298" s="241" t="s">
        <v>5952</v>
      </c>
      <c r="G298" s="41"/>
      <c r="H298" s="41"/>
      <c r="I298" s="242"/>
      <c r="J298" s="41"/>
      <c r="K298" s="41"/>
      <c r="L298" s="45"/>
      <c r="M298" s="243"/>
      <c r="N298" s="244"/>
      <c r="O298" s="92"/>
      <c r="P298" s="92"/>
      <c r="Q298" s="92"/>
      <c r="R298" s="92"/>
      <c r="S298" s="92"/>
      <c r="T298" s="93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216</v>
      </c>
      <c r="AU298" s="18" t="s">
        <v>83</v>
      </c>
    </row>
    <row r="299" s="13" customFormat="1">
      <c r="A299" s="13"/>
      <c r="B299" s="245"/>
      <c r="C299" s="246"/>
      <c r="D299" s="247" t="s">
        <v>218</v>
      </c>
      <c r="E299" s="248" t="s">
        <v>1</v>
      </c>
      <c r="F299" s="249" t="s">
        <v>5953</v>
      </c>
      <c r="G299" s="246"/>
      <c r="H299" s="248" t="s">
        <v>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5" t="s">
        <v>218</v>
      </c>
      <c r="AU299" s="255" t="s">
        <v>83</v>
      </c>
      <c r="AV299" s="13" t="s">
        <v>83</v>
      </c>
      <c r="AW299" s="13" t="s">
        <v>32</v>
      </c>
      <c r="AX299" s="13" t="s">
        <v>76</v>
      </c>
      <c r="AY299" s="255" t="s">
        <v>205</v>
      </c>
    </row>
    <row r="300" s="13" customFormat="1">
      <c r="A300" s="13"/>
      <c r="B300" s="245"/>
      <c r="C300" s="246"/>
      <c r="D300" s="247" t="s">
        <v>218</v>
      </c>
      <c r="E300" s="248" t="s">
        <v>1</v>
      </c>
      <c r="F300" s="249" t="s">
        <v>222</v>
      </c>
      <c r="G300" s="246"/>
      <c r="H300" s="248" t="s">
        <v>1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5" t="s">
        <v>218</v>
      </c>
      <c r="AU300" s="255" t="s">
        <v>83</v>
      </c>
      <c r="AV300" s="13" t="s">
        <v>83</v>
      </c>
      <c r="AW300" s="13" t="s">
        <v>32</v>
      </c>
      <c r="AX300" s="13" t="s">
        <v>76</v>
      </c>
      <c r="AY300" s="255" t="s">
        <v>205</v>
      </c>
    </row>
    <row r="301" s="13" customFormat="1">
      <c r="A301" s="13"/>
      <c r="B301" s="245"/>
      <c r="C301" s="246"/>
      <c r="D301" s="247" t="s">
        <v>218</v>
      </c>
      <c r="E301" s="248" t="s">
        <v>1</v>
      </c>
      <c r="F301" s="249" t="s">
        <v>5954</v>
      </c>
      <c r="G301" s="246"/>
      <c r="H301" s="248" t="s">
        <v>1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5" t="s">
        <v>218</v>
      </c>
      <c r="AU301" s="255" t="s">
        <v>83</v>
      </c>
      <c r="AV301" s="13" t="s">
        <v>83</v>
      </c>
      <c r="AW301" s="13" t="s">
        <v>32</v>
      </c>
      <c r="AX301" s="13" t="s">
        <v>76</v>
      </c>
      <c r="AY301" s="255" t="s">
        <v>205</v>
      </c>
    </row>
    <row r="302" s="13" customFormat="1">
      <c r="A302" s="13"/>
      <c r="B302" s="245"/>
      <c r="C302" s="246"/>
      <c r="D302" s="247" t="s">
        <v>218</v>
      </c>
      <c r="E302" s="248" t="s">
        <v>1</v>
      </c>
      <c r="F302" s="249" t="s">
        <v>5955</v>
      </c>
      <c r="G302" s="246"/>
      <c r="H302" s="248" t="s">
        <v>1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5" t="s">
        <v>218</v>
      </c>
      <c r="AU302" s="255" t="s">
        <v>83</v>
      </c>
      <c r="AV302" s="13" t="s">
        <v>83</v>
      </c>
      <c r="AW302" s="13" t="s">
        <v>32</v>
      </c>
      <c r="AX302" s="13" t="s">
        <v>76</v>
      </c>
      <c r="AY302" s="255" t="s">
        <v>205</v>
      </c>
    </row>
    <row r="303" s="13" customFormat="1">
      <c r="A303" s="13"/>
      <c r="B303" s="245"/>
      <c r="C303" s="246"/>
      <c r="D303" s="247" t="s">
        <v>218</v>
      </c>
      <c r="E303" s="248" t="s">
        <v>1</v>
      </c>
      <c r="F303" s="249" t="s">
        <v>222</v>
      </c>
      <c r="G303" s="246"/>
      <c r="H303" s="248" t="s">
        <v>1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5" t="s">
        <v>218</v>
      </c>
      <c r="AU303" s="255" t="s">
        <v>83</v>
      </c>
      <c r="AV303" s="13" t="s">
        <v>83</v>
      </c>
      <c r="AW303" s="13" t="s">
        <v>32</v>
      </c>
      <c r="AX303" s="13" t="s">
        <v>76</v>
      </c>
      <c r="AY303" s="255" t="s">
        <v>205</v>
      </c>
    </row>
    <row r="304" s="13" customFormat="1">
      <c r="A304" s="13"/>
      <c r="B304" s="245"/>
      <c r="C304" s="246"/>
      <c r="D304" s="247" t="s">
        <v>218</v>
      </c>
      <c r="E304" s="248" t="s">
        <v>1</v>
      </c>
      <c r="F304" s="249" t="s">
        <v>5940</v>
      </c>
      <c r="G304" s="246"/>
      <c r="H304" s="248" t="s">
        <v>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5" t="s">
        <v>218</v>
      </c>
      <c r="AU304" s="255" t="s">
        <v>83</v>
      </c>
      <c r="AV304" s="13" t="s">
        <v>83</v>
      </c>
      <c r="AW304" s="13" t="s">
        <v>32</v>
      </c>
      <c r="AX304" s="13" t="s">
        <v>76</v>
      </c>
      <c r="AY304" s="255" t="s">
        <v>205</v>
      </c>
    </row>
    <row r="305" s="14" customFormat="1">
      <c r="A305" s="14"/>
      <c r="B305" s="256"/>
      <c r="C305" s="257"/>
      <c r="D305" s="247" t="s">
        <v>218</v>
      </c>
      <c r="E305" s="258" t="s">
        <v>1</v>
      </c>
      <c r="F305" s="259" t="s">
        <v>83</v>
      </c>
      <c r="G305" s="257"/>
      <c r="H305" s="260">
        <v>1</v>
      </c>
      <c r="I305" s="261"/>
      <c r="J305" s="257"/>
      <c r="K305" s="257"/>
      <c r="L305" s="262"/>
      <c r="M305" s="263"/>
      <c r="N305" s="264"/>
      <c r="O305" s="264"/>
      <c r="P305" s="264"/>
      <c r="Q305" s="264"/>
      <c r="R305" s="264"/>
      <c r="S305" s="264"/>
      <c r="T305" s="26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6" t="s">
        <v>218</v>
      </c>
      <c r="AU305" s="266" t="s">
        <v>83</v>
      </c>
      <c r="AV305" s="14" t="s">
        <v>85</v>
      </c>
      <c r="AW305" s="14" t="s">
        <v>32</v>
      </c>
      <c r="AX305" s="14" t="s">
        <v>83</v>
      </c>
      <c r="AY305" s="266" t="s">
        <v>205</v>
      </c>
    </row>
    <row r="306" s="2" customFormat="1" ht="16.5" customHeight="1">
      <c r="A306" s="39"/>
      <c r="B306" s="40"/>
      <c r="C306" s="227" t="s">
        <v>365</v>
      </c>
      <c r="D306" s="227" t="s">
        <v>208</v>
      </c>
      <c r="E306" s="228" t="s">
        <v>5956</v>
      </c>
      <c r="F306" s="229" t="s">
        <v>3661</v>
      </c>
      <c r="G306" s="230" t="s">
        <v>3145</v>
      </c>
      <c r="H306" s="231">
        <v>1</v>
      </c>
      <c r="I306" s="232"/>
      <c r="J306" s="233">
        <f>ROUND(I306*H306,2)</f>
        <v>0</v>
      </c>
      <c r="K306" s="229" t="s">
        <v>212</v>
      </c>
      <c r="L306" s="45"/>
      <c r="M306" s="234" t="s">
        <v>1</v>
      </c>
      <c r="N306" s="235" t="s">
        <v>41</v>
      </c>
      <c r="O306" s="92"/>
      <c r="P306" s="236">
        <f>O306*H306</f>
        <v>0</v>
      </c>
      <c r="Q306" s="236">
        <v>0</v>
      </c>
      <c r="R306" s="236">
        <f>Q306*H306</f>
        <v>0</v>
      </c>
      <c r="S306" s="236">
        <v>0</v>
      </c>
      <c r="T306" s="237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38" t="s">
        <v>3662</v>
      </c>
      <c r="AT306" s="238" t="s">
        <v>208</v>
      </c>
      <c r="AU306" s="238" t="s">
        <v>83</v>
      </c>
      <c r="AY306" s="18" t="s">
        <v>205</v>
      </c>
      <c r="BE306" s="239">
        <f>IF(N306="základní",J306,0)</f>
        <v>0</v>
      </c>
      <c r="BF306" s="239">
        <f>IF(N306="snížená",J306,0)</f>
        <v>0</v>
      </c>
      <c r="BG306" s="239">
        <f>IF(N306="zákl. přenesená",J306,0)</f>
        <v>0</v>
      </c>
      <c r="BH306" s="239">
        <f>IF(N306="sníž. přenesená",J306,0)</f>
        <v>0</v>
      </c>
      <c r="BI306" s="239">
        <f>IF(N306="nulová",J306,0)</f>
        <v>0</v>
      </c>
      <c r="BJ306" s="18" t="s">
        <v>83</v>
      </c>
      <c r="BK306" s="239">
        <f>ROUND(I306*H306,2)</f>
        <v>0</v>
      </c>
      <c r="BL306" s="18" t="s">
        <v>3662</v>
      </c>
      <c r="BM306" s="238" t="s">
        <v>5957</v>
      </c>
    </row>
    <row r="307" s="2" customFormat="1">
      <c r="A307" s="39"/>
      <c r="B307" s="40"/>
      <c r="C307" s="41"/>
      <c r="D307" s="240" t="s">
        <v>216</v>
      </c>
      <c r="E307" s="41"/>
      <c r="F307" s="241" t="s">
        <v>5958</v>
      </c>
      <c r="G307" s="41"/>
      <c r="H307" s="41"/>
      <c r="I307" s="242"/>
      <c r="J307" s="41"/>
      <c r="K307" s="41"/>
      <c r="L307" s="45"/>
      <c r="M307" s="243"/>
      <c r="N307" s="244"/>
      <c r="O307" s="92"/>
      <c r="P307" s="92"/>
      <c r="Q307" s="92"/>
      <c r="R307" s="92"/>
      <c r="S307" s="92"/>
      <c r="T307" s="93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216</v>
      </c>
      <c r="AU307" s="18" t="s">
        <v>83</v>
      </c>
    </row>
    <row r="308" s="13" customFormat="1">
      <c r="A308" s="13"/>
      <c r="B308" s="245"/>
      <c r="C308" s="246"/>
      <c r="D308" s="247" t="s">
        <v>218</v>
      </c>
      <c r="E308" s="248" t="s">
        <v>1</v>
      </c>
      <c r="F308" s="249" t="s">
        <v>5959</v>
      </c>
      <c r="G308" s="246"/>
      <c r="H308" s="248" t="s">
        <v>1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5" t="s">
        <v>218</v>
      </c>
      <c r="AU308" s="255" t="s">
        <v>83</v>
      </c>
      <c r="AV308" s="13" t="s">
        <v>83</v>
      </c>
      <c r="AW308" s="13" t="s">
        <v>32</v>
      </c>
      <c r="AX308" s="13" t="s">
        <v>76</v>
      </c>
      <c r="AY308" s="255" t="s">
        <v>205</v>
      </c>
    </row>
    <row r="309" s="13" customFormat="1">
      <c r="A309" s="13"/>
      <c r="B309" s="245"/>
      <c r="C309" s="246"/>
      <c r="D309" s="247" t="s">
        <v>218</v>
      </c>
      <c r="E309" s="248" t="s">
        <v>1</v>
      </c>
      <c r="F309" s="249" t="s">
        <v>222</v>
      </c>
      <c r="G309" s="246"/>
      <c r="H309" s="248" t="s">
        <v>1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5" t="s">
        <v>218</v>
      </c>
      <c r="AU309" s="255" t="s">
        <v>83</v>
      </c>
      <c r="AV309" s="13" t="s">
        <v>83</v>
      </c>
      <c r="AW309" s="13" t="s">
        <v>32</v>
      </c>
      <c r="AX309" s="13" t="s">
        <v>76</v>
      </c>
      <c r="AY309" s="255" t="s">
        <v>205</v>
      </c>
    </row>
    <row r="310" s="13" customFormat="1">
      <c r="A310" s="13"/>
      <c r="B310" s="245"/>
      <c r="C310" s="246"/>
      <c r="D310" s="247" t="s">
        <v>218</v>
      </c>
      <c r="E310" s="248" t="s">
        <v>1</v>
      </c>
      <c r="F310" s="249" t="s">
        <v>5960</v>
      </c>
      <c r="G310" s="246"/>
      <c r="H310" s="248" t="s">
        <v>1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5" t="s">
        <v>218</v>
      </c>
      <c r="AU310" s="255" t="s">
        <v>83</v>
      </c>
      <c r="AV310" s="13" t="s">
        <v>83</v>
      </c>
      <c r="AW310" s="13" t="s">
        <v>32</v>
      </c>
      <c r="AX310" s="13" t="s">
        <v>76</v>
      </c>
      <c r="AY310" s="255" t="s">
        <v>205</v>
      </c>
    </row>
    <row r="311" s="13" customFormat="1">
      <c r="A311" s="13"/>
      <c r="B311" s="245"/>
      <c r="C311" s="246"/>
      <c r="D311" s="247" t="s">
        <v>218</v>
      </c>
      <c r="E311" s="248" t="s">
        <v>1</v>
      </c>
      <c r="F311" s="249" t="s">
        <v>5961</v>
      </c>
      <c r="G311" s="246"/>
      <c r="H311" s="248" t="s">
        <v>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5" t="s">
        <v>218</v>
      </c>
      <c r="AU311" s="255" t="s">
        <v>83</v>
      </c>
      <c r="AV311" s="13" t="s">
        <v>83</v>
      </c>
      <c r="AW311" s="13" t="s">
        <v>32</v>
      </c>
      <c r="AX311" s="13" t="s">
        <v>76</v>
      </c>
      <c r="AY311" s="255" t="s">
        <v>205</v>
      </c>
    </row>
    <row r="312" s="13" customFormat="1">
      <c r="A312" s="13"/>
      <c r="B312" s="245"/>
      <c r="C312" s="246"/>
      <c r="D312" s="247" t="s">
        <v>218</v>
      </c>
      <c r="E312" s="248" t="s">
        <v>1</v>
      </c>
      <c r="F312" s="249" t="s">
        <v>5962</v>
      </c>
      <c r="G312" s="246"/>
      <c r="H312" s="248" t="s">
        <v>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5" t="s">
        <v>218</v>
      </c>
      <c r="AU312" s="255" t="s">
        <v>83</v>
      </c>
      <c r="AV312" s="13" t="s">
        <v>83</v>
      </c>
      <c r="AW312" s="13" t="s">
        <v>32</v>
      </c>
      <c r="AX312" s="13" t="s">
        <v>76</v>
      </c>
      <c r="AY312" s="255" t="s">
        <v>205</v>
      </c>
    </row>
    <row r="313" s="13" customFormat="1">
      <c r="A313" s="13"/>
      <c r="B313" s="245"/>
      <c r="C313" s="246"/>
      <c r="D313" s="247" t="s">
        <v>218</v>
      </c>
      <c r="E313" s="248" t="s">
        <v>1</v>
      </c>
      <c r="F313" s="249" t="s">
        <v>3665</v>
      </c>
      <c r="G313" s="246"/>
      <c r="H313" s="248" t="s">
        <v>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5" t="s">
        <v>218</v>
      </c>
      <c r="AU313" s="255" t="s">
        <v>83</v>
      </c>
      <c r="AV313" s="13" t="s">
        <v>83</v>
      </c>
      <c r="AW313" s="13" t="s">
        <v>32</v>
      </c>
      <c r="AX313" s="13" t="s">
        <v>76</v>
      </c>
      <c r="AY313" s="255" t="s">
        <v>205</v>
      </c>
    </row>
    <row r="314" s="13" customFormat="1">
      <c r="A314" s="13"/>
      <c r="B314" s="245"/>
      <c r="C314" s="246"/>
      <c r="D314" s="247" t="s">
        <v>218</v>
      </c>
      <c r="E314" s="248" t="s">
        <v>1</v>
      </c>
      <c r="F314" s="249" t="s">
        <v>3665</v>
      </c>
      <c r="G314" s="246"/>
      <c r="H314" s="248" t="s">
        <v>1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5" t="s">
        <v>218</v>
      </c>
      <c r="AU314" s="255" t="s">
        <v>83</v>
      </c>
      <c r="AV314" s="13" t="s">
        <v>83</v>
      </c>
      <c r="AW314" s="13" t="s">
        <v>32</v>
      </c>
      <c r="AX314" s="13" t="s">
        <v>76</v>
      </c>
      <c r="AY314" s="255" t="s">
        <v>205</v>
      </c>
    </row>
    <row r="315" s="13" customFormat="1">
      <c r="A315" s="13"/>
      <c r="B315" s="245"/>
      <c r="C315" s="246"/>
      <c r="D315" s="247" t="s">
        <v>218</v>
      </c>
      <c r="E315" s="248" t="s">
        <v>1</v>
      </c>
      <c r="F315" s="249" t="s">
        <v>3667</v>
      </c>
      <c r="G315" s="246"/>
      <c r="H315" s="248" t="s">
        <v>1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5" t="s">
        <v>218</v>
      </c>
      <c r="AU315" s="255" t="s">
        <v>83</v>
      </c>
      <c r="AV315" s="13" t="s">
        <v>83</v>
      </c>
      <c r="AW315" s="13" t="s">
        <v>32</v>
      </c>
      <c r="AX315" s="13" t="s">
        <v>76</v>
      </c>
      <c r="AY315" s="255" t="s">
        <v>205</v>
      </c>
    </row>
    <row r="316" s="13" customFormat="1">
      <c r="A316" s="13"/>
      <c r="B316" s="245"/>
      <c r="C316" s="246"/>
      <c r="D316" s="247" t="s">
        <v>218</v>
      </c>
      <c r="E316" s="248" t="s">
        <v>1</v>
      </c>
      <c r="F316" s="249" t="s">
        <v>3668</v>
      </c>
      <c r="G316" s="246"/>
      <c r="H316" s="248" t="s">
        <v>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5" t="s">
        <v>218</v>
      </c>
      <c r="AU316" s="255" t="s">
        <v>83</v>
      </c>
      <c r="AV316" s="13" t="s">
        <v>83</v>
      </c>
      <c r="AW316" s="13" t="s">
        <v>32</v>
      </c>
      <c r="AX316" s="13" t="s">
        <v>76</v>
      </c>
      <c r="AY316" s="255" t="s">
        <v>205</v>
      </c>
    </row>
    <row r="317" s="13" customFormat="1">
      <c r="A317" s="13"/>
      <c r="B317" s="245"/>
      <c r="C317" s="246"/>
      <c r="D317" s="247" t="s">
        <v>218</v>
      </c>
      <c r="E317" s="248" t="s">
        <v>1</v>
      </c>
      <c r="F317" s="249" t="s">
        <v>3669</v>
      </c>
      <c r="G317" s="246"/>
      <c r="H317" s="248" t="s">
        <v>1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5" t="s">
        <v>218</v>
      </c>
      <c r="AU317" s="255" t="s">
        <v>83</v>
      </c>
      <c r="AV317" s="13" t="s">
        <v>83</v>
      </c>
      <c r="AW317" s="13" t="s">
        <v>32</v>
      </c>
      <c r="AX317" s="13" t="s">
        <v>76</v>
      </c>
      <c r="AY317" s="255" t="s">
        <v>205</v>
      </c>
    </row>
    <row r="318" s="13" customFormat="1">
      <c r="A318" s="13"/>
      <c r="B318" s="245"/>
      <c r="C318" s="246"/>
      <c r="D318" s="247" t="s">
        <v>218</v>
      </c>
      <c r="E318" s="248" t="s">
        <v>1</v>
      </c>
      <c r="F318" s="249" t="s">
        <v>3670</v>
      </c>
      <c r="G318" s="246"/>
      <c r="H318" s="248" t="s">
        <v>1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5" t="s">
        <v>218</v>
      </c>
      <c r="AU318" s="255" t="s">
        <v>83</v>
      </c>
      <c r="AV318" s="13" t="s">
        <v>83</v>
      </c>
      <c r="AW318" s="13" t="s">
        <v>32</v>
      </c>
      <c r="AX318" s="13" t="s">
        <v>76</v>
      </c>
      <c r="AY318" s="255" t="s">
        <v>205</v>
      </c>
    </row>
    <row r="319" s="13" customFormat="1">
      <c r="A319" s="13"/>
      <c r="B319" s="245"/>
      <c r="C319" s="246"/>
      <c r="D319" s="247" t="s">
        <v>218</v>
      </c>
      <c r="E319" s="248" t="s">
        <v>1</v>
      </c>
      <c r="F319" s="249" t="s">
        <v>222</v>
      </c>
      <c r="G319" s="246"/>
      <c r="H319" s="248" t="s">
        <v>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5" t="s">
        <v>218</v>
      </c>
      <c r="AU319" s="255" t="s">
        <v>83</v>
      </c>
      <c r="AV319" s="13" t="s">
        <v>83</v>
      </c>
      <c r="AW319" s="13" t="s">
        <v>32</v>
      </c>
      <c r="AX319" s="13" t="s">
        <v>76</v>
      </c>
      <c r="AY319" s="255" t="s">
        <v>205</v>
      </c>
    </row>
    <row r="320" s="13" customFormat="1">
      <c r="A320" s="13"/>
      <c r="B320" s="245"/>
      <c r="C320" s="246"/>
      <c r="D320" s="247" t="s">
        <v>218</v>
      </c>
      <c r="E320" s="248" t="s">
        <v>1</v>
      </c>
      <c r="F320" s="249" t="s">
        <v>5963</v>
      </c>
      <c r="G320" s="246"/>
      <c r="H320" s="248" t="s">
        <v>1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5" t="s">
        <v>218</v>
      </c>
      <c r="AU320" s="255" t="s">
        <v>83</v>
      </c>
      <c r="AV320" s="13" t="s">
        <v>83</v>
      </c>
      <c r="AW320" s="13" t="s">
        <v>32</v>
      </c>
      <c r="AX320" s="13" t="s">
        <v>76</v>
      </c>
      <c r="AY320" s="255" t="s">
        <v>205</v>
      </c>
    </row>
    <row r="321" s="13" customFormat="1">
      <c r="A321" s="13"/>
      <c r="B321" s="245"/>
      <c r="C321" s="246"/>
      <c r="D321" s="247" t="s">
        <v>218</v>
      </c>
      <c r="E321" s="248" t="s">
        <v>1</v>
      </c>
      <c r="F321" s="249" t="s">
        <v>3671</v>
      </c>
      <c r="G321" s="246"/>
      <c r="H321" s="248" t="s">
        <v>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5" t="s">
        <v>218</v>
      </c>
      <c r="AU321" s="255" t="s">
        <v>83</v>
      </c>
      <c r="AV321" s="13" t="s">
        <v>83</v>
      </c>
      <c r="AW321" s="13" t="s">
        <v>32</v>
      </c>
      <c r="AX321" s="13" t="s">
        <v>76</v>
      </c>
      <c r="AY321" s="255" t="s">
        <v>205</v>
      </c>
    </row>
    <row r="322" s="13" customFormat="1">
      <c r="A322" s="13"/>
      <c r="B322" s="245"/>
      <c r="C322" s="246"/>
      <c r="D322" s="247" t="s">
        <v>218</v>
      </c>
      <c r="E322" s="248" t="s">
        <v>1</v>
      </c>
      <c r="F322" s="249" t="s">
        <v>3666</v>
      </c>
      <c r="G322" s="246"/>
      <c r="H322" s="248" t="s">
        <v>1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5" t="s">
        <v>218</v>
      </c>
      <c r="AU322" s="255" t="s">
        <v>83</v>
      </c>
      <c r="AV322" s="13" t="s">
        <v>83</v>
      </c>
      <c r="AW322" s="13" t="s">
        <v>32</v>
      </c>
      <c r="AX322" s="13" t="s">
        <v>76</v>
      </c>
      <c r="AY322" s="255" t="s">
        <v>205</v>
      </c>
    </row>
    <row r="323" s="13" customFormat="1">
      <c r="A323" s="13"/>
      <c r="B323" s="245"/>
      <c r="C323" s="246"/>
      <c r="D323" s="247" t="s">
        <v>218</v>
      </c>
      <c r="E323" s="248" t="s">
        <v>1</v>
      </c>
      <c r="F323" s="249" t="s">
        <v>5964</v>
      </c>
      <c r="G323" s="246"/>
      <c r="H323" s="248" t="s">
        <v>1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5" t="s">
        <v>218</v>
      </c>
      <c r="AU323" s="255" t="s">
        <v>83</v>
      </c>
      <c r="AV323" s="13" t="s">
        <v>83</v>
      </c>
      <c r="AW323" s="13" t="s">
        <v>32</v>
      </c>
      <c r="AX323" s="13" t="s">
        <v>76</v>
      </c>
      <c r="AY323" s="255" t="s">
        <v>205</v>
      </c>
    </row>
    <row r="324" s="13" customFormat="1">
      <c r="A324" s="13"/>
      <c r="B324" s="245"/>
      <c r="C324" s="246"/>
      <c r="D324" s="247" t="s">
        <v>218</v>
      </c>
      <c r="E324" s="248" t="s">
        <v>1</v>
      </c>
      <c r="F324" s="249" t="s">
        <v>5965</v>
      </c>
      <c r="G324" s="246"/>
      <c r="H324" s="248" t="s">
        <v>1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5" t="s">
        <v>218</v>
      </c>
      <c r="AU324" s="255" t="s">
        <v>83</v>
      </c>
      <c r="AV324" s="13" t="s">
        <v>83</v>
      </c>
      <c r="AW324" s="13" t="s">
        <v>32</v>
      </c>
      <c r="AX324" s="13" t="s">
        <v>76</v>
      </c>
      <c r="AY324" s="255" t="s">
        <v>205</v>
      </c>
    </row>
    <row r="325" s="13" customFormat="1">
      <c r="A325" s="13"/>
      <c r="B325" s="245"/>
      <c r="C325" s="246"/>
      <c r="D325" s="247" t="s">
        <v>218</v>
      </c>
      <c r="E325" s="248" t="s">
        <v>1</v>
      </c>
      <c r="F325" s="249" t="s">
        <v>5966</v>
      </c>
      <c r="G325" s="246"/>
      <c r="H325" s="248" t="s">
        <v>1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5" t="s">
        <v>218</v>
      </c>
      <c r="AU325" s="255" t="s">
        <v>83</v>
      </c>
      <c r="AV325" s="13" t="s">
        <v>83</v>
      </c>
      <c r="AW325" s="13" t="s">
        <v>32</v>
      </c>
      <c r="AX325" s="13" t="s">
        <v>76</v>
      </c>
      <c r="AY325" s="255" t="s">
        <v>205</v>
      </c>
    </row>
    <row r="326" s="13" customFormat="1">
      <c r="A326" s="13"/>
      <c r="B326" s="245"/>
      <c r="C326" s="246"/>
      <c r="D326" s="247" t="s">
        <v>218</v>
      </c>
      <c r="E326" s="248" t="s">
        <v>1</v>
      </c>
      <c r="F326" s="249" t="s">
        <v>5967</v>
      </c>
      <c r="G326" s="246"/>
      <c r="H326" s="248" t="s">
        <v>1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5" t="s">
        <v>218</v>
      </c>
      <c r="AU326" s="255" t="s">
        <v>83</v>
      </c>
      <c r="AV326" s="13" t="s">
        <v>83</v>
      </c>
      <c r="AW326" s="13" t="s">
        <v>32</v>
      </c>
      <c r="AX326" s="13" t="s">
        <v>76</v>
      </c>
      <c r="AY326" s="255" t="s">
        <v>205</v>
      </c>
    </row>
    <row r="327" s="13" customFormat="1">
      <c r="A327" s="13"/>
      <c r="B327" s="245"/>
      <c r="C327" s="246"/>
      <c r="D327" s="247" t="s">
        <v>218</v>
      </c>
      <c r="E327" s="248" t="s">
        <v>1</v>
      </c>
      <c r="F327" s="249" t="s">
        <v>5968</v>
      </c>
      <c r="G327" s="246"/>
      <c r="H327" s="248" t="s">
        <v>1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5" t="s">
        <v>218</v>
      </c>
      <c r="AU327" s="255" t="s">
        <v>83</v>
      </c>
      <c r="AV327" s="13" t="s">
        <v>83</v>
      </c>
      <c r="AW327" s="13" t="s">
        <v>32</v>
      </c>
      <c r="AX327" s="13" t="s">
        <v>76</v>
      </c>
      <c r="AY327" s="255" t="s">
        <v>205</v>
      </c>
    </row>
    <row r="328" s="13" customFormat="1">
      <c r="A328" s="13"/>
      <c r="B328" s="245"/>
      <c r="C328" s="246"/>
      <c r="D328" s="247" t="s">
        <v>218</v>
      </c>
      <c r="E328" s="248" t="s">
        <v>1</v>
      </c>
      <c r="F328" s="249" t="s">
        <v>222</v>
      </c>
      <c r="G328" s="246"/>
      <c r="H328" s="248" t="s">
        <v>1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5" t="s">
        <v>218</v>
      </c>
      <c r="AU328" s="255" t="s">
        <v>83</v>
      </c>
      <c r="AV328" s="13" t="s">
        <v>83</v>
      </c>
      <c r="AW328" s="13" t="s">
        <v>32</v>
      </c>
      <c r="AX328" s="13" t="s">
        <v>76</v>
      </c>
      <c r="AY328" s="255" t="s">
        <v>205</v>
      </c>
    </row>
    <row r="329" s="13" customFormat="1">
      <c r="A329" s="13"/>
      <c r="B329" s="245"/>
      <c r="C329" s="246"/>
      <c r="D329" s="247" t="s">
        <v>218</v>
      </c>
      <c r="E329" s="248" t="s">
        <v>1</v>
      </c>
      <c r="F329" s="249" t="s">
        <v>5940</v>
      </c>
      <c r="G329" s="246"/>
      <c r="H329" s="248" t="s">
        <v>1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5" t="s">
        <v>218</v>
      </c>
      <c r="AU329" s="255" t="s">
        <v>83</v>
      </c>
      <c r="AV329" s="13" t="s">
        <v>83</v>
      </c>
      <c r="AW329" s="13" t="s">
        <v>32</v>
      </c>
      <c r="AX329" s="13" t="s">
        <v>76</v>
      </c>
      <c r="AY329" s="255" t="s">
        <v>205</v>
      </c>
    </row>
    <row r="330" s="14" customFormat="1">
      <c r="A330" s="14"/>
      <c r="B330" s="256"/>
      <c r="C330" s="257"/>
      <c r="D330" s="247" t="s">
        <v>218</v>
      </c>
      <c r="E330" s="258" t="s">
        <v>1</v>
      </c>
      <c r="F330" s="259" t="s">
        <v>83</v>
      </c>
      <c r="G330" s="257"/>
      <c r="H330" s="260">
        <v>1</v>
      </c>
      <c r="I330" s="261"/>
      <c r="J330" s="257"/>
      <c r="K330" s="257"/>
      <c r="L330" s="262"/>
      <c r="M330" s="263"/>
      <c r="N330" s="264"/>
      <c r="O330" s="264"/>
      <c r="P330" s="264"/>
      <c r="Q330" s="264"/>
      <c r="R330" s="264"/>
      <c r="S330" s="264"/>
      <c r="T330" s="26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6" t="s">
        <v>218</v>
      </c>
      <c r="AU330" s="266" t="s">
        <v>83</v>
      </c>
      <c r="AV330" s="14" t="s">
        <v>85</v>
      </c>
      <c r="AW330" s="14" t="s">
        <v>32</v>
      </c>
      <c r="AX330" s="14" t="s">
        <v>83</v>
      </c>
      <c r="AY330" s="266" t="s">
        <v>205</v>
      </c>
    </row>
    <row r="331" s="2" customFormat="1" ht="16.5" customHeight="1">
      <c r="A331" s="39"/>
      <c r="B331" s="40"/>
      <c r="C331" s="227" t="s">
        <v>372</v>
      </c>
      <c r="D331" s="227" t="s">
        <v>208</v>
      </c>
      <c r="E331" s="228" t="s">
        <v>5969</v>
      </c>
      <c r="F331" s="229" t="s">
        <v>5970</v>
      </c>
      <c r="G331" s="230" t="s">
        <v>3145</v>
      </c>
      <c r="H331" s="231">
        <v>1</v>
      </c>
      <c r="I331" s="232"/>
      <c r="J331" s="233">
        <f>ROUND(I331*H331,2)</f>
        <v>0</v>
      </c>
      <c r="K331" s="229" t="s">
        <v>1</v>
      </c>
      <c r="L331" s="45"/>
      <c r="M331" s="234" t="s">
        <v>1</v>
      </c>
      <c r="N331" s="235" t="s">
        <v>41</v>
      </c>
      <c r="O331" s="92"/>
      <c r="P331" s="236">
        <f>O331*H331</f>
        <v>0</v>
      </c>
      <c r="Q331" s="236">
        <v>0</v>
      </c>
      <c r="R331" s="236">
        <f>Q331*H331</f>
        <v>0</v>
      </c>
      <c r="S331" s="236">
        <v>0</v>
      </c>
      <c r="T331" s="237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8" t="s">
        <v>3662</v>
      </c>
      <c r="AT331" s="238" t="s">
        <v>208</v>
      </c>
      <c r="AU331" s="238" t="s">
        <v>83</v>
      </c>
      <c r="AY331" s="18" t="s">
        <v>205</v>
      </c>
      <c r="BE331" s="239">
        <f>IF(N331="základní",J331,0)</f>
        <v>0</v>
      </c>
      <c r="BF331" s="239">
        <f>IF(N331="snížená",J331,0)</f>
        <v>0</v>
      </c>
      <c r="BG331" s="239">
        <f>IF(N331="zákl. přenesená",J331,0)</f>
        <v>0</v>
      </c>
      <c r="BH331" s="239">
        <f>IF(N331="sníž. přenesená",J331,0)</f>
        <v>0</v>
      </c>
      <c r="BI331" s="239">
        <f>IF(N331="nulová",J331,0)</f>
        <v>0</v>
      </c>
      <c r="BJ331" s="18" t="s">
        <v>83</v>
      </c>
      <c r="BK331" s="239">
        <f>ROUND(I331*H331,2)</f>
        <v>0</v>
      </c>
      <c r="BL331" s="18" t="s">
        <v>3662</v>
      </c>
      <c r="BM331" s="238" t="s">
        <v>5971</v>
      </c>
    </row>
    <row r="332" s="13" customFormat="1">
      <c r="A332" s="13"/>
      <c r="B332" s="245"/>
      <c r="C332" s="246"/>
      <c r="D332" s="247" t="s">
        <v>218</v>
      </c>
      <c r="E332" s="248" t="s">
        <v>1</v>
      </c>
      <c r="F332" s="249" t="s">
        <v>5972</v>
      </c>
      <c r="G332" s="246"/>
      <c r="H332" s="248" t="s">
        <v>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5" t="s">
        <v>218</v>
      </c>
      <c r="AU332" s="255" t="s">
        <v>83</v>
      </c>
      <c r="AV332" s="13" t="s">
        <v>83</v>
      </c>
      <c r="AW332" s="13" t="s">
        <v>32</v>
      </c>
      <c r="AX332" s="13" t="s">
        <v>76</v>
      </c>
      <c r="AY332" s="255" t="s">
        <v>205</v>
      </c>
    </row>
    <row r="333" s="14" customFormat="1">
      <c r="A333" s="14"/>
      <c r="B333" s="256"/>
      <c r="C333" s="257"/>
      <c r="D333" s="247" t="s">
        <v>218</v>
      </c>
      <c r="E333" s="258" t="s">
        <v>1</v>
      </c>
      <c r="F333" s="259" t="s">
        <v>83</v>
      </c>
      <c r="G333" s="257"/>
      <c r="H333" s="260">
        <v>1</v>
      </c>
      <c r="I333" s="261"/>
      <c r="J333" s="257"/>
      <c r="K333" s="257"/>
      <c r="L333" s="262"/>
      <c r="M333" s="263"/>
      <c r="N333" s="264"/>
      <c r="O333" s="264"/>
      <c r="P333" s="264"/>
      <c r="Q333" s="264"/>
      <c r="R333" s="264"/>
      <c r="S333" s="264"/>
      <c r="T333" s="26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6" t="s">
        <v>218</v>
      </c>
      <c r="AU333" s="266" t="s">
        <v>83</v>
      </c>
      <c r="AV333" s="14" t="s">
        <v>85</v>
      </c>
      <c r="AW333" s="14" t="s">
        <v>32</v>
      </c>
      <c r="AX333" s="14" t="s">
        <v>83</v>
      </c>
      <c r="AY333" s="266" t="s">
        <v>205</v>
      </c>
    </row>
    <row r="334" s="12" customFormat="1" ht="25.92" customHeight="1">
      <c r="A334" s="12"/>
      <c r="B334" s="211"/>
      <c r="C334" s="212"/>
      <c r="D334" s="213" t="s">
        <v>75</v>
      </c>
      <c r="E334" s="214" t="s">
        <v>5973</v>
      </c>
      <c r="F334" s="214" t="s">
        <v>5974</v>
      </c>
      <c r="G334" s="212"/>
      <c r="H334" s="212"/>
      <c r="I334" s="215"/>
      <c r="J334" s="216">
        <f>BK334</f>
        <v>0</v>
      </c>
      <c r="K334" s="212"/>
      <c r="L334" s="217"/>
      <c r="M334" s="218"/>
      <c r="N334" s="219"/>
      <c r="O334" s="219"/>
      <c r="P334" s="220">
        <f>SUM(P335:P347)</f>
        <v>0</v>
      </c>
      <c r="Q334" s="219"/>
      <c r="R334" s="220">
        <f>SUM(R335:R347)</f>
        <v>0</v>
      </c>
      <c r="S334" s="219"/>
      <c r="T334" s="221">
        <f>SUM(T335:T347)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22" t="s">
        <v>252</v>
      </c>
      <c r="AT334" s="223" t="s">
        <v>75</v>
      </c>
      <c r="AU334" s="223" t="s">
        <v>76</v>
      </c>
      <c r="AY334" s="222" t="s">
        <v>205</v>
      </c>
      <c r="BK334" s="224">
        <f>SUM(BK335:BK347)</f>
        <v>0</v>
      </c>
    </row>
    <row r="335" s="2" customFormat="1" ht="16.5" customHeight="1">
      <c r="A335" s="39"/>
      <c r="B335" s="40"/>
      <c r="C335" s="227" t="s">
        <v>377</v>
      </c>
      <c r="D335" s="227" t="s">
        <v>208</v>
      </c>
      <c r="E335" s="228" t="s">
        <v>5975</v>
      </c>
      <c r="F335" s="229" t="s">
        <v>5976</v>
      </c>
      <c r="G335" s="230" t="s">
        <v>3145</v>
      </c>
      <c r="H335" s="231">
        <v>1</v>
      </c>
      <c r="I335" s="232"/>
      <c r="J335" s="233">
        <f>ROUND(I335*H335,2)</f>
        <v>0</v>
      </c>
      <c r="K335" s="229" t="s">
        <v>212</v>
      </c>
      <c r="L335" s="45"/>
      <c r="M335" s="234" t="s">
        <v>1</v>
      </c>
      <c r="N335" s="235" t="s">
        <v>41</v>
      </c>
      <c r="O335" s="92"/>
      <c r="P335" s="236">
        <f>O335*H335</f>
        <v>0</v>
      </c>
      <c r="Q335" s="236">
        <v>0</v>
      </c>
      <c r="R335" s="236">
        <f>Q335*H335</f>
        <v>0</v>
      </c>
      <c r="S335" s="236">
        <v>0</v>
      </c>
      <c r="T335" s="237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38" t="s">
        <v>3662</v>
      </c>
      <c r="AT335" s="238" t="s">
        <v>208</v>
      </c>
      <c r="AU335" s="238" t="s">
        <v>83</v>
      </c>
      <c r="AY335" s="18" t="s">
        <v>205</v>
      </c>
      <c r="BE335" s="239">
        <f>IF(N335="základní",J335,0)</f>
        <v>0</v>
      </c>
      <c r="BF335" s="239">
        <f>IF(N335="snížená",J335,0)</f>
        <v>0</v>
      </c>
      <c r="BG335" s="239">
        <f>IF(N335="zákl. přenesená",J335,0)</f>
        <v>0</v>
      </c>
      <c r="BH335" s="239">
        <f>IF(N335="sníž. přenesená",J335,0)</f>
        <v>0</v>
      </c>
      <c r="BI335" s="239">
        <f>IF(N335="nulová",J335,0)</f>
        <v>0</v>
      </c>
      <c r="BJ335" s="18" t="s">
        <v>83</v>
      </c>
      <c r="BK335" s="239">
        <f>ROUND(I335*H335,2)</f>
        <v>0</v>
      </c>
      <c r="BL335" s="18" t="s">
        <v>3662</v>
      </c>
      <c r="BM335" s="238" t="s">
        <v>5977</v>
      </c>
    </row>
    <row r="336" s="2" customFormat="1">
      <c r="A336" s="39"/>
      <c r="B336" s="40"/>
      <c r="C336" s="41"/>
      <c r="D336" s="240" t="s">
        <v>216</v>
      </c>
      <c r="E336" s="41"/>
      <c r="F336" s="241" t="s">
        <v>5978</v>
      </c>
      <c r="G336" s="41"/>
      <c r="H336" s="41"/>
      <c r="I336" s="242"/>
      <c r="J336" s="41"/>
      <c r="K336" s="41"/>
      <c r="L336" s="45"/>
      <c r="M336" s="243"/>
      <c r="N336" s="244"/>
      <c r="O336" s="92"/>
      <c r="P336" s="92"/>
      <c r="Q336" s="92"/>
      <c r="R336" s="92"/>
      <c r="S336" s="92"/>
      <c r="T336" s="93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216</v>
      </c>
      <c r="AU336" s="18" t="s">
        <v>83</v>
      </c>
    </row>
    <row r="337" s="13" customFormat="1">
      <c r="A337" s="13"/>
      <c r="B337" s="245"/>
      <c r="C337" s="246"/>
      <c r="D337" s="247" t="s">
        <v>218</v>
      </c>
      <c r="E337" s="248" t="s">
        <v>1</v>
      </c>
      <c r="F337" s="249" t="s">
        <v>5979</v>
      </c>
      <c r="G337" s="246"/>
      <c r="H337" s="248" t="s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5" t="s">
        <v>218</v>
      </c>
      <c r="AU337" s="255" t="s">
        <v>83</v>
      </c>
      <c r="AV337" s="13" t="s">
        <v>83</v>
      </c>
      <c r="AW337" s="13" t="s">
        <v>32</v>
      </c>
      <c r="AX337" s="13" t="s">
        <v>76</v>
      </c>
      <c r="AY337" s="255" t="s">
        <v>205</v>
      </c>
    </row>
    <row r="338" s="13" customFormat="1">
      <c r="A338" s="13"/>
      <c r="B338" s="245"/>
      <c r="C338" s="246"/>
      <c r="D338" s="247" t="s">
        <v>218</v>
      </c>
      <c r="E338" s="248" t="s">
        <v>1</v>
      </c>
      <c r="F338" s="249" t="s">
        <v>5980</v>
      </c>
      <c r="G338" s="246"/>
      <c r="H338" s="248" t="s">
        <v>1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5" t="s">
        <v>218</v>
      </c>
      <c r="AU338" s="255" t="s">
        <v>83</v>
      </c>
      <c r="AV338" s="13" t="s">
        <v>83</v>
      </c>
      <c r="AW338" s="13" t="s">
        <v>32</v>
      </c>
      <c r="AX338" s="13" t="s">
        <v>76</v>
      </c>
      <c r="AY338" s="255" t="s">
        <v>205</v>
      </c>
    </row>
    <row r="339" s="13" customFormat="1">
      <c r="A339" s="13"/>
      <c r="B339" s="245"/>
      <c r="C339" s="246"/>
      <c r="D339" s="247" t="s">
        <v>218</v>
      </c>
      <c r="E339" s="248" t="s">
        <v>1</v>
      </c>
      <c r="F339" s="249" t="s">
        <v>5981</v>
      </c>
      <c r="G339" s="246"/>
      <c r="H339" s="248" t="s">
        <v>1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5" t="s">
        <v>218</v>
      </c>
      <c r="AU339" s="255" t="s">
        <v>83</v>
      </c>
      <c r="AV339" s="13" t="s">
        <v>83</v>
      </c>
      <c r="AW339" s="13" t="s">
        <v>32</v>
      </c>
      <c r="AX339" s="13" t="s">
        <v>76</v>
      </c>
      <c r="AY339" s="255" t="s">
        <v>205</v>
      </c>
    </row>
    <row r="340" s="14" customFormat="1">
      <c r="A340" s="14"/>
      <c r="B340" s="256"/>
      <c r="C340" s="257"/>
      <c r="D340" s="247" t="s">
        <v>218</v>
      </c>
      <c r="E340" s="258" t="s">
        <v>1</v>
      </c>
      <c r="F340" s="259" t="s">
        <v>83</v>
      </c>
      <c r="G340" s="257"/>
      <c r="H340" s="260">
        <v>1</v>
      </c>
      <c r="I340" s="261"/>
      <c r="J340" s="257"/>
      <c r="K340" s="257"/>
      <c r="L340" s="262"/>
      <c r="M340" s="263"/>
      <c r="N340" s="264"/>
      <c r="O340" s="264"/>
      <c r="P340" s="264"/>
      <c r="Q340" s="264"/>
      <c r="R340" s="264"/>
      <c r="S340" s="264"/>
      <c r="T340" s="26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6" t="s">
        <v>218</v>
      </c>
      <c r="AU340" s="266" t="s">
        <v>83</v>
      </c>
      <c r="AV340" s="14" t="s">
        <v>85</v>
      </c>
      <c r="AW340" s="14" t="s">
        <v>32</v>
      </c>
      <c r="AX340" s="14" t="s">
        <v>83</v>
      </c>
      <c r="AY340" s="266" t="s">
        <v>205</v>
      </c>
    </row>
    <row r="341" s="2" customFormat="1" ht="16.5" customHeight="1">
      <c r="A341" s="39"/>
      <c r="B341" s="40"/>
      <c r="C341" s="227" t="s">
        <v>7</v>
      </c>
      <c r="D341" s="227" t="s">
        <v>208</v>
      </c>
      <c r="E341" s="228" t="s">
        <v>3673</v>
      </c>
      <c r="F341" s="229" t="s">
        <v>3674</v>
      </c>
      <c r="G341" s="230" t="s">
        <v>3145</v>
      </c>
      <c r="H341" s="231">
        <v>1</v>
      </c>
      <c r="I341" s="232"/>
      <c r="J341" s="233">
        <f>ROUND(I341*H341,2)</f>
        <v>0</v>
      </c>
      <c r="K341" s="229" t="s">
        <v>212</v>
      </c>
      <c r="L341" s="45"/>
      <c r="M341" s="234" t="s">
        <v>1</v>
      </c>
      <c r="N341" s="235" t="s">
        <v>41</v>
      </c>
      <c r="O341" s="92"/>
      <c r="P341" s="236">
        <f>O341*H341</f>
        <v>0</v>
      </c>
      <c r="Q341" s="236">
        <v>0</v>
      </c>
      <c r="R341" s="236">
        <f>Q341*H341</f>
        <v>0</v>
      </c>
      <c r="S341" s="236">
        <v>0</v>
      </c>
      <c r="T341" s="237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38" t="s">
        <v>3662</v>
      </c>
      <c r="AT341" s="238" t="s">
        <v>208</v>
      </c>
      <c r="AU341" s="238" t="s">
        <v>83</v>
      </c>
      <c r="AY341" s="18" t="s">
        <v>205</v>
      </c>
      <c r="BE341" s="239">
        <f>IF(N341="základní",J341,0)</f>
        <v>0</v>
      </c>
      <c r="BF341" s="239">
        <f>IF(N341="snížená",J341,0)</f>
        <v>0</v>
      </c>
      <c r="BG341" s="239">
        <f>IF(N341="zákl. přenesená",J341,0)</f>
        <v>0</v>
      </c>
      <c r="BH341" s="239">
        <f>IF(N341="sníž. přenesená",J341,0)</f>
        <v>0</v>
      </c>
      <c r="BI341" s="239">
        <f>IF(N341="nulová",J341,0)</f>
        <v>0</v>
      </c>
      <c r="BJ341" s="18" t="s">
        <v>83</v>
      </c>
      <c r="BK341" s="239">
        <f>ROUND(I341*H341,2)</f>
        <v>0</v>
      </c>
      <c r="BL341" s="18" t="s">
        <v>3662</v>
      </c>
      <c r="BM341" s="238" t="s">
        <v>5982</v>
      </c>
    </row>
    <row r="342" s="2" customFormat="1">
      <c r="A342" s="39"/>
      <c r="B342" s="40"/>
      <c r="C342" s="41"/>
      <c r="D342" s="240" t="s">
        <v>216</v>
      </c>
      <c r="E342" s="41"/>
      <c r="F342" s="241" t="s">
        <v>3676</v>
      </c>
      <c r="G342" s="41"/>
      <c r="H342" s="41"/>
      <c r="I342" s="242"/>
      <c r="J342" s="41"/>
      <c r="K342" s="41"/>
      <c r="L342" s="45"/>
      <c r="M342" s="243"/>
      <c r="N342" s="244"/>
      <c r="O342" s="92"/>
      <c r="P342" s="92"/>
      <c r="Q342" s="92"/>
      <c r="R342" s="92"/>
      <c r="S342" s="92"/>
      <c r="T342" s="93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216</v>
      </c>
      <c r="AU342" s="18" t="s">
        <v>83</v>
      </c>
    </row>
    <row r="343" s="13" customFormat="1">
      <c r="A343" s="13"/>
      <c r="B343" s="245"/>
      <c r="C343" s="246"/>
      <c r="D343" s="247" t="s">
        <v>218</v>
      </c>
      <c r="E343" s="248" t="s">
        <v>1</v>
      </c>
      <c r="F343" s="249" t="s">
        <v>3677</v>
      </c>
      <c r="G343" s="246"/>
      <c r="H343" s="248" t="s">
        <v>1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5" t="s">
        <v>218</v>
      </c>
      <c r="AU343" s="255" t="s">
        <v>83</v>
      </c>
      <c r="AV343" s="13" t="s">
        <v>83</v>
      </c>
      <c r="AW343" s="13" t="s">
        <v>32</v>
      </c>
      <c r="AX343" s="13" t="s">
        <v>76</v>
      </c>
      <c r="AY343" s="255" t="s">
        <v>205</v>
      </c>
    </row>
    <row r="344" s="13" customFormat="1">
      <c r="A344" s="13"/>
      <c r="B344" s="245"/>
      <c r="C344" s="246"/>
      <c r="D344" s="247" t="s">
        <v>218</v>
      </c>
      <c r="E344" s="248" t="s">
        <v>1</v>
      </c>
      <c r="F344" s="249" t="s">
        <v>222</v>
      </c>
      <c r="G344" s="246"/>
      <c r="H344" s="248" t="s">
        <v>1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5" t="s">
        <v>218</v>
      </c>
      <c r="AU344" s="255" t="s">
        <v>83</v>
      </c>
      <c r="AV344" s="13" t="s">
        <v>83</v>
      </c>
      <c r="AW344" s="13" t="s">
        <v>32</v>
      </c>
      <c r="AX344" s="13" t="s">
        <v>76</v>
      </c>
      <c r="AY344" s="255" t="s">
        <v>205</v>
      </c>
    </row>
    <row r="345" s="13" customFormat="1">
      <c r="A345" s="13"/>
      <c r="B345" s="245"/>
      <c r="C345" s="246"/>
      <c r="D345" s="247" t="s">
        <v>218</v>
      </c>
      <c r="E345" s="248" t="s">
        <v>1</v>
      </c>
      <c r="F345" s="249" t="s">
        <v>3678</v>
      </c>
      <c r="G345" s="246"/>
      <c r="H345" s="248" t="s">
        <v>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5" t="s">
        <v>218</v>
      </c>
      <c r="AU345" s="255" t="s">
        <v>83</v>
      </c>
      <c r="AV345" s="13" t="s">
        <v>83</v>
      </c>
      <c r="AW345" s="13" t="s">
        <v>32</v>
      </c>
      <c r="AX345" s="13" t="s">
        <v>76</v>
      </c>
      <c r="AY345" s="255" t="s">
        <v>205</v>
      </c>
    </row>
    <row r="346" s="13" customFormat="1">
      <c r="A346" s="13"/>
      <c r="B346" s="245"/>
      <c r="C346" s="246"/>
      <c r="D346" s="247" t="s">
        <v>218</v>
      </c>
      <c r="E346" s="248" t="s">
        <v>1</v>
      </c>
      <c r="F346" s="249" t="s">
        <v>3679</v>
      </c>
      <c r="G346" s="246"/>
      <c r="H346" s="248" t="s">
        <v>1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5" t="s">
        <v>218</v>
      </c>
      <c r="AU346" s="255" t="s">
        <v>83</v>
      </c>
      <c r="AV346" s="13" t="s">
        <v>83</v>
      </c>
      <c r="AW346" s="13" t="s">
        <v>32</v>
      </c>
      <c r="AX346" s="13" t="s">
        <v>76</v>
      </c>
      <c r="AY346" s="255" t="s">
        <v>205</v>
      </c>
    </row>
    <row r="347" s="14" customFormat="1">
      <c r="A347" s="14"/>
      <c r="B347" s="256"/>
      <c r="C347" s="257"/>
      <c r="D347" s="247" t="s">
        <v>218</v>
      </c>
      <c r="E347" s="258" t="s">
        <v>1</v>
      </c>
      <c r="F347" s="259" t="s">
        <v>83</v>
      </c>
      <c r="G347" s="257"/>
      <c r="H347" s="260">
        <v>1</v>
      </c>
      <c r="I347" s="261"/>
      <c r="J347" s="257"/>
      <c r="K347" s="257"/>
      <c r="L347" s="262"/>
      <c r="M347" s="263"/>
      <c r="N347" s="264"/>
      <c r="O347" s="264"/>
      <c r="P347" s="264"/>
      <c r="Q347" s="264"/>
      <c r="R347" s="264"/>
      <c r="S347" s="264"/>
      <c r="T347" s="26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6" t="s">
        <v>218</v>
      </c>
      <c r="AU347" s="266" t="s">
        <v>83</v>
      </c>
      <c r="AV347" s="14" t="s">
        <v>85</v>
      </c>
      <c r="AW347" s="14" t="s">
        <v>32</v>
      </c>
      <c r="AX347" s="14" t="s">
        <v>83</v>
      </c>
      <c r="AY347" s="266" t="s">
        <v>205</v>
      </c>
    </row>
    <row r="348" s="12" customFormat="1" ht="25.92" customHeight="1">
      <c r="A348" s="12"/>
      <c r="B348" s="211"/>
      <c r="C348" s="212"/>
      <c r="D348" s="213" t="s">
        <v>75</v>
      </c>
      <c r="E348" s="214" t="s">
        <v>4288</v>
      </c>
      <c r="F348" s="214" t="s">
        <v>4289</v>
      </c>
      <c r="G348" s="212"/>
      <c r="H348" s="212"/>
      <c r="I348" s="215"/>
      <c r="J348" s="216">
        <f>BK348</f>
        <v>0</v>
      </c>
      <c r="K348" s="212"/>
      <c r="L348" s="217"/>
      <c r="M348" s="218"/>
      <c r="N348" s="219"/>
      <c r="O348" s="219"/>
      <c r="P348" s="220">
        <f>SUM(P349:P363)</f>
        <v>0</v>
      </c>
      <c r="Q348" s="219"/>
      <c r="R348" s="220">
        <f>SUM(R349:R363)</f>
        <v>0</v>
      </c>
      <c r="S348" s="219"/>
      <c r="T348" s="221">
        <f>SUM(T349:T363)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22" t="s">
        <v>252</v>
      </c>
      <c r="AT348" s="223" t="s">
        <v>75</v>
      </c>
      <c r="AU348" s="223" t="s">
        <v>76</v>
      </c>
      <c r="AY348" s="222" t="s">
        <v>205</v>
      </c>
      <c r="BK348" s="224">
        <f>SUM(BK349:BK363)</f>
        <v>0</v>
      </c>
    </row>
    <row r="349" s="2" customFormat="1" ht="16.5" customHeight="1">
      <c r="A349" s="39"/>
      <c r="B349" s="40"/>
      <c r="C349" s="227" t="s">
        <v>395</v>
      </c>
      <c r="D349" s="227" t="s">
        <v>208</v>
      </c>
      <c r="E349" s="228" t="s">
        <v>5983</v>
      </c>
      <c r="F349" s="229" t="s">
        <v>5984</v>
      </c>
      <c r="G349" s="230" t="s">
        <v>3145</v>
      </c>
      <c r="H349" s="231">
        <v>1</v>
      </c>
      <c r="I349" s="232"/>
      <c r="J349" s="233">
        <f>ROUND(I349*H349,2)</f>
        <v>0</v>
      </c>
      <c r="K349" s="229" t="s">
        <v>212</v>
      </c>
      <c r="L349" s="45"/>
      <c r="M349" s="234" t="s">
        <v>1</v>
      </c>
      <c r="N349" s="235" t="s">
        <v>41</v>
      </c>
      <c r="O349" s="92"/>
      <c r="P349" s="236">
        <f>O349*H349</f>
        <v>0</v>
      </c>
      <c r="Q349" s="236">
        <v>0</v>
      </c>
      <c r="R349" s="236">
        <f>Q349*H349</f>
        <v>0</v>
      </c>
      <c r="S349" s="236">
        <v>0</v>
      </c>
      <c r="T349" s="237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38" t="s">
        <v>3662</v>
      </c>
      <c r="AT349" s="238" t="s">
        <v>208</v>
      </c>
      <c r="AU349" s="238" t="s">
        <v>83</v>
      </c>
      <c r="AY349" s="18" t="s">
        <v>205</v>
      </c>
      <c r="BE349" s="239">
        <f>IF(N349="základní",J349,0)</f>
        <v>0</v>
      </c>
      <c r="BF349" s="239">
        <f>IF(N349="snížená",J349,0)</f>
        <v>0</v>
      </c>
      <c r="BG349" s="239">
        <f>IF(N349="zákl. přenesená",J349,0)</f>
        <v>0</v>
      </c>
      <c r="BH349" s="239">
        <f>IF(N349="sníž. přenesená",J349,0)</f>
        <v>0</v>
      </c>
      <c r="BI349" s="239">
        <f>IF(N349="nulová",J349,0)</f>
        <v>0</v>
      </c>
      <c r="BJ349" s="18" t="s">
        <v>83</v>
      </c>
      <c r="BK349" s="239">
        <f>ROUND(I349*H349,2)</f>
        <v>0</v>
      </c>
      <c r="BL349" s="18" t="s">
        <v>3662</v>
      </c>
      <c r="BM349" s="238" t="s">
        <v>5985</v>
      </c>
    </row>
    <row r="350" s="2" customFormat="1">
      <c r="A350" s="39"/>
      <c r="B350" s="40"/>
      <c r="C350" s="41"/>
      <c r="D350" s="240" t="s">
        <v>216</v>
      </c>
      <c r="E350" s="41"/>
      <c r="F350" s="241" t="s">
        <v>5986</v>
      </c>
      <c r="G350" s="41"/>
      <c r="H350" s="41"/>
      <c r="I350" s="242"/>
      <c r="J350" s="41"/>
      <c r="K350" s="41"/>
      <c r="L350" s="45"/>
      <c r="M350" s="243"/>
      <c r="N350" s="244"/>
      <c r="O350" s="92"/>
      <c r="P350" s="92"/>
      <c r="Q350" s="92"/>
      <c r="R350" s="92"/>
      <c r="S350" s="92"/>
      <c r="T350" s="93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216</v>
      </c>
      <c r="AU350" s="18" t="s">
        <v>83</v>
      </c>
    </row>
    <row r="351" s="13" customFormat="1">
      <c r="A351" s="13"/>
      <c r="B351" s="245"/>
      <c r="C351" s="246"/>
      <c r="D351" s="247" t="s">
        <v>218</v>
      </c>
      <c r="E351" s="248" t="s">
        <v>1</v>
      </c>
      <c r="F351" s="249" t="s">
        <v>5911</v>
      </c>
      <c r="G351" s="246"/>
      <c r="H351" s="248" t="s">
        <v>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5" t="s">
        <v>218</v>
      </c>
      <c r="AU351" s="255" t="s">
        <v>83</v>
      </c>
      <c r="AV351" s="13" t="s">
        <v>83</v>
      </c>
      <c r="AW351" s="13" t="s">
        <v>32</v>
      </c>
      <c r="AX351" s="13" t="s">
        <v>76</v>
      </c>
      <c r="AY351" s="255" t="s">
        <v>205</v>
      </c>
    </row>
    <row r="352" s="13" customFormat="1">
      <c r="A352" s="13"/>
      <c r="B352" s="245"/>
      <c r="C352" s="246"/>
      <c r="D352" s="247" t="s">
        <v>218</v>
      </c>
      <c r="E352" s="248" t="s">
        <v>1</v>
      </c>
      <c r="F352" s="249" t="s">
        <v>222</v>
      </c>
      <c r="G352" s="246"/>
      <c r="H352" s="248" t="s">
        <v>1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5" t="s">
        <v>218</v>
      </c>
      <c r="AU352" s="255" t="s">
        <v>83</v>
      </c>
      <c r="AV352" s="13" t="s">
        <v>83</v>
      </c>
      <c r="AW352" s="13" t="s">
        <v>32</v>
      </c>
      <c r="AX352" s="13" t="s">
        <v>76</v>
      </c>
      <c r="AY352" s="255" t="s">
        <v>205</v>
      </c>
    </row>
    <row r="353" s="13" customFormat="1">
      <c r="A353" s="13"/>
      <c r="B353" s="245"/>
      <c r="C353" s="246"/>
      <c r="D353" s="247" t="s">
        <v>218</v>
      </c>
      <c r="E353" s="248" t="s">
        <v>1</v>
      </c>
      <c r="F353" s="249" t="s">
        <v>5987</v>
      </c>
      <c r="G353" s="246"/>
      <c r="H353" s="248" t="s">
        <v>1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5" t="s">
        <v>218</v>
      </c>
      <c r="AU353" s="255" t="s">
        <v>83</v>
      </c>
      <c r="AV353" s="13" t="s">
        <v>83</v>
      </c>
      <c r="AW353" s="13" t="s">
        <v>32</v>
      </c>
      <c r="AX353" s="13" t="s">
        <v>76</v>
      </c>
      <c r="AY353" s="255" t="s">
        <v>205</v>
      </c>
    </row>
    <row r="354" s="13" customFormat="1">
      <c r="A354" s="13"/>
      <c r="B354" s="245"/>
      <c r="C354" s="246"/>
      <c r="D354" s="247" t="s">
        <v>218</v>
      </c>
      <c r="E354" s="248" t="s">
        <v>1</v>
      </c>
      <c r="F354" s="249" t="s">
        <v>5988</v>
      </c>
      <c r="G354" s="246"/>
      <c r="H354" s="248" t="s">
        <v>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5" t="s">
        <v>218</v>
      </c>
      <c r="AU354" s="255" t="s">
        <v>83</v>
      </c>
      <c r="AV354" s="13" t="s">
        <v>83</v>
      </c>
      <c r="AW354" s="13" t="s">
        <v>32</v>
      </c>
      <c r="AX354" s="13" t="s">
        <v>76</v>
      </c>
      <c r="AY354" s="255" t="s">
        <v>205</v>
      </c>
    </row>
    <row r="355" s="13" customFormat="1">
      <c r="A355" s="13"/>
      <c r="B355" s="245"/>
      <c r="C355" s="246"/>
      <c r="D355" s="247" t="s">
        <v>218</v>
      </c>
      <c r="E355" s="248" t="s">
        <v>1</v>
      </c>
      <c r="F355" s="249" t="s">
        <v>5989</v>
      </c>
      <c r="G355" s="246"/>
      <c r="H355" s="248" t="s">
        <v>1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5" t="s">
        <v>218</v>
      </c>
      <c r="AU355" s="255" t="s">
        <v>83</v>
      </c>
      <c r="AV355" s="13" t="s">
        <v>83</v>
      </c>
      <c r="AW355" s="13" t="s">
        <v>32</v>
      </c>
      <c r="AX355" s="13" t="s">
        <v>76</v>
      </c>
      <c r="AY355" s="255" t="s">
        <v>205</v>
      </c>
    </row>
    <row r="356" s="13" customFormat="1">
      <c r="A356" s="13"/>
      <c r="B356" s="245"/>
      <c r="C356" s="246"/>
      <c r="D356" s="247" t="s">
        <v>218</v>
      </c>
      <c r="E356" s="248" t="s">
        <v>1</v>
      </c>
      <c r="F356" s="249" t="s">
        <v>222</v>
      </c>
      <c r="G356" s="246"/>
      <c r="H356" s="248" t="s">
        <v>1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5" t="s">
        <v>218</v>
      </c>
      <c r="AU356" s="255" t="s">
        <v>83</v>
      </c>
      <c r="AV356" s="13" t="s">
        <v>83</v>
      </c>
      <c r="AW356" s="13" t="s">
        <v>32</v>
      </c>
      <c r="AX356" s="13" t="s">
        <v>76</v>
      </c>
      <c r="AY356" s="255" t="s">
        <v>205</v>
      </c>
    </row>
    <row r="357" s="13" customFormat="1">
      <c r="A357" s="13"/>
      <c r="B357" s="245"/>
      <c r="C357" s="246"/>
      <c r="D357" s="247" t="s">
        <v>218</v>
      </c>
      <c r="E357" s="248" t="s">
        <v>1</v>
      </c>
      <c r="F357" s="249" t="s">
        <v>5990</v>
      </c>
      <c r="G357" s="246"/>
      <c r="H357" s="248" t="s">
        <v>1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5" t="s">
        <v>218</v>
      </c>
      <c r="AU357" s="255" t="s">
        <v>83</v>
      </c>
      <c r="AV357" s="13" t="s">
        <v>83</v>
      </c>
      <c r="AW357" s="13" t="s">
        <v>32</v>
      </c>
      <c r="AX357" s="13" t="s">
        <v>76</v>
      </c>
      <c r="AY357" s="255" t="s">
        <v>205</v>
      </c>
    </row>
    <row r="358" s="13" customFormat="1">
      <c r="A358" s="13"/>
      <c r="B358" s="245"/>
      <c r="C358" s="246"/>
      <c r="D358" s="247" t="s">
        <v>218</v>
      </c>
      <c r="E358" s="248" t="s">
        <v>1</v>
      </c>
      <c r="F358" s="249" t="s">
        <v>5991</v>
      </c>
      <c r="G358" s="246"/>
      <c r="H358" s="248" t="s">
        <v>1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5" t="s">
        <v>218</v>
      </c>
      <c r="AU358" s="255" t="s">
        <v>83</v>
      </c>
      <c r="AV358" s="13" t="s">
        <v>83</v>
      </c>
      <c r="AW358" s="13" t="s">
        <v>32</v>
      </c>
      <c r="AX358" s="13" t="s">
        <v>76</v>
      </c>
      <c r="AY358" s="255" t="s">
        <v>205</v>
      </c>
    </row>
    <row r="359" s="13" customFormat="1">
      <c r="A359" s="13"/>
      <c r="B359" s="245"/>
      <c r="C359" s="246"/>
      <c r="D359" s="247" t="s">
        <v>218</v>
      </c>
      <c r="E359" s="248" t="s">
        <v>1</v>
      </c>
      <c r="F359" s="249" t="s">
        <v>5992</v>
      </c>
      <c r="G359" s="246"/>
      <c r="H359" s="248" t="s">
        <v>1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5" t="s">
        <v>218</v>
      </c>
      <c r="AU359" s="255" t="s">
        <v>83</v>
      </c>
      <c r="AV359" s="13" t="s">
        <v>83</v>
      </c>
      <c r="AW359" s="13" t="s">
        <v>32</v>
      </c>
      <c r="AX359" s="13" t="s">
        <v>76</v>
      </c>
      <c r="AY359" s="255" t="s">
        <v>205</v>
      </c>
    </row>
    <row r="360" s="13" customFormat="1">
      <c r="A360" s="13"/>
      <c r="B360" s="245"/>
      <c r="C360" s="246"/>
      <c r="D360" s="247" t="s">
        <v>218</v>
      </c>
      <c r="E360" s="248" t="s">
        <v>1</v>
      </c>
      <c r="F360" s="249" t="s">
        <v>5993</v>
      </c>
      <c r="G360" s="246"/>
      <c r="H360" s="248" t="s">
        <v>1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5" t="s">
        <v>218</v>
      </c>
      <c r="AU360" s="255" t="s">
        <v>83</v>
      </c>
      <c r="AV360" s="13" t="s">
        <v>83</v>
      </c>
      <c r="AW360" s="13" t="s">
        <v>32</v>
      </c>
      <c r="AX360" s="13" t="s">
        <v>76</v>
      </c>
      <c r="AY360" s="255" t="s">
        <v>205</v>
      </c>
    </row>
    <row r="361" s="13" customFormat="1">
      <c r="A361" s="13"/>
      <c r="B361" s="245"/>
      <c r="C361" s="246"/>
      <c r="D361" s="247" t="s">
        <v>218</v>
      </c>
      <c r="E361" s="248" t="s">
        <v>1</v>
      </c>
      <c r="F361" s="249" t="s">
        <v>222</v>
      </c>
      <c r="G361" s="246"/>
      <c r="H361" s="248" t="s">
        <v>1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5" t="s">
        <v>218</v>
      </c>
      <c r="AU361" s="255" t="s">
        <v>83</v>
      </c>
      <c r="AV361" s="13" t="s">
        <v>83</v>
      </c>
      <c r="AW361" s="13" t="s">
        <v>32</v>
      </c>
      <c r="AX361" s="13" t="s">
        <v>76</v>
      </c>
      <c r="AY361" s="255" t="s">
        <v>205</v>
      </c>
    </row>
    <row r="362" s="13" customFormat="1">
      <c r="A362" s="13"/>
      <c r="B362" s="245"/>
      <c r="C362" s="246"/>
      <c r="D362" s="247" t="s">
        <v>218</v>
      </c>
      <c r="E362" s="248" t="s">
        <v>1</v>
      </c>
      <c r="F362" s="249" t="s">
        <v>5863</v>
      </c>
      <c r="G362" s="246"/>
      <c r="H362" s="248" t="s">
        <v>1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5" t="s">
        <v>218</v>
      </c>
      <c r="AU362" s="255" t="s">
        <v>83</v>
      </c>
      <c r="AV362" s="13" t="s">
        <v>83</v>
      </c>
      <c r="AW362" s="13" t="s">
        <v>32</v>
      </c>
      <c r="AX362" s="13" t="s">
        <v>76</v>
      </c>
      <c r="AY362" s="255" t="s">
        <v>205</v>
      </c>
    </row>
    <row r="363" s="14" customFormat="1">
      <c r="A363" s="14"/>
      <c r="B363" s="256"/>
      <c r="C363" s="257"/>
      <c r="D363" s="247" t="s">
        <v>218</v>
      </c>
      <c r="E363" s="258" t="s">
        <v>1</v>
      </c>
      <c r="F363" s="259" t="s">
        <v>83</v>
      </c>
      <c r="G363" s="257"/>
      <c r="H363" s="260">
        <v>1</v>
      </c>
      <c r="I363" s="261"/>
      <c r="J363" s="257"/>
      <c r="K363" s="257"/>
      <c r="L363" s="262"/>
      <c r="M363" s="263"/>
      <c r="N363" s="264"/>
      <c r="O363" s="264"/>
      <c r="P363" s="264"/>
      <c r="Q363" s="264"/>
      <c r="R363" s="264"/>
      <c r="S363" s="264"/>
      <c r="T363" s="26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6" t="s">
        <v>218</v>
      </c>
      <c r="AU363" s="266" t="s">
        <v>83</v>
      </c>
      <c r="AV363" s="14" t="s">
        <v>85</v>
      </c>
      <c r="AW363" s="14" t="s">
        <v>32</v>
      </c>
      <c r="AX363" s="14" t="s">
        <v>83</v>
      </c>
      <c r="AY363" s="266" t="s">
        <v>205</v>
      </c>
    </row>
    <row r="364" s="12" customFormat="1" ht="25.92" customHeight="1">
      <c r="A364" s="12"/>
      <c r="B364" s="211"/>
      <c r="C364" s="212"/>
      <c r="D364" s="213" t="s">
        <v>75</v>
      </c>
      <c r="E364" s="214" t="s">
        <v>4292</v>
      </c>
      <c r="F364" s="214" t="s">
        <v>4293</v>
      </c>
      <c r="G364" s="212"/>
      <c r="H364" s="212"/>
      <c r="I364" s="215"/>
      <c r="J364" s="216">
        <f>BK364</f>
        <v>0</v>
      </c>
      <c r="K364" s="212"/>
      <c r="L364" s="217"/>
      <c r="M364" s="218"/>
      <c r="N364" s="219"/>
      <c r="O364" s="219"/>
      <c r="P364" s="220">
        <f>SUM(P365:P385)</f>
        <v>0</v>
      </c>
      <c r="Q364" s="219"/>
      <c r="R364" s="220">
        <f>SUM(R365:R385)</f>
        <v>0</v>
      </c>
      <c r="S364" s="219"/>
      <c r="T364" s="221">
        <f>SUM(T365:T385)</f>
        <v>0</v>
      </c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R364" s="222" t="s">
        <v>252</v>
      </c>
      <c r="AT364" s="223" t="s">
        <v>75</v>
      </c>
      <c r="AU364" s="223" t="s">
        <v>76</v>
      </c>
      <c r="AY364" s="222" t="s">
        <v>205</v>
      </c>
      <c r="BK364" s="224">
        <f>SUM(BK365:BK385)</f>
        <v>0</v>
      </c>
    </row>
    <row r="365" s="2" customFormat="1" ht="16.5" customHeight="1">
      <c r="A365" s="39"/>
      <c r="B365" s="40"/>
      <c r="C365" s="227" t="s">
        <v>405</v>
      </c>
      <c r="D365" s="227" t="s">
        <v>208</v>
      </c>
      <c r="E365" s="228" t="s">
        <v>5994</v>
      </c>
      <c r="F365" s="229" t="s">
        <v>5995</v>
      </c>
      <c r="G365" s="230" t="s">
        <v>3145</v>
      </c>
      <c r="H365" s="231">
        <v>1</v>
      </c>
      <c r="I365" s="232"/>
      <c r="J365" s="233">
        <f>ROUND(I365*H365,2)</f>
        <v>0</v>
      </c>
      <c r="K365" s="229" t="s">
        <v>212</v>
      </c>
      <c r="L365" s="45"/>
      <c r="M365" s="234" t="s">
        <v>1</v>
      </c>
      <c r="N365" s="235" t="s">
        <v>41</v>
      </c>
      <c r="O365" s="92"/>
      <c r="P365" s="236">
        <f>O365*H365</f>
        <v>0</v>
      </c>
      <c r="Q365" s="236">
        <v>0</v>
      </c>
      <c r="R365" s="236">
        <f>Q365*H365</f>
        <v>0</v>
      </c>
      <c r="S365" s="236">
        <v>0</v>
      </c>
      <c r="T365" s="237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38" t="s">
        <v>3662</v>
      </c>
      <c r="AT365" s="238" t="s">
        <v>208</v>
      </c>
      <c r="AU365" s="238" t="s">
        <v>83</v>
      </c>
      <c r="AY365" s="18" t="s">
        <v>205</v>
      </c>
      <c r="BE365" s="239">
        <f>IF(N365="základní",J365,0)</f>
        <v>0</v>
      </c>
      <c r="BF365" s="239">
        <f>IF(N365="snížená",J365,0)</f>
        <v>0</v>
      </c>
      <c r="BG365" s="239">
        <f>IF(N365="zákl. přenesená",J365,0)</f>
        <v>0</v>
      </c>
      <c r="BH365" s="239">
        <f>IF(N365="sníž. přenesená",J365,0)</f>
        <v>0</v>
      </c>
      <c r="BI365" s="239">
        <f>IF(N365="nulová",J365,0)</f>
        <v>0</v>
      </c>
      <c r="BJ365" s="18" t="s">
        <v>83</v>
      </c>
      <c r="BK365" s="239">
        <f>ROUND(I365*H365,2)</f>
        <v>0</v>
      </c>
      <c r="BL365" s="18" t="s">
        <v>3662</v>
      </c>
      <c r="BM365" s="238" t="s">
        <v>5996</v>
      </c>
    </row>
    <row r="366" s="2" customFormat="1">
      <c r="A366" s="39"/>
      <c r="B366" s="40"/>
      <c r="C366" s="41"/>
      <c r="D366" s="240" t="s">
        <v>216</v>
      </c>
      <c r="E366" s="41"/>
      <c r="F366" s="241" t="s">
        <v>5997</v>
      </c>
      <c r="G366" s="41"/>
      <c r="H366" s="41"/>
      <c r="I366" s="242"/>
      <c r="J366" s="41"/>
      <c r="K366" s="41"/>
      <c r="L366" s="45"/>
      <c r="M366" s="243"/>
      <c r="N366" s="244"/>
      <c r="O366" s="92"/>
      <c r="P366" s="92"/>
      <c r="Q366" s="92"/>
      <c r="R366" s="92"/>
      <c r="S366" s="92"/>
      <c r="T366" s="93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216</v>
      </c>
      <c r="AU366" s="18" t="s">
        <v>83</v>
      </c>
    </row>
    <row r="367" s="2" customFormat="1" ht="16.5" customHeight="1">
      <c r="A367" s="39"/>
      <c r="B367" s="40"/>
      <c r="C367" s="227" t="s">
        <v>412</v>
      </c>
      <c r="D367" s="227" t="s">
        <v>208</v>
      </c>
      <c r="E367" s="228" t="s">
        <v>5998</v>
      </c>
      <c r="F367" s="229" t="s">
        <v>4293</v>
      </c>
      <c r="G367" s="230" t="s">
        <v>3145</v>
      </c>
      <c r="H367" s="231">
        <v>1</v>
      </c>
      <c r="I367" s="232"/>
      <c r="J367" s="233">
        <f>ROUND(I367*H367,2)</f>
        <v>0</v>
      </c>
      <c r="K367" s="229" t="s">
        <v>212</v>
      </c>
      <c r="L367" s="45"/>
      <c r="M367" s="234" t="s">
        <v>1</v>
      </c>
      <c r="N367" s="235" t="s">
        <v>41</v>
      </c>
      <c r="O367" s="92"/>
      <c r="P367" s="236">
        <f>O367*H367</f>
        <v>0</v>
      </c>
      <c r="Q367" s="236">
        <v>0</v>
      </c>
      <c r="R367" s="236">
        <f>Q367*H367</f>
        <v>0</v>
      </c>
      <c r="S367" s="236">
        <v>0</v>
      </c>
      <c r="T367" s="237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8" t="s">
        <v>3662</v>
      </c>
      <c r="AT367" s="238" t="s">
        <v>208</v>
      </c>
      <c r="AU367" s="238" t="s">
        <v>83</v>
      </c>
      <c r="AY367" s="18" t="s">
        <v>205</v>
      </c>
      <c r="BE367" s="239">
        <f>IF(N367="základní",J367,0)</f>
        <v>0</v>
      </c>
      <c r="BF367" s="239">
        <f>IF(N367="snížená",J367,0)</f>
        <v>0</v>
      </c>
      <c r="BG367" s="239">
        <f>IF(N367="zákl. přenesená",J367,0)</f>
        <v>0</v>
      </c>
      <c r="BH367" s="239">
        <f>IF(N367="sníž. přenesená",J367,0)</f>
        <v>0</v>
      </c>
      <c r="BI367" s="239">
        <f>IF(N367="nulová",J367,0)</f>
        <v>0</v>
      </c>
      <c r="BJ367" s="18" t="s">
        <v>83</v>
      </c>
      <c r="BK367" s="239">
        <f>ROUND(I367*H367,2)</f>
        <v>0</v>
      </c>
      <c r="BL367" s="18" t="s">
        <v>3662</v>
      </c>
      <c r="BM367" s="238" t="s">
        <v>5999</v>
      </c>
    </row>
    <row r="368" s="2" customFormat="1">
      <c r="A368" s="39"/>
      <c r="B368" s="40"/>
      <c r="C368" s="41"/>
      <c r="D368" s="240" t="s">
        <v>216</v>
      </c>
      <c r="E368" s="41"/>
      <c r="F368" s="241" t="s">
        <v>6000</v>
      </c>
      <c r="G368" s="41"/>
      <c r="H368" s="41"/>
      <c r="I368" s="242"/>
      <c r="J368" s="41"/>
      <c r="K368" s="41"/>
      <c r="L368" s="45"/>
      <c r="M368" s="243"/>
      <c r="N368" s="244"/>
      <c r="O368" s="92"/>
      <c r="P368" s="92"/>
      <c r="Q368" s="92"/>
      <c r="R368" s="92"/>
      <c r="S368" s="92"/>
      <c r="T368" s="93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216</v>
      </c>
      <c r="AU368" s="18" t="s">
        <v>83</v>
      </c>
    </row>
    <row r="369" s="13" customFormat="1">
      <c r="A369" s="13"/>
      <c r="B369" s="245"/>
      <c r="C369" s="246"/>
      <c r="D369" s="247" t="s">
        <v>218</v>
      </c>
      <c r="E369" s="248" t="s">
        <v>1</v>
      </c>
      <c r="F369" s="249" t="s">
        <v>6001</v>
      </c>
      <c r="G369" s="246"/>
      <c r="H369" s="248" t="s">
        <v>1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5" t="s">
        <v>218</v>
      </c>
      <c r="AU369" s="255" t="s">
        <v>83</v>
      </c>
      <c r="AV369" s="13" t="s">
        <v>83</v>
      </c>
      <c r="AW369" s="13" t="s">
        <v>32</v>
      </c>
      <c r="AX369" s="13" t="s">
        <v>76</v>
      </c>
      <c r="AY369" s="255" t="s">
        <v>205</v>
      </c>
    </row>
    <row r="370" s="13" customFormat="1">
      <c r="A370" s="13"/>
      <c r="B370" s="245"/>
      <c r="C370" s="246"/>
      <c r="D370" s="247" t="s">
        <v>218</v>
      </c>
      <c r="E370" s="248" t="s">
        <v>1</v>
      </c>
      <c r="F370" s="249" t="s">
        <v>222</v>
      </c>
      <c r="G370" s="246"/>
      <c r="H370" s="248" t="s">
        <v>1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5" t="s">
        <v>218</v>
      </c>
      <c r="AU370" s="255" t="s">
        <v>83</v>
      </c>
      <c r="AV370" s="13" t="s">
        <v>83</v>
      </c>
      <c r="AW370" s="13" t="s">
        <v>32</v>
      </c>
      <c r="AX370" s="13" t="s">
        <v>76</v>
      </c>
      <c r="AY370" s="255" t="s">
        <v>205</v>
      </c>
    </row>
    <row r="371" s="13" customFormat="1">
      <c r="A371" s="13"/>
      <c r="B371" s="245"/>
      <c r="C371" s="246"/>
      <c r="D371" s="247" t="s">
        <v>218</v>
      </c>
      <c r="E371" s="248" t="s">
        <v>1</v>
      </c>
      <c r="F371" s="249" t="s">
        <v>6002</v>
      </c>
      <c r="G371" s="246"/>
      <c r="H371" s="248" t="s">
        <v>1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5" t="s">
        <v>218</v>
      </c>
      <c r="AU371" s="255" t="s">
        <v>83</v>
      </c>
      <c r="AV371" s="13" t="s">
        <v>83</v>
      </c>
      <c r="AW371" s="13" t="s">
        <v>32</v>
      </c>
      <c r="AX371" s="13" t="s">
        <v>76</v>
      </c>
      <c r="AY371" s="255" t="s">
        <v>205</v>
      </c>
    </row>
    <row r="372" s="13" customFormat="1">
      <c r="A372" s="13"/>
      <c r="B372" s="245"/>
      <c r="C372" s="246"/>
      <c r="D372" s="247" t="s">
        <v>218</v>
      </c>
      <c r="E372" s="248" t="s">
        <v>1</v>
      </c>
      <c r="F372" s="249" t="s">
        <v>6003</v>
      </c>
      <c r="G372" s="246"/>
      <c r="H372" s="248" t="s">
        <v>1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5" t="s">
        <v>218</v>
      </c>
      <c r="AU372" s="255" t="s">
        <v>83</v>
      </c>
      <c r="AV372" s="13" t="s">
        <v>83</v>
      </c>
      <c r="AW372" s="13" t="s">
        <v>32</v>
      </c>
      <c r="AX372" s="13" t="s">
        <v>76</v>
      </c>
      <c r="AY372" s="255" t="s">
        <v>205</v>
      </c>
    </row>
    <row r="373" s="13" customFormat="1">
      <c r="A373" s="13"/>
      <c r="B373" s="245"/>
      <c r="C373" s="246"/>
      <c r="D373" s="247" t="s">
        <v>218</v>
      </c>
      <c r="E373" s="248" t="s">
        <v>1</v>
      </c>
      <c r="F373" s="249" t="s">
        <v>6004</v>
      </c>
      <c r="G373" s="246"/>
      <c r="H373" s="248" t="s">
        <v>1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5" t="s">
        <v>218</v>
      </c>
      <c r="AU373" s="255" t="s">
        <v>83</v>
      </c>
      <c r="AV373" s="13" t="s">
        <v>83</v>
      </c>
      <c r="AW373" s="13" t="s">
        <v>32</v>
      </c>
      <c r="AX373" s="13" t="s">
        <v>76</v>
      </c>
      <c r="AY373" s="255" t="s">
        <v>205</v>
      </c>
    </row>
    <row r="374" s="13" customFormat="1">
      <c r="A374" s="13"/>
      <c r="B374" s="245"/>
      <c r="C374" s="246"/>
      <c r="D374" s="247" t="s">
        <v>218</v>
      </c>
      <c r="E374" s="248" t="s">
        <v>1</v>
      </c>
      <c r="F374" s="249" t="s">
        <v>6005</v>
      </c>
      <c r="G374" s="246"/>
      <c r="H374" s="248" t="s">
        <v>1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5" t="s">
        <v>218</v>
      </c>
      <c r="AU374" s="255" t="s">
        <v>83</v>
      </c>
      <c r="AV374" s="13" t="s">
        <v>83</v>
      </c>
      <c r="AW374" s="13" t="s">
        <v>32</v>
      </c>
      <c r="AX374" s="13" t="s">
        <v>76</v>
      </c>
      <c r="AY374" s="255" t="s">
        <v>205</v>
      </c>
    </row>
    <row r="375" s="13" customFormat="1">
      <c r="A375" s="13"/>
      <c r="B375" s="245"/>
      <c r="C375" s="246"/>
      <c r="D375" s="247" t="s">
        <v>218</v>
      </c>
      <c r="E375" s="248" t="s">
        <v>1</v>
      </c>
      <c r="F375" s="249" t="s">
        <v>222</v>
      </c>
      <c r="G375" s="246"/>
      <c r="H375" s="248" t="s">
        <v>1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5" t="s">
        <v>218</v>
      </c>
      <c r="AU375" s="255" t="s">
        <v>83</v>
      </c>
      <c r="AV375" s="13" t="s">
        <v>83</v>
      </c>
      <c r="AW375" s="13" t="s">
        <v>32</v>
      </c>
      <c r="AX375" s="13" t="s">
        <v>76</v>
      </c>
      <c r="AY375" s="255" t="s">
        <v>205</v>
      </c>
    </row>
    <row r="376" s="13" customFormat="1">
      <c r="A376" s="13"/>
      <c r="B376" s="245"/>
      <c r="C376" s="246"/>
      <c r="D376" s="247" t="s">
        <v>218</v>
      </c>
      <c r="E376" s="248" t="s">
        <v>1</v>
      </c>
      <c r="F376" s="249" t="s">
        <v>6006</v>
      </c>
      <c r="G376" s="246"/>
      <c r="H376" s="248" t="s">
        <v>1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5" t="s">
        <v>218</v>
      </c>
      <c r="AU376" s="255" t="s">
        <v>83</v>
      </c>
      <c r="AV376" s="13" t="s">
        <v>83</v>
      </c>
      <c r="AW376" s="13" t="s">
        <v>32</v>
      </c>
      <c r="AX376" s="13" t="s">
        <v>76</v>
      </c>
      <c r="AY376" s="255" t="s">
        <v>205</v>
      </c>
    </row>
    <row r="377" s="14" customFormat="1">
      <c r="A377" s="14"/>
      <c r="B377" s="256"/>
      <c r="C377" s="257"/>
      <c r="D377" s="247" t="s">
        <v>218</v>
      </c>
      <c r="E377" s="258" t="s">
        <v>1</v>
      </c>
      <c r="F377" s="259" t="s">
        <v>83</v>
      </c>
      <c r="G377" s="257"/>
      <c r="H377" s="260">
        <v>1</v>
      </c>
      <c r="I377" s="261"/>
      <c r="J377" s="257"/>
      <c r="K377" s="257"/>
      <c r="L377" s="262"/>
      <c r="M377" s="263"/>
      <c r="N377" s="264"/>
      <c r="O377" s="264"/>
      <c r="P377" s="264"/>
      <c r="Q377" s="264"/>
      <c r="R377" s="264"/>
      <c r="S377" s="264"/>
      <c r="T377" s="26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66" t="s">
        <v>218</v>
      </c>
      <c r="AU377" s="266" t="s">
        <v>83</v>
      </c>
      <c r="AV377" s="14" t="s">
        <v>85</v>
      </c>
      <c r="AW377" s="14" t="s">
        <v>32</v>
      </c>
      <c r="AX377" s="14" t="s">
        <v>83</v>
      </c>
      <c r="AY377" s="266" t="s">
        <v>205</v>
      </c>
    </row>
    <row r="378" s="2" customFormat="1" ht="16.5" customHeight="1">
      <c r="A378" s="39"/>
      <c r="B378" s="40"/>
      <c r="C378" s="227" t="s">
        <v>425</v>
      </c>
      <c r="D378" s="227" t="s">
        <v>208</v>
      </c>
      <c r="E378" s="228" t="s">
        <v>6007</v>
      </c>
      <c r="F378" s="229" t="s">
        <v>6008</v>
      </c>
      <c r="G378" s="230" t="s">
        <v>3145</v>
      </c>
      <c r="H378" s="231">
        <v>1</v>
      </c>
      <c r="I378" s="232"/>
      <c r="J378" s="233">
        <f>ROUND(I378*H378,2)</f>
        <v>0</v>
      </c>
      <c r="K378" s="229" t="s">
        <v>1</v>
      </c>
      <c r="L378" s="45"/>
      <c r="M378" s="234" t="s">
        <v>1</v>
      </c>
      <c r="N378" s="235" t="s">
        <v>41</v>
      </c>
      <c r="O378" s="92"/>
      <c r="P378" s="236">
        <f>O378*H378</f>
        <v>0</v>
      </c>
      <c r="Q378" s="236">
        <v>0</v>
      </c>
      <c r="R378" s="236">
        <f>Q378*H378</f>
        <v>0</v>
      </c>
      <c r="S378" s="236">
        <v>0</v>
      </c>
      <c r="T378" s="237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8" t="s">
        <v>3662</v>
      </c>
      <c r="AT378" s="238" t="s">
        <v>208</v>
      </c>
      <c r="AU378" s="238" t="s">
        <v>83</v>
      </c>
      <c r="AY378" s="18" t="s">
        <v>205</v>
      </c>
      <c r="BE378" s="239">
        <f>IF(N378="základní",J378,0)</f>
        <v>0</v>
      </c>
      <c r="BF378" s="239">
        <f>IF(N378="snížená",J378,0)</f>
        <v>0</v>
      </c>
      <c r="BG378" s="239">
        <f>IF(N378="zákl. přenesená",J378,0)</f>
        <v>0</v>
      </c>
      <c r="BH378" s="239">
        <f>IF(N378="sníž. přenesená",J378,0)</f>
        <v>0</v>
      </c>
      <c r="BI378" s="239">
        <f>IF(N378="nulová",J378,0)</f>
        <v>0</v>
      </c>
      <c r="BJ378" s="18" t="s">
        <v>83</v>
      </c>
      <c r="BK378" s="239">
        <f>ROUND(I378*H378,2)</f>
        <v>0</v>
      </c>
      <c r="BL378" s="18" t="s">
        <v>3662</v>
      </c>
      <c r="BM378" s="238" t="s">
        <v>6009</v>
      </c>
    </row>
    <row r="379" s="13" customFormat="1">
      <c r="A379" s="13"/>
      <c r="B379" s="245"/>
      <c r="C379" s="246"/>
      <c r="D379" s="247" t="s">
        <v>218</v>
      </c>
      <c r="E379" s="248" t="s">
        <v>1</v>
      </c>
      <c r="F379" s="249" t="s">
        <v>6010</v>
      </c>
      <c r="G379" s="246"/>
      <c r="H379" s="248" t="s">
        <v>1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5" t="s">
        <v>218</v>
      </c>
      <c r="AU379" s="255" t="s">
        <v>83</v>
      </c>
      <c r="AV379" s="13" t="s">
        <v>83</v>
      </c>
      <c r="AW379" s="13" t="s">
        <v>32</v>
      </c>
      <c r="AX379" s="13" t="s">
        <v>76</v>
      </c>
      <c r="AY379" s="255" t="s">
        <v>205</v>
      </c>
    </row>
    <row r="380" s="13" customFormat="1">
      <c r="A380" s="13"/>
      <c r="B380" s="245"/>
      <c r="C380" s="246"/>
      <c r="D380" s="247" t="s">
        <v>218</v>
      </c>
      <c r="E380" s="248" t="s">
        <v>1</v>
      </c>
      <c r="F380" s="249" t="s">
        <v>6011</v>
      </c>
      <c r="G380" s="246"/>
      <c r="H380" s="248" t="s">
        <v>1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5" t="s">
        <v>218</v>
      </c>
      <c r="AU380" s="255" t="s">
        <v>83</v>
      </c>
      <c r="AV380" s="13" t="s">
        <v>83</v>
      </c>
      <c r="AW380" s="13" t="s">
        <v>32</v>
      </c>
      <c r="AX380" s="13" t="s">
        <v>76</v>
      </c>
      <c r="AY380" s="255" t="s">
        <v>205</v>
      </c>
    </row>
    <row r="381" s="13" customFormat="1">
      <c r="A381" s="13"/>
      <c r="B381" s="245"/>
      <c r="C381" s="246"/>
      <c r="D381" s="247" t="s">
        <v>218</v>
      </c>
      <c r="E381" s="248" t="s">
        <v>1</v>
      </c>
      <c r="F381" s="249" t="s">
        <v>6012</v>
      </c>
      <c r="G381" s="246"/>
      <c r="H381" s="248" t="s">
        <v>1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5" t="s">
        <v>218</v>
      </c>
      <c r="AU381" s="255" t="s">
        <v>83</v>
      </c>
      <c r="AV381" s="13" t="s">
        <v>83</v>
      </c>
      <c r="AW381" s="13" t="s">
        <v>32</v>
      </c>
      <c r="AX381" s="13" t="s">
        <v>76</v>
      </c>
      <c r="AY381" s="255" t="s">
        <v>205</v>
      </c>
    </row>
    <row r="382" s="14" customFormat="1">
      <c r="A382" s="14"/>
      <c r="B382" s="256"/>
      <c r="C382" s="257"/>
      <c r="D382" s="247" t="s">
        <v>218</v>
      </c>
      <c r="E382" s="258" t="s">
        <v>1</v>
      </c>
      <c r="F382" s="259" t="s">
        <v>83</v>
      </c>
      <c r="G382" s="257"/>
      <c r="H382" s="260">
        <v>1</v>
      </c>
      <c r="I382" s="261"/>
      <c r="J382" s="257"/>
      <c r="K382" s="257"/>
      <c r="L382" s="262"/>
      <c r="M382" s="263"/>
      <c r="N382" s="264"/>
      <c r="O382" s="264"/>
      <c r="P382" s="264"/>
      <c r="Q382" s="264"/>
      <c r="R382" s="264"/>
      <c r="S382" s="264"/>
      <c r="T382" s="26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66" t="s">
        <v>218</v>
      </c>
      <c r="AU382" s="266" t="s">
        <v>83</v>
      </c>
      <c r="AV382" s="14" t="s">
        <v>85</v>
      </c>
      <c r="AW382" s="14" t="s">
        <v>32</v>
      </c>
      <c r="AX382" s="14" t="s">
        <v>76</v>
      </c>
      <c r="AY382" s="266" t="s">
        <v>205</v>
      </c>
    </row>
    <row r="383" s="2" customFormat="1" ht="16.5" customHeight="1">
      <c r="A383" s="39"/>
      <c r="B383" s="40"/>
      <c r="C383" s="227" t="s">
        <v>431</v>
      </c>
      <c r="D383" s="227" t="s">
        <v>208</v>
      </c>
      <c r="E383" s="228" t="s">
        <v>6013</v>
      </c>
      <c r="F383" s="229" t="s">
        <v>6014</v>
      </c>
      <c r="G383" s="230" t="s">
        <v>3145</v>
      </c>
      <c r="H383" s="231">
        <v>1</v>
      </c>
      <c r="I383" s="232"/>
      <c r="J383" s="233">
        <f>ROUND(I383*H383,2)</f>
        <v>0</v>
      </c>
      <c r="K383" s="229" t="s">
        <v>1</v>
      </c>
      <c r="L383" s="45"/>
      <c r="M383" s="234" t="s">
        <v>1</v>
      </c>
      <c r="N383" s="235" t="s">
        <v>41</v>
      </c>
      <c r="O383" s="92"/>
      <c r="P383" s="236">
        <f>O383*H383</f>
        <v>0</v>
      </c>
      <c r="Q383" s="236">
        <v>0</v>
      </c>
      <c r="R383" s="236">
        <f>Q383*H383</f>
        <v>0</v>
      </c>
      <c r="S383" s="236">
        <v>0</v>
      </c>
      <c r="T383" s="237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38" t="s">
        <v>3662</v>
      </c>
      <c r="AT383" s="238" t="s">
        <v>208</v>
      </c>
      <c r="AU383" s="238" t="s">
        <v>83</v>
      </c>
      <c r="AY383" s="18" t="s">
        <v>205</v>
      </c>
      <c r="BE383" s="239">
        <f>IF(N383="základní",J383,0)</f>
        <v>0</v>
      </c>
      <c r="BF383" s="239">
        <f>IF(N383="snížená",J383,0)</f>
        <v>0</v>
      </c>
      <c r="BG383" s="239">
        <f>IF(N383="zákl. přenesená",J383,0)</f>
        <v>0</v>
      </c>
      <c r="BH383" s="239">
        <f>IF(N383="sníž. přenesená",J383,0)</f>
        <v>0</v>
      </c>
      <c r="BI383" s="239">
        <f>IF(N383="nulová",J383,0)</f>
        <v>0</v>
      </c>
      <c r="BJ383" s="18" t="s">
        <v>83</v>
      </c>
      <c r="BK383" s="239">
        <f>ROUND(I383*H383,2)</f>
        <v>0</v>
      </c>
      <c r="BL383" s="18" t="s">
        <v>3662</v>
      </c>
      <c r="BM383" s="238" t="s">
        <v>6015</v>
      </c>
    </row>
    <row r="384" s="13" customFormat="1">
      <c r="A384" s="13"/>
      <c r="B384" s="245"/>
      <c r="C384" s="246"/>
      <c r="D384" s="247" t="s">
        <v>218</v>
      </c>
      <c r="E384" s="248" t="s">
        <v>1</v>
      </c>
      <c r="F384" s="249" t="s">
        <v>6016</v>
      </c>
      <c r="G384" s="246"/>
      <c r="H384" s="248" t="s">
        <v>1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5" t="s">
        <v>218</v>
      </c>
      <c r="AU384" s="255" t="s">
        <v>83</v>
      </c>
      <c r="AV384" s="13" t="s">
        <v>83</v>
      </c>
      <c r="AW384" s="13" t="s">
        <v>32</v>
      </c>
      <c r="AX384" s="13" t="s">
        <v>76</v>
      </c>
      <c r="AY384" s="255" t="s">
        <v>205</v>
      </c>
    </row>
    <row r="385" s="14" customFormat="1">
      <c r="A385" s="14"/>
      <c r="B385" s="256"/>
      <c r="C385" s="257"/>
      <c r="D385" s="247" t="s">
        <v>218</v>
      </c>
      <c r="E385" s="258" t="s">
        <v>1</v>
      </c>
      <c r="F385" s="259" t="s">
        <v>83</v>
      </c>
      <c r="G385" s="257"/>
      <c r="H385" s="260">
        <v>1</v>
      </c>
      <c r="I385" s="261"/>
      <c r="J385" s="257"/>
      <c r="K385" s="257"/>
      <c r="L385" s="262"/>
      <c r="M385" s="303"/>
      <c r="N385" s="304"/>
      <c r="O385" s="304"/>
      <c r="P385" s="304"/>
      <c r="Q385" s="304"/>
      <c r="R385" s="304"/>
      <c r="S385" s="304"/>
      <c r="T385" s="305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6" t="s">
        <v>218</v>
      </c>
      <c r="AU385" s="266" t="s">
        <v>83</v>
      </c>
      <c r="AV385" s="14" t="s">
        <v>85</v>
      </c>
      <c r="AW385" s="14" t="s">
        <v>32</v>
      </c>
      <c r="AX385" s="14" t="s">
        <v>76</v>
      </c>
      <c r="AY385" s="266" t="s">
        <v>205</v>
      </c>
    </row>
    <row r="386" s="2" customFormat="1" ht="6.96" customHeight="1">
      <c r="A386" s="39"/>
      <c r="B386" s="67"/>
      <c r="C386" s="68"/>
      <c r="D386" s="68"/>
      <c r="E386" s="68"/>
      <c r="F386" s="68"/>
      <c r="G386" s="68"/>
      <c r="H386" s="68"/>
      <c r="I386" s="68"/>
      <c r="J386" s="68"/>
      <c r="K386" s="68"/>
      <c r="L386" s="45"/>
      <c r="M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</sheetData>
  <sheetProtection sheet="1" autoFilter="0" formatColumns="0" formatRows="0" objects="1" scenarios="1" spinCount="100000" saltValue="mK0PsMZJRCxHKRC+ng7QCSdpXiSa00dvuoK3aqK/nZqnf4hNO5zhYOaWHPpkylLiM98tv/EXZDTEQoUfTqP+ZA==" hashValue="CPAcOsIAIwSa6lkHFozXN2PR+WLukRJOP5DuJkQdLLLXZTnLEAd0mVmWlOJnQqYZRYbZKAcY6FboBI8lb2BHUQ==" algorithmName="SHA-512" password="CC2B"/>
  <autoFilter ref="C122:K385"/>
  <mergeCells count="9">
    <mergeCell ref="E7:H7"/>
    <mergeCell ref="E9:H9"/>
    <mergeCell ref="E18:H18"/>
    <mergeCell ref="E27:H27"/>
    <mergeCell ref="E85:H85"/>
    <mergeCell ref="E87:H87"/>
    <mergeCell ref="E113:H113"/>
    <mergeCell ref="E115:H115"/>
    <mergeCell ref="L2:V2"/>
  </mergeCells>
  <hyperlinks>
    <hyperlink ref="F126" r:id="rId1" display="https://podminky.urs.cz/item/CS_URS_2025_01/011002000"/>
    <hyperlink ref="F138" r:id="rId2" display="https://podminky.urs.cz/item/CS_URS_2025_01/012002000"/>
    <hyperlink ref="F154" r:id="rId3" display="https://podminky.urs.cz/item/CS_URS_2025_01/013002000"/>
    <hyperlink ref="F163" r:id="rId4" display="https://podminky.urs.cz/item/CS_URS_2025_01/013254000"/>
    <hyperlink ref="F191" r:id="rId5" display="https://podminky.urs.cz/item/CS_URS_2025_01/020001000"/>
    <hyperlink ref="F232" r:id="rId6" display="https://podminky.urs.cz/item/CS_URS_2025_01/031002000"/>
    <hyperlink ref="F237" r:id="rId7" display="https://podminky.urs.cz/item/CS_URS_2025_01/033002000"/>
    <hyperlink ref="F247" r:id="rId8" display="https://podminky.urs.cz/item/CS_URS_2025_01/034002000"/>
    <hyperlink ref="F262" r:id="rId9" display="https://podminky.urs.cz/item/CS_URS_2025_01/039002000"/>
    <hyperlink ref="F278" r:id="rId10" display="https://podminky.urs.cz/item/CS_URS_2025_01/043002000"/>
    <hyperlink ref="F291" r:id="rId11" display="https://podminky.urs.cz/item/CS_URS_2025_01/044002000"/>
    <hyperlink ref="F298" r:id="rId12" display="https://podminky.urs.cz/item/CS_URS_2025_01/049002000"/>
    <hyperlink ref="F307" r:id="rId13" display="https://podminky.urs.cz/item/CS_URS_2025_01/VRN4001-R"/>
    <hyperlink ref="F336" r:id="rId14" display="https://podminky.urs.cz/item/CS_URS_2025_01/061002000"/>
    <hyperlink ref="F342" r:id="rId15" display="https://podminky.urs.cz/item/CS_URS_2025_01/065002000"/>
    <hyperlink ref="F350" r:id="rId16" display="https://podminky.urs.cz/item/CS_URS_2025_01/071002000"/>
    <hyperlink ref="F366" r:id="rId17" display="https://podminky.urs.cz/item/CS_URS_2025_01/041414000"/>
    <hyperlink ref="F368" r:id="rId18" display="https://podminky.urs.cz/item/CS_URS_2025_01/090001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9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90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1" customFormat="1" ht="12" customHeight="1">
      <c r="B8" s="21"/>
      <c r="D8" s="151" t="s">
        <v>129</v>
      </c>
      <c r="L8" s="21"/>
    </row>
    <row r="9" s="2" customFormat="1" ht="16.5" customHeight="1">
      <c r="A9" s="39"/>
      <c r="B9" s="45"/>
      <c r="C9" s="39"/>
      <c r="D9" s="39"/>
      <c r="E9" s="152" t="s">
        <v>130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131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3" t="s">
        <v>132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12. 5. 2025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1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28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30</v>
      </c>
      <c r="E22" s="39"/>
      <c r="F22" s="39"/>
      <c r="G22" s="39"/>
      <c r="H22" s="39"/>
      <c r="I22" s="151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1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33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1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36</v>
      </c>
      <c r="E32" s="39"/>
      <c r="F32" s="39"/>
      <c r="G32" s="39"/>
      <c r="H32" s="39"/>
      <c r="I32" s="39"/>
      <c r="J32" s="161">
        <f>ROUND(J172,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38</v>
      </c>
      <c r="G34" s="39"/>
      <c r="H34" s="39"/>
      <c r="I34" s="162" t="s">
        <v>37</v>
      </c>
      <c r="J34" s="162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40</v>
      </c>
      <c r="E35" s="151" t="s">
        <v>41</v>
      </c>
      <c r="F35" s="164">
        <f>ROUND((SUM(BE172:BE3451)),  2)</f>
        <v>0</v>
      </c>
      <c r="G35" s="39"/>
      <c r="H35" s="39"/>
      <c r="I35" s="165">
        <v>0.20999999999999999</v>
      </c>
      <c r="J35" s="164">
        <f>ROUND(((SUM(BE172:BE3451))*I35),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42</v>
      </c>
      <c r="F36" s="164">
        <f>ROUND((SUM(BF172:BF3451)),  2)</f>
        <v>0</v>
      </c>
      <c r="G36" s="39"/>
      <c r="H36" s="39"/>
      <c r="I36" s="165">
        <v>0.12</v>
      </c>
      <c r="J36" s="164">
        <f>ROUND(((SUM(BF172:BF3451))*I36),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43</v>
      </c>
      <c r="F37" s="164">
        <f>ROUND((SUM(BG172:BG3451)),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44</v>
      </c>
      <c r="F38" s="164">
        <f>ROUND((SUM(BH172:BH3451)),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45</v>
      </c>
      <c r="F39" s="164">
        <f>ROUND((SUM(BI172:BI3451)),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46</v>
      </c>
      <c r="E41" s="168"/>
      <c r="F41" s="168"/>
      <c r="G41" s="169" t="s">
        <v>47</v>
      </c>
      <c r="H41" s="170" t="s">
        <v>48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129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4" t="s">
        <v>130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131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D1.01.01 - Stavebně konstrukční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Turnov</v>
      </c>
      <c r="G91" s="41"/>
      <c r="H91" s="41"/>
      <c r="I91" s="33" t="s">
        <v>22</v>
      </c>
      <c r="J91" s="80" t="str">
        <f>IF(J14="","",J14)</f>
        <v>12. 5. 2025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Město Turnov</v>
      </c>
      <c r="G93" s="41"/>
      <c r="H93" s="41"/>
      <c r="I93" s="33" t="s">
        <v>30</v>
      </c>
      <c r="J93" s="37" t="str">
        <f>E23</f>
        <v>Jan Hošek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Bc. Čermák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J172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J173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139</v>
      </c>
      <c r="E100" s="197"/>
      <c r="F100" s="197"/>
      <c r="G100" s="197"/>
      <c r="H100" s="197"/>
      <c r="I100" s="197"/>
      <c r="J100" s="198">
        <f>J174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5"/>
      <c r="C101" s="134"/>
      <c r="D101" s="196" t="s">
        <v>140</v>
      </c>
      <c r="E101" s="197"/>
      <c r="F101" s="197"/>
      <c r="G101" s="197"/>
      <c r="H101" s="197"/>
      <c r="I101" s="197"/>
      <c r="J101" s="198">
        <f>J175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5"/>
      <c r="C102" s="134"/>
      <c r="D102" s="196" t="s">
        <v>141</v>
      </c>
      <c r="E102" s="197"/>
      <c r="F102" s="197"/>
      <c r="G102" s="197"/>
      <c r="H102" s="197"/>
      <c r="I102" s="197"/>
      <c r="J102" s="198">
        <f>J238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5"/>
      <c r="C103" s="134"/>
      <c r="D103" s="196" t="s">
        <v>142</v>
      </c>
      <c r="E103" s="197"/>
      <c r="F103" s="197"/>
      <c r="G103" s="197"/>
      <c r="H103" s="197"/>
      <c r="I103" s="197"/>
      <c r="J103" s="198">
        <f>J328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5"/>
      <c r="C104" s="134"/>
      <c r="D104" s="196" t="s">
        <v>143</v>
      </c>
      <c r="E104" s="197"/>
      <c r="F104" s="197"/>
      <c r="G104" s="197"/>
      <c r="H104" s="197"/>
      <c r="I104" s="197"/>
      <c r="J104" s="198">
        <f>J391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5"/>
      <c r="C105" s="134"/>
      <c r="D105" s="196" t="s">
        <v>144</v>
      </c>
      <c r="E105" s="197"/>
      <c r="F105" s="197"/>
      <c r="G105" s="197"/>
      <c r="H105" s="197"/>
      <c r="I105" s="197"/>
      <c r="J105" s="198">
        <f>J452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5"/>
      <c r="C106" s="134"/>
      <c r="D106" s="196" t="s">
        <v>145</v>
      </c>
      <c r="E106" s="197"/>
      <c r="F106" s="197"/>
      <c r="G106" s="197"/>
      <c r="H106" s="197"/>
      <c r="I106" s="197"/>
      <c r="J106" s="198">
        <f>J463</f>
        <v>0</v>
      </c>
      <c r="K106" s="134"/>
      <c r="L106" s="19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5"/>
      <c r="C107" s="134"/>
      <c r="D107" s="196" t="s">
        <v>146</v>
      </c>
      <c r="E107" s="197"/>
      <c r="F107" s="197"/>
      <c r="G107" s="197"/>
      <c r="H107" s="197"/>
      <c r="I107" s="197"/>
      <c r="J107" s="198">
        <f>J472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5"/>
      <c r="C108" s="134"/>
      <c r="D108" s="196" t="s">
        <v>147</v>
      </c>
      <c r="E108" s="197"/>
      <c r="F108" s="197"/>
      <c r="G108" s="197"/>
      <c r="H108" s="197"/>
      <c r="I108" s="197"/>
      <c r="J108" s="198">
        <f>J518</f>
        <v>0</v>
      </c>
      <c r="K108" s="134"/>
      <c r="L108" s="19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5"/>
      <c r="C109" s="134"/>
      <c r="D109" s="196" t="s">
        <v>148</v>
      </c>
      <c r="E109" s="197"/>
      <c r="F109" s="197"/>
      <c r="G109" s="197"/>
      <c r="H109" s="197"/>
      <c r="I109" s="197"/>
      <c r="J109" s="198">
        <f>J545</f>
        <v>0</v>
      </c>
      <c r="K109" s="134"/>
      <c r="L109" s="19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5"/>
      <c r="C110" s="134"/>
      <c r="D110" s="196" t="s">
        <v>149</v>
      </c>
      <c r="E110" s="197"/>
      <c r="F110" s="197"/>
      <c r="G110" s="197"/>
      <c r="H110" s="197"/>
      <c r="I110" s="197"/>
      <c r="J110" s="198">
        <f>J694</f>
        <v>0</v>
      </c>
      <c r="K110" s="134"/>
      <c r="L110" s="19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95"/>
      <c r="C111" s="134"/>
      <c r="D111" s="196" t="s">
        <v>150</v>
      </c>
      <c r="E111" s="197"/>
      <c r="F111" s="197"/>
      <c r="G111" s="197"/>
      <c r="H111" s="197"/>
      <c r="I111" s="197"/>
      <c r="J111" s="198">
        <f>J695</f>
        <v>0</v>
      </c>
      <c r="K111" s="134"/>
      <c r="L111" s="199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4.88" customHeight="1">
      <c r="A112" s="10"/>
      <c r="B112" s="195"/>
      <c r="C112" s="134"/>
      <c r="D112" s="196" t="s">
        <v>151</v>
      </c>
      <c r="E112" s="197"/>
      <c r="F112" s="197"/>
      <c r="G112" s="197"/>
      <c r="H112" s="197"/>
      <c r="I112" s="197"/>
      <c r="J112" s="198">
        <f>J801</f>
        <v>0</v>
      </c>
      <c r="K112" s="134"/>
      <c r="L112" s="19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5"/>
      <c r="C113" s="134"/>
      <c r="D113" s="196" t="s">
        <v>152</v>
      </c>
      <c r="E113" s="197"/>
      <c r="F113" s="197"/>
      <c r="G113" s="197"/>
      <c r="H113" s="197"/>
      <c r="I113" s="197"/>
      <c r="J113" s="198">
        <f>J832</f>
        <v>0</v>
      </c>
      <c r="K113" s="134"/>
      <c r="L113" s="19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5"/>
      <c r="C114" s="134"/>
      <c r="D114" s="196" t="s">
        <v>153</v>
      </c>
      <c r="E114" s="197"/>
      <c r="F114" s="197"/>
      <c r="G114" s="197"/>
      <c r="H114" s="197"/>
      <c r="I114" s="197"/>
      <c r="J114" s="198">
        <f>J860</f>
        <v>0</v>
      </c>
      <c r="K114" s="134"/>
      <c r="L114" s="199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95"/>
      <c r="C115" s="134"/>
      <c r="D115" s="196" t="s">
        <v>154</v>
      </c>
      <c r="E115" s="197"/>
      <c r="F115" s="197"/>
      <c r="G115" s="197"/>
      <c r="H115" s="197"/>
      <c r="I115" s="197"/>
      <c r="J115" s="198">
        <f>J861</f>
        <v>0</v>
      </c>
      <c r="K115" s="134"/>
      <c r="L115" s="199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4.88" customHeight="1">
      <c r="A116" s="10"/>
      <c r="B116" s="195"/>
      <c r="C116" s="134"/>
      <c r="D116" s="196" t="s">
        <v>155</v>
      </c>
      <c r="E116" s="197"/>
      <c r="F116" s="197"/>
      <c r="G116" s="197"/>
      <c r="H116" s="197"/>
      <c r="I116" s="197"/>
      <c r="J116" s="198">
        <f>J1027</f>
        <v>0</v>
      </c>
      <c r="K116" s="134"/>
      <c r="L116" s="199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5"/>
      <c r="C117" s="134"/>
      <c r="D117" s="196" t="s">
        <v>156</v>
      </c>
      <c r="E117" s="197"/>
      <c r="F117" s="197"/>
      <c r="G117" s="197"/>
      <c r="H117" s="197"/>
      <c r="I117" s="197"/>
      <c r="J117" s="198">
        <f>J1079</f>
        <v>0</v>
      </c>
      <c r="K117" s="134"/>
      <c r="L117" s="199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5"/>
      <c r="C118" s="134"/>
      <c r="D118" s="196" t="s">
        <v>157</v>
      </c>
      <c r="E118" s="197"/>
      <c r="F118" s="197"/>
      <c r="G118" s="197"/>
      <c r="H118" s="197"/>
      <c r="I118" s="197"/>
      <c r="J118" s="198">
        <f>J1105</f>
        <v>0</v>
      </c>
      <c r="K118" s="134"/>
      <c r="L118" s="199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5"/>
      <c r="C119" s="134"/>
      <c r="D119" s="196" t="s">
        <v>158</v>
      </c>
      <c r="E119" s="197"/>
      <c r="F119" s="197"/>
      <c r="G119" s="197"/>
      <c r="H119" s="197"/>
      <c r="I119" s="197"/>
      <c r="J119" s="198">
        <f>J1106</f>
        <v>0</v>
      </c>
      <c r="K119" s="134"/>
      <c r="L119" s="199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95"/>
      <c r="C120" s="134"/>
      <c r="D120" s="196" t="s">
        <v>159</v>
      </c>
      <c r="E120" s="197"/>
      <c r="F120" s="197"/>
      <c r="G120" s="197"/>
      <c r="H120" s="197"/>
      <c r="I120" s="197"/>
      <c r="J120" s="198">
        <f>J1358</f>
        <v>0</v>
      </c>
      <c r="K120" s="134"/>
      <c r="L120" s="199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95"/>
      <c r="C121" s="134"/>
      <c r="D121" s="196" t="s">
        <v>160</v>
      </c>
      <c r="E121" s="197"/>
      <c r="F121" s="197"/>
      <c r="G121" s="197"/>
      <c r="H121" s="197"/>
      <c r="I121" s="197"/>
      <c r="J121" s="198">
        <f>J1511</f>
        <v>0</v>
      </c>
      <c r="K121" s="134"/>
      <c r="L121" s="199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5"/>
      <c r="C122" s="134"/>
      <c r="D122" s="196" t="s">
        <v>161</v>
      </c>
      <c r="E122" s="197"/>
      <c r="F122" s="197"/>
      <c r="G122" s="197"/>
      <c r="H122" s="197"/>
      <c r="I122" s="197"/>
      <c r="J122" s="198">
        <f>J1634</f>
        <v>0</v>
      </c>
      <c r="K122" s="134"/>
      <c r="L122" s="199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4.88" customHeight="1">
      <c r="A123" s="10"/>
      <c r="B123" s="195"/>
      <c r="C123" s="134"/>
      <c r="D123" s="196" t="s">
        <v>162</v>
      </c>
      <c r="E123" s="197"/>
      <c r="F123" s="197"/>
      <c r="G123" s="197"/>
      <c r="H123" s="197"/>
      <c r="I123" s="197"/>
      <c r="J123" s="198">
        <f>J1635</f>
        <v>0</v>
      </c>
      <c r="K123" s="134"/>
      <c r="L123" s="199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95"/>
      <c r="C124" s="134"/>
      <c r="D124" s="196" t="s">
        <v>163</v>
      </c>
      <c r="E124" s="197"/>
      <c r="F124" s="197"/>
      <c r="G124" s="197"/>
      <c r="H124" s="197"/>
      <c r="I124" s="197"/>
      <c r="J124" s="198">
        <f>J1700</f>
        <v>0</v>
      </c>
      <c r="K124" s="134"/>
      <c r="L124" s="199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95"/>
      <c r="C125" s="134"/>
      <c r="D125" s="196" t="s">
        <v>164</v>
      </c>
      <c r="E125" s="197"/>
      <c r="F125" s="197"/>
      <c r="G125" s="197"/>
      <c r="H125" s="197"/>
      <c r="I125" s="197"/>
      <c r="J125" s="198">
        <f>J1784</f>
        <v>0</v>
      </c>
      <c r="K125" s="134"/>
      <c r="L125" s="199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95"/>
      <c r="C126" s="134"/>
      <c r="D126" s="196" t="s">
        <v>165</v>
      </c>
      <c r="E126" s="197"/>
      <c r="F126" s="197"/>
      <c r="G126" s="197"/>
      <c r="H126" s="197"/>
      <c r="I126" s="197"/>
      <c r="J126" s="198">
        <f>J1867</f>
        <v>0</v>
      </c>
      <c r="K126" s="134"/>
      <c r="L126" s="199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5"/>
      <c r="C127" s="134"/>
      <c r="D127" s="196" t="s">
        <v>166</v>
      </c>
      <c r="E127" s="197"/>
      <c r="F127" s="197"/>
      <c r="G127" s="197"/>
      <c r="H127" s="197"/>
      <c r="I127" s="197"/>
      <c r="J127" s="198">
        <f>J1893</f>
        <v>0</v>
      </c>
      <c r="K127" s="134"/>
      <c r="L127" s="199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5"/>
      <c r="C128" s="134"/>
      <c r="D128" s="196" t="s">
        <v>167</v>
      </c>
      <c r="E128" s="197"/>
      <c r="F128" s="197"/>
      <c r="G128" s="197"/>
      <c r="H128" s="197"/>
      <c r="I128" s="197"/>
      <c r="J128" s="198">
        <f>J1903</f>
        <v>0</v>
      </c>
      <c r="K128" s="134"/>
      <c r="L128" s="199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9" customFormat="1" ht="24.96" customHeight="1">
      <c r="A129" s="9"/>
      <c r="B129" s="189"/>
      <c r="C129" s="190"/>
      <c r="D129" s="191" t="s">
        <v>168</v>
      </c>
      <c r="E129" s="192"/>
      <c r="F129" s="192"/>
      <c r="G129" s="192"/>
      <c r="H129" s="192"/>
      <c r="I129" s="192"/>
      <c r="J129" s="193">
        <f>J1906</f>
        <v>0</v>
      </c>
      <c r="K129" s="190"/>
      <c r="L129" s="194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</row>
    <row r="130" s="10" customFormat="1" ht="19.92" customHeight="1">
      <c r="A130" s="10"/>
      <c r="B130" s="195"/>
      <c r="C130" s="134"/>
      <c r="D130" s="196" t="s">
        <v>169</v>
      </c>
      <c r="E130" s="197"/>
      <c r="F130" s="197"/>
      <c r="G130" s="197"/>
      <c r="H130" s="197"/>
      <c r="I130" s="197"/>
      <c r="J130" s="198">
        <f>J1907</f>
        <v>0</v>
      </c>
      <c r="K130" s="134"/>
      <c r="L130" s="199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95"/>
      <c r="C131" s="134"/>
      <c r="D131" s="196" t="s">
        <v>170</v>
      </c>
      <c r="E131" s="197"/>
      <c r="F131" s="197"/>
      <c r="G131" s="197"/>
      <c r="H131" s="197"/>
      <c r="I131" s="197"/>
      <c r="J131" s="198">
        <f>J2044</f>
        <v>0</v>
      </c>
      <c r="K131" s="134"/>
      <c r="L131" s="199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10" customFormat="1" ht="19.92" customHeight="1">
      <c r="A132" s="10"/>
      <c r="B132" s="195"/>
      <c r="C132" s="134"/>
      <c r="D132" s="196" t="s">
        <v>171</v>
      </c>
      <c r="E132" s="197"/>
      <c r="F132" s="197"/>
      <c r="G132" s="197"/>
      <c r="H132" s="197"/>
      <c r="I132" s="197"/>
      <c r="J132" s="198">
        <f>J2255</f>
        <v>0</v>
      </c>
      <c r="K132" s="134"/>
      <c r="L132" s="199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10" customFormat="1" ht="19.92" customHeight="1">
      <c r="A133" s="10"/>
      <c r="B133" s="195"/>
      <c r="C133" s="134"/>
      <c r="D133" s="196" t="s">
        <v>172</v>
      </c>
      <c r="E133" s="197"/>
      <c r="F133" s="197"/>
      <c r="G133" s="197"/>
      <c r="H133" s="197"/>
      <c r="I133" s="197"/>
      <c r="J133" s="198">
        <f>J2458</f>
        <v>0</v>
      </c>
      <c r="K133" s="134"/>
      <c r="L133" s="199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10" customFormat="1" ht="19.92" customHeight="1">
      <c r="A134" s="10"/>
      <c r="B134" s="195"/>
      <c r="C134" s="134"/>
      <c r="D134" s="196" t="s">
        <v>173</v>
      </c>
      <c r="E134" s="197"/>
      <c r="F134" s="197"/>
      <c r="G134" s="197"/>
      <c r="H134" s="197"/>
      <c r="I134" s="197"/>
      <c r="J134" s="198">
        <f>J2467</f>
        <v>0</v>
      </c>
      <c r="K134" s="134"/>
      <c r="L134" s="199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="10" customFormat="1" ht="19.92" customHeight="1">
      <c r="A135" s="10"/>
      <c r="B135" s="195"/>
      <c r="C135" s="134"/>
      <c r="D135" s="196" t="s">
        <v>174</v>
      </c>
      <c r="E135" s="197"/>
      <c r="F135" s="197"/>
      <c r="G135" s="197"/>
      <c r="H135" s="197"/>
      <c r="I135" s="197"/>
      <c r="J135" s="198">
        <f>J2477</f>
        <v>0</v>
      </c>
      <c r="K135" s="134"/>
      <c r="L135" s="199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="10" customFormat="1" ht="19.92" customHeight="1">
      <c r="A136" s="10"/>
      <c r="B136" s="195"/>
      <c r="C136" s="134"/>
      <c r="D136" s="196" t="s">
        <v>175</v>
      </c>
      <c r="E136" s="197"/>
      <c r="F136" s="197"/>
      <c r="G136" s="197"/>
      <c r="H136" s="197"/>
      <c r="I136" s="197"/>
      <c r="J136" s="198">
        <f>J2581</f>
        <v>0</v>
      </c>
      <c r="K136" s="134"/>
      <c r="L136" s="199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="10" customFormat="1" ht="19.92" customHeight="1">
      <c r="A137" s="10"/>
      <c r="B137" s="195"/>
      <c r="C137" s="134"/>
      <c r="D137" s="196" t="s">
        <v>176</v>
      </c>
      <c r="E137" s="197"/>
      <c r="F137" s="197"/>
      <c r="G137" s="197"/>
      <c r="H137" s="197"/>
      <c r="I137" s="197"/>
      <c r="J137" s="198">
        <f>J2588</f>
        <v>0</v>
      </c>
      <c r="K137" s="134"/>
      <c r="L137" s="199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</row>
    <row r="138" s="10" customFormat="1" ht="14.88" customHeight="1">
      <c r="A138" s="10"/>
      <c r="B138" s="195"/>
      <c r="C138" s="134"/>
      <c r="D138" s="196" t="s">
        <v>177</v>
      </c>
      <c r="E138" s="197"/>
      <c r="F138" s="197"/>
      <c r="G138" s="197"/>
      <c r="H138" s="197"/>
      <c r="I138" s="197"/>
      <c r="J138" s="198">
        <f>J2591</f>
        <v>0</v>
      </c>
      <c r="K138" s="134"/>
      <c r="L138" s="199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</row>
    <row r="139" s="10" customFormat="1" ht="14.88" customHeight="1">
      <c r="A139" s="10"/>
      <c r="B139" s="195"/>
      <c r="C139" s="134"/>
      <c r="D139" s="196" t="s">
        <v>178</v>
      </c>
      <c r="E139" s="197"/>
      <c r="F139" s="197"/>
      <c r="G139" s="197"/>
      <c r="H139" s="197"/>
      <c r="I139" s="197"/>
      <c r="J139" s="198">
        <f>J2593</f>
        <v>0</v>
      </c>
      <c r="K139" s="134"/>
      <c r="L139" s="199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</row>
    <row r="140" s="10" customFormat="1" ht="14.88" customHeight="1">
      <c r="A140" s="10"/>
      <c r="B140" s="195"/>
      <c r="C140" s="134"/>
      <c r="D140" s="196" t="s">
        <v>179</v>
      </c>
      <c r="E140" s="197"/>
      <c r="F140" s="197"/>
      <c r="G140" s="197"/>
      <c r="H140" s="197"/>
      <c r="I140" s="197"/>
      <c r="J140" s="198">
        <f>J2601</f>
        <v>0</v>
      </c>
      <c r="K140" s="134"/>
      <c r="L140" s="199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</row>
    <row r="141" s="10" customFormat="1" ht="19.92" customHeight="1">
      <c r="A141" s="10"/>
      <c r="B141" s="195"/>
      <c r="C141" s="134"/>
      <c r="D141" s="196" t="s">
        <v>180</v>
      </c>
      <c r="E141" s="197"/>
      <c r="F141" s="197"/>
      <c r="G141" s="197"/>
      <c r="H141" s="197"/>
      <c r="I141" s="197"/>
      <c r="J141" s="198">
        <f>J2607</f>
        <v>0</v>
      </c>
      <c r="K141" s="134"/>
      <c r="L141" s="199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</row>
    <row r="142" s="10" customFormat="1" ht="19.92" customHeight="1">
      <c r="A142" s="10"/>
      <c r="B142" s="195"/>
      <c r="C142" s="134"/>
      <c r="D142" s="196" t="s">
        <v>181</v>
      </c>
      <c r="E142" s="197"/>
      <c r="F142" s="197"/>
      <c r="G142" s="197"/>
      <c r="H142" s="197"/>
      <c r="I142" s="197"/>
      <c r="J142" s="198">
        <f>J2780</f>
        <v>0</v>
      </c>
      <c r="K142" s="134"/>
      <c r="L142" s="199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</row>
    <row r="143" s="10" customFormat="1" ht="19.92" customHeight="1">
      <c r="A143" s="10"/>
      <c r="B143" s="195"/>
      <c r="C143" s="134"/>
      <c r="D143" s="196" t="s">
        <v>182</v>
      </c>
      <c r="E143" s="197"/>
      <c r="F143" s="197"/>
      <c r="G143" s="197"/>
      <c r="H143" s="197"/>
      <c r="I143" s="197"/>
      <c r="J143" s="198">
        <f>J2784</f>
        <v>0</v>
      </c>
      <c r="K143" s="134"/>
      <c r="L143" s="199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</row>
    <row r="144" s="10" customFormat="1" ht="19.92" customHeight="1">
      <c r="A144" s="10"/>
      <c r="B144" s="195"/>
      <c r="C144" s="134"/>
      <c r="D144" s="196" t="s">
        <v>183</v>
      </c>
      <c r="E144" s="197"/>
      <c r="F144" s="197"/>
      <c r="G144" s="197"/>
      <c r="H144" s="197"/>
      <c r="I144" s="197"/>
      <c r="J144" s="198">
        <f>J2789</f>
        <v>0</v>
      </c>
      <c r="K144" s="134"/>
      <c r="L144" s="199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</row>
    <row r="145" s="10" customFormat="1" ht="19.92" customHeight="1">
      <c r="A145" s="10"/>
      <c r="B145" s="195"/>
      <c r="C145" s="134"/>
      <c r="D145" s="196" t="s">
        <v>184</v>
      </c>
      <c r="E145" s="197"/>
      <c r="F145" s="197"/>
      <c r="G145" s="197"/>
      <c r="H145" s="197"/>
      <c r="I145" s="197"/>
      <c r="J145" s="198">
        <f>J2797</f>
        <v>0</v>
      </c>
      <c r="K145" s="134"/>
      <c r="L145" s="199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</row>
    <row r="146" s="10" customFormat="1" ht="19.92" customHeight="1">
      <c r="A146" s="10"/>
      <c r="B146" s="195"/>
      <c r="C146" s="134"/>
      <c r="D146" s="196" t="s">
        <v>185</v>
      </c>
      <c r="E146" s="197"/>
      <c r="F146" s="197"/>
      <c r="G146" s="197"/>
      <c r="H146" s="197"/>
      <c r="I146" s="197"/>
      <c r="J146" s="198">
        <f>J3063</f>
        <v>0</v>
      </c>
      <c r="K146" s="134"/>
      <c r="L146" s="199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</row>
    <row r="147" s="10" customFormat="1" ht="19.92" customHeight="1">
      <c r="A147" s="10"/>
      <c r="B147" s="195"/>
      <c r="C147" s="134"/>
      <c r="D147" s="196" t="s">
        <v>186</v>
      </c>
      <c r="E147" s="197"/>
      <c r="F147" s="197"/>
      <c r="G147" s="197"/>
      <c r="H147" s="197"/>
      <c r="I147" s="197"/>
      <c r="J147" s="198">
        <f>J3139</f>
        <v>0</v>
      </c>
      <c r="K147" s="134"/>
      <c r="L147" s="199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</row>
    <row r="148" s="10" customFormat="1" ht="19.92" customHeight="1">
      <c r="A148" s="10"/>
      <c r="B148" s="195"/>
      <c r="C148" s="134"/>
      <c r="D148" s="196" t="s">
        <v>187</v>
      </c>
      <c r="E148" s="197"/>
      <c r="F148" s="197"/>
      <c r="G148" s="197"/>
      <c r="H148" s="197"/>
      <c r="I148" s="197"/>
      <c r="J148" s="198">
        <f>J3240</f>
        <v>0</v>
      </c>
      <c r="K148" s="134"/>
      <c r="L148" s="199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</row>
    <row r="149" s="10" customFormat="1" ht="19.92" customHeight="1">
      <c r="A149" s="10"/>
      <c r="B149" s="195"/>
      <c r="C149" s="134"/>
      <c r="D149" s="196" t="s">
        <v>188</v>
      </c>
      <c r="E149" s="197"/>
      <c r="F149" s="197"/>
      <c r="G149" s="197"/>
      <c r="H149" s="197"/>
      <c r="I149" s="197"/>
      <c r="J149" s="198">
        <f>J3347</f>
        <v>0</v>
      </c>
      <c r="K149" s="134"/>
      <c r="L149" s="199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</row>
    <row r="150" s="10" customFormat="1" ht="19.92" customHeight="1">
      <c r="A150" s="10"/>
      <c r="B150" s="195"/>
      <c r="C150" s="134"/>
      <c r="D150" s="196" t="s">
        <v>189</v>
      </c>
      <c r="E150" s="197"/>
      <c r="F150" s="197"/>
      <c r="G150" s="197"/>
      <c r="H150" s="197"/>
      <c r="I150" s="197"/>
      <c r="J150" s="198">
        <f>J3438</f>
        <v>0</v>
      </c>
      <c r="K150" s="134"/>
      <c r="L150" s="199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</row>
    <row r="151" s="2" customFormat="1" ht="21.84" customHeight="1">
      <c r="A151" s="39"/>
      <c r="B151" s="40"/>
      <c r="C151" s="41"/>
      <c r="D151" s="41"/>
      <c r="E151" s="41"/>
      <c r="F151" s="41"/>
      <c r="G151" s="41"/>
      <c r="H151" s="41"/>
      <c r="I151" s="41"/>
      <c r="J151" s="41"/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6.96" customHeight="1">
      <c r="A152" s="39"/>
      <c r="B152" s="67"/>
      <c r="C152" s="68"/>
      <c r="D152" s="68"/>
      <c r="E152" s="68"/>
      <c r="F152" s="68"/>
      <c r="G152" s="68"/>
      <c r="H152" s="68"/>
      <c r="I152" s="68"/>
      <c r="J152" s="68"/>
      <c r="K152" s="68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6" s="2" customFormat="1" ht="6.96" customHeight="1">
      <c r="A156" s="39"/>
      <c r="B156" s="69"/>
      <c r="C156" s="70"/>
      <c r="D156" s="70"/>
      <c r="E156" s="70"/>
      <c r="F156" s="70"/>
      <c r="G156" s="70"/>
      <c r="H156" s="70"/>
      <c r="I156" s="70"/>
      <c r="J156" s="70"/>
      <c r="K156" s="70"/>
      <c r="L156" s="64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="2" customFormat="1" ht="24.96" customHeight="1">
      <c r="A157" s="39"/>
      <c r="B157" s="40"/>
      <c r="C157" s="24" t="s">
        <v>190</v>
      </c>
      <c r="D157" s="41"/>
      <c r="E157" s="41"/>
      <c r="F157" s="41"/>
      <c r="G157" s="41"/>
      <c r="H157" s="41"/>
      <c r="I157" s="41"/>
      <c r="J157" s="41"/>
      <c r="K157" s="41"/>
      <c r="L157" s="64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="2" customFormat="1" ht="6.96" customHeight="1">
      <c r="A158" s="39"/>
      <c r="B158" s="40"/>
      <c r="C158" s="41"/>
      <c r="D158" s="41"/>
      <c r="E158" s="41"/>
      <c r="F158" s="41"/>
      <c r="G158" s="41"/>
      <c r="H158" s="41"/>
      <c r="I158" s="41"/>
      <c r="J158" s="41"/>
      <c r="K158" s="41"/>
      <c r="L158" s="64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="2" customFormat="1" ht="12" customHeight="1">
      <c r="A159" s="39"/>
      <c r="B159" s="40"/>
      <c r="C159" s="33" t="s">
        <v>16</v>
      </c>
      <c r="D159" s="41"/>
      <c r="E159" s="41"/>
      <c r="F159" s="41"/>
      <c r="G159" s="41"/>
      <c r="H159" s="41"/>
      <c r="I159" s="41"/>
      <c r="J159" s="41"/>
      <c r="K159" s="41"/>
      <c r="L159" s="64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="2" customFormat="1" ht="16.5" customHeight="1">
      <c r="A160" s="39"/>
      <c r="B160" s="40"/>
      <c r="C160" s="41"/>
      <c r="D160" s="41"/>
      <c r="E160" s="184" t="str">
        <f>E7</f>
        <v>Požární stanice pro jednotku dobrovolných hasičů Turnov</v>
      </c>
      <c r="F160" s="33"/>
      <c r="G160" s="33"/>
      <c r="H160" s="33"/>
      <c r="I160" s="41"/>
      <c r="J160" s="41"/>
      <c r="K160" s="41"/>
      <c r="L160" s="64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="1" customFormat="1" ht="12" customHeight="1">
      <c r="B161" s="22"/>
      <c r="C161" s="33" t="s">
        <v>129</v>
      </c>
      <c r="D161" s="23"/>
      <c r="E161" s="23"/>
      <c r="F161" s="23"/>
      <c r="G161" s="23"/>
      <c r="H161" s="23"/>
      <c r="I161" s="23"/>
      <c r="J161" s="23"/>
      <c r="K161" s="23"/>
      <c r="L161" s="21"/>
    </row>
    <row r="162" s="2" customFormat="1" ht="16.5" customHeight="1">
      <c r="A162" s="39"/>
      <c r="B162" s="40"/>
      <c r="C162" s="41"/>
      <c r="D162" s="41"/>
      <c r="E162" s="184" t="s">
        <v>130</v>
      </c>
      <c r="F162" s="41"/>
      <c r="G162" s="41"/>
      <c r="H162" s="41"/>
      <c r="I162" s="41"/>
      <c r="J162" s="41"/>
      <c r="K162" s="41"/>
      <c r="L162" s="64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="2" customFormat="1" ht="12" customHeight="1">
      <c r="A163" s="39"/>
      <c r="B163" s="40"/>
      <c r="C163" s="33" t="s">
        <v>131</v>
      </c>
      <c r="D163" s="41"/>
      <c r="E163" s="41"/>
      <c r="F163" s="41"/>
      <c r="G163" s="41"/>
      <c r="H163" s="41"/>
      <c r="I163" s="41"/>
      <c r="J163" s="41"/>
      <c r="K163" s="41"/>
      <c r="L163" s="64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="2" customFormat="1" ht="16.5" customHeight="1">
      <c r="A164" s="39"/>
      <c r="B164" s="40"/>
      <c r="C164" s="41"/>
      <c r="D164" s="41"/>
      <c r="E164" s="77" t="str">
        <f>E11</f>
        <v>D1.01.01 - Stavebně konstrukční část</v>
      </c>
      <c r="F164" s="41"/>
      <c r="G164" s="41"/>
      <c r="H164" s="41"/>
      <c r="I164" s="41"/>
      <c r="J164" s="41"/>
      <c r="K164" s="41"/>
      <c r="L164" s="64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="2" customFormat="1" ht="6.96" customHeight="1">
      <c r="A165" s="39"/>
      <c r="B165" s="40"/>
      <c r="C165" s="41"/>
      <c r="D165" s="41"/>
      <c r="E165" s="41"/>
      <c r="F165" s="41"/>
      <c r="G165" s="41"/>
      <c r="H165" s="41"/>
      <c r="I165" s="41"/>
      <c r="J165" s="41"/>
      <c r="K165" s="41"/>
      <c r="L165" s="64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="2" customFormat="1" ht="12" customHeight="1">
      <c r="A166" s="39"/>
      <c r="B166" s="40"/>
      <c r="C166" s="33" t="s">
        <v>20</v>
      </c>
      <c r="D166" s="41"/>
      <c r="E166" s="41"/>
      <c r="F166" s="28" t="str">
        <f>F14</f>
        <v>Turnov</v>
      </c>
      <c r="G166" s="41"/>
      <c r="H166" s="41"/>
      <c r="I166" s="33" t="s">
        <v>22</v>
      </c>
      <c r="J166" s="80" t="str">
        <f>IF(J14="","",J14)</f>
        <v>12. 5. 2025</v>
      </c>
      <c r="K166" s="41"/>
      <c r="L166" s="64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="2" customFormat="1" ht="6.96" customHeight="1">
      <c r="A167" s="39"/>
      <c r="B167" s="40"/>
      <c r="C167" s="41"/>
      <c r="D167" s="41"/>
      <c r="E167" s="41"/>
      <c r="F167" s="41"/>
      <c r="G167" s="41"/>
      <c r="H167" s="41"/>
      <c r="I167" s="41"/>
      <c r="J167" s="41"/>
      <c r="K167" s="41"/>
      <c r="L167" s="64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="2" customFormat="1" ht="15.15" customHeight="1">
      <c r="A168" s="39"/>
      <c r="B168" s="40"/>
      <c r="C168" s="33" t="s">
        <v>24</v>
      </c>
      <c r="D168" s="41"/>
      <c r="E168" s="41"/>
      <c r="F168" s="28" t="str">
        <f>E17</f>
        <v>Město Turnov</v>
      </c>
      <c r="G168" s="41"/>
      <c r="H168" s="41"/>
      <c r="I168" s="33" t="s">
        <v>30</v>
      </c>
      <c r="J168" s="37" t="str">
        <f>E23</f>
        <v>Jan Hošek</v>
      </c>
      <c r="K168" s="41"/>
      <c r="L168" s="64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="2" customFormat="1" ht="15.15" customHeight="1">
      <c r="A169" s="39"/>
      <c r="B169" s="40"/>
      <c r="C169" s="33" t="s">
        <v>28</v>
      </c>
      <c r="D169" s="41"/>
      <c r="E169" s="41"/>
      <c r="F169" s="28" t="str">
        <f>IF(E20="","",E20)</f>
        <v>Vyplň údaj</v>
      </c>
      <c r="G169" s="41"/>
      <c r="H169" s="41"/>
      <c r="I169" s="33" t="s">
        <v>33</v>
      </c>
      <c r="J169" s="37" t="str">
        <f>E26</f>
        <v>Bc. Čermák</v>
      </c>
      <c r="K169" s="41"/>
      <c r="L169" s="64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="2" customFormat="1" ht="10.32" customHeight="1">
      <c r="A170" s="39"/>
      <c r="B170" s="40"/>
      <c r="C170" s="41"/>
      <c r="D170" s="41"/>
      <c r="E170" s="41"/>
      <c r="F170" s="41"/>
      <c r="G170" s="41"/>
      <c r="H170" s="41"/>
      <c r="I170" s="41"/>
      <c r="J170" s="41"/>
      <c r="K170" s="41"/>
      <c r="L170" s="64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="11" customFormat="1" ht="29.28" customHeight="1">
      <c r="A171" s="200"/>
      <c r="B171" s="201"/>
      <c r="C171" s="202" t="s">
        <v>191</v>
      </c>
      <c r="D171" s="203" t="s">
        <v>61</v>
      </c>
      <c r="E171" s="203" t="s">
        <v>57</v>
      </c>
      <c r="F171" s="203" t="s">
        <v>58</v>
      </c>
      <c r="G171" s="203" t="s">
        <v>192</v>
      </c>
      <c r="H171" s="203" t="s">
        <v>193</v>
      </c>
      <c r="I171" s="203" t="s">
        <v>194</v>
      </c>
      <c r="J171" s="203" t="s">
        <v>135</v>
      </c>
      <c r="K171" s="204" t="s">
        <v>195</v>
      </c>
      <c r="L171" s="205"/>
      <c r="M171" s="101" t="s">
        <v>1</v>
      </c>
      <c r="N171" s="102" t="s">
        <v>40</v>
      </c>
      <c r="O171" s="102" t="s">
        <v>196</v>
      </c>
      <c r="P171" s="102" t="s">
        <v>197</v>
      </c>
      <c r="Q171" s="102" t="s">
        <v>198</v>
      </c>
      <c r="R171" s="102" t="s">
        <v>199</v>
      </c>
      <c r="S171" s="102" t="s">
        <v>200</v>
      </c>
      <c r="T171" s="103" t="s">
        <v>201</v>
      </c>
      <c r="U171" s="200"/>
      <c r="V171" s="200"/>
      <c r="W171" s="200"/>
      <c r="X171" s="200"/>
      <c r="Y171" s="200"/>
      <c r="Z171" s="200"/>
      <c r="AA171" s="200"/>
      <c r="AB171" s="200"/>
      <c r="AC171" s="200"/>
      <c r="AD171" s="200"/>
      <c r="AE171" s="200"/>
    </row>
    <row r="172" s="2" customFormat="1" ht="22.8" customHeight="1">
      <c r="A172" s="39"/>
      <c r="B172" s="40"/>
      <c r="C172" s="108" t="s">
        <v>202</v>
      </c>
      <c r="D172" s="41"/>
      <c r="E172" s="41"/>
      <c r="F172" s="41"/>
      <c r="G172" s="41"/>
      <c r="H172" s="41"/>
      <c r="I172" s="41"/>
      <c r="J172" s="206">
        <f>BK172</f>
        <v>0</v>
      </c>
      <c r="K172" s="41"/>
      <c r="L172" s="45"/>
      <c r="M172" s="104"/>
      <c r="N172" s="207"/>
      <c r="O172" s="105"/>
      <c r="P172" s="208">
        <f>P173+P1906</f>
        <v>0</v>
      </c>
      <c r="Q172" s="105"/>
      <c r="R172" s="208">
        <f>R173+R1906</f>
        <v>2245.7704815600005</v>
      </c>
      <c r="S172" s="105"/>
      <c r="T172" s="209">
        <f>T173+T1906</f>
        <v>1.5371088399999997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75</v>
      </c>
      <c r="AU172" s="18" t="s">
        <v>137</v>
      </c>
      <c r="BK172" s="210">
        <f>BK173+BK1906</f>
        <v>0</v>
      </c>
    </row>
    <row r="173" s="12" customFormat="1" ht="25.92" customHeight="1">
      <c r="A173" s="12"/>
      <c r="B173" s="211"/>
      <c r="C173" s="212"/>
      <c r="D173" s="213" t="s">
        <v>75</v>
      </c>
      <c r="E173" s="214" t="s">
        <v>203</v>
      </c>
      <c r="F173" s="214" t="s">
        <v>204</v>
      </c>
      <c r="G173" s="212"/>
      <c r="H173" s="212"/>
      <c r="I173" s="215"/>
      <c r="J173" s="216">
        <f>BK173</f>
        <v>0</v>
      </c>
      <c r="K173" s="212"/>
      <c r="L173" s="217"/>
      <c r="M173" s="218"/>
      <c r="N173" s="219"/>
      <c r="O173" s="219"/>
      <c r="P173" s="220">
        <f>P174+P463+P694+P860+P1079+P1105+P1634+P1893+P1903</f>
        <v>0</v>
      </c>
      <c r="Q173" s="219"/>
      <c r="R173" s="220">
        <f>R174+R463+R694+R860+R1079+R1105+R1634+R1893+R1903</f>
        <v>2161.3778761900003</v>
      </c>
      <c r="S173" s="219"/>
      <c r="T173" s="221">
        <f>T174+T463+T694+T860+T1079+T1105+T1634+T1893+T1903</f>
        <v>1.5250326999999997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2" t="s">
        <v>83</v>
      </c>
      <c r="AT173" s="223" t="s">
        <v>75</v>
      </c>
      <c r="AU173" s="223" t="s">
        <v>76</v>
      </c>
      <c r="AY173" s="222" t="s">
        <v>205</v>
      </c>
      <c r="BK173" s="224">
        <f>BK174+BK463+BK694+BK860+BK1079+BK1105+BK1634+BK1893+BK1903</f>
        <v>0</v>
      </c>
    </row>
    <row r="174" s="12" customFormat="1" ht="22.8" customHeight="1">
      <c r="A174" s="12"/>
      <c r="B174" s="211"/>
      <c r="C174" s="212"/>
      <c r="D174" s="213" t="s">
        <v>75</v>
      </c>
      <c r="E174" s="225" t="s">
        <v>83</v>
      </c>
      <c r="F174" s="225" t="s">
        <v>206</v>
      </c>
      <c r="G174" s="212"/>
      <c r="H174" s="212"/>
      <c r="I174" s="215"/>
      <c r="J174" s="226">
        <f>BK174</f>
        <v>0</v>
      </c>
      <c r="K174" s="212"/>
      <c r="L174" s="217"/>
      <c r="M174" s="218"/>
      <c r="N174" s="219"/>
      <c r="O174" s="219"/>
      <c r="P174" s="220">
        <f>P175+P238+P328+P391+P452</f>
        <v>0</v>
      </c>
      <c r="Q174" s="219"/>
      <c r="R174" s="220">
        <f>R175+R238+R328+R391+R452</f>
        <v>162</v>
      </c>
      <c r="S174" s="219"/>
      <c r="T174" s="221">
        <f>T175+T238+T328+T391+T452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2" t="s">
        <v>83</v>
      </c>
      <c r="AT174" s="223" t="s">
        <v>75</v>
      </c>
      <c r="AU174" s="223" t="s">
        <v>83</v>
      </c>
      <c r="AY174" s="222" t="s">
        <v>205</v>
      </c>
      <c r="BK174" s="224">
        <f>BK175+BK238+BK328+BK391+BK452</f>
        <v>0</v>
      </c>
    </row>
    <row r="175" s="12" customFormat="1" ht="20.88" customHeight="1">
      <c r="A175" s="12"/>
      <c r="B175" s="211"/>
      <c r="C175" s="212"/>
      <c r="D175" s="213" t="s">
        <v>75</v>
      </c>
      <c r="E175" s="225" t="s">
        <v>8</v>
      </c>
      <c r="F175" s="225" t="s">
        <v>207</v>
      </c>
      <c r="G175" s="212"/>
      <c r="H175" s="212"/>
      <c r="I175" s="215"/>
      <c r="J175" s="226">
        <f>BK175</f>
        <v>0</v>
      </c>
      <c r="K175" s="212"/>
      <c r="L175" s="217"/>
      <c r="M175" s="218"/>
      <c r="N175" s="219"/>
      <c r="O175" s="219"/>
      <c r="P175" s="220">
        <f>SUM(P176:P237)</f>
        <v>0</v>
      </c>
      <c r="Q175" s="219"/>
      <c r="R175" s="220">
        <f>SUM(R176:R237)</f>
        <v>0</v>
      </c>
      <c r="S175" s="219"/>
      <c r="T175" s="221">
        <f>SUM(T176:T237)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2" t="s">
        <v>83</v>
      </c>
      <c r="AT175" s="223" t="s">
        <v>75</v>
      </c>
      <c r="AU175" s="223" t="s">
        <v>85</v>
      </c>
      <c r="AY175" s="222" t="s">
        <v>205</v>
      </c>
      <c r="BK175" s="224">
        <f>SUM(BK176:BK237)</f>
        <v>0</v>
      </c>
    </row>
    <row r="176" s="2" customFormat="1" ht="33" customHeight="1">
      <c r="A176" s="39"/>
      <c r="B176" s="40"/>
      <c r="C176" s="227" t="s">
        <v>83</v>
      </c>
      <c r="D176" s="227" t="s">
        <v>208</v>
      </c>
      <c r="E176" s="228" t="s">
        <v>209</v>
      </c>
      <c r="F176" s="229" t="s">
        <v>210</v>
      </c>
      <c r="G176" s="230" t="s">
        <v>211</v>
      </c>
      <c r="H176" s="231">
        <v>45</v>
      </c>
      <c r="I176" s="232"/>
      <c r="J176" s="233">
        <f>ROUND(I176*H176,2)</f>
        <v>0</v>
      </c>
      <c r="K176" s="229" t="s">
        <v>212</v>
      </c>
      <c r="L176" s="45"/>
      <c r="M176" s="234" t="s">
        <v>1</v>
      </c>
      <c r="N176" s="235" t="s">
        <v>41</v>
      </c>
      <c r="O176" s="92"/>
      <c r="P176" s="236">
        <f>O176*H176</f>
        <v>0</v>
      </c>
      <c r="Q176" s="236">
        <v>0</v>
      </c>
      <c r="R176" s="236">
        <f>Q176*H176</f>
        <v>0</v>
      </c>
      <c r="S176" s="236">
        <v>0</v>
      </c>
      <c r="T176" s="237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8" t="s">
        <v>213</v>
      </c>
      <c r="AT176" s="238" t="s">
        <v>208</v>
      </c>
      <c r="AU176" s="238" t="s">
        <v>214</v>
      </c>
      <c r="AY176" s="18" t="s">
        <v>205</v>
      </c>
      <c r="BE176" s="239">
        <f>IF(N176="základní",J176,0)</f>
        <v>0</v>
      </c>
      <c r="BF176" s="239">
        <f>IF(N176="snížená",J176,0)</f>
        <v>0</v>
      </c>
      <c r="BG176" s="239">
        <f>IF(N176="zákl. přenesená",J176,0)</f>
        <v>0</v>
      </c>
      <c r="BH176" s="239">
        <f>IF(N176="sníž. přenesená",J176,0)</f>
        <v>0</v>
      </c>
      <c r="BI176" s="239">
        <f>IF(N176="nulová",J176,0)</f>
        <v>0</v>
      </c>
      <c r="BJ176" s="18" t="s">
        <v>83</v>
      </c>
      <c r="BK176" s="239">
        <f>ROUND(I176*H176,2)</f>
        <v>0</v>
      </c>
      <c r="BL176" s="18" t="s">
        <v>213</v>
      </c>
      <c r="BM176" s="238" t="s">
        <v>215</v>
      </c>
    </row>
    <row r="177" s="2" customFormat="1">
      <c r="A177" s="39"/>
      <c r="B177" s="40"/>
      <c r="C177" s="41"/>
      <c r="D177" s="240" t="s">
        <v>216</v>
      </c>
      <c r="E177" s="41"/>
      <c r="F177" s="241" t="s">
        <v>217</v>
      </c>
      <c r="G177" s="41"/>
      <c r="H177" s="41"/>
      <c r="I177" s="242"/>
      <c r="J177" s="41"/>
      <c r="K177" s="41"/>
      <c r="L177" s="45"/>
      <c r="M177" s="243"/>
      <c r="N177" s="244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216</v>
      </c>
      <c r="AU177" s="18" t="s">
        <v>214</v>
      </c>
    </row>
    <row r="178" s="13" customFormat="1">
      <c r="A178" s="13"/>
      <c r="B178" s="245"/>
      <c r="C178" s="246"/>
      <c r="D178" s="247" t="s">
        <v>218</v>
      </c>
      <c r="E178" s="248" t="s">
        <v>1</v>
      </c>
      <c r="F178" s="249" t="s">
        <v>219</v>
      </c>
      <c r="G178" s="246"/>
      <c r="H178" s="248" t="s">
        <v>1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5" t="s">
        <v>218</v>
      </c>
      <c r="AU178" s="255" t="s">
        <v>214</v>
      </c>
      <c r="AV178" s="13" t="s">
        <v>83</v>
      </c>
      <c r="AW178" s="13" t="s">
        <v>32</v>
      </c>
      <c r="AX178" s="13" t="s">
        <v>76</v>
      </c>
      <c r="AY178" s="255" t="s">
        <v>205</v>
      </c>
    </row>
    <row r="179" s="13" customFormat="1">
      <c r="A179" s="13"/>
      <c r="B179" s="245"/>
      <c r="C179" s="246"/>
      <c r="D179" s="247" t="s">
        <v>218</v>
      </c>
      <c r="E179" s="248" t="s">
        <v>1</v>
      </c>
      <c r="F179" s="249" t="s">
        <v>220</v>
      </c>
      <c r="G179" s="246"/>
      <c r="H179" s="248" t="s">
        <v>1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5" t="s">
        <v>218</v>
      </c>
      <c r="AU179" s="255" t="s">
        <v>214</v>
      </c>
      <c r="AV179" s="13" t="s">
        <v>83</v>
      </c>
      <c r="AW179" s="13" t="s">
        <v>32</v>
      </c>
      <c r="AX179" s="13" t="s">
        <v>76</v>
      </c>
      <c r="AY179" s="255" t="s">
        <v>205</v>
      </c>
    </row>
    <row r="180" s="13" customFormat="1">
      <c r="A180" s="13"/>
      <c r="B180" s="245"/>
      <c r="C180" s="246"/>
      <c r="D180" s="247" t="s">
        <v>218</v>
      </c>
      <c r="E180" s="248" t="s">
        <v>1</v>
      </c>
      <c r="F180" s="249" t="s">
        <v>221</v>
      </c>
      <c r="G180" s="246"/>
      <c r="H180" s="248" t="s">
        <v>1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5" t="s">
        <v>218</v>
      </c>
      <c r="AU180" s="255" t="s">
        <v>214</v>
      </c>
      <c r="AV180" s="13" t="s">
        <v>83</v>
      </c>
      <c r="AW180" s="13" t="s">
        <v>32</v>
      </c>
      <c r="AX180" s="13" t="s">
        <v>76</v>
      </c>
      <c r="AY180" s="255" t="s">
        <v>205</v>
      </c>
    </row>
    <row r="181" s="13" customFormat="1">
      <c r="A181" s="13"/>
      <c r="B181" s="245"/>
      <c r="C181" s="246"/>
      <c r="D181" s="247" t="s">
        <v>218</v>
      </c>
      <c r="E181" s="248" t="s">
        <v>1</v>
      </c>
      <c r="F181" s="249" t="s">
        <v>222</v>
      </c>
      <c r="G181" s="246"/>
      <c r="H181" s="248" t="s">
        <v>1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5" t="s">
        <v>218</v>
      </c>
      <c r="AU181" s="255" t="s">
        <v>214</v>
      </c>
      <c r="AV181" s="13" t="s">
        <v>83</v>
      </c>
      <c r="AW181" s="13" t="s">
        <v>32</v>
      </c>
      <c r="AX181" s="13" t="s">
        <v>76</v>
      </c>
      <c r="AY181" s="255" t="s">
        <v>205</v>
      </c>
    </row>
    <row r="182" s="13" customFormat="1">
      <c r="A182" s="13"/>
      <c r="B182" s="245"/>
      <c r="C182" s="246"/>
      <c r="D182" s="247" t="s">
        <v>218</v>
      </c>
      <c r="E182" s="248" t="s">
        <v>1</v>
      </c>
      <c r="F182" s="249" t="s">
        <v>223</v>
      </c>
      <c r="G182" s="246"/>
      <c r="H182" s="248" t="s">
        <v>1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5" t="s">
        <v>218</v>
      </c>
      <c r="AU182" s="255" t="s">
        <v>214</v>
      </c>
      <c r="AV182" s="13" t="s">
        <v>83</v>
      </c>
      <c r="AW182" s="13" t="s">
        <v>32</v>
      </c>
      <c r="AX182" s="13" t="s">
        <v>76</v>
      </c>
      <c r="AY182" s="255" t="s">
        <v>205</v>
      </c>
    </row>
    <row r="183" s="13" customFormat="1">
      <c r="A183" s="13"/>
      <c r="B183" s="245"/>
      <c r="C183" s="246"/>
      <c r="D183" s="247" t="s">
        <v>218</v>
      </c>
      <c r="E183" s="248" t="s">
        <v>1</v>
      </c>
      <c r="F183" s="249" t="s">
        <v>222</v>
      </c>
      <c r="G183" s="246"/>
      <c r="H183" s="248" t="s">
        <v>1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5" t="s">
        <v>218</v>
      </c>
      <c r="AU183" s="255" t="s">
        <v>214</v>
      </c>
      <c r="AV183" s="13" t="s">
        <v>83</v>
      </c>
      <c r="AW183" s="13" t="s">
        <v>32</v>
      </c>
      <c r="AX183" s="13" t="s">
        <v>76</v>
      </c>
      <c r="AY183" s="255" t="s">
        <v>205</v>
      </c>
    </row>
    <row r="184" s="13" customFormat="1">
      <c r="A184" s="13"/>
      <c r="B184" s="245"/>
      <c r="C184" s="246"/>
      <c r="D184" s="247" t="s">
        <v>218</v>
      </c>
      <c r="E184" s="248" t="s">
        <v>1</v>
      </c>
      <c r="F184" s="249" t="s">
        <v>224</v>
      </c>
      <c r="G184" s="246"/>
      <c r="H184" s="248" t="s">
        <v>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5" t="s">
        <v>218</v>
      </c>
      <c r="AU184" s="255" t="s">
        <v>214</v>
      </c>
      <c r="AV184" s="13" t="s">
        <v>83</v>
      </c>
      <c r="AW184" s="13" t="s">
        <v>32</v>
      </c>
      <c r="AX184" s="13" t="s">
        <v>76</v>
      </c>
      <c r="AY184" s="255" t="s">
        <v>205</v>
      </c>
    </row>
    <row r="185" s="13" customFormat="1">
      <c r="A185" s="13"/>
      <c r="B185" s="245"/>
      <c r="C185" s="246"/>
      <c r="D185" s="247" t="s">
        <v>218</v>
      </c>
      <c r="E185" s="248" t="s">
        <v>1</v>
      </c>
      <c r="F185" s="249" t="s">
        <v>225</v>
      </c>
      <c r="G185" s="246"/>
      <c r="H185" s="248" t="s">
        <v>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5" t="s">
        <v>218</v>
      </c>
      <c r="AU185" s="255" t="s">
        <v>214</v>
      </c>
      <c r="AV185" s="13" t="s">
        <v>83</v>
      </c>
      <c r="AW185" s="13" t="s">
        <v>32</v>
      </c>
      <c r="AX185" s="13" t="s">
        <v>76</v>
      </c>
      <c r="AY185" s="255" t="s">
        <v>205</v>
      </c>
    </row>
    <row r="186" s="13" customFormat="1">
      <c r="A186" s="13"/>
      <c r="B186" s="245"/>
      <c r="C186" s="246"/>
      <c r="D186" s="247" t="s">
        <v>218</v>
      </c>
      <c r="E186" s="248" t="s">
        <v>1</v>
      </c>
      <c r="F186" s="249" t="s">
        <v>226</v>
      </c>
      <c r="G186" s="246"/>
      <c r="H186" s="248" t="s">
        <v>1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5" t="s">
        <v>218</v>
      </c>
      <c r="AU186" s="255" t="s">
        <v>214</v>
      </c>
      <c r="AV186" s="13" t="s">
        <v>83</v>
      </c>
      <c r="AW186" s="13" t="s">
        <v>32</v>
      </c>
      <c r="AX186" s="13" t="s">
        <v>76</v>
      </c>
      <c r="AY186" s="255" t="s">
        <v>205</v>
      </c>
    </row>
    <row r="187" s="13" customFormat="1">
      <c r="A187" s="13"/>
      <c r="B187" s="245"/>
      <c r="C187" s="246"/>
      <c r="D187" s="247" t="s">
        <v>218</v>
      </c>
      <c r="E187" s="248" t="s">
        <v>1</v>
      </c>
      <c r="F187" s="249" t="s">
        <v>227</v>
      </c>
      <c r="G187" s="246"/>
      <c r="H187" s="248" t="s">
        <v>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5" t="s">
        <v>218</v>
      </c>
      <c r="AU187" s="255" t="s">
        <v>214</v>
      </c>
      <c r="AV187" s="13" t="s">
        <v>83</v>
      </c>
      <c r="AW187" s="13" t="s">
        <v>32</v>
      </c>
      <c r="AX187" s="13" t="s">
        <v>76</v>
      </c>
      <c r="AY187" s="255" t="s">
        <v>205</v>
      </c>
    </row>
    <row r="188" s="13" customFormat="1">
      <c r="A188" s="13"/>
      <c r="B188" s="245"/>
      <c r="C188" s="246"/>
      <c r="D188" s="247" t="s">
        <v>218</v>
      </c>
      <c r="E188" s="248" t="s">
        <v>1</v>
      </c>
      <c r="F188" s="249" t="s">
        <v>222</v>
      </c>
      <c r="G188" s="246"/>
      <c r="H188" s="248" t="s">
        <v>1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5" t="s">
        <v>218</v>
      </c>
      <c r="AU188" s="255" t="s">
        <v>214</v>
      </c>
      <c r="AV188" s="13" t="s">
        <v>83</v>
      </c>
      <c r="AW188" s="13" t="s">
        <v>32</v>
      </c>
      <c r="AX188" s="13" t="s">
        <v>76</v>
      </c>
      <c r="AY188" s="255" t="s">
        <v>205</v>
      </c>
    </row>
    <row r="189" s="14" customFormat="1">
      <c r="A189" s="14"/>
      <c r="B189" s="256"/>
      <c r="C189" s="257"/>
      <c r="D189" s="247" t="s">
        <v>218</v>
      </c>
      <c r="E189" s="258" t="s">
        <v>1</v>
      </c>
      <c r="F189" s="259" t="s">
        <v>228</v>
      </c>
      <c r="G189" s="257"/>
      <c r="H189" s="260">
        <v>150</v>
      </c>
      <c r="I189" s="261"/>
      <c r="J189" s="257"/>
      <c r="K189" s="257"/>
      <c r="L189" s="262"/>
      <c r="M189" s="263"/>
      <c r="N189" s="264"/>
      <c r="O189" s="264"/>
      <c r="P189" s="264"/>
      <c r="Q189" s="264"/>
      <c r="R189" s="264"/>
      <c r="S189" s="264"/>
      <c r="T189" s="26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6" t="s">
        <v>218</v>
      </c>
      <c r="AU189" s="266" t="s">
        <v>214</v>
      </c>
      <c r="AV189" s="14" t="s">
        <v>85</v>
      </c>
      <c r="AW189" s="14" t="s">
        <v>32</v>
      </c>
      <c r="AX189" s="14" t="s">
        <v>76</v>
      </c>
      <c r="AY189" s="266" t="s">
        <v>205</v>
      </c>
    </row>
    <row r="190" s="15" customFormat="1">
      <c r="A190" s="15"/>
      <c r="B190" s="267"/>
      <c r="C190" s="268"/>
      <c r="D190" s="247" t="s">
        <v>218</v>
      </c>
      <c r="E190" s="269" t="s">
        <v>1</v>
      </c>
      <c r="F190" s="270" t="s">
        <v>229</v>
      </c>
      <c r="G190" s="268"/>
      <c r="H190" s="271">
        <v>150</v>
      </c>
      <c r="I190" s="272"/>
      <c r="J190" s="268"/>
      <c r="K190" s="268"/>
      <c r="L190" s="273"/>
      <c r="M190" s="274"/>
      <c r="N190" s="275"/>
      <c r="O190" s="275"/>
      <c r="P190" s="275"/>
      <c r="Q190" s="275"/>
      <c r="R190" s="275"/>
      <c r="S190" s="275"/>
      <c r="T190" s="27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77" t="s">
        <v>218</v>
      </c>
      <c r="AU190" s="277" t="s">
        <v>214</v>
      </c>
      <c r="AV190" s="15" t="s">
        <v>213</v>
      </c>
      <c r="AW190" s="15" t="s">
        <v>32</v>
      </c>
      <c r="AX190" s="15" t="s">
        <v>83</v>
      </c>
      <c r="AY190" s="277" t="s">
        <v>205</v>
      </c>
    </row>
    <row r="191" s="14" customFormat="1">
      <c r="A191" s="14"/>
      <c r="B191" s="256"/>
      <c r="C191" s="257"/>
      <c r="D191" s="247" t="s">
        <v>218</v>
      </c>
      <c r="E191" s="257"/>
      <c r="F191" s="259" t="s">
        <v>230</v>
      </c>
      <c r="G191" s="257"/>
      <c r="H191" s="260">
        <v>45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6" t="s">
        <v>218</v>
      </c>
      <c r="AU191" s="266" t="s">
        <v>214</v>
      </c>
      <c r="AV191" s="14" t="s">
        <v>85</v>
      </c>
      <c r="AW191" s="14" t="s">
        <v>4</v>
      </c>
      <c r="AX191" s="14" t="s">
        <v>83</v>
      </c>
      <c r="AY191" s="266" t="s">
        <v>205</v>
      </c>
    </row>
    <row r="192" s="2" customFormat="1" ht="24.15" customHeight="1">
      <c r="A192" s="39"/>
      <c r="B192" s="40"/>
      <c r="C192" s="227" t="s">
        <v>85</v>
      </c>
      <c r="D192" s="227" t="s">
        <v>208</v>
      </c>
      <c r="E192" s="228" t="s">
        <v>231</v>
      </c>
      <c r="F192" s="229" t="s">
        <v>232</v>
      </c>
      <c r="G192" s="230" t="s">
        <v>211</v>
      </c>
      <c r="H192" s="231">
        <v>10.853999999999999</v>
      </c>
      <c r="I192" s="232"/>
      <c r="J192" s="233">
        <f>ROUND(I192*H192,2)</f>
        <v>0</v>
      </c>
      <c r="K192" s="229" t="s">
        <v>212</v>
      </c>
      <c r="L192" s="45"/>
      <c r="M192" s="234" t="s">
        <v>1</v>
      </c>
      <c r="N192" s="235" t="s">
        <v>41</v>
      </c>
      <c r="O192" s="92"/>
      <c r="P192" s="236">
        <f>O192*H192</f>
        <v>0</v>
      </c>
      <c r="Q192" s="236">
        <v>0</v>
      </c>
      <c r="R192" s="236">
        <f>Q192*H192</f>
        <v>0</v>
      </c>
      <c r="S192" s="236">
        <v>0</v>
      </c>
      <c r="T192" s="237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8" t="s">
        <v>213</v>
      </c>
      <c r="AT192" s="238" t="s">
        <v>208</v>
      </c>
      <c r="AU192" s="238" t="s">
        <v>214</v>
      </c>
      <c r="AY192" s="18" t="s">
        <v>205</v>
      </c>
      <c r="BE192" s="239">
        <f>IF(N192="základní",J192,0)</f>
        <v>0</v>
      </c>
      <c r="BF192" s="239">
        <f>IF(N192="snížená",J192,0)</f>
        <v>0</v>
      </c>
      <c r="BG192" s="239">
        <f>IF(N192="zákl. přenesená",J192,0)</f>
        <v>0</v>
      </c>
      <c r="BH192" s="239">
        <f>IF(N192="sníž. přenesená",J192,0)</f>
        <v>0</v>
      </c>
      <c r="BI192" s="239">
        <f>IF(N192="nulová",J192,0)</f>
        <v>0</v>
      </c>
      <c r="BJ192" s="18" t="s">
        <v>83</v>
      </c>
      <c r="BK192" s="239">
        <f>ROUND(I192*H192,2)</f>
        <v>0</v>
      </c>
      <c r="BL192" s="18" t="s">
        <v>213</v>
      </c>
      <c r="BM192" s="238" t="s">
        <v>233</v>
      </c>
    </row>
    <row r="193" s="2" customFormat="1">
      <c r="A193" s="39"/>
      <c r="B193" s="40"/>
      <c r="C193" s="41"/>
      <c r="D193" s="240" t="s">
        <v>216</v>
      </c>
      <c r="E193" s="41"/>
      <c r="F193" s="241" t="s">
        <v>234</v>
      </c>
      <c r="G193" s="41"/>
      <c r="H193" s="41"/>
      <c r="I193" s="242"/>
      <c r="J193" s="41"/>
      <c r="K193" s="41"/>
      <c r="L193" s="45"/>
      <c r="M193" s="243"/>
      <c r="N193" s="244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216</v>
      </c>
      <c r="AU193" s="18" t="s">
        <v>214</v>
      </c>
    </row>
    <row r="194" s="13" customFormat="1">
      <c r="A194" s="13"/>
      <c r="B194" s="245"/>
      <c r="C194" s="246"/>
      <c r="D194" s="247" t="s">
        <v>218</v>
      </c>
      <c r="E194" s="248" t="s">
        <v>1</v>
      </c>
      <c r="F194" s="249" t="s">
        <v>219</v>
      </c>
      <c r="G194" s="246"/>
      <c r="H194" s="248" t="s">
        <v>1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5" t="s">
        <v>218</v>
      </c>
      <c r="AU194" s="255" t="s">
        <v>214</v>
      </c>
      <c r="AV194" s="13" t="s">
        <v>83</v>
      </c>
      <c r="AW194" s="13" t="s">
        <v>32</v>
      </c>
      <c r="AX194" s="13" t="s">
        <v>76</v>
      </c>
      <c r="AY194" s="255" t="s">
        <v>205</v>
      </c>
    </row>
    <row r="195" s="13" customFormat="1">
      <c r="A195" s="13"/>
      <c r="B195" s="245"/>
      <c r="C195" s="246"/>
      <c r="D195" s="247" t="s">
        <v>218</v>
      </c>
      <c r="E195" s="248" t="s">
        <v>1</v>
      </c>
      <c r="F195" s="249" t="s">
        <v>220</v>
      </c>
      <c r="G195" s="246"/>
      <c r="H195" s="248" t="s">
        <v>1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5" t="s">
        <v>218</v>
      </c>
      <c r="AU195" s="255" t="s">
        <v>214</v>
      </c>
      <c r="AV195" s="13" t="s">
        <v>83</v>
      </c>
      <c r="AW195" s="13" t="s">
        <v>32</v>
      </c>
      <c r="AX195" s="13" t="s">
        <v>76</v>
      </c>
      <c r="AY195" s="255" t="s">
        <v>205</v>
      </c>
    </row>
    <row r="196" s="13" customFormat="1">
      <c r="A196" s="13"/>
      <c r="B196" s="245"/>
      <c r="C196" s="246"/>
      <c r="D196" s="247" t="s">
        <v>218</v>
      </c>
      <c r="E196" s="248" t="s">
        <v>1</v>
      </c>
      <c r="F196" s="249" t="s">
        <v>222</v>
      </c>
      <c r="G196" s="246"/>
      <c r="H196" s="248" t="s">
        <v>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5" t="s">
        <v>218</v>
      </c>
      <c r="AU196" s="255" t="s">
        <v>214</v>
      </c>
      <c r="AV196" s="13" t="s">
        <v>83</v>
      </c>
      <c r="AW196" s="13" t="s">
        <v>32</v>
      </c>
      <c r="AX196" s="13" t="s">
        <v>76</v>
      </c>
      <c r="AY196" s="255" t="s">
        <v>205</v>
      </c>
    </row>
    <row r="197" s="13" customFormat="1">
      <c r="A197" s="13"/>
      <c r="B197" s="245"/>
      <c r="C197" s="246"/>
      <c r="D197" s="247" t="s">
        <v>218</v>
      </c>
      <c r="E197" s="248" t="s">
        <v>1</v>
      </c>
      <c r="F197" s="249" t="s">
        <v>224</v>
      </c>
      <c r="G197" s="246"/>
      <c r="H197" s="248" t="s">
        <v>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5" t="s">
        <v>218</v>
      </c>
      <c r="AU197" s="255" t="s">
        <v>214</v>
      </c>
      <c r="AV197" s="13" t="s">
        <v>83</v>
      </c>
      <c r="AW197" s="13" t="s">
        <v>32</v>
      </c>
      <c r="AX197" s="13" t="s">
        <v>76</v>
      </c>
      <c r="AY197" s="255" t="s">
        <v>205</v>
      </c>
    </row>
    <row r="198" s="13" customFormat="1">
      <c r="A198" s="13"/>
      <c r="B198" s="245"/>
      <c r="C198" s="246"/>
      <c r="D198" s="247" t="s">
        <v>218</v>
      </c>
      <c r="E198" s="248" t="s">
        <v>1</v>
      </c>
      <c r="F198" s="249" t="s">
        <v>235</v>
      </c>
      <c r="G198" s="246"/>
      <c r="H198" s="248" t="s">
        <v>1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5" t="s">
        <v>218</v>
      </c>
      <c r="AU198" s="255" t="s">
        <v>214</v>
      </c>
      <c r="AV198" s="13" t="s">
        <v>83</v>
      </c>
      <c r="AW198" s="13" t="s">
        <v>32</v>
      </c>
      <c r="AX198" s="13" t="s">
        <v>76</v>
      </c>
      <c r="AY198" s="255" t="s">
        <v>205</v>
      </c>
    </row>
    <row r="199" s="14" customFormat="1">
      <c r="A199" s="14"/>
      <c r="B199" s="256"/>
      <c r="C199" s="257"/>
      <c r="D199" s="247" t="s">
        <v>218</v>
      </c>
      <c r="E199" s="258" t="s">
        <v>1</v>
      </c>
      <c r="F199" s="259" t="s">
        <v>236</v>
      </c>
      <c r="G199" s="257"/>
      <c r="H199" s="260">
        <v>10.853999999999999</v>
      </c>
      <c r="I199" s="261"/>
      <c r="J199" s="257"/>
      <c r="K199" s="257"/>
      <c r="L199" s="262"/>
      <c r="M199" s="263"/>
      <c r="N199" s="264"/>
      <c r="O199" s="264"/>
      <c r="P199" s="264"/>
      <c r="Q199" s="264"/>
      <c r="R199" s="264"/>
      <c r="S199" s="264"/>
      <c r="T199" s="26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6" t="s">
        <v>218</v>
      </c>
      <c r="AU199" s="266" t="s">
        <v>214</v>
      </c>
      <c r="AV199" s="14" t="s">
        <v>85</v>
      </c>
      <c r="AW199" s="14" t="s">
        <v>32</v>
      </c>
      <c r="AX199" s="14" t="s">
        <v>76</v>
      </c>
      <c r="AY199" s="266" t="s">
        <v>205</v>
      </c>
    </row>
    <row r="200" s="15" customFormat="1">
      <c r="A200" s="15"/>
      <c r="B200" s="267"/>
      <c r="C200" s="268"/>
      <c r="D200" s="247" t="s">
        <v>218</v>
      </c>
      <c r="E200" s="269" t="s">
        <v>1</v>
      </c>
      <c r="F200" s="270" t="s">
        <v>229</v>
      </c>
      <c r="G200" s="268"/>
      <c r="H200" s="271">
        <v>10.853999999999999</v>
      </c>
      <c r="I200" s="272"/>
      <c r="J200" s="268"/>
      <c r="K200" s="268"/>
      <c r="L200" s="273"/>
      <c r="M200" s="274"/>
      <c r="N200" s="275"/>
      <c r="O200" s="275"/>
      <c r="P200" s="275"/>
      <c r="Q200" s="275"/>
      <c r="R200" s="275"/>
      <c r="S200" s="275"/>
      <c r="T200" s="276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77" t="s">
        <v>218</v>
      </c>
      <c r="AU200" s="277" t="s">
        <v>214</v>
      </c>
      <c r="AV200" s="15" t="s">
        <v>213</v>
      </c>
      <c r="AW200" s="15" t="s">
        <v>32</v>
      </c>
      <c r="AX200" s="15" t="s">
        <v>83</v>
      </c>
      <c r="AY200" s="277" t="s">
        <v>205</v>
      </c>
    </row>
    <row r="201" s="2" customFormat="1" ht="33" customHeight="1">
      <c r="A201" s="39"/>
      <c r="B201" s="40"/>
      <c r="C201" s="227" t="s">
        <v>214</v>
      </c>
      <c r="D201" s="227" t="s">
        <v>208</v>
      </c>
      <c r="E201" s="228" t="s">
        <v>237</v>
      </c>
      <c r="F201" s="229" t="s">
        <v>238</v>
      </c>
      <c r="G201" s="230" t="s">
        <v>211</v>
      </c>
      <c r="H201" s="231">
        <v>93.409000000000006</v>
      </c>
      <c r="I201" s="232"/>
      <c r="J201" s="233">
        <f>ROUND(I201*H201,2)</f>
        <v>0</v>
      </c>
      <c r="K201" s="229" t="s">
        <v>212</v>
      </c>
      <c r="L201" s="45"/>
      <c r="M201" s="234" t="s">
        <v>1</v>
      </c>
      <c r="N201" s="235" t="s">
        <v>41</v>
      </c>
      <c r="O201" s="92"/>
      <c r="P201" s="236">
        <f>O201*H201</f>
        <v>0</v>
      </c>
      <c r="Q201" s="236">
        <v>0</v>
      </c>
      <c r="R201" s="236">
        <f>Q201*H201</f>
        <v>0</v>
      </c>
      <c r="S201" s="236">
        <v>0</v>
      </c>
      <c r="T201" s="237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8" t="s">
        <v>213</v>
      </c>
      <c r="AT201" s="238" t="s">
        <v>208</v>
      </c>
      <c r="AU201" s="238" t="s">
        <v>214</v>
      </c>
      <c r="AY201" s="18" t="s">
        <v>205</v>
      </c>
      <c r="BE201" s="239">
        <f>IF(N201="základní",J201,0)</f>
        <v>0</v>
      </c>
      <c r="BF201" s="239">
        <f>IF(N201="snížená",J201,0)</f>
        <v>0</v>
      </c>
      <c r="BG201" s="239">
        <f>IF(N201="zákl. přenesená",J201,0)</f>
        <v>0</v>
      </c>
      <c r="BH201" s="239">
        <f>IF(N201="sníž. přenesená",J201,0)</f>
        <v>0</v>
      </c>
      <c r="BI201" s="239">
        <f>IF(N201="nulová",J201,0)</f>
        <v>0</v>
      </c>
      <c r="BJ201" s="18" t="s">
        <v>83</v>
      </c>
      <c r="BK201" s="239">
        <f>ROUND(I201*H201,2)</f>
        <v>0</v>
      </c>
      <c r="BL201" s="18" t="s">
        <v>213</v>
      </c>
      <c r="BM201" s="238" t="s">
        <v>239</v>
      </c>
    </row>
    <row r="202" s="2" customFormat="1">
      <c r="A202" s="39"/>
      <c r="B202" s="40"/>
      <c r="C202" s="41"/>
      <c r="D202" s="240" t="s">
        <v>216</v>
      </c>
      <c r="E202" s="41"/>
      <c r="F202" s="241" t="s">
        <v>240</v>
      </c>
      <c r="G202" s="41"/>
      <c r="H202" s="41"/>
      <c r="I202" s="242"/>
      <c r="J202" s="41"/>
      <c r="K202" s="41"/>
      <c r="L202" s="45"/>
      <c r="M202" s="243"/>
      <c r="N202" s="244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216</v>
      </c>
      <c r="AU202" s="18" t="s">
        <v>214</v>
      </c>
    </row>
    <row r="203" s="13" customFormat="1">
      <c r="A203" s="13"/>
      <c r="B203" s="245"/>
      <c r="C203" s="246"/>
      <c r="D203" s="247" t="s">
        <v>218</v>
      </c>
      <c r="E203" s="248" t="s">
        <v>1</v>
      </c>
      <c r="F203" s="249" t="s">
        <v>219</v>
      </c>
      <c r="G203" s="246"/>
      <c r="H203" s="248" t="s">
        <v>1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5" t="s">
        <v>218</v>
      </c>
      <c r="AU203" s="255" t="s">
        <v>214</v>
      </c>
      <c r="AV203" s="13" t="s">
        <v>83</v>
      </c>
      <c r="AW203" s="13" t="s">
        <v>32</v>
      </c>
      <c r="AX203" s="13" t="s">
        <v>76</v>
      </c>
      <c r="AY203" s="255" t="s">
        <v>205</v>
      </c>
    </row>
    <row r="204" s="13" customFormat="1">
      <c r="A204" s="13"/>
      <c r="B204" s="245"/>
      <c r="C204" s="246"/>
      <c r="D204" s="247" t="s">
        <v>218</v>
      </c>
      <c r="E204" s="248" t="s">
        <v>1</v>
      </c>
      <c r="F204" s="249" t="s">
        <v>220</v>
      </c>
      <c r="G204" s="246"/>
      <c r="H204" s="248" t="s">
        <v>1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5" t="s">
        <v>218</v>
      </c>
      <c r="AU204" s="255" t="s">
        <v>214</v>
      </c>
      <c r="AV204" s="13" t="s">
        <v>83</v>
      </c>
      <c r="AW204" s="13" t="s">
        <v>32</v>
      </c>
      <c r="AX204" s="13" t="s">
        <v>76</v>
      </c>
      <c r="AY204" s="255" t="s">
        <v>205</v>
      </c>
    </row>
    <row r="205" s="13" customFormat="1">
      <c r="A205" s="13"/>
      <c r="B205" s="245"/>
      <c r="C205" s="246"/>
      <c r="D205" s="247" t="s">
        <v>218</v>
      </c>
      <c r="E205" s="248" t="s">
        <v>1</v>
      </c>
      <c r="F205" s="249" t="s">
        <v>221</v>
      </c>
      <c r="G205" s="246"/>
      <c r="H205" s="248" t="s">
        <v>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5" t="s">
        <v>218</v>
      </c>
      <c r="AU205" s="255" t="s">
        <v>214</v>
      </c>
      <c r="AV205" s="13" t="s">
        <v>83</v>
      </c>
      <c r="AW205" s="13" t="s">
        <v>32</v>
      </c>
      <c r="AX205" s="13" t="s">
        <v>76</v>
      </c>
      <c r="AY205" s="255" t="s">
        <v>205</v>
      </c>
    </row>
    <row r="206" s="13" customFormat="1">
      <c r="A206" s="13"/>
      <c r="B206" s="245"/>
      <c r="C206" s="246"/>
      <c r="D206" s="247" t="s">
        <v>218</v>
      </c>
      <c r="E206" s="248" t="s">
        <v>1</v>
      </c>
      <c r="F206" s="249" t="s">
        <v>222</v>
      </c>
      <c r="G206" s="246"/>
      <c r="H206" s="248" t="s">
        <v>1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5" t="s">
        <v>218</v>
      </c>
      <c r="AU206" s="255" t="s">
        <v>214</v>
      </c>
      <c r="AV206" s="13" t="s">
        <v>83</v>
      </c>
      <c r="AW206" s="13" t="s">
        <v>32</v>
      </c>
      <c r="AX206" s="13" t="s">
        <v>76</v>
      </c>
      <c r="AY206" s="255" t="s">
        <v>205</v>
      </c>
    </row>
    <row r="207" s="13" customFormat="1">
      <c r="A207" s="13"/>
      <c r="B207" s="245"/>
      <c r="C207" s="246"/>
      <c r="D207" s="247" t="s">
        <v>218</v>
      </c>
      <c r="E207" s="248" t="s">
        <v>1</v>
      </c>
      <c r="F207" s="249" t="s">
        <v>223</v>
      </c>
      <c r="G207" s="246"/>
      <c r="H207" s="248" t="s">
        <v>1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5" t="s">
        <v>218</v>
      </c>
      <c r="AU207" s="255" t="s">
        <v>214</v>
      </c>
      <c r="AV207" s="13" t="s">
        <v>83</v>
      </c>
      <c r="AW207" s="13" t="s">
        <v>32</v>
      </c>
      <c r="AX207" s="13" t="s">
        <v>76</v>
      </c>
      <c r="AY207" s="255" t="s">
        <v>205</v>
      </c>
    </row>
    <row r="208" s="13" customFormat="1">
      <c r="A208" s="13"/>
      <c r="B208" s="245"/>
      <c r="C208" s="246"/>
      <c r="D208" s="247" t="s">
        <v>218</v>
      </c>
      <c r="E208" s="248" t="s">
        <v>1</v>
      </c>
      <c r="F208" s="249" t="s">
        <v>222</v>
      </c>
      <c r="G208" s="246"/>
      <c r="H208" s="248" t="s">
        <v>1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5" t="s">
        <v>218</v>
      </c>
      <c r="AU208" s="255" t="s">
        <v>214</v>
      </c>
      <c r="AV208" s="13" t="s">
        <v>83</v>
      </c>
      <c r="AW208" s="13" t="s">
        <v>32</v>
      </c>
      <c r="AX208" s="13" t="s">
        <v>76</v>
      </c>
      <c r="AY208" s="255" t="s">
        <v>205</v>
      </c>
    </row>
    <row r="209" s="13" customFormat="1">
      <c r="A209" s="13"/>
      <c r="B209" s="245"/>
      <c r="C209" s="246"/>
      <c r="D209" s="247" t="s">
        <v>218</v>
      </c>
      <c r="E209" s="248" t="s">
        <v>1</v>
      </c>
      <c r="F209" s="249" t="s">
        <v>224</v>
      </c>
      <c r="G209" s="246"/>
      <c r="H209" s="248" t="s">
        <v>1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5" t="s">
        <v>218</v>
      </c>
      <c r="AU209" s="255" t="s">
        <v>214</v>
      </c>
      <c r="AV209" s="13" t="s">
        <v>83</v>
      </c>
      <c r="AW209" s="13" t="s">
        <v>32</v>
      </c>
      <c r="AX209" s="13" t="s">
        <v>76</v>
      </c>
      <c r="AY209" s="255" t="s">
        <v>205</v>
      </c>
    </row>
    <row r="210" s="13" customFormat="1">
      <c r="A210" s="13"/>
      <c r="B210" s="245"/>
      <c r="C210" s="246"/>
      <c r="D210" s="247" t="s">
        <v>218</v>
      </c>
      <c r="E210" s="248" t="s">
        <v>1</v>
      </c>
      <c r="F210" s="249" t="s">
        <v>225</v>
      </c>
      <c r="G210" s="246"/>
      <c r="H210" s="248" t="s">
        <v>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5" t="s">
        <v>218</v>
      </c>
      <c r="AU210" s="255" t="s">
        <v>214</v>
      </c>
      <c r="AV210" s="13" t="s">
        <v>83</v>
      </c>
      <c r="AW210" s="13" t="s">
        <v>32</v>
      </c>
      <c r="AX210" s="13" t="s">
        <v>76</v>
      </c>
      <c r="AY210" s="255" t="s">
        <v>205</v>
      </c>
    </row>
    <row r="211" s="13" customFormat="1">
      <c r="A211" s="13"/>
      <c r="B211" s="245"/>
      <c r="C211" s="246"/>
      <c r="D211" s="247" t="s">
        <v>218</v>
      </c>
      <c r="E211" s="248" t="s">
        <v>1</v>
      </c>
      <c r="F211" s="249" t="s">
        <v>226</v>
      </c>
      <c r="G211" s="246"/>
      <c r="H211" s="248" t="s">
        <v>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5" t="s">
        <v>218</v>
      </c>
      <c r="AU211" s="255" t="s">
        <v>214</v>
      </c>
      <c r="AV211" s="13" t="s">
        <v>83</v>
      </c>
      <c r="AW211" s="13" t="s">
        <v>32</v>
      </c>
      <c r="AX211" s="13" t="s">
        <v>76</v>
      </c>
      <c r="AY211" s="255" t="s">
        <v>205</v>
      </c>
    </row>
    <row r="212" s="13" customFormat="1">
      <c r="A212" s="13"/>
      <c r="B212" s="245"/>
      <c r="C212" s="246"/>
      <c r="D212" s="247" t="s">
        <v>218</v>
      </c>
      <c r="E212" s="248" t="s">
        <v>1</v>
      </c>
      <c r="F212" s="249" t="s">
        <v>227</v>
      </c>
      <c r="G212" s="246"/>
      <c r="H212" s="248" t="s">
        <v>1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5" t="s">
        <v>218</v>
      </c>
      <c r="AU212" s="255" t="s">
        <v>214</v>
      </c>
      <c r="AV212" s="13" t="s">
        <v>83</v>
      </c>
      <c r="AW212" s="13" t="s">
        <v>32</v>
      </c>
      <c r="AX212" s="13" t="s">
        <v>76</v>
      </c>
      <c r="AY212" s="255" t="s">
        <v>205</v>
      </c>
    </row>
    <row r="213" s="13" customFormat="1">
      <c r="A213" s="13"/>
      <c r="B213" s="245"/>
      <c r="C213" s="246"/>
      <c r="D213" s="247" t="s">
        <v>218</v>
      </c>
      <c r="E213" s="248" t="s">
        <v>1</v>
      </c>
      <c r="F213" s="249" t="s">
        <v>222</v>
      </c>
      <c r="G213" s="246"/>
      <c r="H213" s="248" t="s">
        <v>1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5" t="s">
        <v>218</v>
      </c>
      <c r="AU213" s="255" t="s">
        <v>214</v>
      </c>
      <c r="AV213" s="13" t="s">
        <v>83</v>
      </c>
      <c r="AW213" s="13" t="s">
        <v>32</v>
      </c>
      <c r="AX213" s="13" t="s">
        <v>76</v>
      </c>
      <c r="AY213" s="255" t="s">
        <v>205</v>
      </c>
    </row>
    <row r="214" s="14" customFormat="1">
      <c r="A214" s="14"/>
      <c r="B214" s="256"/>
      <c r="C214" s="257"/>
      <c r="D214" s="247" t="s">
        <v>218</v>
      </c>
      <c r="E214" s="258" t="s">
        <v>1</v>
      </c>
      <c r="F214" s="259" t="s">
        <v>228</v>
      </c>
      <c r="G214" s="257"/>
      <c r="H214" s="260">
        <v>150</v>
      </c>
      <c r="I214" s="261"/>
      <c r="J214" s="257"/>
      <c r="K214" s="257"/>
      <c r="L214" s="262"/>
      <c r="M214" s="263"/>
      <c r="N214" s="264"/>
      <c r="O214" s="264"/>
      <c r="P214" s="264"/>
      <c r="Q214" s="264"/>
      <c r="R214" s="264"/>
      <c r="S214" s="264"/>
      <c r="T214" s="26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6" t="s">
        <v>218</v>
      </c>
      <c r="AU214" s="266" t="s">
        <v>214</v>
      </c>
      <c r="AV214" s="14" t="s">
        <v>85</v>
      </c>
      <c r="AW214" s="14" t="s">
        <v>32</v>
      </c>
      <c r="AX214" s="14" t="s">
        <v>76</v>
      </c>
      <c r="AY214" s="266" t="s">
        <v>205</v>
      </c>
    </row>
    <row r="215" s="16" customFormat="1">
      <c r="A215" s="16"/>
      <c r="B215" s="278"/>
      <c r="C215" s="279"/>
      <c r="D215" s="247" t="s">
        <v>218</v>
      </c>
      <c r="E215" s="280" t="s">
        <v>1</v>
      </c>
      <c r="F215" s="281" t="s">
        <v>241</v>
      </c>
      <c r="G215" s="279"/>
      <c r="H215" s="282">
        <v>150</v>
      </c>
      <c r="I215" s="283"/>
      <c r="J215" s="279"/>
      <c r="K215" s="279"/>
      <c r="L215" s="284"/>
      <c r="M215" s="285"/>
      <c r="N215" s="286"/>
      <c r="O215" s="286"/>
      <c r="P215" s="286"/>
      <c r="Q215" s="286"/>
      <c r="R215" s="286"/>
      <c r="S215" s="286"/>
      <c r="T215" s="287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T215" s="288" t="s">
        <v>218</v>
      </c>
      <c r="AU215" s="288" t="s">
        <v>214</v>
      </c>
      <c r="AV215" s="16" t="s">
        <v>214</v>
      </c>
      <c r="AW215" s="16" t="s">
        <v>32</v>
      </c>
      <c r="AX215" s="16" t="s">
        <v>76</v>
      </c>
      <c r="AY215" s="288" t="s">
        <v>205</v>
      </c>
    </row>
    <row r="216" s="13" customFormat="1">
      <c r="A216" s="13"/>
      <c r="B216" s="245"/>
      <c r="C216" s="246"/>
      <c r="D216" s="247" t="s">
        <v>218</v>
      </c>
      <c r="E216" s="248" t="s">
        <v>1</v>
      </c>
      <c r="F216" s="249" t="s">
        <v>242</v>
      </c>
      <c r="G216" s="246"/>
      <c r="H216" s="248" t="s">
        <v>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5" t="s">
        <v>218</v>
      </c>
      <c r="AU216" s="255" t="s">
        <v>214</v>
      </c>
      <c r="AV216" s="13" t="s">
        <v>83</v>
      </c>
      <c r="AW216" s="13" t="s">
        <v>32</v>
      </c>
      <c r="AX216" s="13" t="s">
        <v>76</v>
      </c>
      <c r="AY216" s="255" t="s">
        <v>205</v>
      </c>
    </row>
    <row r="217" s="13" customFormat="1">
      <c r="A217" s="13"/>
      <c r="B217" s="245"/>
      <c r="C217" s="246"/>
      <c r="D217" s="247" t="s">
        <v>218</v>
      </c>
      <c r="E217" s="248" t="s">
        <v>1</v>
      </c>
      <c r="F217" s="249" t="s">
        <v>222</v>
      </c>
      <c r="G217" s="246"/>
      <c r="H217" s="248" t="s">
        <v>1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5" t="s">
        <v>218</v>
      </c>
      <c r="AU217" s="255" t="s">
        <v>214</v>
      </c>
      <c r="AV217" s="13" t="s">
        <v>83</v>
      </c>
      <c r="AW217" s="13" t="s">
        <v>32</v>
      </c>
      <c r="AX217" s="13" t="s">
        <v>76</v>
      </c>
      <c r="AY217" s="255" t="s">
        <v>205</v>
      </c>
    </row>
    <row r="218" s="14" customFormat="1">
      <c r="A218" s="14"/>
      <c r="B218" s="256"/>
      <c r="C218" s="257"/>
      <c r="D218" s="247" t="s">
        <v>218</v>
      </c>
      <c r="E218" s="258" t="s">
        <v>1</v>
      </c>
      <c r="F218" s="259" t="s">
        <v>243</v>
      </c>
      <c r="G218" s="257"/>
      <c r="H218" s="260">
        <v>5.681</v>
      </c>
      <c r="I218" s="261"/>
      <c r="J218" s="257"/>
      <c r="K218" s="257"/>
      <c r="L218" s="262"/>
      <c r="M218" s="263"/>
      <c r="N218" s="264"/>
      <c r="O218" s="264"/>
      <c r="P218" s="264"/>
      <c r="Q218" s="264"/>
      <c r="R218" s="264"/>
      <c r="S218" s="264"/>
      <c r="T218" s="26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6" t="s">
        <v>218</v>
      </c>
      <c r="AU218" s="266" t="s">
        <v>214</v>
      </c>
      <c r="AV218" s="14" t="s">
        <v>85</v>
      </c>
      <c r="AW218" s="14" t="s">
        <v>32</v>
      </c>
      <c r="AX218" s="14" t="s">
        <v>76</v>
      </c>
      <c r="AY218" s="266" t="s">
        <v>205</v>
      </c>
    </row>
    <row r="219" s="16" customFormat="1">
      <c r="A219" s="16"/>
      <c r="B219" s="278"/>
      <c r="C219" s="279"/>
      <c r="D219" s="247" t="s">
        <v>218</v>
      </c>
      <c r="E219" s="280" t="s">
        <v>1</v>
      </c>
      <c r="F219" s="281" t="s">
        <v>241</v>
      </c>
      <c r="G219" s="279"/>
      <c r="H219" s="282">
        <v>5.681</v>
      </c>
      <c r="I219" s="283"/>
      <c r="J219" s="279"/>
      <c r="K219" s="279"/>
      <c r="L219" s="284"/>
      <c r="M219" s="285"/>
      <c r="N219" s="286"/>
      <c r="O219" s="286"/>
      <c r="P219" s="286"/>
      <c r="Q219" s="286"/>
      <c r="R219" s="286"/>
      <c r="S219" s="286"/>
      <c r="T219" s="287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T219" s="288" t="s">
        <v>218</v>
      </c>
      <c r="AU219" s="288" t="s">
        <v>214</v>
      </c>
      <c r="AV219" s="16" t="s">
        <v>214</v>
      </c>
      <c r="AW219" s="16" t="s">
        <v>32</v>
      </c>
      <c r="AX219" s="16" t="s">
        <v>76</v>
      </c>
      <c r="AY219" s="288" t="s">
        <v>205</v>
      </c>
    </row>
    <row r="220" s="15" customFormat="1">
      <c r="A220" s="15"/>
      <c r="B220" s="267"/>
      <c r="C220" s="268"/>
      <c r="D220" s="247" t="s">
        <v>218</v>
      </c>
      <c r="E220" s="269" t="s">
        <v>1</v>
      </c>
      <c r="F220" s="270" t="s">
        <v>229</v>
      </c>
      <c r="G220" s="268"/>
      <c r="H220" s="271">
        <v>155.68100000000001</v>
      </c>
      <c r="I220" s="272"/>
      <c r="J220" s="268"/>
      <c r="K220" s="268"/>
      <c r="L220" s="273"/>
      <c r="M220" s="274"/>
      <c r="N220" s="275"/>
      <c r="O220" s="275"/>
      <c r="P220" s="275"/>
      <c r="Q220" s="275"/>
      <c r="R220" s="275"/>
      <c r="S220" s="275"/>
      <c r="T220" s="276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77" t="s">
        <v>218</v>
      </c>
      <c r="AU220" s="277" t="s">
        <v>214</v>
      </c>
      <c r="AV220" s="15" t="s">
        <v>213</v>
      </c>
      <c r="AW220" s="15" t="s">
        <v>32</v>
      </c>
      <c r="AX220" s="15" t="s">
        <v>83</v>
      </c>
      <c r="AY220" s="277" t="s">
        <v>205</v>
      </c>
    </row>
    <row r="221" s="14" customFormat="1">
      <c r="A221" s="14"/>
      <c r="B221" s="256"/>
      <c r="C221" s="257"/>
      <c r="D221" s="247" t="s">
        <v>218</v>
      </c>
      <c r="E221" s="257"/>
      <c r="F221" s="259" t="s">
        <v>244</v>
      </c>
      <c r="G221" s="257"/>
      <c r="H221" s="260">
        <v>93.409000000000006</v>
      </c>
      <c r="I221" s="261"/>
      <c r="J221" s="257"/>
      <c r="K221" s="257"/>
      <c r="L221" s="262"/>
      <c r="M221" s="263"/>
      <c r="N221" s="264"/>
      <c r="O221" s="264"/>
      <c r="P221" s="264"/>
      <c r="Q221" s="264"/>
      <c r="R221" s="264"/>
      <c r="S221" s="264"/>
      <c r="T221" s="26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6" t="s">
        <v>218</v>
      </c>
      <c r="AU221" s="266" t="s">
        <v>214</v>
      </c>
      <c r="AV221" s="14" t="s">
        <v>85</v>
      </c>
      <c r="AW221" s="14" t="s">
        <v>4</v>
      </c>
      <c r="AX221" s="14" t="s">
        <v>83</v>
      </c>
      <c r="AY221" s="266" t="s">
        <v>205</v>
      </c>
    </row>
    <row r="222" s="2" customFormat="1" ht="33" customHeight="1">
      <c r="A222" s="39"/>
      <c r="B222" s="40"/>
      <c r="C222" s="227" t="s">
        <v>213</v>
      </c>
      <c r="D222" s="227" t="s">
        <v>208</v>
      </c>
      <c r="E222" s="228" t="s">
        <v>245</v>
      </c>
      <c r="F222" s="229" t="s">
        <v>246</v>
      </c>
      <c r="G222" s="230" t="s">
        <v>211</v>
      </c>
      <c r="H222" s="231">
        <v>15</v>
      </c>
      <c r="I222" s="232"/>
      <c r="J222" s="233">
        <f>ROUND(I222*H222,2)</f>
        <v>0</v>
      </c>
      <c r="K222" s="229" t="s">
        <v>212</v>
      </c>
      <c r="L222" s="45"/>
      <c r="M222" s="234" t="s">
        <v>1</v>
      </c>
      <c r="N222" s="235" t="s">
        <v>41</v>
      </c>
      <c r="O222" s="92"/>
      <c r="P222" s="236">
        <f>O222*H222</f>
        <v>0</v>
      </c>
      <c r="Q222" s="236">
        <v>0</v>
      </c>
      <c r="R222" s="236">
        <f>Q222*H222</f>
        <v>0</v>
      </c>
      <c r="S222" s="236">
        <v>0</v>
      </c>
      <c r="T222" s="237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8" t="s">
        <v>213</v>
      </c>
      <c r="AT222" s="238" t="s">
        <v>208</v>
      </c>
      <c r="AU222" s="238" t="s">
        <v>214</v>
      </c>
      <c r="AY222" s="18" t="s">
        <v>205</v>
      </c>
      <c r="BE222" s="239">
        <f>IF(N222="základní",J222,0)</f>
        <v>0</v>
      </c>
      <c r="BF222" s="239">
        <f>IF(N222="snížená",J222,0)</f>
        <v>0</v>
      </c>
      <c r="BG222" s="239">
        <f>IF(N222="zákl. přenesená",J222,0)</f>
        <v>0</v>
      </c>
      <c r="BH222" s="239">
        <f>IF(N222="sníž. přenesená",J222,0)</f>
        <v>0</v>
      </c>
      <c r="BI222" s="239">
        <f>IF(N222="nulová",J222,0)</f>
        <v>0</v>
      </c>
      <c r="BJ222" s="18" t="s">
        <v>83</v>
      </c>
      <c r="BK222" s="239">
        <f>ROUND(I222*H222,2)</f>
        <v>0</v>
      </c>
      <c r="BL222" s="18" t="s">
        <v>213</v>
      </c>
      <c r="BM222" s="238" t="s">
        <v>247</v>
      </c>
    </row>
    <row r="223" s="2" customFormat="1">
      <c r="A223" s="39"/>
      <c r="B223" s="40"/>
      <c r="C223" s="41"/>
      <c r="D223" s="240" t="s">
        <v>216</v>
      </c>
      <c r="E223" s="41"/>
      <c r="F223" s="241" t="s">
        <v>248</v>
      </c>
      <c r="G223" s="41"/>
      <c r="H223" s="41"/>
      <c r="I223" s="242"/>
      <c r="J223" s="41"/>
      <c r="K223" s="41"/>
      <c r="L223" s="45"/>
      <c r="M223" s="243"/>
      <c r="N223" s="244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216</v>
      </c>
      <c r="AU223" s="18" t="s">
        <v>214</v>
      </c>
    </row>
    <row r="224" s="13" customFormat="1">
      <c r="A224" s="13"/>
      <c r="B224" s="245"/>
      <c r="C224" s="246"/>
      <c r="D224" s="247" t="s">
        <v>218</v>
      </c>
      <c r="E224" s="248" t="s">
        <v>1</v>
      </c>
      <c r="F224" s="249" t="s">
        <v>219</v>
      </c>
      <c r="G224" s="246"/>
      <c r="H224" s="248" t="s">
        <v>1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5" t="s">
        <v>218</v>
      </c>
      <c r="AU224" s="255" t="s">
        <v>214</v>
      </c>
      <c r="AV224" s="13" t="s">
        <v>83</v>
      </c>
      <c r="AW224" s="13" t="s">
        <v>32</v>
      </c>
      <c r="AX224" s="13" t="s">
        <v>76</v>
      </c>
      <c r="AY224" s="255" t="s">
        <v>205</v>
      </c>
    </row>
    <row r="225" s="13" customFormat="1">
      <c r="A225" s="13"/>
      <c r="B225" s="245"/>
      <c r="C225" s="246"/>
      <c r="D225" s="247" t="s">
        <v>218</v>
      </c>
      <c r="E225" s="248" t="s">
        <v>1</v>
      </c>
      <c r="F225" s="249" t="s">
        <v>220</v>
      </c>
      <c r="G225" s="246"/>
      <c r="H225" s="248" t="s">
        <v>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5" t="s">
        <v>218</v>
      </c>
      <c r="AU225" s="255" t="s">
        <v>214</v>
      </c>
      <c r="AV225" s="13" t="s">
        <v>83</v>
      </c>
      <c r="AW225" s="13" t="s">
        <v>32</v>
      </c>
      <c r="AX225" s="13" t="s">
        <v>76</v>
      </c>
      <c r="AY225" s="255" t="s">
        <v>205</v>
      </c>
    </row>
    <row r="226" s="13" customFormat="1">
      <c r="A226" s="13"/>
      <c r="B226" s="245"/>
      <c r="C226" s="246"/>
      <c r="D226" s="247" t="s">
        <v>218</v>
      </c>
      <c r="E226" s="248" t="s">
        <v>1</v>
      </c>
      <c r="F226" s="249" t="s">
        <v>221</v>
      </c>
      <c r="G226" s="246"/>
      <c r="H226" s="248" t="s">
        <v>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5" t="s">
        <v>218</v>
      </c>
      <c r="AU226" s="255" t="s">
        <v>214</v>
      </c>
      <c r="AV226" s="13" t="s">
        <v>83</v>
      </c>
      <c r="AW226" s="13" t="s">
        <v>32</v>
      </c>
      <c r="AX226" s="13" t="s">
        <v>76</v>
      </c>
      <c r="AY226" s="255" t="s">
        <v>205</v>
      </c>
    </row>
    <row r="227" s="13" customFormat="1">
      <c r="A227" s="13"/>
      <c r="B227" s="245"/>
      <c r="C227" s="246"/>
      <c r="D227" s="247" t="s">
        <v>218</v>
      </c>
      <c r="E227" s="248" t="s">
        <v>1</v>
      </c>
      <c r="F227" s="249" t="s">
        <v>222</v>
      </c>
      <c r="G227" s="246"/>
      <c r="H227" s="248" t="s">
        <v>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5" t="s">
        <v>218</v>
      </c>
      <c r="AU227" s="255" t="s">
        <v>214</v>
      </c>
      <c r="AV227" s="13" t="s">
        <v>83</v>
      </c>
      <c r="AW227" s="13" t="s">
        <v>32</v>
      </c>
      <c r="AX227" s="13" t="s">
        <v>76</v>
      </c>
      <c r="AY227" s="255" t="s">
        <v>205</v>
      </c>
    </row>
    <row r="228" s="13" customFormat="1">
      <c r="A228" s="13"/>
      <c r="B228" s="245"/>
      <c r="C228" s="246"/>
      <c r="D228" s="247" t="s">
        <v>218</v>
      </c>
      <c r="E228" s="248" t="s">
        <v>1</v>
      </c>
      <c r="F228" s="249" t="s">
        <v>223</v>
      </c>
      <c r="G228" s="246"/>
      <c r="H228" s="248" t="s">
        <v>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5" t="s">
        <v>218</v>
      </c>
      <c r="AU228" s="255" t="s">
        <v>214</v>
      </c>
      <c r="AV228" s="13" t="s">
        <v>83</v>
      </c>
      <c r="AW228" s="13" t="s">
        <v>32</v>
      </c>
      <c r="AX228" s="13" t="s">
        <v>76</v>
      </c>
      <c r="AY228" s="255" t="s">
        <v>205</v>
      </c>
    </row>
    <row r="229" s="13" customFormat="1">
      <c r="A229" s="13"/>
      <c r="B229" s="245"/>
      <c r="C229" s="246"/>
      <c r="D229" s="247" t="s">
        <v>218</v>
      </c>
      <c r="E229" s="248" t="s">
        <v>1</v>
      </c>
      <c r="F229" s="249" t="s">
        <v>222</v>
      </c>
      <c r="G229" s="246"/>
      <c r="H229" s="248" t="s">
        <v>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5" t="s">
        <v>218</v>
      </c>
      <c r="AU229" s="255" t="s">
        <v>214</v>
      </c>
      <c r="AV229" s="13" t="s">
        <v>83</v>
      </c>
      <c r="AW229" s="13" t="s">
        <v>32</v>
      </c>
      <c r="AX229" s="13" t="s">
        <v>76</v>
      </c>
      <c r="AY229" s="255" t="s">
        <v>205</v>
      </c>
    </row>
    <row r="230" s="13" customFormat="1">
      <c r="A230" s="13"/>
      <c r="B230" s="245"/>
      <c r="C230" s="246"/>
      <c r="D230" s="247" t="s">
        <v>218</v>
      </c>
      <c r="E230" s="248" t="s">
        <v>1</v>
      </c>
      <c r="F230" s="249" t="s">
        <v>224</v>
      </c>
      <c r="G230" s="246"/>
      <c r="H230" s="248" t="s">
        <v>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5" t="s">
        <v>218</v>
      </c>
      <c r="AU230" s="255" t="s">
        <v>214</v>
      </c>
      <c r="AV230" s="13" t="s">
        <v>83</v>
      </c>
      <c r="AW230" s="13" t="s">
        <v>32</v>
      </c>
      <c r="AX230" s="13" t="s">
        <v>76</v>
      </c>
      <c r="AY230" s="255" t="s">
        <v>205</v>
      </c>
    </row>
    <row r="231" s="13" customFormat="1">
      <c r="A231" s="13"/>
      <c r="B231" s="245"/>
      <c r="C231" s="246"/>
      <c r="D231" s="247" t="s">
        <v>218</v>
      </c>
      <c r="E231" s="248" t="s">
        <v>1</v>
      </c>
      <c r="F231" s="249" t="s">
        <v>225</v>
      </c>
      <c r="G231" s="246"/>
      <c r="H231" s="248" t="s">
        <v>1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5" t="s">
        <v>218</v>
      </c>
      <c r="AU231" s="255" t="s">
        <v>214</v>
      </c>
      <c r="AV231" s="13" t="s">
        <v>83</v>
      </c>
      <c r="AW231" s="13" t="s">
        <v>32</v>
      </c>
      <c r="AX231" s="13" t="s">
        <v>76</v>
      </c>
      <c r="AY231" s="255" t="s">
        <v>205</v>
      </c>
    </row>
    <row r="232" s="13" customFormat="1">
      <c r="A232" s="13"/>
      <c r="B232" s="245"/>
      <c r="C232" s="246"/>
      <c r="D232" s="247" t="s">
        <v>218</v>
      </c>
      <c r="E232" s="248" t="s">
        <v>1</v>
      </c>
      <c r="F232" s="249" t="s">
        <v>226</v>
      </c>
      <c r="G232" s="246"/>
      <c r="H232" s="248" t="s">
        <v>1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5" t="s">
        <v>218</v>
      </c>
      <c r="AU232" s="255" t="s">
        <v>214</v>
      </c>
      <c r="AV232" s="13" t="s">
        <v>83</v>
      </c>
      <c r="AW232" s="13" t="s">
        <v>32</v>
      </c>
      <c r="AX232" s="13" t="s">
        <v>76</v>
      </c>
      <c r="AY232" s="255" t="s">
        <v>205</v>
      </c>
    </row>
    <row r="233" s="13" customFormat="1">
      <c r="A233" s="13"/>
      <c r="B233" s="245"/>
      <c r="C233" s="246"/>
      <c r="D233" s="247" t="s">
        <v>218</v>
      </c>
      <c r="E233" s="248" t="s">
        <v>1</v>
      </c>
      <c r="F233" s="249" t="s">
        <v>227</v>
      </c>
      <c r="G233" s="246"/>
      <c r="H233" s="248" t="s">
        <v>1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5" t="s">
        <v>218</v>
      </c>
      <c r="AU233" s="255" t="s">
        <v>214</v>
      </c>
      <c r="AV233" s="13" t="s">
        <v>83</v>
      </c>
      <c r="AW233" s="13" t="s">
        <v>32</v>
      </c>
      <c r="AX233" s="13" t="s">
        <v>76</v>
      </c>
      <c r="AY233" s="255" t="s">
        <v>205</v>
      </c>
    </row>
    <row r="234" s="13" customFormat="1">
      <c r="A234" s="13"/>
      <c r="B234" s="245"/>
      <c r="C234" s="246"/>
      <c r="D234" s="247" t="s">
        <v>218</v>
      </c>
      <c r="E234" s="248" t="s">
        <v>1</v>
      </c>
      <c r="F234" s="249" t="s">
        <v>222</v>
      </c>
      <c r="G234" s="246"/>
      <c r="H234" s="248" t="s">
        <v>1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5" t="s">
        <v>218</v>
      </c>
      <c r="AU234" s="255" t="s">
        <v>214</v>
      </c>
      <c r="AV234" s="13" t="s">
        <v>83</v>
      </c>
      <c r="AW234" s="13" t="s">
        <v>32</v>
      </c>
      <c r="AX234" s="13" t="s">
        <v>76</v>
      </c>
      <c r="AY234" s="255" t="s">
        <v>205</v>
      </c>
    </row>
    <row r="235" s="14" customFormat="1">
      <c r="A235" s="14"/>
      <c r="B235" s="256"/>
      <c r="C235" s="257"/>
      <c r="D235" s="247" t="s">
        <v>218</v>
      </c>
      <c r="E235" s="258" t="s">
        <v>1</v>
      </c>
      <c r="F235" s="259" t="s">
        <v>228</v>
      </c>
      <c r="G235" s="257"/>
      <c r="H235" s="260">
        <v>150</v>
      </c>
      <c r="I235" s="261"/>
      <c r="J235" s="257"/>
      <c r="K235" s="257"/>
      <c r="L235" s="262"/>
      <c r="M235" s="263"/>
      <c r="N235" s="264"/>
      <c r="O235" s="264"/>
      <c r="P235" s="264"/>
      <c r="Q235" s="264"/>
      <c r="R235" s="264"/>
      <c r="S235" s="264"/>
      <c r="T235" s="26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6" t="s">
        <v>218</v>
      </c>
      <c r="AU235" s="266" t="s">
        <v>214</v>
      </c>
      <c r="AV235" s="14" t="s">
        <v>85</v>
      </c>
      <c r="AW235" s="14" t="s">
        <v>32</v>
      </c>
      <c r="AX235" s="14" t="s">
        <v>76</v>
      </c>
      <c r="AY235" s="266" t="s">
        <v>205</v>
      </c>
    </row>
    <row r="236" s="15" customFormat="1">
      <c r="A236" s="15"/>
      <c r="B236" s="267"/>
      <c r="C236" s="268"/>
      <c r="D236" s="247" t="s">
        <v>218</v>
      </c>
      <c r="E236" s="269" t="s">
        <v>1</v>
      </c>
      <c r="F236" s="270" t="s">
        <v>229</v>
      </c>
      <c r="G236" s="268"/>
      <c r="H236" s="271">
        <v>150</v>
      </c>
      <c r="I236" s="272"/>
      <c r="J236" s="268"/>
      <c r="K236" s="268"/>
      <c r="L236" s="273"/>
      <c r="M236" s="274"/>
      <c r="N236" s="275"/>
      <c r="O236" s="275"/>
      <c r="P236" s="275"/>
      <c r="Q236" s="275"/>
      <c r="R236" s="275"/>
      <c r="S236" s="275"/>
      <c r="T236" s="276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7" t="s">
        <v>218</v>
      </c>
      <c r="AU236" s="277" t="s">
        <v>214</v>
      </c>
      <c r="AV236" s="15" t="s">
        <v>213</v>
      </c>
      <c r="AW236" s="15" t="s">
        <v>32</v>
      </c>
      <c r="AX236" s="15" t="s">
        <v>83</v>
      </c>
      <c r="AY236" s="277" t="s">
        <v>205</v>
      </c>
    </row>
    <row r="237" s="14" customFormat="1">
      <c r="A237" s="14"/>
      <c r="B237" s="256"/>
      <c r="C237" s="257"/>
      <c r="D237" s="247" t="s">
        <v>218</v>
      </c>
      <c r="E237" s="257"/>
      <c r="F237" s="259" t="s">
        <v>249</v>
      </c>
      <c r="G237" s="257"/>
      <c r="H237" s="260">
        <v>15</v>
      </c>
      <c r="I237" s="261"/>
      <c r="J237" s="257"/>
      <c r="K237" s="257"/>
      <c r="L237" s="262"/>
      <c r="M237" s="263"/>
      <c r="N237" s="264"/>
      <c r="O237" s="264"/>
      <c r="P237" s="264"/>
      <c r="Q237" s="264"/>
      <c r="R237" s="264"/>
      <c r="S237" s="264"/>
      <c r="T237" s="26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6" t="s">
        <v>218</v>
      </c>
      <c r="AU237" s="266" t="s">
        <v>214</v>
      </c>
      <c r="AV237" s="14" t="s">
        <v>85</v>
      </c>
      <c r="AW237" s="14" t="s">
        <v>4</v>
      </c>
      <c r="AX237" s="14" t="s">
        <v>83</v>
      </c>
      <c r="AY237" s="266" t="s">
        <v>205</v>
      </c>
    </row>
    <row r="238" s="12" customFormat="1" ht="20.88" customHeight="1">
      <c r="A238" s="12"/>
      <c r="B238" s="211"/>
      <c r="C238" s="212"/>
      <c r="D238" s="213" t="s">
        <v>75</v>
      </c>
      <c r="E238" s="225" t="s">
        <v>250</v>
      </c>
      <c r="F238" s="225" t="s">
        <v>251</v>
      </c>
      <c r="G238" s="212"/>
      <c r="H238" s="212"/>
      <c r="I238" s="215"/>
      <c r="J238" s="226">
        <f>BK238</f>
        <v>0</v>
      </c>
      <c r="K238" s="212"/>
      <c r="L238" s="217"/>
      <c r="M238" s="218"/>
      <c r="N238" s="219"/>
      <c r="O238" s="219"/>
      <c r="P238" s="220">
        <f>SUM(P239:P327)</f>
        <v>0</v>
      </c>
      <c r="Q238" s="219"/>
      <c r="R238" s="220">
        <f>SUM(R239:R327)</f>
        <v>0</v>
      </c>
      <c r="S238" s="219"/>
      <c r="T238" s="221">
        <f>SUM(T239:T327)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2" t="s">
        <v>83</v>
      </c>
      <c r="AT238" s="223" t="s">
        <v>75</v>
      </c>
      <c r="AU238" s="223" t="s">
        <v>85</v>
      </c>
      <c r="AY238" s="222" t="s">
        <v>205</v>
      </c>
      <c r="BK238" s="224">
        <f>SUM(BK239:BK327)</f>
        <v>0</v>
      </c>
    </row>
    <row r="239" s="2" customFormat="1" ht="24.15" customHeight="1">
      <c r="A239" s="39"/>
      <c r="B239" s="40"/>
      <c r="C239" s="227" t="s">
        <v>252</v>
      </c>
      <c r="D239" s="227" t="s">
        <v>208</v>
      </c>
      <c r="E239" s="228" t="s">
        <v>253</v>
      </c>
      <c r="F239" s="229" t="s">
        <v>254</v>
      </c>
      <c r="G239" s="230" t="s">
        <v>255</v>
      </c>
      <c r="H239" s="231">
        <v>4</v>
      </c>
      <c r="I239" s="232"/>
      <c r="J239" s="233">
        <f>ROUND(I239*H239,2)</f>
        <v>0</v>
      </c>
      <c r="K239" s="229" t="s">
        <v>212</v>
      </c>
      <c r="L239" s="45"/>
      <c r="M239" s="234" t="s">
        <v>1</v>
      </c>
      <c r="N239" s="235" t="s">
        <v>41</v>
      </c>
      <c r="O239" s="92"/>
      <c r="P239" s="236">
        <f>O239*H239</f>
        <v>0</v>
      </c>
      <c r="Q239" s="236">
        <v>0</v>
      </c>
      <c r="R239" s="236">
        <f>Q239*H239</f>
        <v>0</v>
      </c>
      <c r="S239" s="236">
        <v>0</v>
      </c>
      <c r="T239" s="237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8" t="s">
        <v>213</v>
      </c>
      <c r="AT239" s="238" t="s">
        <v>208</v>
      </c>
      <c r="AU239" s="238" t="s">
        <v>214</v>
      </c>
      <c r="AY239" s="18" t="s">
        <v>205</v>
      </c>
      <c r="BE239" s="239">
        <f>IF(N239="základní",J239,0)</f>
        <v>0</v>
      </c>
      <c r="BF239" s="239">
        <f>IF(N239="snížená",J239,0)</f>
        <v>0</v>
      </c>
      <c r="BG239" s="239">
        <f>IF(N239="zákl. přenesená",J239,0)</f>
        <v>0</v>
      </c>
      <c r="BH239" s="239">
        <f>IF(N239="sníž. přenesená",J239,0)</f>
        <v>0</v>
      </c>
      <c r="BI239" s="239">
        <f>IF(N239="nulová",J239,0)</f>
        <v>0</v>
      </c>
      <c r="BJ239" s="18" t="s">
        <v>83</v>
      </c>
      <c r="BK239" s="239">
        <f>ROUND(I239*H239,2)</f>
        <v>0</v>
      </c>
      <c r="BL239" s="18" t="s">
        <v>213</v>
      </c>
      <c r="BM239" s="238" t="s">
        <v>256</v>
      </c>
    </row>
    <row r="240" s="2" customFormat="1">
      <c r="A240" s="39"/>
      <c r="B240" s="40"/>
      <c r="C240" s="41"/>
      <c r="D240" s="240" t="s">
        <v>216</v>
      </c>
      <c r="E240" s="41"/>
      <c r="F240" s="241" t="s">
        <v>257</v>
      </c>
      <c r="G240" s="41"/>
      <c r="H240" s="41"/>
      <c r="I240" s="242"/>
      <c r="J240" s="41"/>
      <c r="K240" s="41"/>
      <c r="L240" s="45"/>
      <c r="M240" s="243"/>
      <c r="N240" s="244"/>
      <c r="O240" s="92"/>
      <c r="P240" s="92"/>
      <c r="Q240" s="92"/>
      <c r="R240" s="92"/>
      <c r="S240" s="92"/>
      <c r="T240" s="93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216</v>
      </c>
      <c r="AU240" s="18" t="s">
        <v>214</v>
      </c>
    </row>
    <row r="241" s="13" customFormat="1">
      <c r="A241" s="13"/>
      <c r="B241" s="245"/>
      <c r="C241" s="246"/>
      <c r="D241" s="247" t="s">
        <v>218</v>
      </c>
      <c r="E241" s="248" t="s">
        <v>1</v>
      </c>
      <c r="F241" s="249" t="s">
        <v>219</v>
      </c>
      <c r="G241" s="246"/>
      <c r="H241" s="248" t="s">
        <v>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5" t="s">
        <v>218</v>
      </c>
      <c r="AU241" s="255" t="s">
        <v>214</v>
      </c>
      <c r="AV241" s="13" t="s">
        <v>83</v>
      </c>
      <c r="AW241" s="13" t="s">
        <v>32</v>
      </c>
      <c r="AX241" s="13" t="s">
        <v>76</v>
      </c>
      <c r="AY241" s="255" t="s">
        <v>205</v>
      </c>
    </row>
    <row r="242" s="13" customFormat="1">
      <c r="A242" s="13"/>
      <c r="B242" s="245"/>
      <c r="C242" s="246"/>
      <c r="D242" s="247" t="s">
        <v>218</v>
      </c>
      <c r="E242" s="248" t="s">
        <v>1</v>
      </c>
      <c r="F242" s="249" t="s">
        <v>220</v>
      </c>
      <c r="G242" s="246"/>
      <c r="H242" s="248" t="s">
        <v>1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5" t="s">
        <v>218</v>
      </c>
      <c r="AU242" s="255" t="s">
        <v>214</v>
      </c>
      <c r="AV242" s="13" t="s">
        <v>83</v>
      </c>
      <c r="AW242" s="13" t="s">
        <v>32</v>
      </c>
      <c r="AX242" s="13" t="s">
        <v>76</v>
      </c>
      <c r="AY242" s="255" t="s">
        <v>205</v>
      </c>
    </row>
    <row r="243" s="13" customFormat="1">
      <c r="A243" s="13"/>
      <c r="B243" s="245"/>
      <c r="C243" s="246"/>
      <c r="D243" s="247" t="s">
        <v>218</v>
      </c>
      <c r="E243" s="248" t="s">
        <v>1</v>
      </c>
      <c r="F243" s="249" t="s">
        <v>222</v>
      </c>
      <c r="G243" s="246"/>
      <c r="H243" s="248" t="s">
        <v>1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5" t="s">
        <v>218</v>
      </c>
      <c r="AU243" s="255" t="s">
        <v>214</v>
      </c>
      <c r="AV243" s="13" t="s">
        <v>83</v>
      </c>
      <c r="AW243" s="13" t="s">
        <v>32</v>
      </c>
      <c r="AX243" s="13" t="s">
        <v>76</v>
      </c>
      <c r="AY243" s="255" t="s">
        <v>205</v>
      </c>
    </row>
    <row r="244" s="13" customFormat="1">
      <c r="A244" s="13"/>
      <c r="B244" s="245"/>
      <c r="C244" s="246"/>
      <c r="D244" s="247" t="s">
        <v>218</v>
      </c>
      <c r="E244" s="248" t="s">
        <v>1</v>
      </c>
      <c r="F244" s="249" t="s">
        <v>258</v>
      </c>
      <c r="G244" s="246"/>
      <c r="H244" s="248" t="s">
        <v>1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5" t="s">
        <v>218</v>
      </c>
      <c r="AU244" s="255" t="s">
        <v>214</v>
      </c>
      <c r="AV244" s="13" t="s">
        <v>83</v>
      </c>
      <c r="AW244" s="13" t="s">
        <v>32</v>
      </c>
      <c r="AX244" s="13" t="s">
        <v>76</v>
      </c>
      <c r="AY244" s="255" t="s">
        <v>205</v>
      </c>
    </row>
    <row r="245" s="14" customFormat="1">
      <c r="A245" s="14"/>
      <c r="B245" s="256"/>
      <c r="C245" s="257"/>
      <c r="D245" s="247" t="s">
        <v>218</v>
      </c>
      <c r="E245" s="258" t="s">
        <v>1</v>
      </c>
      <c r="F245" s="259" t="s">
        <v>259</v>
      </c>
      <c r="G245" s="257"/>
      <c r="H245" s="260">
        <v>4</v>
      </c>
      <c r="I245" s="261"/>
      <c r="J245" s="257"/>
      <c r="K245" s="257"/>
      <c r="L245" s="262"/>
      <c r="M245" s="263"/>
      <c r="N245" s="264"/>
      <c r="O245" s="264"/>
      <c r="P245" s="264"/>
      <c r="Q245" s="264"/>
      <c r="R245" s="264"/>
      <c r="S245" s="264"/>
      <c r="T245" s="26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6" t="s">
        <v>218</v>
      </c>
      <c r="AU245" s="266" t="s">
        <v>214</v>
      </c>
      <c r="AV245" s="14" t="s">
        <v>85</v>
      </c>
      <c r="AW245" s="14" t="s">
        <v>32</v>
      </c>
      <c r="AX245" s="14" t="s">
        <v>76</v>
      </c>
      <c r="AY245" s="266" t="s">
        <v>205</v>
      </c>
    </row>
    <row r="246" s="15" customFormat="1">
      <c r="A246" s="15"/>
      <c r="B246" s="267"/>
      <c r="C246" s="268"/>
      <c r="D246" s="247" t="s">
        <v>218</v>
      </c>
      <c r="E246" s="269" t="s">
        <v>1</v>
      </c>
      <c r="F246" s="270" t="s">
        <v>229</v>
      </c>
      <c r="G246" s="268"/>
      <c r="H246" s="271">
        <v>4</v>
      </c>
      <c r="I246" s="272"/>
      <c r="J246" s="268"/>
      <c r="K246" s="268"/>
      <c r="L246" s="273"/>
      <c r="M246" s="274"/>
      <c r="N246" s="275"/>
      <c r="O246" s="275"/>
      <c r="P246" s="275"/>
      <c r="Q246" s="275"/>
      <c r="R246" s="275"/>
      <c r="S246" s="275"/>
      <c r="T246" s="276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77" t="s">
        <v>218</v>
      </c>
      <c r="AU246" s="277" t="s">
        <v>214</v>
      </c>
      <c r="AV246" s="15" t="s">
        <v>213</v>
      </c>
      <c r="AW246" s="15" t="s">
        <v>32</v>
      </c>
      <c r="AX246" s="15" t="s">
        <v>83</v>
      </c>
      <c r="AY246" s="277" t="s">
        <v>205</v>
      </c>
    </row>
    <row r="247" s="2" customFormat="1" ht="33" customHeight="1">
      <c r="A247" s="39"/>
      <c r="B247" s="40"/>
      <c r="C247" s="227" t="s">
        <v>260</v>
      </c>
      <c r="D247" s="227" t="s">
        <v>208</v>
      </c>
      <c r="E247" s="228" t="s">
        <v>261</v>
      </c>
      <c r="F247" s="229" t="s">
        <v>262</v>
      </c>
      <c r="G247" s="230" t="s">
        <v>211</v>
      </c>
      <c r="H247" s="231">
        <v>60.445999999999998</v>
      </c>
      <c r="I247" s="232"/>
      <c r="J247" s="233">
        <f>ROUND(I247*H247,2)</f>
        <v>0</v>
      </c>
      <c r="K247" s="229" t="s">
        <v>212</v>
      </c>
      <c r="L247" s="45"/>
      <c r="M247" s="234" t="s">
        <v>1</v>
      </c>
      <c r="N247" s="235" t="s">
        <v>41</v>
      </c>
      <c r="O247" s="92"/>
      <c r="P247" s="236">
        <f>O247*H247</f>
        <v>0</v>
      </c>
      <c r="Q247" s="236">
        <v>0</v>
      </c>
      <c r="R247" s="236">
        <f>Q247*H247</f>
        <v>0</v>
      </c>
      <c r="S247" s="236">
        <v>0</v>
      </c>
      <c r="T247" s="237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8" t="s">
        <v>213</v>
      </c>
      <c r="AT247" s="238" t="s">
        <v>208</v>
      </c>
      <c r="AU247" s="238" t="s">
        <v>214</v>
      </c>
      <c r="AY247" s="18" t="s">
        <v>205</v>
      </c>
      <c r="BE247" s="239">
        <f>IF(N247="základní",J247,0)</f>
        <v>0</v>
      </c>
      <c r="BF247" s="239">
        <f>IF(N247="snížená",J247,0)</f>
        <v>0</v>
      </c>
      <c r="BG247" s="239">
        <f>IF(N247="zákl. přenesená",J247,0)</f>
        <v>0</v>
      </c>
      <c r="BH247" s="239">
        <f>IF(N247="sníž. přenesená",J247,0)</f>
        <v>0</v>
      </c>
      <c r="BI247" s="239">
        <f>IF(N247="nulová",J247,0)</f>
        <v>0</v>
      </c>
      <c r="BJ247" s="18" t="s">
        <v>83</v>
      </c>
      <c r="BK247" s="239">
        <f>ROUND(I247*H247,2)</f>
        <v>0</v>
      </c>
      <c r="BL247" s="18" t="s">
        <v>213</v>
      </c>
      <c r="BM247" s="238" t="s">
        <v>263</v>
      </c>
    </row>
    <row r="248" s="2" customFormat="1">
      <c r="A248" s="39"/>
      <c r="B248" s="40"/>
      <c r="C248" s="41"/>
      <c r="D248" s="240" t="s">
        <v>216</v>
      </c>
      <c r="E248" s="41"/>
      <c r="F248" s="241" t="s">
        <v>264</v>
      </c>
      <c r="G248" s="41"/>
      <c r="H248" s="41"/>
      <c r="I248" s="242"/>
      <c r="J248" s="41"/>
      <c r="K248" s="41"/>
      <c r="L248" s="45"/>
      <c r="M248" s="243"/>
      <c r="N248" s="244"/>
      <c r="O248" s="92"/>
      <c r="P248" s="92"/>
      <c r="Q248" s="92"/>
      <c r="R248" s="92"/>
      <c r="S248" s="92"/>
      <c r="T248" s="93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216</v>
      </c>
      <c r="AU248" s="18" t="s">
        <v>214</v>
      </c>
    </row>
    <row r="249" s="13" customFormat="1">
      <c r="A249" s="13"/>
      <c r="B249" s="245"/>
      <c r="C249" s="246"/>
      <c r="D249" s="247" t="s">
        <v>218</v>
      </c>
      <c r="E249" s="248" t="s">
        <v>1</v>
      </c>
      <c r="F249" s="249" t="s">
        <v>219</v>
      </c>
      <c r="G249" s="246"/>
      <c r="H249" s="248" t="s">
        <v>1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5" t="s">
        <v>218</v>
      </c>
      <c r="AU249" s="255" t="s">
        <v>214</v>
      </c>
      <c r="AV249" s="13" t="s">
        <v>83</v>
      </c>
      <c r="AW249" s="13" t="s">
        <v>32</v>
      </c>
      <c r="AX249" s="13" t="s">
        <v>76</v>
      </c>
      <c r="AY249" s="255" t="s">
        <v>205</v>
      </c>
    </row>
    <row r="250" s="13" customFormat="1">
      <c r="A250" s="13"/>
      <c r="B250" s="245"/>
      <c r="C250" s="246"/>
      <c r="D250" s="247" t="s">
        <v>218</v>
      </c>
      <c r="E250" s="248" t="s">
        <v>1</v>
      </c>
      <c r="F250" s="249" t="s">
        <v>220</v>
      </c>
      <c r="G250" s="246"/>
      <c r="H250" s="248" t="s">
        <v>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5" t="s">
        <v>218</v>
      </c>
      <c r="AU250" s="255" t="s">
        <v>214</v>
      </c>
      <c r="AV250" s="13" t="s">
        <v>83</v>
      </c>
      <c r="AW250" s="13" t="s">
        <v>32</v>
      </c>
      <c r="AX250" s="13" t="s">
        <v>76</v>
      </c>
      <c r="AY250" s="255" t="s">
        <v>205</v>
      </c>
    </row>
    <row r="251" s="13" customFormat="1">
      <c r="A251" s="13"/>
      <c r="B251" s="245"/>
      <c r="C251" s="246"/>
      <c r="D251" s="247" t="s">
        <v>218</v>
      </c>
      <c r="E251" s="248" t="s">
        <v>1</v>
      </c>
      <c r="F251" s="249" t="s">
        <v>221</v>
      </c>
      <c r="G251" s="246"/>
      <c r="H251" s="248" t="s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5" t="s">
        <v>218</v>
      </c>
      <c r="AU251" s="255" t="s">
        <v>214</v>
      </c>
      <c r="AV251" s="13" t="s">
        <v>83</v>
      </c>
      <c r="AW251" s="13" t="s">
        <v>32</v>
      </c>
      <c r="AX251" s="13" t="s">
        <v>76</v>
      </c>
      <c r="AY251" s="255" t="s">
        <v>205</v>
      </c>
    </row>
    <row r="252" s="13" customFormat="1">
      <c r="A252" s="13"/>
      <c r="B252" s="245"/>
      <c r="C252" s="246"/>
      <c r="D252" s="247" t="s">
        <v>218</v>
      </c>
      <c r="E252" s="248" t="s">
        <v>1</v>
      </c>
      <c r="F252" s="249" t="s">
        <v>222</v>
      </c>
      <c r="G252" s="246"/>
      <c r="H252" s="248" t="s">
        <v>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5" t="s">
        <v>218</v>
      </c>
      <c r="AU252" s="255" t="s">
        <v>214</v>
      </c>
      <c r="AV252" s="13" t="s">
        <v>83</v>
      </c>
      <c r="AW252" s="13" t="s">
        <v>32</v>
      </c>
      <c r="AX252" s="13" t="s">
        <v>76</v>
      </c>
      <c r="AY252" s="255" t="s">
        <v>205</v>
      </c>
    </row>
    <row r="253" s="13" customFormat="1">
      <c r="A253" s="13"/>
      <c r="B253" s="245"/>
      <c r="C253" s="246"/>
      <c r="D253" s="247" t="s">
        <v>218</v>
      </c>
      <c r="E253" s="248" t="s">
        <v>1</v>
      </c>
      <c r="F253" s="249" t="s">
        <v>223</v>
      </c>
      <c r="G253" s="246"/>
      <c r="H253" s="248" t="s">
        <v>1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5" t="s">
        <v>218</v>
      </c>
      <c r="AU253" s="255" t="s">
        <v>214</v>
      </c>
      <c r="AV253" s="13" t="s">
        <v>83</v>
      </c>
      <c r="AW253" s="13" t="s">
        <v>32</v>
      </c>
      <c r="AX253" s="13" t="s">
        <v>76</v>
      </c>
      <c r="AY253" s="255" t="s">
        <v>205</v>
      </c>
    </row>
    <row r="254" s="13" customFormat="1">
      <c r="A254" s="13"/>
      <c r="B254" s="245"/>
      <c r="C254" s="246"/>
      <c r="D254" s="247" t="s">
        <v>218</v>
      </c>
      <c r="E254" s="248" t="s">
        <v>1</v>
      </c>
      <c r="F254" s="249" t="s">
        <v>222</v>
      </c>
      <c r="G254" s="246"/>
      <c r="H254" s="248" t="s">
        <v>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5" t="s">
        <v>218</v>
      </c>
      <c r="AU254" s="255" t="s">
        <v>214</v>
      </c>
      <c r="AV254" s="13" t="s">
        <v>83</v>
      </c>
      <c r="AW254" s="13" t="s">
        <v>32</v>
      </c>
      <c r="AX254" s="13" t="s">
        <v>76</v>
      </c>
      <c r="AY254" s="255" t="s">
        <v>205</v>
      </c>
    </row>
    <row r="255" s="13" customFormat="1">
      <c r="A255" s="13"/>
      <c r="B255" s="245"/>
      <c r="C255" s="246"/>
      <c r="D255" s="247" t="s">
        <v>218</v>
      </c>
      <c r="E255" s="248" t="s">
        <v>1</v>
      </c>
      <c r="F255" s="249" t="s">
        <v>224</v>
      </c>
      <c r="G255" s="246"/>
      <c r="H255" s="248" t="s">
        <v>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5" t="s">
        <v>218</v>
      </c>
      <c r="AU255" s="255" t="s">
        <v>214</v>
      </c>
      <c r="AV255" s="13" t="s">
        <v>83</v>
      </c>
      <c r="AW255" s="13" t="s">
        <v>32</v>
      </c>
      <c r="AX255" s="13" t="s">
        <v>76</v>
      </c>
      <c r="AY255" s="255" t="s">
        <v>205</v>
      </c>
    </row>
    <row r="256" s="13" customFormat="1">
      <c r="A256" s="13"/>
      <c r="B256" s="245"/>
      <c r="C256" s="246"/>
      <c r="D256" s="247" t="s">
        <v>218</v>
      </c>
      <c r="E256" s="248" t="s">
        <v>1</v>
      </c>
      <c r="F256" s="249" t="s">
        <v>265</v>
      </c>
      <c r="G256" s="246"/>
      <c r="H256" s="248" t="s">
        <v>1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5" t="s">
        <v>218</v>
      </c>
      <c r="AU256" s="255" t="s">
        <v>214</v>
      </c>
      <c r="AV256" s="13" t="s">
        <v>83</v>
      </c>
      <c r="AW256" s="13" t="s">
        <v>32</v>
      </c>
      <c r="AX256" s="13" t="s">
        <v>76</v>
      </c>
      <c r="AY256" s="255" t="s">
        <v>205</v>
      </c>
    </row>
    <row r="257" s="14" customFormat="1">
      <c r="A257" s="14"/>
      <c r="B257" s="256"/>
      <c r="C257" s="257"/>
      <c r="D257" s="247" t="s">
        <v>218</v>
      </c>
      <c r="E257" s="258" t="s">
        <v>1</v>
      </c>
      <c r="F257" s="259" t="s">
        <v>266</v>
      </c>
      <c r="G257" s="257"/>
      <c r="H257" s="260">
        <v>179.03999999999999</v>
      </c>
      <c r="I257" s="261"/>
      <c r="J257" s="257"/>
      <c r="K257" s="257"/>
      <c r="L257" s="262"/>
      <c r="M257" s="263"/>
      <c r="N257" s="264"/>
      <c r="O257" s="264"/>
      <c r="P257" s="264"/>
      <c r="Q257" s="264"/>
      <c r="R257" s="264"/>
      <c r="S257" s="264"/>
      <c r="T257" s="26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6" t="s">
        <v>218</v>
      </c>
      <c r="AU257" s="266" t="s">
        <v>214</v>
      </c>
      <c r="AV257" s="14" t="s">
        <v>85</v>
      </c>
      <c r="AW257" s="14" t="s">
        <v>32</v>
      </c>
      <c r="AX257" s="14" t="s">
        <v>76</v>
      </c>
      <c r="AY257" s="266" t="s">
        <v>205</v>
      </c>
    </row>
    <row r="258" s="13" customFormat="1">
      <c r="A258" s="13"/>
      <c r="B258" s="245"/>
      <c r="C258" s="246"/>
      <c r="D258" s="247" t="s">
        <v>218</v>
      </c>
      <c r="E258" s="248" t="s">
        <v>1</v>
      </c>
      <c r="F258" s="249" t="s">
        <v>267</v>
      </c>
      <c r="G258" s="246"/>
      <c r="H258" s="248" t="s">
        <v>1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5" t="s">
        <v>218</v>
      </c>
      <c r="AU258" s="255" t="s">
        <v>214</v>
      </c>
      <c r="AV258" s="13" t="s">
        <v>83</v>
      </c>
      <c r="AW258" s="13" t="s">
        <v>32</v>
      </c>
      <c r="AX258" s="13" t="s">
        <v>76</v>
      </c>
      <c r="AY258" s="255" t="s">
        <v>205</v>
      </c>
    </row>
    <row r="259" s="14" customFormat="1">
      <c r="A259" s="14"/>
      <c r="B259" s="256"/>
      <c r="C259" s="257"/>
      <c r="D259" s="247" t="s">
        <v>218</v>
      </c>
      <c r="E259" s="258" t="s">
        <v>1</v>
      </c>
      <c r="F259" s="259" t="s">
        <v>268</v>
      </c>
      <c r="G259" s="257"/>
      <c r="H259" s="260">
        <v>22.446000000000002</v>
      </c>
      <c r="I259" s="261"/>
      <c r="J259" s="257"/>
      <c r="K259" s="257"/>
      <c r="L259" s="262"/>
      <c r="M259" s="263"/>
      <c r="N259" s="264"/>
      <c r="O259" s="264"/>
      <c r="P259" s="264"/>
      <c r="Q259" s="264"/>
      <c r="R259" s="264"/>
      <c r="S259" s="264"/>
      <c r="T259" s="26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6" t="s">
        <v>218</v>
      </c>
      <c r="AU259" s="266" t="s">
        <v>214</v>
      </c>
      <c r="AV259" s="14" t="s">
        <v>85</v>
      </c>
      <c r="AW259" s="14" t="s">
        <v>32</v>
      </c>
      <c r="AX259" s="14" t="s">
        <v>76</v>
      </c>
      <c r="AY259" s="266" t="s">
        <v>205</v>
      </c>
    </row>
    <row r="260" s="15" customFormat="1">
      <c r="A260" s="15"/>
      <c r="B260" s="267"/>
      <c r="C260" s="268"/>
      <c r="D260" s="247" t="s">
        <v>218</v>
      </c>
      <c r="E260" s="269" t="s">
        <v>1</v>
      </c>
      <c r="F260" s="270" t="s">
        <v>229</v>
      </c>
      <c r="G260" s="268"/>
      <c r="H260" s="271">
        <v>201.48599999999999</v>
      </c>
      <c r="I260" s="272"/>
      <c r="J260" s="268"/>
      <c r="K260" s="268"/>
      <c r="L260" s="273"/>
      <c r="M260" s="274"/>
      <c r="N260" s="275"/>
      <c r="O260" s="275"/>
      <c r="P260" s="275"/>
      <c r="Q260" s="275"/>
      <c r="R260" s="275"/>
      <c r="S260" s="275"/>
      <c r="T260" s="276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7" t="s">
        <v>218</v>
      </c>
      <c r="AU260" s="277" t="s">
        <v>214</v>
      </c>
      <c r="AV260" s="15" t="s">
        <v>213</v>
      </c>
      <c r="AW260" s="15" t="s">
        <v>32</v>
      </c>
      <c r="AX260" s="15" t="s">
        <v>83</v>
      </c>
      <c r="AY260" s="277" t="s">
        <v>205</v>
      </c>
    </row>
    <row r="261" s="14" customFormat="1">
      <c r="A261" s="14"/>
      <c r="B261" s="256"/>
      <c r="C261" s="257"/>
      <c r="D261" s="247" t="s">
        <v>218</v>
      </c>
      <c r="E261" s="257"/>
      <c r="F261" s="259" t="s">
        <v>269</v>
      </c>
      <c r="G261" s="257"/>
      <c r="H261" s="260">
        <v>60.445999999999998</v>
      </c>
      <c r="I261" s="261"/>
      <c r="J261" s="257"/>
      <c r="K261" s="257"/>
      <c r="L261" s="262"/>
      <c r="M261" s="263"/>
      <c r="N261" s="264"/>
      <c r="O261" s="264"/>
      <c r="P261" s="264"/>
      <c r="Q261" s="264"/>
      <c r="R261" s="264"/>
      <c r="S261" s="264"/>
      <c r="T261" s="26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6" t="s">
        <v>218</v>
      </c>
      <c r="AU261" s="266" t="s">
        <v>214</v>
      </c>
      <c r="AV261" s="14" t="s">
        <v>85</v>
      </c>
      <c r="AW261" s="14" t="s">
        <v>4</v>
      </c>
      <c r="AX261" s="14" t="s">
        <v>83</v>
      </c>
      <c r="AY261" s="266" t="s">
        <v>205</v>
      </c>
    </row>
    <row r="262" s="2" customFormat="1" ht="33" customHeight="1">
      <c r="A262" s="39"/>
      <c r="B262" s="40"/>
      <c r="C262" s="227" t="s">
        <v>270</v>
      </c>
      <c r="D262" s="227" t="s">
        <v>208</v>
      </c>
      <c r="E262" s="228" t="s">
        <v>271</v>
      </c>
      <c r="F262" s="229" t="s">
        <v>272</v>
      </c>
      <c r="G262" s="230" t="s">
        <v>211</v>
      </c>
      <c r="H262" s="231">
        <v>120.892</v>
      </c>
      <c r="I262" s="232"/>
      <c r="J262" s="233">
        <f>ROUND(I262*H262,2)</f>
        <v>0</v>
      </c>
      <c r="K262" s="229" t="s">
        <v>212</v>
      </c>
      <c r="L262" s="45"/>
      <c r="M262" s="234" t="s">
        <v>1</v>
      </c>
      <c r="N262" s="235" t="s">
        <v>41</v>
      </c>
      <c r="O262" s="92"/>
      <c r="P262" s="236">
        <f>O262*H262</f>
        <v>0</v>
      </c>
      <c r="Q262" s="236">
        <v>0</v>
      </c>
      <c r="R262" s="236">
        <f>Q262*H262</f>
        <v>0</v>
      </c>
      <c r="S262" s="236">
        <v>0</v>
      </c>
      <c r="T262" s="237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8" t="s">
        <v>213</v>
      </c>
      <c r="AT262" s="238" t="s">
        <v>208</v>
      </c>
      <c r="AU262" s="238" t="s">
        <v>214</v>
      </c>
      <c r="AY262" s="18" t="s">
        <v>205</v>
      </c>
      <c r="BE262" s="239">
        <f>IF(N262="základní",J262,0)</f>
        <v>0</v>
      </c>
      <c r="BF262" s="239">
        <f>IF(N262="snížená",J262,0)</f>
        <v>0</v>
      </c>
      <c r="BG262" s="239">
        <f>IF(N262="zákl. přenesená",J262,0)</f>
        <v>0</v>
      </c>
      <c r="BH262" s="239">
        <f>IF(N262="sníž. přenesená",J262,0)</f>
        <v>0</v>
      </c>
      <c r="BI262" s="239">
        <f>IF(N262="nulová",J262,0)</f>
        <v>0</v>
      </c>
      <c r="BJ262" s="18" t="s">
        <v>83</v>
      </c>
      <c r="BK262" s="239">
        <f>ROUND(I262*H262,2)</f>
        <v>0</v>
      </c>
      <c r="BL262" s="18" t="s">
        <v>213</v>
      </c>
      <c r="BM262" s="238" t="s">
        <v>273</v>
      </c>
    </row>
    <row r="263" s="2" customFormat="1">
      <c r="A263" s="39"/>
      <c r="B263" s="40"/>
      <c r="C263" s="41"/>
      <c r="D263" s="240" t="s">
        <v>216</v>
      </c>
      <c r="E263" s="41"/>
      <c r="F263" s="241" t="s">
        <v>274</v>
      </c>
      <c r="G263" s="41"/>
      <c r="H263" s="41"/>
      <c r="I263" s="242"/>
      <c r="J263" s="41"/>
      <c r="K263" s="41"/>
      <c r="L263" s="45"/>
      <c r="M263" s="243"/>
      <c r="N263" s="244"/>
      <c r="O263" s="92"/>
      <c r="P263" s="92"/>
      <c r="Q263" s="92"/>
      <c r="R263" s="92"/>
      <c r="S263" s="92"/>
      <c r="T263" s="93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216</v>
      </c>
      <c r="AU263" s="18" t="s">
        <v>214</v>
      </c>
    </row>
    <row r="264" s="13" customFormat="1">
      <c r="A264" s="13"/>
      <c r="B264" s="245"/>
      <c r="C264" s="246"/>
      <c r="D264" s="247" t="s">
        <v>218</v>
      </c>
      <c r="E264" s="248" t="s">
        <v>1</v>
      </c>
      <c r="F264" s="249" t="s">
        <v>219</v>
      </c>
      <c r="G264" s="246"/>
      <c r="H264" s="248" t="s">
        <v>1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5" t="s">
        <v>218</v>
      </c>
      <c r="AU264" s="255" t="s">
        <v>214</v>
      </c>
      <c r="AV264" s="13" t="s">
        <v>83</v>
      </c>
      <c r="AW264" s="13" t="s">
        <v>32</v>
      </c>
      <c r="AX264" s="13" t="s">
        <v>76</v>
      </c>
      <c r="AY264" s="255" t="s">
        <v>205</v>
      </c>
    </row>
    <row r="265" s="13" customFormat="1">
      <c r="A265" s="13"/>
      <c r="B265" s="245"/>
      <c r="C265" s="246"/>
      <c r="D265" s="247" t="s">
        <v>218</v>
      </c>
      <c r="E265" s="248" t="s">
        <v>1</v>
      </c>
      <c r="F265" s="249" t="s">
        <v>220</v>
      </c>
      <c r="G265" s="246"/>
      <c r="H265" s="248" t="s">
        <v>1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5" t="s">
        <v>218</v>
      </c>
      <c r="AU265" s="255" t="s">
        <v>214</v>
      </c>
      <c r="AV265" s="13" t="s">
        <v>83</v>
      </c>
      <c r="AW265" s="13" t="s">
        <v>32</v>
      </c>
      <c r="AX265" s="13" t="s">
        <v>76</v>
      </c>
      <c r="AY265" s="255" t="s">
        <v>205</v>
      </c>
    </row>
    <row r="266" s="13" customFormat="1">
      <c r="A266" s="13"/>
      <c r="B266" s="245"/>
      <c r="C266" s="246"/>
      <c r="D266" s="247" t="s">
        <v>218</v>
      </c>
      <c r="E266" s="248" t="s">
        <v>1</v>
      </c>
      <c r="F266" s="249" t="s">
        <v>221</v>
      </c>
      <c r="G266" s="246"/>
      <c r="H266" s="248" t="s">
        <v>1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5" t="s">
        <v>218</v>
      </c>
      <c r="AU266" s="255" t="s">
        <v>214</v>
      </c>
      <c r="AV266" s="13" t="s">
        <v>83</v>
      </c>
      <c r="AW266" s="13" t="s">
        <v>32</v>
      </c>
      <c r="AX266" s="13" t="s">
        <v>76</v>
      </c>
      <c r="AY266" s="255" t="s">
        <v>205</v>
      </c>
    </row>
    <row r="267" s="13" customFormat="1">
      <c r="A267" s="13"/>
      <c r="B267" s="245"/>
      <c r="C267" s="246"/>
      <c r="D267" s="247" t="s">
        <v>218</v>
      </c>
      <c r="E267" s="248" t="s">
        <v>1</v>
      </c>
      <c r="F267" s="249" t="s">
        <v>222</v>
      </c>
      <c r="G267" s="246"/>
      <c r="H267" s="248" t="s">
        <v>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5" t="s">
        <v>218</v>
      </c>
      <c r="AU267" s="255" t="s">
        <v>214</v>
      </c>
      <c r="AV267" s="13" t="s">
        <v>83</v>
      </c>
      <c r="AW267" s="13" t="s">
        <v>32</v>
      </c>
      <c r="AX267" s="13" t="s">
        <v>76</v>
      </c>
      <c r="AY267" s="255" t="s">
        <v>205</v>
      </c>
    </row>
    <row r="268" s="13" customFormat="1">
      <c r="A268" s="13"/>
      <c r="B268" s="245"/>
      <c r="C268" s="246"/>
      <c r="D268" s="247" t="s">
        <v>218</v>
      </c>
      <c r="E268" s="248" t="s">
        <v>1</v>
      </c>
      <c r="F268" s="249" t="s">
        <v>223</v>
      </c>
      <c r="G268" s="246"/>
      <c r="H268" s="248" t="s">
        <v>1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5" t="s">
        <v>218</v>
      </c>
      <c r="AU268" s="255" t="s">
        <v>214</v>
      </c>
      <c r="AV268" s="13" t="s">
        <v>83</v>
      </c>
      <c r="AW268" s="13" t="s">
        <v>32</v>
      </c>
      <c r="AX268" s="13" t="s">
        <v>76</v>
      </c>
      <c r="AY268" s="255" t="s">
        <v>205</v>
      </c>
    </row>
    <row r="269" s="13" customFormat="1">
      <c r="A269" s="13"/>
      <c r="B269" s="245"/>
      <c r="C269" s="246"/>
      <c r="D269" s="247" t="s">
        <v>218</v>
      </c>
      <c r="E269" s="248" t="s">
        <v>1</v>
      </c>
      <c r="F269" s="249" t="s">
        <v>222</v>
      </c>
      <c r="G269" s="246"/>
      <c r="H269" s="248" t="s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5" t="s">
        <v>218</v>
      </c>
      <c r="AU269" s="255" t="s">
        <v>214</v>
      </c>
      <c r="AV269" s="13" t="s">
        <v>83</v>
      </c>
      <c r="AW269" s="13" t="s">
        <v>32</v>
      </c>
      <c r="AX269" s="13" t="s">
        <v>76</v>
      </c>
      <c r="AY269" s="255" t="s">
        <v>205</v>
      </c>
    </row>
    <row r="270" s="13" customFormat="1">
      <c r="A270" s="13"/>
      <c r="B270" s="245"/>
      <c r="C270" s="246"/>
      <c r="D270" s="247" t="s">
        <v>218</v>
      </c>
      <c r="E270" s="248" t="s">
        <v>1</v>
      </c>
      <c r="F270" s="249" t="s">
        <v>224</v>
      </c>
      <c r="G270" s="246"/>
      <c r="H270" s="248" t="s">
        <v>1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218</v>
      </c>
      <c r="AU270" s="255" t="s">
        <v>214</v>
      </c>
      <c r="AV270" s="13" t="s">
        <v>83</v>
      </c>
      <c r="AW270" s="13" t="s">
        <v>32</v>
      </c>
      <c r="AX270" s="13" t="s">
        <v>76</v>
      </c>
      <c r="AY270" s="255" t="s">
        <v>205</v>
      </c>
    </row>
    <row r="271" s="13" customFormat="1">
      <c r="A271" s="13"/>
      <c r="B271" s="245"/>
      <c r="C271" s="246"/>
      <c r="D271" s="247" t="s">
        <v>218</v>
      </c>
      <c r="E271" s="248" t="s">
        <v>1</v>
      </c>
      <c r="F271" s="249" t="s">
        <v>265</v>
      </c>
      <c r="G271" s="246"/>
      <c r="H271" s="248" t="s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218</v>
      </c>
      <c r="AU271" s="255" t="s">
        <v>214</v>
      </c>
      <c r="AV271" s="13" t="s">
        <v>83</v>
      </c>
      <c r="AW271" s="13" t="s">
        <v>32</v>
      </c>
      <c r="AX271" s="13" t="s">
        <v>76</v>
      </c>
      <c r="AY271" s="255" t="s">
        <v>205</v>
      </c>
    </row>
    <row r="272" s="14" customFormat="1">
      <c r="A272" s="14"/>
      <c r="B272" s="256"/>
      <c r="C272" s="257"/>
      <c r="D272" s="247" t="s">
        <v>218</v>
      </c>
      <c r="E272" s="258" t="s">
        <v>1</v>
      </c>
      <c r="F272" s="259" t="s">
        <v>266</v>
      </c>
      <c r="G272" s="257"/>
      <c r="H272" s="260">
        <v>179.03999999999999</v>
      </c>
      <c r="I272" s="261"/>
      <c r="J272" s="257"/>
      <c r="K272" s="257"/>
      <c r="L272" s="262"/>
      <c r="M272" s="263"/>
      <c r="N272" s="264"/>
      <c r="O272" s="264"/>
      <c r="P272" s="264"/>
      <c r="Q272" s="264"/>
      <c r="R272" s="264"/>
      <c r="S272" s="264"/>
      <c r="T272" s="26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6" t="s">
        <v>218</v>
      </c>
      <c r="AU272" s="266" t="s">
        <v>214</v>
      </c>
      <c r="AV272" s="14" t="s">
        <v>85</v>
      </c>
      <c r="AW272" s="14" t="s">
        <v>32</v>
      </c>
      <c r="AX272" s="14" t="s">
        <v>76</v>
      </c>
      <c r="AY272" s="266" t="s">
        <v>205</v>
      </c>
    </row>
    <row r="273" s="13" customFormat="1">
      <c r="A273" s="13"/>
      <c r="B273" s="245"/>
      <c r="C273" s="246"/>
      <c r="D273" s="247" t="s">
        <v>218</v>
      </c>
      <c r="E273" s="248" t="s">
        <v>1</v>
      </c>
      <c r="F273" s="249" t="s">
        <v>267</v>
      </c>
      <c r="G273" s="246"/>
      <c r="H273" s="248" t="s">
        <v>1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5" t="s">
        <v>218</v>
      </c>
      <c r="AU273" s="255" t="s">
        <v>214</v>
      </c>
      <c r="AV273" s="13" t="s">
        <v>83</v>
      </c>
      <c r="AW273" s="13" t="s">
        <v>32</v>
      </c>
      <c r="AX273" s="13" t="s">
        <v>76</v>
      </c>
      <c r="AY273" s="255" t="s">
        <v>205</v>
      </c>
    </row>
    <row r="274" s="14" customFormat="1">
      <c r="A274" s="14"/>
      <c r="B274" s="256"/>
      <c r="C274" s="257"/>
      <c r="D274" s="247" t="s">
        <v>218</v>
      </c>
      <c r="E274" s="258" t="s">
        <v>1</v>
      </c>
      <c r="F274" s="259" t="s">
        <v>268</v>
      </c>
      <c r="G274" s="257"/>
      <c r="H274" s="260">
        <v>22.446000000000002</v>
      </c>
      <c r="I274" s="261"/>
      <c r="J274" s="257"/>
      <c r="K274" s="257"/>
      <c r="L274" s="262"/>
      <c r="M274" s="263"/>
      <c r="N274" s="264"/>
      <c r="O274" s="264"/>
      <c r="P274" s="264"/>
      <c r="Q274" s="264"/>
      <c r="R274" s="264"/>
      <c r="S274" s="264"/>
      <c r="T274" s="26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6" t="s">
        <v>218</v>
      </c>
      <c r="AU274" s="266" t="s">
        <v>214</v>
      </c>
      <c r="AV274" s="14" t="s">
        <v>85</v>
      </c>
      <c r="AW274" s="14" t="s">
        <v>32</v>
      </c>
      <c r="AX274" s="14" t="s">
        <v>76</v>
      </c>
      <c r="AY274" s="266" t="s">
        <v>205</v>
      </c>
    </row>
    <row r="275" s="15" customFormat="1">
      <c r="A275" s="15"/>
      <c r="B275" s="267"/>
      <c r="C275" s="268"/>
      <c r="D275" s="247" t="s">
        <v>218</v>
      </c>
      <c r="E275" s="269" t="s">
        <v>1</v>
      </c>
      <c r="F275" s="270" t="s">
        <v>229</v>
      </c>
      <c r="G275" s="268"/>
      <c r="H275" s="271">
        <v>201.48599999999999</v>
      </c>
      <c r="I275" s="272"/>
      <c r="J275" s="268"/>
      <c r="K275" s="268"/>
      <c r="L275" s="273"/>
      <c r="M275" s="274"/>
      <c r="N275" s="275"/>
      <c r="O275" s="275"/>
      <c r="P275" s="275"/>
      <c r="Q275" s="275"/>
      <c r="R275" s="275"/>
      <c r="S275" s="275"/>
      <c r="T275" s="27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7" t="s">
        <v>218</v>
      </c>
      <c r="AU275" s="277" t="s">
        <v>214</v>
      </c>
      <c r="AV275" s="15" t="s">
        <v>213</v>
      </c>
      <c r="AW275" s="15" t="s">
        <v>32</v>
      </c>
      <c r="AX275" s="15" t="s">
        <v>83</v>
      </c>
      <c r="AY275" s="277" t="s">
        <v>205</v>
      </c>
    </row>
    <row r="276" s="14" customFormat="1">
      <c r="A276" s="14"/>
      <c r="B276" s="256"/>
      <c r="C276" s="257"/>
      <c r="D276" s="247" t="s">
        <v>218</v>
      </c>
      <c r="E276" s="257"/>
      <c r="F276" s="259" t="s">
        <v>275</v>
      </c>
      <c r="G276" s="257"/>
      <c r="H276" s="260">
        <v>120.892</v>
      </c>
      <c r="I276" s="261"/>
      <c r="J276" s="257"/>
      <c r="K276" s="257"/>
      <c r="L276" s="262"/>
      <c r="M276" s="263"/>
      <c r="N276" s="264"/>
      <c r="O276" s="264"/>
      <c r="P276" s="264"/>
      <c r="Q276" s="264"/>
      <c r="R276" s="264"/>
      <c r="S276" s="264"/>
      <c r="T276" s="26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66" t="s">
        <v>218</v>
      </c>
      <c r="AU276" s="266" t="s">
        <v>214</v>
      </c>
      <c r="AV276" s="14" t="s">
        <v>85</v>
      </c>
      <c r="AW276" s="14" t="s">
        <v>4</v>
      </c>
      <c r="AX276" s="14" t="s">
        <v>83</v>
      </c>
      <c r="AY276" s="266" t="s">
        <v>205</v>
      </c>
    </row>
    <row r="277" s="2" customFormat="1" ht="33" customHeight="1">
      <c r="A277" s="39"/>
      <c r="B277" s="40"/>
      <c r="C277" s="227" t="s">
        <v>276</v>
      </c>
      <c r="D277" s="227" t="s">
        <v>208</v>
      </c>
      <c r="E277" s="228" t="s">
        <v>277</v>
      </c>
      <c r="F277" s="229" t="s">
        <v>278</v>
      </c>
      <c r="G277" s="230" t="s">
        <v>211</v>
      </c>
      <c r="H277" s="231">
        <v>20.149000000000001</v>
      </c>
      <c r="I277" s="232"/>
      <c r="J277" s="233">
        <f>ROUND(I277*H277,2)</f>
        <v>0</v>
      </c>
      <c r="K277" s="229" t="s">
        <v>212</v>
      </c>
      <c r="L277" s="45"/>
      <c r="M277" s="234" t="s">
        <v>1</v>
      </c>
      <c r="N277" s="235" t="s">
        <v>41</v>
      </c>
      <c r="O277" s="92"/>
      <c r="P277" s="236">
        <f>O277*H277</f>
        <v>0</v>
      </c>
      <c r="Q277" s="236">
        <v>0</v>
      </c>
      <c r="R277" s="236">
        <f>Q277*H277</f>
        <v>0</v>
      </c>
      <c r="S277" s="236">
        <v>0</v>
      </c>
      <c r="T277" s="237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8" t="s">
        <v>213</v>
      </c>
      <c r="AT277" s="238" t="s">
        <v>208</v>
      </c>
      <c r="AU277" s="238" t="s">
        <v>214</v>
      </c>
      <c r="AY277" s="18" t="s">
        <v>205</v>
      </c>
      <c r="BE277" s="239">
        <f>IF(N277="základní",J277,0)</f>
        <v>0</v>
      </c>
      <c r="BF277" s="239">
        <f>IF(N277="snížená",J277,0)</f>
        <v>0</v>
      </c>
      <c r="BG277" s="239">
        <f>IF(N277="zákl. přenesená",J277,0)</f>
        <v>0</v>
      </c>
      <c r="BH277" s="239">
        <f>IF(N277="sníž. přenesená",J277,0)</f>
        <v>0</v>
      </c>
      <c r="BI277" s="239">
        <f>IF(N277="nulová",J277,0)</f>
        <v>0</v>
      </c>
      <c r="BJ277" s="18" t="s">
        <v>83</v>
      </c>
      <c r="BK277" s="239">
        <f>ROUND(I277*H277,2)</f>
        <v>0</v>
      </c>
      <c r="BL277" s="18" t="s">
        <v>213</v>
      </c>
      <c r="BM277" s="238" t="s">
        <v>279</v>
      </c>
    </row>
    <row r="278" s="2" customFormat="1">
      <c r="A278" s="39"/>
      <c r="B278" s="40"/>
      <c r="C278" s="41"/>
      <c r="D278" s="240" t="s">
        <v>216</v>
      </c>
      <c r="E278" s="41"/>
      <c r="F278" s="241" t="s">
        <v>280</v>
      </c>
      <c r="G278" s="41"/>
      <c r="H278" s="41"/>
      <c r="I278" s="242"/>
      <c r="J278" s="41"/>
      <c r="K278" s="41"/>
      <c r="L278" s="45"/>
      <c r="M278" s="243"/>
      <c r="N278" s="244"/>
      <c r="O278" s="92"/>
      <c r="P278" s="92"/>
      <c r="Q278" s="92"/>
      <c r="R278" s="92"/>
      <c r="S278" s="92"/>
      <c r="T278" s="93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216</v>
      </c>
      <c r="AU278" s="18" t="s">
        <v>214</v>
      </c>
    </row>
    <row r="279" s="13" customFormat="1">
      <c r="A279" s="13"/>
      <c r="B279" s="245"/>
      <c r="C279" s="246"/>
      <c r="D279" s="247" t="s">
        <v>218</v>
      </c>
      <c r="E279" s="248" t="s">
        <v>1</v>
      </c>
      <c r="F279" s="249" t="s">
        <v>219</v>
      </c>
      <c r="G279" s="246"/>
      <c r="H279" s="248" t="s">
        <v>1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5" t="s">
        <v>218</v>
      </c>
      <c r="AU279" s="255" t="s">
        <v>214</v>
      </c>
      <c r="AV279" s="13" t="s">
        <v>83</v>
      </c>
      <c r="AW279" s="13" t="s">
        <v>32</v>
      </c>
      <c r="AX279" s="13" t="s">
        <v>76</v>
      </c>
      <c r="AY279" s="255" t="s">
        <v>205</v>
      </c>
    </row>
    <row r="280" s="13" customFormat="1">
      <c r="A280" s="13"/>
      <c r="B280" s="245"/>
      <c r="C280" s="246"/>
      <c r="D280" s="247" t="s">
        <v>218</v>
      </c>
      <c r="E280" s="248" t="s">
        <v>1</v>
      </c>
      <c r="F280" s="249" t="s">
        <v>220</v>
      </c>
      <c r="G280" s="246"/>
      <c r="H280" s="248" t="s">
        <v>1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5" t="s">
        <v>218</v>
      </c>
      <c r="AU280" s="255" t="s">
        <v>214</v>
      </c>
      <c r="AV280" s="13" t="s">
        <v>83</v>
      </c>
      <c r="AW280" s="13" t="s">
        <v>32</v>
      </c>
      <c r="AX280" s="13" t="s">
        <v>76</v>
      </c>
      <c r="AY280" s="255" t="s">
        <v>205</v>
      </c>
    </row>
    <row r="281" s="13" customFormat="1">
      <c r="A281" s="13"/>
      <c r="B281" s="245"/>
      <c r="C281" s="246"/>
      <c r="D281" s="247" t="s">
        <v>218</v>
      </c>
      <c r="E281" s="248" t="s">
        <v>1</v>
      </c>
      <c r="F281" s="249" t="s">
        <v>221</v>
      </c>
      <c r="G281" s="246"/>
      <c r="H281" s="248" t="s">
        <v>1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5" t="s">
        <v>218</v>
      </c>
      <c r="AU281" s="255" t="s">
        <v>214</v>
      </c>
      <c r="AV281" s="13" t="s">
        <v>83</v>
      </c>
      <c r="AW281" s="13" t="s">
        <v>32</v>
      </c>
      <c r="AX281" s="13" t="s">
        <v>76</v>
      </c>
      <c r="AY281" s="255" t="s">
        <v>205</v>
      </c>
    </row>
    <row r="282" s="13" customFormat="1">
      <c r="A282" s="13"/>
      <c r="B282" s="245"/>
      <c r="C282" s="246"/>
      <c r="D282" s="247" t="s">
        <v>218</v>
      </c>
      <c r="E282" s="248" t="s">
        <v>1</v>
      </c>
      <c r="F282" s="249" t="s">
        <v>222</v>
      </c>
      <c r="G282" s="246"/>
      <c r="H282" s="248" t="s">
        <v>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5" t="s">
        <v>218</v>
      </c>
      <c r="AU282" s="255" t="s">
        <v>214</v>
      </c>
      <c r="AV282" s="13" t="s">
        <v>83</v>
      </c>
      <c r="AW282" s="13" t="s">
        <v>32</v>
      </c>
      <c r="AX282" s="13" t="s">
        <v>76</v>
      </c>
      <c r="AY282" s="255" t="s">
        <v>205</v>
      </c>
    </row>
    <row r="283" s="13" customFormat="1">
      <c r="A283" s="13"/>
      <c r="B283" s="245"/>
      <c r="C283" s="246"/>
      <c r="D283" s="247" t="s">
        <v>218</v>
      </c>
      <c r="E283" s="248" t="s">
        <v>1</v>
      </c>
      <c r="F283" s="249" t="s">
        <v>223</v>
      </c>
      <c r="G283" s="246"/>
      <c r="H283" s="248" t="s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5" t="s">
        <v>218</v>
      </c>
      <c r="AU283" s="255" t="s">
        <v>214</v>
      </c>
      <c r="AV283" s="13" t="s">
        <v>83</v>
      </c>
      <c r="AW283" s="13" t="s">
        <v>32</v>
      </c>
      <c r="AX283" s="13" t="s">
        <v>76</v>
      </c>
      <c r="AY283" s="255" t="s">
        <v>205</v>
      </c>
    </row>
    <row r="284" s="13" customFormat="1">
      <c r="A284" s="13"/>
      <c r="B284" s="245"/>
      <c r="C284" s="246"/>
      <c r="D284" s="247" t="s">
        <v>218</v>
      </c>
      <c r="E284" s="248" t="s">
        <v>1</v>
      </c>
      <c r="F284" s="249" t="s">
        <v>222</v>
      </c>
      <c r="G284" s="246"/>
      <c r="H284" s="248" t="s">
        <v>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5" t="s">
        <v>218</v>
      </c>
      <c r="AU284" s="255" t="s">
        <v>214</v>
      </c>
      <c r="AV284" s="13" t="s">
        <v>83</v>
      </c>
      <c r="AW284" s="13" t="s">
        <v>32</v>
      </c>
      <c r="AX284" s="13" t="s">
        <v>76</v>
      </c>
      <c r="AY284" s="255" t="s">
        <v>205</v>
      </c>
    </row>
    <row r="285" s="13" customFormat="1">
      <c r="A285" s="13"/>
      <c r="B285" s="245"/>
      <c r="C285" s="246"/>
      <c r="D285" s="247" t="s">
        <v>218</v>
      </c>
      <c r="E285" s="248" t="s">
        <v>1</v>
      </c>
      <c r="F285" s="249" t="s">
        <v>224</v>
      </c>
      <c r="G285" s="246"/>
      <c r="H285" s="248" t="s">
        <v>1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5" t="s">
        <v>218</v>
      </c>
      <c r="AU285" s="255" t="s">
        <v>214</v>
      </c>
      <c r="AV285" s="13" t="s">
        <v>83</v>
      </c>
      <c r="AW285" s="13" t="s">
        <v>32</v>
      </c>
      <c r="AX285" s="13" t="s">
        <v>76</v>
      </c>
      <c r="AY285" s="255" t="s">
        <v>205</v>
      </c>
    </row>
    <row r="286" s="13" customFormat="1">
      <c r="A286" s="13"/>
      <c r="B286" s="245"/>
      <c r="C286" s="246"/>
      <c r="D286" s="247" t="s">
        <v>218</v>
      </c>
      <c r="E286" s="248" t="s">
        <v>1</v>
      </c>
      <c r="F286" s="249" t="s">
        <v>265</v>
      </c>
      <c r="G286" s="246"/>
      <c r="H286" s="248" t="s">
        <v>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5" t="s">
        <v>218</v>
      </c>
      <c r="AU286" s="255" t="s">
        <v>214</v>
      </c>
      <c r="AV286" s="13" t="s">
        <v>83</v>
      </c>
      <c r="AW286" s="13" t="s">
        <v>32</v>
      </c>
      <c r="AX286" s="13" t="s">
        <v>76</v>
      </c>
      <c r="AY286" s="255" t="s">
        <v>205</v>
      </c>
    </row>
    <row r="287" s="14" customFormat="1">
      <c r="A287" s="14"/>
      <c r="B287" s="256"/>
      <c r="C287" s="257"/>
      <c r="D287" s="247" t="s">
        <v>218</v>
      </c>
      <c r="E287" s="258" t="s">
        <v>1</v>
      </c>
      <c r="F287" s="259" t="s">
        <v>266</v>
      </c>
      <c r="G287" s="257"/>
      <c r="H287" s="260">
        <v>179.03999999999999</v>
      </c>
      <c r="I287" s="261"/>
      <c r="J287" s="257"/>
      <c r="K287" s="257"/>
      <c r="L287" s="262"/>
      <c r="M287" s="263"/>
      <c r="N287" s="264"/>
      <c r="O287" s="264"/>
      <c r="P287" s="264"/>
      <c r="Q287" s="264"/>
      <c r="R287" s="264"/>
      <c r="S287" s="264"/>
      <c r="T287" s="26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6" t="s">
        <v>218</v>
      </c>
      <c r="AU287" s="266" t="s">
        <v>214</v>
      </c>
      <c r="AV287" s="14" t="s">
        <v>85</v>
      </c>
      <c r="AW287" s="14" t="s">
        <v>32</v>
      </c>
      <c r="AX287" s="14" t="s">
        <v>76</v>
      </c>
      <c r="AY287" s="266" t="s">
        <v>205</v>
      </c>
    </row>
    <row r="288" s="13" customFormat="1">
      <c r="A288" s="13"/>
      <c r="B288" s="245"/>
      <c r="C288" s="246"/>
      <c r="D288" s="247" t="s">
        <v>218</v>
      </c>
      <c r="E288" s="248" t="s">
        <v>1</v>
      </c>
      <c r="F288" s="249" t="s">
        <v>267</v>
      </c>
      <c r="G288" s="246"/>
      <c r="H288" s="248" t="s">
        <v>1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5" t="s">
        <v>218</v>
      </c>
      <c r="AU288" s="255" t="s">
        <v>214</v>
      </c>
      <c r="AV288" s="13" t="s">
        <v>83</v>
      </c>
      <c r="AW288" s="13" t="s">
        <v>32</v>
      </c>
      <c r="AX288" s="13" t="s">
        <v>76</v>
      </c>
      <c r="AY288" s="255" t="s">
        <v>205</v>
      </c>
    </row>
    <row r="289" s="14" customFormat="1">
      <c r="A289" s="14"/>
      <c r="B289" s="256"/>
      <c r="C289" s="257"/>
      <c r="D289" s="247" t="s">
        <v>218</v>
      </c>
      <c r="E289" s="258" t="s">
        <v>1</v>
      </c>
      <c r="F289" s="259" t="s">
        <v>268</v>
      </c>
      <c r="G289" s="257"/>
      <c r="H289" s="260">
        <v>22.446000000000002</v>
      </c>
      <c r="I289" s="261"/>
      <c r="J289" s="257"/>
      <c r="K289" s="257"/>
      <c r="L289" s="262"/>
      <c r="M289" s="263"/>
      <c r="N289" s="264"/>
      <c r="O289" s="264"/>
      <c r="P289" s="264"/>
      <c r="Q289" s="264"/>
      <c r="R289" s="264"/>
      <c r="S289" s="264"/>
      <c r="T289" s="26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66" t="s">
        <v>218</v>
      </c>
      <c r="AU289" s="266" t="s">
        <v>214</v>
      </c>
      <c r="AV289" s="14" t="s">
        <v>85</v>
      </c>
      <c r="AW289" s="14" t="s">
        <v>32</v>
      </c>
      <c r="AX289" s="14" t="s">
        <v>76</v>
      </c>
      <c r="AY289" s="266" t="s">
        <v>205</v>
      </c>
    </row>
    <row r="290" s="15" customFormat="1">
      <c r="A290" s="15"/>
      <c r="B290" s="267"/>
      <c r="C290" s="268"/>
      <c r="D290" s="247" t="s">
        <v>218</v>
      </c>
      <c r="E290" s="269" t="s">
        <v>1</v>
      </c>
      <c r="F290" s="270" t="s">
        <v>229</v>
      </c>
      <c r="G290" s="268"/>
      <c r="H290" s="271">
        <v>201.48599999999999</v>
      </c>
      <c r="I290" s="272"/>
      <c r="J290" s="268"/>
      <c r="K290" s="268"/>
      <c r="L290" s="273"/>
      <c r="M290" s="274"/>
      <c r="N290" s="275"/>
      <c r="O290" s="275"/>
      <c r="P290" s="275"/>
      <c r="Q290" s="275"/>
      <c r="R290" s="275"/>
      <c r="S290" s="275"/>
      <c r="T290" s="276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7" t="s">
        <v>218</v>
      </c>
      <c r="AU290" s="277" t="s">
        <v>214</v>
      </c>
      <c r="AV290" s="15" t="s">
        <v>213</v>
      </c>
      <c r="AW290" s="15" t="s">
        <v>32</v>
      </c>
      <c r="AX290" s="15" t="s">
        <v>83</v>
      </c>
      <c r="AY290" s="277" t="s">
        <v>205</v>
      </c>
    </row>
    <row r="291" s="14" customFormat="1">
      <c r="A291" s="14"/>
      <c r="B291" s="256"/>
      <c r="C291" s="257"/>
      <c r="D291" s="247" t="s">
        <v>218</v>
      </c>
      <c r="E291" s="257"/>
      <c r="F291" s="259" t="s">
        <v>281</v>
      </c>
      <c r="G291" s="257"/>
      <c r="H291" s="260">
        <v>20.149000000000001</v>
      </c>
      <c r="I291" s="261"/>
      <c r="J291" s="257"/>
      <c r="K291" s="257"/>
      <c r="L291" s="262"/>
      <c r="M291" s="263"/>
      <c r="N291" s="264"/>
      <c r="O291" s="264"/>
      <c r="P291" s="264"/>
      <c r="Q291" s="264"/>
      <c r="R291" s="264"/>
      <c r="S291" s="264"/>
      <c r="T291" s="26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6" t="s">
        <v>218</v>
      </c>
      <c r="AU291" s="266" t="s">
        <v>214</v>
      </c>
      <c r="AV291" s="14" t="s">
        <v>85</v>
      </c>
      <c r="AW291" s="14" t="s">
        <v>4</v>
      </c>
      <c r="AX291" s="14" t="s">
        <v>83</v>
      </c>
      <c r="AY291" s="266" t="s">
        <v>205</v>
      </c>
    </row>
    <row r="292" s="2" customFormat="1" ht="33" customHeight="1">
      <c r="A292" s="39"/>
      <c r="B292" s="40"/>
      <c r="C292" s="227" t="s">
        <v>282</v>
      </c>
      <c r="D292" s="227" t="s">
        <v>208</v>
      </c>
      <c r="E292" s="228" t="s">
        <v>283</v>
      </c>
      <c r="F292" s="229" t="s">
        <v>284</v>
      </c>
      <c r="G292" s="230" t="s">
        <v>211</v>
      </c>
      <c r="H292" s="231">
        <v>76.742000000000004</v>
      </c>
      <c r="I292" s="232"/>
      <c r="J292" s="233">
        <f>ROUND(I292*H292,2)</f>
        <v>0</v>
      </c>
      <c r="K292" s="229" t="s">
        <v>212</v>
      </c>
      <c r="L292" s="45"/>
      <c r="M292" s="234" t="s">
        <v>1</v>
      </c>
      <c r="N292" s="235" t="s">
        <v>41</v>
      </c>
      <c r="O292" s="92"/>
      <c r="P292" s="236">
        <f>O292*H292</f>
        <v>0</v>
      </c>
      <c r="Q292" s="236">
        <v>0</v>
      </c>
      <c r="R292" s="236">
        <f>Q292*H292</f>
        <v>0</v>
      </c>
      <c r="S292" s="236">
        <v>0</v>
      </c>
      <c r="T292" s="237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8" t="s">
        <v>213</v>
      </c>
      <c r="AT292" s="238" t="s">
        <v>208</v>
      </c>
      <c r="AU292" s="238" t="s">
        <v>214</v>
      </c>
      <c r="AY292" s="18" t="s">
        <v>205</v>
      </c>
      <c r="BE292" s="239">
        <f>IF(N292="základní",J292,0)</f>
        <v>0</v>
      </c>
      <c r="BF292" s="239">
        <f>IF(N292="snížená",J292,0)</f>
        <v>0</v>
      </c>
      <c r="BG292" s="239">
        <f>IF(N292="zákl. přenesená",J292,0)</f>
        <v>0</v>
      </c>
      <c r="BH292" s="239">
        <f>IF(N292="sníž. přenesená",J292,0)</f>
        <v>0</v>
      </c>
      <c r="BI292" s="239">
        <f>IF(N292="nulová",J292,0)</f>
        <v>0</v>
      </c>
      <c r="BJ292" s="18" t="s">
        <v>83</v>
      </c>
      <c r="BK292" s="239">
        <f>ROUND(I292*H292,2)</f>
        <v>0</v>
      </c>
      <c r="BL292" s="18" t="s">
        <v>213</v>
      </c>
      <c r="BM292" s="238" t="s">
        <v>285</v>
      </c>
    </row>
    <row r="293" s="2" customFormat="1">
      <c r="A293" s="39"/>
      <c r="B293" s="40"/>
      <c r="C293" s="41"/>
      <c r="D293" s="240" t="s">
        <v>216</v>
      </c>
      <c r="E293" s="41"/>
      <c r="F293" s="241" t="s">
        <v>286</v>
      </c>
      <c r="G293" s="41"/>
      <c r="H293" s="41"/>
      <c r="I293" s="242"/>
      <c r="J293" s="41"/>
      <c r="K293" s="41"/>
      <c r="L293" s="45"/>
      <c r="M293" s="243"/>
      <c r="N293" s="244"/>
      <c r="O293" s="92"/>
      <c r="P293" s="92"/>
      <c r="Q293" s="92"/>
      <c r="R293" s="92"/>
      <c r="S293" s="92"/>
      <c r="T293" s="93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216</v>
      </c>
      <c r="AU293" s="18" t="s">
        <v>214</v>
      </c>
    </row>
    <row r="294" s="13" customFormat="1">
      <c r="A294" s="13"/>
      <c r="B294" s="245"/>
      <c r="C294" s="246"/>
      <c r="D294" s="247" t="s">
        <v>218</v>
      </c>
      <c r="E294" s="248" t="s">
        <v>1</v>
      </c>
      <c r="F294" s="249" t="s">
        <v>219</v>
      </c>
      <c r="G294" s="246"/>
      <c r="H294" s="248" t="s">
        <v>1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5" t="s">
        <v>218</v>
      </c>
      <c r="AU294" s="255" t="s">
        <v>214</v>
      </c>
      <c r="AV294" s="13" t="s">
        <v>83</v>
      </c>
      <c r="AW294" s="13" t="s">
        <v>32</v>
      </c>
      <c r="AX294" s="13" t="s">
        <v>76</v>
      </c>
      <c r="AY294" s="255" t="s">
        <v>205</v>
      </c>
    </row>
    <row r="295" s="13" customFormat="1">
      <c r="A295" s="13"/>
      <c r="B295" s="245"/>
      <c r="C295" s="246"/>
      <c r="D295" s="247" t="s">
        <v>218</v>
      </c>
      <c r="E295" s="248" t="s">
        <v>1</v>
      </c>
      <c r="F295" s="249" t="s">
        <v>220</v>
      </c>
      <c r="G295" s="246"/>
      <c r="H295" s="248" t="s">
        <v>1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5" t="s">
        <v>218</v>
      </c>
      <c r="AU295" s="255" t="s">
        <v>214</v>
      </c>
      <c r="AV295" s="13" t="s">
        <v>83</v>
      </c>
      <c r="AW295" s="13" t="s">
        <v>32</v>
      </c>
      <c r="AX295" s="13" t="s">
        <v>76</v>
      </c>
      <c r="AY295" s="255" t="s">
        <v>205</v>
      </c>
    </row>
    <row r="296" s="13" customFormat="1">
      <c r="A296" s="13"/>
      <c r="B296" s="245"/>
      <c r="C296" s="246"/>
      <c r="D296" s="247" t="s">
        <v>218</v>
      </c>
      <c r="E296" s="248" t="s">
        <v>1</v>
      </c>
      <c r="F296" s="249" t="s">
        <v>287</v>
      </c>
      <c r="G296" s="246"/>
      <c r="H296" s="248" t="s">
        <v>1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5" t="s">
        <v>218</v>
      </c>
      <c r="AU296" s="255" t="s">
        <v>214</v>
      </c>
      <c r="AV296" s="13" t="s">
        <v>83</v>
      </c>
      <c r="AW296" s="13" t="s">
        <v>32</v>
      </c>
      <c r="AX296" s="13" t="s">
        <v>76</v>
      </c>
      <c r="AY296" s="255" t="s">
        <v>205</v>
      </c>
    </row>
    <row r="297" s="13" customFormat="1">
      <c r="A297" s="13"/>
      <c r="B297" s="245"/>
      <c r="C297" s="246"/>
      <c r="D297" s="247" t="s">
        <v>218</v>
      </c>
      <c r="E297" s="248" t="s">
        <v>1</v>
      </c>
      <c r="F297" s="249" t="s">
        <v>222</v>
      </c>
      <c r="G297" s="246"/>
      <c r="H297" s="248" t="s">
        <v>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5" t="s">
        <v>218</v>
      </c>
      <c r="AU297" s="255" t="s">
        <v>214</v>
      </c>
      <c r="AV297" s="13" t="s">
        <v>83</v>
      </c>
      <c r="AW297" s="13" t="s">
        <v>32</v>
      </c>
      <c r="AX297" s="13" t="s">
        <v>76</v>
      </c>
      <c r="AY297" s="255" t="s">
        <v>205</v>
      </c>
    </row>
    <row r="298" s="13" customFormat="1">
      <c r="A298" s="13"/>
      <c r="B298" s="245"/>
      <c r="C298" s="246"/>
      <c r="D298" s="247" t="s">
        <v>218</v>
      </c>
      <c r="E298" s="248" t="s">
        <v>1</v>
      </c>
      <c r="F298" s="249" t="s">
        <v>288</v>
      </c>
      <c r="G298" s="246"/>
      <c r="H298" s="248" t="s">
        <v>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5" t="s">
        <v>218</v>
      </c>
      <c r="AU298" s="255" t="s">
        <v>214</v>
      </c>
      <c r="AV298" s="13" t="s">
        <v>83</v>
      </c>
      <c r="AW298" s="13" t="s">
        <v>32</v>
      </c>
      <c r="AX298" s="13" t="s">
        <v>76</v>
      </c>
      <c r="AY298" s="255" t="s">
        <v>205</v>
      </c>
    </row>
    <row r="299" s="14" customFormat="1">
      <c r="A299" s="14"/>
      <c r="B299" s="256"/>
      <c r="C299" s="257"/>
      <c r="D299" s="247" t="s">
        <v>218</v>
      </c>
      <c r="E299" s="258" t="s">
        <v>1</v>
      </c>
      <c r="F299" s="259" t="s">
        <v>289</v>
      </c>
      <c r="G299" s="257"/>
      <c r="H299" s="260">
        <v>22.390000000000001</v>
      </c>
      <c r="I299" s="261"/>
      <c r="J299" s="257"/>
      <c r="K299" s="257"/>
      <c r="L299" s="262"/>
      <c r="M299" s="263"/>
      <c r="N299" s="264"/>
      <c r="O299" s="264"/>
      <c r="P299" s="264"/>
      <c r="Q299" s="264"/>
      <c r="R299" s="264"/>
      <c r="S299" s="264"/>
      <c r="T299" s="26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6" t="s">
        <v>218</v>
      </c>
      <c r="AU299" s="266" t="s">
        <v>214</v>
      </c>
      <c r="AV299" s="14" t="s">
        <v>85</v>
      </c>
      <c r="AW299" s="14" t="s">
        <v>32</v>
      </c>
      <c r="AX299" s="14" t="s">
        <v>76</v>
      </c>
      <c r="AY299" s="266" t="s">
        <v>205</v>
      </c>
    </row>
    <row r="300" s="14" customFormat="1">
      <c r="A300" s="14"/>
      <c r="B300" s="256"/>
      <c r="C300" s="257"/>
      <c r="D300" s="247" t="s">
        <v>218</v>
      </c>
      <c r="E300" s="258" t="s">
        <v>1</v>
      </c>
      <c r="F300" s="259" t="s">
        <v>290</v>
      </c>
      <c r="G300" s="257"/>
      <c r="H300" s="260">
        <v>6.0800000000000001</v>
      </c>
      <c r="I300" s="261"/>
      <c r="J300" s="257"/>
      <c r="K300" s="257"/>
      <c r="L300" s="262"/>
      <c r="M300" s="263"/>
      <c r="N300" s="264"/>
      <c r="O300" s="264"/>
      <c r="P300" s="264"/>
      <c r="Q300" s="264"/>
      <c r="R300" s="264"/>
      <c r="S300" s="264"/>
      <c r="T300" s="26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6" t="s">
        <v>218</v>
      </c>
      <c r="AU300" s="266" t="s">
        <v>214</v>
      </c>
      <c r="AV300" s="14" t="s">
        <v>85</v>
      </c>
      <c r="AW300" s="14" t="s">
        <v>32</v>
      </c>
      <c r="AX300" s="14" t="s">
        <v>76</v>
      </c>
      <c r="AY300" s="266" t="s">
        <v>205</v>
      </c>
    </row>
    <row r="301" s="14" customFormat="1">
      <c r="A301" s="14"/>
      <c r="B301" s="256"/>
      <c r="C301" s="257"/>
      <c r="D301" s="247" t="s">
        <v>218</v>
      </c>
      <c r="E301" s="258" t="s">
        <v>1</v>
      </c>
      <c r="F301" s="259" t="s">
        <v>291</v>
      </c>
      <c r="G301" s="257"/>
      <c r="H301" s="260">
        <v>1.911</v>
      </c>
      <c r="I301" s="261"/>
      <c r="J301" s="257"/>
      <c r="K301" s="257"/>
      <c r="L301" s="262"/>
      <c r="M301" s="263"/>
      <c r="N301" s="264"/>
      <c r="O301" s="264"/>
      <c r="P301" s="264"/>
      <c r="Q301" s="264"/>
      <c r="R301" s="264"/>
      <c r="S301" s="264"/>
      <c r="T301" s="265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66" t="s">
        <v>218</v>
      </c>
      <c r="AU301" s="266" t="s">
        <v>214</v>
      </c>
      <c r="AV301" s="14" t="s">
        <v>85</v>
      </c>
      <c r="AW301" s="14" t="s">
        <v>32</v>
      </c>
      <c r="AX301" s="14" t="s">
        <v>76</v>
      </c>
      <c r="AY301" s="266" t="s">
        <v>205</v>
      </c>
    </row>
    <row r="302" s="14" customFormat="1">
      <c r="A302" s="14"/>
      <c r="B302" s="256"/>
      <c r="C302" s="257"/>
      <c r="D302" s="247" t="s">
        <v>218</v>
      </c>
      <c r="E302" s="258" t="s">
        <v>1</v>
      </c>
      <c r="F302" s="259" t="s">
        <v>292</v>
      </c>
      <c r="G302" s="257"/>
      <c r="H302" s="260">
        <v>7.8120000000000003</v>
      </c>
      <c r="I302" s="261"/>
      <c r="J302" s="257"/>
      <c r="K302" s="257"/>
      <c r="L302" s="262"/>
      <c r="M302" s="263"/>
      <c r="N302" s="264"/>
      <c r="O302" s="264"/>
      <c r="P302" s="264"/>
      <c r="Q302" s="264"/>
      <c r="R302" s="264"/>
      <c r="S302" s="264"/>
      <c r="T302" s="26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6" t="s">
        <v>218</v>
      </c>
      <c r="AU302" s="266" t="s">
        <v>214</v>
      </c>
      <c r="AV302" s="14" t="s">
        <v>85</v>
      </c>
      <c r="AW302" s="14" t="s">
        <v>32</v>
      </c>
      <c r="AX302" s="14" t="s">
        <v>76</v>
      </c>
      <c r="AY302" s="266" t="s">
        <v>205</v>
      </c>
    </row>
    <row r="303" s="16" customFormat="1">
      <c r="A303" s="16"/>
      <c r="B303" s="278"/>
      <c r="C303" s="279"/>
      <c r="D303" s="247" t="s">
        <v>218</v>
      </c>
      <c r="E303" s="280" t="s">
        <v>1</v>
      </c>
      <c r="F303" s="281" t="s">
        <v>241</v>
      </c>
      <c r="G303" s="279"/>
      <c r="H303" s="282">
        <v>38.192999999999998</v>
      </c>
      <c r="I303" s="283"/>
      <c r="J303" s="279"/>
      <c r="K303" s="279"/>
      <c r="L303" s="284"/>
      <c r="M303" s="285"/>
      <c r="N303" s="286"/>
      <c r="O303" s="286"/>
      <c r="P303" s="286"/>
      <c r="Q303" s="286"/>
      <c r="R303" s="286"/>
      <c r="S303" s="286"/>
      <c r="T303" s="287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T303" s="288" t="s">
        <v>218</v>
      </c>
      <c r="AU303" s="288" t="s">
        <v>214</v>
      </c>
      <c r="AV303" s="16" t="s">
        <v>214</v>
      </c>
      <c r="AW303" s="16" t="s">
        <v>32</v>
      </c>
      <c r="AX303" s="16" t="s">
        <v>76</v>
      </c>
      <c r="AY303" s="288" t="s">
        <v>205</v>
      </c>
    </row>
    <row r="304" s="13" customFormat="1">
      <c r="A304" s="13"/>
      <c r="B304" s="245"/>
      <c r="C304" s="246"/>
      <c r="D304" s="247" t="s">
        <v>218</v>
      </c>
      <c r="E304" s="248" t="s">
        <v>1</v>
      </c>
      <c r="F304" s="249" t="s">
        <v>293</v>
      </c>
      <c r="G304" s="246"/>
      <c r="H304" s="248" t="s">
        <v>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5" t="s">
        <v>218</v>
      </c>
      <c r="AU304" s="255" t="s">
        <v>214</v>
      </c>
      <c r="AV304" s="13" t="s">
        <v>83</v>
      </c>
      <c r="AW304" s="13" t="s">
        <v>32</v>
      </c>
      <c r="AX304" s="13" t="s">
        <v>76</v>
      </c>
      <c r="AY304" s="255" t="s">
        <v>205</v>
      </c>
    </row>
    <row r="305" s="14" customFormat="1">
      <c r="A305" s="14"/>
      <c r="B305" s="256"/>
      <c r="C305" s="257"/>
      <c r="D305" s="247" t="s">
        <v>218</v>
      </c>
      <c r="E305" s="258" t="s">
        <v>1</v>
      </c>
      <c r="F305" s="259" t="s">
        <v>294</v>
      </c>
      <c r="G305" s="257"/>
      <c r="H305" s="260">
        <v>30.096</v>
      </c>
      <c r="I305" s="261"/>
      <c r="J305" s="257"/>
      <c r="K305" s="257"/>
      <c r="L305" s="262"/>
      <c r="M305" s="263"/>
      <c r="N305" s="264"/>
      <c r="O305" s="264"/>
      <c r="P305" s="264"/>
      <c r="Q305" s="264"/>
      <c r="R305" s="264"/>
      <c r="S305" s="264"/>
      <c r="T305" s="26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6" t="s">
        <v>218</v>
      </c>
      <c r="AU305" s="266" t="s">
        <v>214</v>
      </c>
      <c r="AV305" s="14" t="s">
        <v>85</v>
      </c>
      <c r="AW305" s="14" t="s">
        <v>32</v>
      </c>
      <c r="AX305" s="14" t="s">
        <v>76</v>
      </c>
      <c r="AY305" s="266" t="s">
        <v>205</v>
      </c>
    </row>
    <row r="306" s="14" customFormat="1">
      <c r="A306" s="14"/>
      <c r="B306" s="256"/>
      <c r="C306" s="257"/>
      <c r="D306" s="247" t="s">
        <v>218</v>
      </c>
      <c r="E306" s="258" t="s">
        <v>1</v>
      </c>
      <c r="F306" s="259" t="s">
        <v>295</v>
      </c>
      <c r="G306" s="257"/>
      <c r="H306" s="260">
        <v>41.343000000000004</v>
      </c>
      <c r="I306" s="261"/>
      <c r="J306" s="257"/>
      <c r="K306" s="257"/>
      <c r="L306" s="262"/>
      <c r="M306" s="263"/>
      <c r="N306" s="264"/>
      <c r="O306" s="264"/>
      <c r="P306" s="264"/>
      <c r="Q306" s="264"/>
      <c r="R306" s="264"/>
      <c r="S306" s="264"/>
      <c r="T306" s="26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6" t="s">
        <v>218</v>
      </c>
      <c r="AU306" s="266" t="s">
        <v>214</v>
      </c>
      <c r="AV306" s="14" t="s">
        <v>85</v>
      </c>
      <c r="AW306" s="14" t="s">
        <v>32</v>
      </c>
      <c r="AX306" s="14" t="s">
        <v>76</v>
      </c>
      <c r="AY306" s="266" t="s">
        <v>205</v>
      </c>
    </row>
    <row r="307" s="16" customFormat="1">
      <c r="A307" s="16"/>
      <c r="B307" s="278"/>
      <c r="C307" s="279"/>
      <c r="D307" s="247" t="s">
        <v>218</v>
      </c>
      <c r="E307" s="280" t="s">
        <v>1</v>
      </c>
      <c r="F307" s="281" t="s">
        <v>241</v>
      </c>
      <c r="G307" s="279"/>
      <c r="H307" s="282">
        <v>71.438999999999993</v>
      </c>
      <c r="I307" s="283"/>
      <c r="J307" s="279"/>
      <c r="K307" s="279"/>
      <c r="L307" s="284"/>
      <c r="M307" s="285"/>
      <c r="N307" s="286"/>
      <c r="O307" s="286"/>
      <c r="P307" s="286"/>
      <c r="Q307" s="286"/>
      <c r="R307" s="286"/>
      <c r="S307" s="286"/>
      <c r="T307" s="287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288" t="s">
        <v>218</v>
      </c>
      <c r="AU307" s="288" t="s">
        <v>214</v>
      </c>
      <c r="AV307" s="16" t="s">
        <v>214</v>
      </c>
      <c r="AW307" s="16" t="s">
        <v>32</v>
      </c>
      <c r="AX307" s="16" t="s">
        <v>76</v>
      </c>
      <c r="AY307" s="288" t="s">
        <v>205</v>
      </c>
    </row>
    <row r="308" s="15" customFormat="1">
      <c r="A308" s="15"/>
      <c r="B308" s="267"/>
      <c r="C308" s="268"/>
      <c r="D308" s="247" t="s">
        <v>218</v>
      </c>
      <c r="E308" s="269" t="s">
        <v>1</v>
      </c>
      <c r="F308" s="270" t="s">
        <v>229</v>
      </c>
      <c r="G308" s="268"/>
      <c r="H308" s="271">
        <v>109.63200000000001</v>
      </c>
      <c r="I308" s="272"/>
      <c r="J308" s="268"/>
      <c r="K308" s="268"/>
      <c r="L308" s="273"/>
      <c r="M308" s="274"/>
      <c r="N308" s="275"/>
      <c r="O308" s="275"/>
      <c r="P308" s="275"/>
      <c r="Q308" s="275"/>
      <c r="R308" s="275"/>
      <c r="S308" s="275"/>
      <c r="T308" s="276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7" t="s">
        <v>218</v>
      </c>
      <c r="AU308" s="277" t="s">
        <v>214</v>
      </c>
      <c r="AV308" s="15" t="s">
        <v>213</v>
      </c>
      <c r="AW308" s="15" t="s">
        <v>32</v>
      </c>
      <c r="AX308" s="15" t="s">
        <v>83</v>
      </c>
      <c r="AY308" s="277" t="s">
        <v>205</v>
      </c>
    </row>
    <row r="309" s="14" customFormat="1">
      <c r="A309" s="14"/>
      <c r="B309" s="256"/>
      <c r="C309" s="257"/>
      <c r="D309" s="247" t="s">
        <v>218</v>
      </c>
      <c r="E309" s="257"/>
      <c r="F309" s="259" t="s">
        <v>296</v>
      </c>
      <c r="G309" s="257"/>
      <c r="H309" s="260">
        <v>76.742000000000004</v>
      </c>
      <c r="I309" s="261"/>
      <c r="J309" s="257"/>
      <c r="K309" s="257"/>
      <c r="L309" s="262"/>
      <c r="M309" s="263"/>
      <c r="N309" s="264"/>
      <c r="O309" s="264"/>
      <c r="P309" s="264"/>
      <c r="Q309" s="264"/>
      <c r="R309" s="264"/>
      <c r="S309" s="264"/>
      <c r="T309" s="26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6" t="s">
        <v>218</v>
      </c>
      <c r="AU309" s="266" t="s">
        <v>214</v>
      </c>
      <c r="AV309" s="14" t="s">
        <v>85</v>
      </c>
      <c r="AW309" s="14" t="s">
        <v>4</v>
      </c>
      <c r="AX309" s="14" t="s">
        <v>83</v>
      </c>
      <c r="AY309" s="266" t="s">
        <v>205</v>
      </c>
    </row>
    <row r="310" s="2" customFormat="1" ht="33" customHeight="1">
      <c r="A310" s="39"/>
      <c r="B310" s="40"/>
      <c r="C310" s="227" t="s">
        <v>297</v>
      </c>
      <c r="D310" s="227" t="s">
        <v>208</v>
      </c>
      <c r="E310" s="228" t="s">
        <v>298</v>
      </c>
      <c r="F310" s="229" t="s">
        <v>299</v>
      </c>
      <c r="G310" s="230" t="s">
        <v>211</v>
      </c>
      <c r="H310" s="231">
        <v>32.890000000000001</v>
      </c>
      <c r="I310" s="232"/>
      <c r="J310" s="233">
        <f>ROUND(I310*H310,2)</f>
        <v>0</v>
      </c>
      <c r="K310" s="229" t="s">
        <v>212</v>
      </c>
      <c r="L310" s="45"/>
      <c r="M310" s="234" t="s">
        <v>1</v>
      </c>
      <c r="N310" s="235" t="s">
        <v>41</v>
      </c>
      <c r="O310" s="92"/>
      <c r="P310" s="236">
        <f>O310*H310</f>
        <v>0</v>
      </c>
      <c r="Q310" s="236">
        <v>0</v>
      </c>
      <c r="R310" s="236">
        <f>Q310*H310</f>
        <v>0</v>
      </c>
      <c r="S310" s="236">
        <v>0</v>
      </c>
      <c r="T310" s="237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38" t="s">
        <v>213</v>
      </c>
      <c r="AT310" s="238" t="s">
        <v>208</v>
      </c>
      <c r="AU310" s="238" t="s">
        <v>214</v>
      </c>
      <c r="AY310" s="18" t="s">
        <v>205</v>
      </c>
      <c r="BE310" s="239">
        <f>IF(N310="základní",J310,0)</f>
        <v>0</v>
      </c>
      <c r="BF310" s="239">
        <f>IF(N310="snížená",J310,0)</f>
        <v>0</v>
      </c>
      <c r="BG310" s="239">
        <f>IF(N310="zákl. přenesená",J310,0)</f>
        <v>0</v>
      </c>
      <c r="BH310" s="239">
        <f>IF(N310="sníž. přenesená",J310,0)</f>
        <v>0</v>
      </c>
      <c r="BI310" s="239">
        <f>IF(N310="nulová",J310,0)</f>
        <v>0</v>
      </c>
      <c r="BJ310" s="18" t="s">
        <v>83</v>
      </c>
      <c r="BK310" s="239">
        <f>ROUND(I310*H310,2)</f>
        <v>0</v>
      </c>
      <c r="BL310" s="18" t="s">
        <v>213</v>
      </c>
      <c r="BM310" s="238" t="s">
        <v>300</v>
      </c>
    </row>
    <row r="311" s="2" customFormat="1">
      <c r="A311" s="39"/>
      <c r="B311" s="40"/>
      <c r="C311" s="41"/>
      <c r="D311" s="240" t="s">
        <v>216</v>
      </c>
      <c r="E311" s="41"/>
      <c r="F311" s="241" t="s">
        <v>301</v>
      </c>
      <c r="G311" s="41"/>
      <c r="H311" s="41"/>
      <c r="I311" s="242"/>
      <c r="J311" s="41"/>
      <c r="K311" s="41"/>
      <c r="L311" s="45"/>
      <c r="M311" s="243"/>
      <c r="N311" s="244"/>
      <c r="O311" s="92"/>
      <c r="P311" s="92"/>
      <c r="Q311" s="92"/>
      <c r="R311" s="92"/>
      <c r="S311" s="92"/>
      <c r="T311" s="93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T311" s="18" t="s">
        <v>216</v>
      </c>
      <c r="AU311" s="18" t="s">
        <v>214</v>
      </c>
    </row>
    <row r="312" s="13" customFormat="1">
      <c r="A312" s="13"/>
      <c r="B312" s="245"/>
      <c r="C312" s="246"/>
      <c r="D312" s="247" t="s">
        <v>218</v>
      </c>
      <c r="E312" s="248" t="s">
        <v>1</v>
      </c>
      <c r="F312" s="249" t="s">
        <v>219</v>
      </c>
      <c r="G312" s="246"/>
      <c r="H312" s="248" t="s">
        <v>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5" t="s">
        <v>218</v>
      </c>
      <c r="AU312" s="255" t="s">
        <v>214</v>
      </c>
      <c r="AV312" s="13" t="s">
        <v>83</v>
      </c>
      <c r="AW312" s="13" t="s">
        <v>32</v>
      </c>
      <c r="AX312" s="13" t="s">
        <v>76</v>
      </c>
      <c r="AY312" s="255" t="s">
        <v>205</v>
      </c>
    </row>
    <row r="313" s="13" customFormat="1">
      <c r="A313" s="13"/>
      <c r="B313" s="245"/>
      <c r="C313" s="246"/>
      <c r="D313" s="247" t="s">
        <v>218</v>
      </c>
      <c r="E313" s="248" t="s">
        <v>1</v>
      </c>
      <c r="F313" s="249" t="s">
        <v>220</v>
      </c>
      <c r="G313" s="246"/>
      <c r="H313" s="248" t="s">
        <v>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5" t="s">
        <v>218</v>
      </c>
      <c r="AU313" s="255" t="s">
        <v>214</v>
      </c>
      <c r="AV313" s="13" t="s">
        <v>83</v>
      </c>
      <c r="AW313" s="13" t="s">
        <v>32</v>
      </c>
      <c r="AX313" s="13" t="s">
        <v>76</v>
      </c>
      <c r="AY313" s="255" t="s">
        <v>205</v>
      </c>
    </row>
    <row r="314" s="13" customFormat="1">
      <c r="A314" s="13"/>
      <c r="B314" s="245"/>
      <c r="C314" s="246"/>
      <c r="D314" s="247" t="s">
        <v>218</v>
      </c>
      <c r="E314" s="248" t="s">
        <v>1</v>
      </c>
      <c r="F314" s="249" t="s">
        <v>287</v>
      </c>
      <c r="G314" s="246"/>
      <c r="H314" s="248" t="s">
        <v>1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5" t="s">
        <v>218</v>
      </c>
      <c r="AU314" s="255" t="s">
        <v>214</v>
      </c>
      <c r="AV314" s="13" t="s">
        <v>83</v>
      </c>
      <c r="AW314" s="13" t="s">
        <v>32</v>
      </c>
      <c r="AX314" s="13" t="s">
        <v>76</v>
      </c>
      <c r="AY314" s="255" t="s">
        <v>205</v>
      </c>
    </row>
    <row r="315" s="13" customFormat="1">
      <c r="A315" s="13"/>
      <c r="B315" s="245"/>
      <c r="C315" s="246"/>
      <c r="D315" s="247" t="s">
        <v>218</v>
      </c>
      <c r="E315" s="248" t="s">
        <v>1</v>
      </c>
      <c r="F315" s="249" t="s">
        <v>222</v>
      </c>
      <c r="G315" s="246"/>
      <c r="H315" s="248" t="s">
        <v>1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5" t="s">
        <v>218</v>
      </c>
      <c r="AU315" s="255" t="s">
        <v>214</v>
      </c>
      <c r="AV315" s="13" t="s">
        <v>83</v>
      </c>
      <c r="AW315" s="13" t="s">
        <v>32</v>
      </c>
      <c r="AX315" s="13" t="s">
        <v>76</v>
      </c>
      <c r="AY315" s="255" t="s">
        <v>205</v>
      </c>
    </row>
    <row r="316" s="13" customFormat="1">
      <c r="A316" s="13"/>
      <c r="B316" s="245"/>
      <c r="C316" s="246"/>
      <c r="D316" s="247" t="s">
        <v>218</v>
      </c>
      <c r="E316" s="248" t="s">
        <v>1</v>
      </c>
      <c r="F316" s="249" t="s">
        <v>288</v>
      </c>
      <c r="G316" s="246"/>
      <c r="H316" s="248" t="s">
        <v>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5" t="s">
        <v>218</v>
      </c>
      <c r="AU316" s="255" t="s">
        <v>214</v>
      </c>
      <c r="AV316" s="13" t="s">
        <v>83</v>
      </c>
      <c r="AW316" s="13" t="s">
        <v>32</v>
      </c>
      <c r="AX316" s="13" t="s">
        <v>76</v>
      </c>
      <c r="AY316" s="255" t="s">
        <v>205</v>
      </c>
    </row>
    <row r="317" s="14" customFormat="1">
      <c r="A317" s="14"/>
      <c r="B317" s="256"/>
      <c r="C317" s="257"/>
      <c r="D317" s="247" t="s">
        <v>218</v>
      </c>
      <c r="E317" s="258" t="s">
        <v>1</v>
      </c>
      <c r="F317" s="259" t="s">
        <v>289</v>
      </c>
      <c r="G317" s="257"/>
      <c r="H317" s="260">
        <v>22.390000000000001</v>
      </c>
      <c r="I317" s="261"/>
      <c r="J317" s="257"/>
      <c r="K317" s="257"/>
      <c r="L317" s="262"/>
      <c r="M317" s="263"/>
      <c r="N317" s="264"/>
      <c r="O317" s="264"/>
      <c r="P317" s="264"/>
      <c r="Q317" s="264"/>
      <c r="R317" s="264"/>
      <c r="S317" s="264"/>
      <c r="T317" s="26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6" t="s">
        <v>218</v>
      </c>
      <c r="AU317" s="266" t="s">
        <v>214</v>
      </c>
      <c r="AV317" s="14" t="s">
        <v>85</v>
      </c>
      <c r="AW317" s="14" t="s">
        <v>32</v>
      </c>
      <c r="AX317" s="14" t="s">
        <v>76</v>
      </c>
      <c r="AY317" s="266" t="s">
        <v>205</v>
      </c>
    </row>
    <row r="318" s="14" customFormat="1">
      <c r="A318" s="14"/>
      <c r="B318" s="256"/>
      <c r="C318" s="257"/>
      <c r="D318" s="247" t="s">
        <v>218</v>
      </c>
      <c r="E318" s="258" t="s">
        <v>1</v>
      </c>
      <c r="F318" s="259" t="s">
        <v>290</v>
      </c>
      <c r="G318" s="257"/>
      <c r="H318" s="260">
        <v>6.0800000000000001</v>
      </c>
      <c r="I318" s="261"/>
      <c r="J318" s="257"/>
      <c r="K318" s="257"/>
      <c r="L318" s="262"/>
      <c r="M318" s="263"/>
      <c r="N318" s="264"/>
      <c r="O318" s="264"/>
      <c r="P318" s="264"/>
      <c r="Q318" s="264"/>
      <c r="R318" s="264"/>
      <c r="S318" s="264"/>
      <c r="T318" s="26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66" t="s">
        <v>218</v>
      </c>
      <c r="AU318" s="266" t="s">
        <v>214</v>
      </c>
      <c r="AV318" s="14" t="s">
        <v>85</v>
      </c>
      <c r="AW318" s="14" t="s">
        <v>32</v>
      </c>
      <c r="AX318" s="14" t="s">
        <v>76</v>
      </c>
      <c r="AY318" s="266" t="s">
        <v>205</v>
      </c>
    </row>
    <row r="319" s="14" customFormat="1">
      <c r="A319" s="14"/>
      <c r="B319" s="256"/>
      <c r="C319" s="257"/>
      <c r="D319" s="247" t="s">
        <v>218</v>
      </c>
      <c r="E319" s="258" t="s">
        <v>1</v>
      </c>
      <c r="F319" s="259" t="s">
        <v>291</v>
      </c>
      <c r="G319" s="257"/>
      <c r="H319" s="260">
        <v>1.911</v>
      </c>
      <c r="I319" s="261"/>
      <c r="J319" s="257"/>
      <c r="K319" s="257"/>
      <c r="L319" s="262"/>
      <c r="M319" s="263"/>
      <c r="N319" s="264"/>
      <c r="O319" s="264"/>
      <c r="P319" s="264"/>
      <c r="Q319" s="264"/>
      <c r="R319" s="264"/>
      <c r="S319" s="264"/>
      <c r="T319" s="26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66" t="s">
        <v>218</v>
      </c>
      <c r="AU319" s="266" t="s">
        <v>214</v>
      </c>
      <c r="AV319" s="14" t="s">
        <v>85</v>
      </c>
      <c r="AW319" s="14" t="s">
        <v>32</v>
      </c>
      <c r="AX319" s="14" t="s">
        <v>76</v>
      </c>
      <c r="AY319" s="266" t="s">
        <v>205</v>
      </c>
    </row>
    <row r="320" s="14" customFormat="1">
      <c r="A320" s="14"/>
      <c r="B320" s="256"/>
      <c r="C320" s="257"/>
      <c r="D320" s="247" t="s">
        <v>218</v>
      </c>
      <c r="E320" s="258" t="s">
        <v>1</v>
      </c>
      <c r="F320" s="259" t="s">
        <v>292</v>
      </c>
      <c r="G320" s="257"/>
      <c r="H320" s="260">
        <v>7.8120000000000003</v>
      </c>
      <c r="I320" s="261"/>
      <c r="J320" s="257"/>
      <c r="K320" s="257"/>
      <c r="L320" s="262"/>
      <c r="M320" s="263"/>
      <c r="N320" s="264"/>
      <c r="O320" s="264"/>
      <c r="P320" s="264"/>
      <c r="Q320" s="264"/>
      <c r="R320" s="264"/>
      <c r="S320" s="264"/>
      <c r="T320" s="26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66" t="s">
        <v>218</v>
      </c>
      <c r="AU320" s="266" t="s">
        <v>214</v>
      </c>
      <c r="AV320" s="14" t="s">
        <v>85</v>
      </c>
      <c r="AW320" s="14" t="s">
        <v>32</v>
      </c>
      <c r="AX320" s="14" t="s">
        <v>76</v>
      </c>
      <c r="AY320" s="266" t="s">
        <v>205</v>
      </c>
    </row>
    <row r="321" s="16" customFormat="1">
      <c r="A321" s="16"/>
      <c r="B321" s="278"/>
      <c r="C321" s="279"/>
      <c r="D321" s="247" t="s">
        <v>218</v>
      </c>
      <c r="E321" s="280" t="s">
        <v>1</v>
      </c>
      <c r="F321" s="281" t="s">
        <v>241</v>
      </c>
      <c r="G321" s="279"/>
      <c r="H321" s="282">
        <v>38.192999999999998</v>
      </c>
      <c r="I321" s="283"/>
      <c r="J321" s="279"/>
      <c r="K321" s="279"/>
      <c r="L321" s="284"/>
      <c r="M321" s="285"/>
      <c r="N321" s="286"/>
      <c r="O321" s="286"/>
      <c r="P321" s="286"/>
      <c r="Q321" s="286"/>
      <c r="R321" s="286"/>
      <c r="S321" s="286"/>
      <c r="T321" s="287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T321" s="288" t="s">
        <v>218</v>
      </c>
      <c r="AU321" s="288" t="s">
        <v>214</v>
      </c>
      <c r="AV321" s="16" t="s">
        <v>214</v>
      </c>
      <c r="AW321" s="16" t="s">
        <v>32</v>
      </c>
      <c r="AX321" s="16" t="s">
        <v>76</v>
      </c>
      <c r="AY321" s="288" t="s">
        <v>205</v>
      </c>
    </row>
    <row r="322" s="13" customFormat="1">
      <c r="A322" s="13"/>
      <c r="B322" s="245"/>
      <c r="C322" s="246"/>
      <c r="D322" s="247" t="s">
        <v>218</v>
      </c>
      <c r="E322" s="248" t="s">
        <v>1</v>
      </c>
      <c r="F322" s="249" t="s">
        <v>293</v>
      </c>
      <c r="G322" s="246"/>
      <c r="H322" s="248" t="s">
        <v>1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5" t="s">
        <v>218</v>
      </c>
      <c r="AU322" s="255" t="s">
        <v>214</v>
      </c>
      <c r="AV322" s="13" t="s">
        <v>83</v>
      </c>
      <c r="AW322" s="13" t="s">
        <v>32</v>
      </c>
      <c r="AX322" s="13" t="s">
        <v>76</v>
      </c>
      <c r="AY322" s="255" t="s">
        <v>205</v>
      </c>
    </row>
    <row r="323" s="14" customFormat="1">
      <c r="A323" s="14"/>
      <c r="B323" s="256"/>
      <c r="C323" s="257"/>
      <c r="D323" s="247" t="s">
        <v>218</v>
      </c>
      <c r="E323" s="258" t="s">
        <v>1</v>
      </c>
      <c r="F323" s="259" t="s">
        <v>294</v>
      </c>
      <c r="G323" s="257"/>
      <c r="H323" s="260">
        <v>30.096</v>
      </c>
      <c r="I323" s="261"/>
      <c r="J323" s="257"/>
      <c r="K323" s="257"/>
      <c r="L323" s="262"/>
      <c r="M323" s="263"/>
      <c r="N323" s="264"/>
      <c r="O323" s="264"/>
      <c r="P323" s="264"/>
      <c r="Q323" s="264"/>
      <c r="R323" s="264"/>
      <c r="S323" s="264"/>
      <c r="T323" s="26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6" t="s">
        <v>218</v>
      </c>
      <c r="AU323" s="266" t="s">
        <v>214</v>
      </c>
      <c r="AV323" s="14" t="s">
        <v>85</v>
      </c>
      <c r="AW323" s="14" t="s">
        <v>32</v>
      </c>
      <c r="AX323" s="14" t="s">
        <v>76</v>
      </c>
      <c r="AY323" s="266" t="s">
        <v>205</v>
      </c>
    </row>
    <row r="324" s="14" customFormat="1">
      <c r="A324" s="14"/>
      <c r="B324" s="256"/>
      <c r="C324" s="257"/>
      <c r="D324" s="247" t="s">
        <v>218</v>
      </c>
      <c r="E324" s="258" t="s">
        <v>1</v>
      </c>
      <c r="F324" s="259" t="s">
        <v>295</v>
      </c>
      <c r="G324" s="257"/>
      <c r="H324" s="260">
        <v>41.343000000000004</v>
      </c>
      <c r="I324" s="261"/>
      <c r="J324" s="257"/>
      <c r="K324" s="257"/>
      <c r="L324" s="262"/>
      <c r="M324" s="263"/>
      <c r="N324" s="264"/>
      <c r="O324" s="264"/>
      <c r="P324" s="264"/>
      <c r="Q324" s="264"/>
      <c r="R324" s="264"/>
      <c r="S324" s="264"/>
      <c r="T324" s="26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6" t="s">
        <v>218</v>
      </c>
      <c r="AU324" s="266" t="s">
        <v>214</v>
      </c>
      <c r="AV324" s="14" t="s">
        <v>85</v>
      </c>
      <c r="AW324" s="14" t="s">
        <v>32</v>
      </c>
      <c r="AX324" s="14" t="s">
        <v>76</v>
      </c>
      <c r="AY324" s="266" t="s">
        <v>205</v>
      </c>
    </row>
    <row r="325" s="16" customFormat="1">
      <c r="A325" s="16"/>
      <c r="B325" s="278"/>
      <c r="C325" s="279"/>
      <c r="D325" s="247" t="s">
        <v>218</v>
      </c>
      <c r="E325" s="280" t="s">
        <v>1</v>
      </c>
      <c r="F325" s="281" t="s">
        <v>241</v>
      </c>
      <c r="G325" s="279"/>
      <c r="H325" s="282">
        <v>71.438999999999993</v>
      </c>
      <c r="I325" s="283"/>
      <c r="J325" s="279"/>
      <c r="K325" s="279"/>
      <c r="L325" s="284"/>
      <c r="M325" s="285"/>
      <c r="N325" s="286"/>
      <c r="O325" s="286"/>
      <c r="P325" s="286"/>
      <c r="Q325" s="286"/>
      <c r="R325" s="286"/>
      <c r="S325" s="286"/>
      <c r="T325" s="287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T325" s="288" t="s">
        <v>218</v>
      </c>
      <c r="AU325" s="288" t="s">
        <v>214</v>
      </c>
      <c r="AV325" s="16" t="s">
        <v>214</v>
      </c>
      <c r="AW325" s="16" t="s">
        <v>32</v>
      </c>
      <c r="AX325" s="16" t="s">
        <v>76</v>
      </c>
      <c r="AY325" s="288" t="s">
        <v>205</v>
      </c>
    </row>
    <row r="326" s="15" customFormat="1">
      <c r="A326" s="15"/>
      <c r="B326" s="267"/>
      <c r="C326" s="268"/>
      <c r="D326" s="247" t="s">
        <v>218</v>
      </c>
      <c r="E326" s="269" t="s">
        <v>1</v>
      </c>
      <c r="F326" s="270" t="s">
        <v>229</v>
      </c>
      <c r="G326" s="268"/>
      <c r="H326" s="271">
        <v>109.63200000000001</v>
      </c>
      <c r="I326" s="272"/>
      <c r="J326" s="268"/>
      <c r="K326" s="268"/>
      <c r="L326" s="273"/>
      <c r="M326" s="274"/>
      <c r="N326" s="275"/>
      <c r="O326" s="275"/>
      <c r="P326" s="275"/>
      <c r="Q326" s="275"/>
      <c r="R326" s="275"/>
      <c r="S326" s="275"/>
      <c r="T326" s="276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77" t="s">
        <v>218</v>
      </c>
      <c r="AU326" s="277" t="s">
        <v>214</v>
      </c>
      <c r="AV326" s="15" t="s">
        <v>213</v>
      </c>
      <c r="AW326" s="15" t="s">
        <v>32</v>
      </c>
      <c r="AX326" s="15" t="s">
        <v>83</v>
      </c>
      <c r="AY326" s="277" t="s">
        <v>205</v>
      </c>
    </row>
    <row r="327" s="14" customFormat="1">
      <c r="A327" s="14"/>
      <c r="B327" s="256"/>
      <c r="C327" s="257"/>
      <c r="D327" s="247" t="s">
        <v>218</v>
      </c>
      <c r="E327" s="257"/>
      <c r="F327" s="259" t="s">
        <v>302</v>
      </c>
      <c r="G327" s="257"/>
      <c r="H327" s="260">
        <v>32.890000000000001</v>
      </c>
      <c r="I327" s="261"/>
      <c r="J327" s="257"/>
      <c r="K327" s="257"/>
      <c r="L327" s="262"/>
      <c r="M327" s="263"/>
      <c r="N327" s="264"/>
      <c r="O327" s="264"/>
      <c r="P327" s="264"/>
      <c r="Q327" s="264"/>
      <c r="R327" s="264"/>
      <c r="S327" s="264"/>
      <c r="T327" s="26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66" t="s">
        <v>218</v>
      </c>
      <c r="AU327" s="266" t="s">
        <v>214</v>
      </c>
      <c r="AV327" s="14" t="s">
        <v>85</v>
      </c>
      <c r="AW327" s="14" t="s">
        <v>4</v>
      </c>
      <c r="AX327" s="14" t="s">
        <v>83</v>
      </c>
      <c r="AY327" s="266" t="s">
        <v>205</v>
      </c>
    </row>
    <row r="328" s="12" customFormat="1" ht="20.88" customHeight="1">
      <c r="A328" s="12"/>
      <c r="B328" s="211"/>
      <c r="C328" s="212"/>
      <c r="D328" s="213" t="s">
        <v>75</v>
      </c>
      <c r="E328" s="225" t="s">
        <v>303</v>
      </c>
      <c r="F328" s="225" t="s">
        <v>304</v>
      </c>
      <c r="G328" s="212"/>
      <c r="H328" s="212"/>
      <c r="I328" s="215"/>
      <c r="J328" s="226">
        <f>BK328</f>
        <v>0</v>
      </c>
      <c r="K328" s="212"/>
      <c r="L328" s="217"/>
      <c r="M328" s="218"/>
      <c r="N328" s="219"/>
      <c r="O328" s="219"/>
      <c r="P328" s="220">
        <f>SUM(P329:P390)</f>
        <v>0</v>
      </c>
      <c r="Q328" s="219"/>
      <c r="R328" s="220">
        <f>SUM(R329:R390)</f>
        <v>0</v>
      </c>
      <c r="S328" s="219"/>
      <c r="T328" s="221">
        <f>SUM(T329:T390)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22" t="s">
        <v>83</v>
      </c>
      <c r="AT328" s="223" t="s">
        <v>75</v>
      </c>
      <c r="AU328" s="223" t="s">
        <v>85</v>
      </c>
      <c r="AY328" s="222" t="s">
        <v>205</v>
      </c>
      <c r="BK328" s="224">
        <f>SUM(BK329:BK390)</f>
        <v>0</v>
      </c>
    </row>
    <row r="329" s="2" customFormat="1" ht="37.8" customHeight="1">
      <c r="A329" s="39"/>
      <c r="B329" s="40"/>
      <c r="C329" s="227" t="s">
        <v>305</v>
      </c>
      <c r="D329" s="227" t="s">
        <v>208</v>
      </c>
      <c r="E329" s="228" t="s">
        <v>306</v>
      </c>
      <c r="F329" s="229" t="s">
        <v>307</v>
      </c>
      <c r="G329" s="230" t="s">
        <v>211</v>
      </c>
      <c r="H329" s="231">
        <v>347.60199999999998</v>
      </c>
      <c r="I329" s="232"/>
      <c r="J329" s="233">
        <f>ROUND(I329*H329,2)</f>
        <v>0</v>
      </c>
      <c r="K329" s="229" t="s">
        <v>212</v>
      </c>
      <c r="L329" s="45"/>
      <c r="M329" s="234" t="s">
        <v>1</v>
      </c>
      <c r="N329" s="235" t="s">
        <v>41</v>
      </c>
      <c r="O329" s="92"/>
      <c r="P329" s="236">
        <f>O329*H329</f>
        <v>0</v>
      </c>
      <c r="Q329" s="236">
        <v>0</v>
      </c>
      <c r="R329" s="236">
        <f>Q329*H329</f>
        <v>0</v>
      </c>
      <c r="S329" s="236">
        <v>0</v>
      </c>
      <c r="T329" s="237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38" t="s">
        <v>213</v>
      </c>
      <c r="AT329" s="238" t="s">
        <v>208</v>
      </c>
      <c r="AU329" s="238" t="s">
        <v>214</v>
      </c>
      <c r="AY329" s="18" t="s">
        <v>205</v>
      </c>
      <c r="BE329" s="239">
        <f>IF(N329="základní",J329,0)</f>
        <v>0</v>
      </c>
      <c r="BF329" s="239">
        <f>IF(N329="snížená",J329,0)</f>
        <v>0</v>
      </c>
      <c r="BG329" s="239">
        <f>IF(N329="zákl. přenesená",J329,0)</f>
        <v>0</v>
      </c>
      <c r="BH329" s="239">
        <f>IF(N329="sníž. přenesená",J329,0)</f>
        <v>0</v>
      </c>
      <c r="BI329" s="239">
        <f>IF(N329="nulová",J329,0)</f>
        <v>0</v>
      </c>
      <c r="BJ329" s="18" t="s">
        <v>83</v>
      </c>
      <c r="BK329" s="239">
        <f>ROUND(I329*H329,2)</f>
        <v>0</v>
      </c>
      <c r="BL329" s="18" t="s">
        <v>213</v>
      </c>
      <c r="BM329" s="238" t="s">
        <v>308</v>
      </c>
    </row>
    <row r="330" s="2" customFormat="1">
      <c r="A330" s="39"/>
      <c r="B330" s="40"/>
      <c r="C330" s="41"/>
      <c r="D330" s="240" t="s">
        <v>216</v>
      </c>
      <c r="E330" s="41"/>
      <c r="F330" s="241" t="s">
        <v>309</v>
      </c>
      <c r="G330" s="41"/>
      <c r="H330" s="41"/>
      <c r="I330" s="242"/>
      <c r="J330" s="41"/>
      <c r="K330" s="41"/>
      <c r="L330" s="45"/>
      <c r="M330" s="243"/>
      <c r="N330" s="244"/>
      <c r="O330" s="92"/>
      <c r="P330" s="92"/>
      <c r="Q330" s="92"/>
      <c r="R330" s="92"/>
      <c r="S330" s="92"/>
      <c r="T330" s="93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216</v>
      </c>
      <c r="AU330" s="18" t="s">
        <v>214</v>
      </c>
    </row>
    <row r="331" s="13" customFormat="1">
      <c r="A331" s="13"/>
      <c r="B331" s="245"/>
      <c r="C331" s="246"/>
      <c r="D331" s="247" t="s">
        <v>218</v>
      </c>
      <c r="E331" s="248" t="s">
        <v>1</v>
      </c>
      <c r="F331" s="249" t="s">
        <v>219</v>
      </c>
      <c r="G331" s="246"/>
      <c r="H331" s="248" t="s">
        <v>1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5" t="s">
        <v>218</v>
      </c>
      <c r="AU331" s="255" t="s">
        <v>214</v>
      </c>
      <c r="AV331" s="13" t="s">
        <v>83</v>
      </c>
      <c r="AW331" s="13" t="s">
        <v>32</v>
      </c>
      <c r="AX331" s="13" t="s">
        <v>76</v>
      </c>
      <c r="AY331" s="255" t="s">
        <v>205</v>
      </c>
    </row>
    <row r="332" s="13" customFormat="1">
      <c r="A332" s="13"/>
      <c r="B332" s="245"/>
      <c r="C332" s="246"/>
      <c r="D332" s="247" t="s">
        <v>218</v>
      </c>
      <c r="E332" s="248" t="s">
        <v>1</v>
      </c>
      <c r="F332" s="249" t="s">
        <v>220</v>
      </c>
      <c r="G332" s="246"/>
      <c r="H332" s="248" t="s">
        <v>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5" t="s">
        <v>218</v>
      </c>
      <c r="AU332" s="255" t="s">
        <v>214</v>
      </c>
      <c r="AV332" s="13" t="s">
        <v>83</v>
      </c>
      <c r="AW332" s="13" t="s">
        <v>32</v>
      </c>
      <c r="AX332" s="13" t="s">
        <v>76</v>
      </c>
      <c r="AY332" s="255" t="s">
        <v>205</v>
      </c>
    </row>
    <row r="333" s="13" customFormat="1">
      <c r="A333" s="13"/>
      <c r="B333" s="245"/>
      <c r="C333" s="246"/>
      <c r="D333" s="247" t="s">
        <v>218</v>
      </c>
      <c r="E333" s="248" t="s">
        <v>1</v>
      </c>
      <c r="F333" s="249" t="s">
        <v>221</v>
      </c>
      <c r="G333" s="246"/>
      <c r="H333" s="248" t="s">
        <v>1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5" t="s">
        <v>218</v>
      </c>
      <c r="AU333" s="255" t="s">
        <v>214</v>
      </c>
      <c r="AV333" s="13" t="s">
        <v>83</v>
      </c>
      <c r="AW333" s="13" t="s">
        <v>32</v>
      </c>
      <c r="AX333" s="13" t="s">
        <v>76</v>
      </c>
      <c r="AY333" s="255" t="s">
        <v>205</v>
      </c>
    </row>
    <row r="334" s="13" customFormat="1">
      <c r="A334" s="13"/>
      <c r="B334" s="245"/>
      <c r="C334" s="246"/>
      <c r="D334" s="247" t="s">
        <v>218</v>
      </c>
      <c r="E334" s="248" t="s">
        <v>1</v>
      </c>
      <c r="F334" s="249" t="s">
        <v>222</v>
      </c>
      <c r="G334" s="246"/>
      <c r="H334" s="248" t="s">
        <v>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5" t="s">
        <v>218</v>
      </c>
      <c r="AU334" s="255" t="s">
        <v>214</v>
      </c>
      <c r="AV334" s="13" t="s">
        <v>83</v>
      </c>
      <c r="AW334" s="13" t="s">
        <v>32</v>
      </c>
      <c r="AX334" s="13" t="s">
        <v>76</v>
      </c>
      <c r="AY334" s="255" t="s">
        <v>205</v>
      </c>
    </row>
    <row r="335" s="13" customFormat="1">
      <c r="A335" s="13"/>
      <c r="B335" s="245"/>
      <c r="C335" s="246"/>
      <c r="D335" s="247" t="s">
        <v>218</v>
      </c>
      <c r="E335" s="248" t="s">
        <v>1</v>
      </c>
      <c r="F335" s="249" t="s">
        <v>310</v>
      </c>
      <c r="G335" s="246"/>
      <c r="H335" s="248" t="s">
        <v>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5" t="s">
        <v>218</v>
      </c>
      <c r="AU335" s="255" t="s">
        <v>214</v>
      </c>
      <c r="AV335" s="13" t="s">
        <v>83</v>
      </c>
      <c r="AW335" s="13" t="s">
        <v>32</v>
      </c>
      <c r="AX335" s="13" t="s">
        <v>76</v>
      </c>
      <c r="AY335" s="255" t="s">
        <v>205</v>
      </c>
    </row>
    <row r="336" s="13" customFormat="1">
      <c r="A336" s="13"/>
      <c r="B336" s="245"/>
      <c r="C336" s="246"/>
      <c r="D336" s="247" t="s">
        <v>218</v>
      </c>
      <c r="E336" s="248" t="s">
        <v>1</v>
      </c>
      <c r="F336" s="249" t="s">
        <v>311</v>
      </c>
      <c r="G336" s="246"/>
      <c r="H336" s="248" t="s">
        <v>1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5" t="s">
        <v>218</v>
      </c>
      <c r="AU336" s="255" t="s">
        <v>214</v>
      </c>
      <c r="AV336" s="13" t="s">
        <v>83</v>
      </c>
      <c r="AW336" s="13" t="s">
        <v>32</v>
      </c>
      <c r="AX336" s="13" t="s">
        <v>76</v>
      </c>
      <c r="AY336" s="255" t="s">
        <v>205</v>
      </c>
    </row>
    <row r="337" s="14" customFormat="1">
      <c r="A337" s="14"/>
      <c r="B337" s="256"/>
      <c r="C337" s="257"/>
      <c r="D337" s="247" t="s">
        <v>218</v>
      </c>
      <c r="E337" s="258" t="s">
        <v>1</v>
      </c>
      <c r="F337" s="259" t="s">
        <v>312</v>
      </c>
      <c r="G337" s="257"/>
      <c r="H337" s="260">
        <v>68.801000000000002</v>
      </c>
      <c r="I337" s="261"/>
      <c r="J337" s="257"/>
      <c r="K337" s="257"/>
      <c r="L337" s="262"/>
      <c r="M337" s="263"/>
      <c r="N337" s="264"/>
      <c r="O337" s="264"/>
      <c r="P337" s="264"/>
      <c r="Q337" s="264"/>
      <c r="R337" s="264"/>
      <c r="S337" s="264"/>
      <c r="T337" s="26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6" t="s">
        <v>218</v>
      </c>
      <c r="AU337" s="266" t="s">
        <v>214</v>
      </c>
      <c r="AV337" s="14" t="s">
        <v>85</v>
      </c>
      <c r="AW337" s="14" t="s">
        <v>32</v>
      </c>
      <c r="AX337" s="14" t="s">
        <v>76</v>
      </c>
      <c r="AY337" s="266" t="s">
        <v>205</v>
      </c>
    </row>
    <row r="338" s="14" customFormat="1">
      <c r="A338" s="14"/>
      <c r="B338" s="256"/>
      <c r="C338" s="257"/>
      <c r="D338" s="247" t="s">
        <v>218</v>
      </c>
      <c r="E338" s="258" t="s">
        <v>1</v>
      </c>
      <c r="F338" s="259" t="s">
        <v>313</v>
      </c>
      <c r="G338" s="257"/>
      <c r="H338" s="260">
        <v>60</v>
      </c>
      <c r="I338" s="261"/>
      <c r="J338" s="257"/>
      <c r="K338" s="257"/>
      <c r="L338" s="262"/>
      <c r="M338" s="263"/>
      <c r="N338" s="264"/>
      <c r="O338" s="264"/>
      <c r="P338" s="264"/>
      <c r="Q338" s="264"/>
      <c r="R338" s="264"/>
      <c r="S338" s="264"/>
      <c r="T338" s="26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6" t="s">
        <v>218</v>
      </c>
      <c r="AU338" s="266" t="s">
        <v>214</v>
      </c>
      <c r="AV338" s="14" t="s">
        <v>85</v>
      </c>
      <c r="AW338" s="14" t="s">
        <v>32</v>
      </c>
      <c r="AX338" s="14" t="s">
        <v>76</v>
      </c>
      <c r="AY338" s="266" t="s">
        <v>205</v>
      </c>
    </row>
    <row r="339" s="16" customFormat="1">
      <c r="A339" s="16"/>
      <c r="B339" s="278"/>
      <c r="C339" s="279"/>
      <c r="D339" s="247" t="s">
        <v>218</v>
      </c>
      <c r="E339" s="280" t="s">
        <v>1</v>
      </c>
      <c r="F339" s="281" t="s">
        <v>241</v>
      </c>
      <c r="G339" s="279"/>
      <c r="H339" s="282">
        <v>128.80099999999999</v>
      </c>
      <c r="I339" s="283"/>
      <c r="J339" s="279"/>
      <c r="K339" s="279"/>
      <c r="L339" s="284"/>
      <c r="M339" s="285"/>
      <c r="N339" s="286"/>
      <c r="O339" s="286"/>
      <c r="P339" s="286"/>
      <c r="Q339" s="286"/>
      <c r="R339" s="286"/>
      <c r="S339" s="286"/>
      <c r="T339" s="287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T339" s="288" t="s">
        <v>218</v>
      </c>
      <c r="AU339" s="288" t="s">
        <v>214</v>
      </c>
      <c r="AV339" s="16" t="s">
        <v>214</v>
      </c>
      <c r="AW339" s="16" t="s">
        <v>32</v>
      </c>
      <c r="AX339" s="16" t="s">
        <v>76</v>
      </c>
      <c r="AY339" s="288" t="s">
        <v>205</v>
      </c>
    </row>
    <row r="340" s="13" customFormat="1">
      <c r="A340" s="13"/>
      <c r="B340" s="245"/>
      <c r="C340" s="246"/>
      <c r="D340" s="247" t="s">
        <v>218</v>
      </c>
      <c r="E340" s="248" t="s">
        <v>1</v>
      </c>
      <c r="F340" s="249" t="s">
        <v>314</v>
      </c>
      <c r="G340" s="246"/>
      <c r="H340" s="248" t="s">
        <v>1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5" t="s">
        <v>218</v>
      </c>
      <c r="AU340" s="255" t="s">
        <v>214</v>
      </c>
      <c r="AV340" s="13" t="s">
        <v>83</v>
      </c>
      <c r="AW340" s="13" t="s">
        <v>32</v>
      </c>
      <c r="AX340" s="13" t="s">
        <v>76</v>
      </c>
      <c r="AY340" s="255" t="s">
        <v>205</v>
      </c>
    </row>
    <row r="341" s="13" customFormat="1">
      <c r="A341" s="13"/>
      <c r="B341" s="245"/>
      <c r="C341" s="246"/>
      <c r="D341" s="247" t="s">
        <v>218</v>
      </c>
      <c r="E341" s="248" t="s">
        <v>1</v>
      </c>
      <c r="F341" s="249" t="s">
        <v>311</v>
      </c>
      <c r="G341" s="246"/>
      <c r="H341" s="248" t="s">
        <v>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5" t="s">
        <v>218</v>
      </c>
      <c r="AU341" s="255" t="s">
        <v>214</v>
      </c>
      <c r="AV341" s="13" t="s">
        <v>83</v>
      </c>
      <c r="AW341" s="13" t="s">
        <v>32</v>
      </c>
      <c r="AX341" s="13" t="s">
        <v>76</v>
      </c>
      <c r="AY341" s="255" t="s">
        <v>205</v>
      </c>
    </row>
    <row r="342" s="14" customFormat="1">
      <c r="A342" s="14"/>
      <c r="B342" s="256"/>
      <c r="C342" s="257"/>
      <c r="D342" s="247" t="s">
        <v>218</v>
      </c>
      <c r="E342" s="258" t="s">
        <v>1</v>
      </c>
      <c r="F342" s="259" t="s">
        <v>312</v>
      </c>
      <c r="G342" s="257"/>
      <c r="H342" s="260">
        <v>68.801000000000002</v>
      </c>
      <c r="I342" s="261"/>
      <c r="J342" s="257"/>
      <c r="K342" s="257"/>
      <c r="L342" s="262"/>
      <c r="M342" s="263"/>
      <c r="N342" s="264"/>
      <c r="O342" s="264"/>
      <c r="P342" s="264"/>
      <c r="Q342" s="264"/>
      <c r="R342" s="264"/>
      <c r="S342" s="264"/>
      <c r="T342" s="26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6" t="s">
        <v>218</v>
      </c>
      <c r="AU342" s="266" t="s">
        <v>214</v>
      </c>
      <c r="AV342" s="14" t="s">
        <v>85</v>
      </c>
      <c r="AW342" s="14" t="s">
        <v>32</v>
      </c>
      <c r="AX342" s="14" t="s">
        <v>76</v>
      </c>
      <c r="AY342" s="266" t="s">
        <v>205</v>
      </c>
    </row>
    <row r="343" s="14" customFormat="1">
      <c r="A343" s="14"/>
      <c r="B343" s="256"/>
      <c r="C343" s="257"/>
      <c r="D343" s="247" t="s">
        <v>218</v>
      </c>
      <c r="E343" s="258" t="s">
        <v>1</v>
      </c>
      <c r="F343" s="259" t="s">
        <v>315</v>
      </c>
      <c r="G343" s="257"/>
      <c r="H343" s="260">
        <v>150</v>
      </c>
      <c r="I343" s="261"/>
      <c r="J343" s="257"/>
      <c r="K343" s="257"/>
      <c r="L343" s="262"/>
      <c r="M343" s="263"/>
      <c r="N343" s="264"/>
      <c r="O343" s="264"/>
      <c r="P343" s="264"/>
      <c r="Q343" s="264"/>
      <c r="R343" s="264"/>
      <c r="S343" s="264"/>
      <c r="T343" s="265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66" t="s">
        <v>218</v>
      </c>
      <c r="AU343" s="266" t="s">
        <v>214</v>
      </c>
      <c r="AV343" s="14" t="s">
        <v>85</v>
      </c>
      <c r="AW343" s="14" t="s">
        <v>32</v>
      </c>
      <c r="AX343" s="14" t="s">
        <v>76</v>
      </c>
      <c r="AY343" s="266" t="s">
        <v>205</v>
      </c>
    </row>
    <row r="344" s="16" customFormat="1">
      <c r="A344" s="16"/>
      <c r="B344" s="278"/>
      <c r="C344" s="279"/>
      <c r="D344" s="247" t="s">
        <v>218</v>
      </c>
      <c r="E344" s="280" t="s">
        <v>1</v>
      </c>
      <c r="F344" s="281" t="s">
        <v>241</v>
      </c>
      <c r="G344" s="279"/>
      <c r="H344" s="282">
        <v>218.80099999999999</v>
      </c>
      <c r="I344" s="283"/>
      <c r="J344" s="279"/>
      <c r="K344" s="279"/>
      <c r="L344" s="284"/>
      <c r="M344" s="285"/>
      <c r="N344" s="286"/>
      <c r="O344" s="286"/>
      <c r="P344" s="286"/>
      <c r="Q344" s="286"/>
      <c r="R344" s="286"/>
      <c r="S344" s="286"/>
      <c r="T344" s="287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288" t="s">
        <v>218</v>
      </c>
      <c r="AU344" s="288" t="s">
        <v>214</v>
      </c>
      <c r="AV344" s="16" t="s">
        <v>214</v>
      </c>
      <c r="AW344" s="16" t="s">
        <v>32</v>
      </c>
      <c r="AX344" s="16" t="s">
        <v>76</v>
      </c>
      <c r="AY344" s="288" t="s">
        <v>205</v>
      </c>
    </row>
    <row r="345" s="15" customFormat="1">
      <c r="A345" s="15"/>
      <c r="B345" s="267"/>
      <c r="C345" s="268"/>
      <c r="D345" s="247" t="s">
        <v>218</v>
      </c>
      <c r="E345" s="269" t="s">
        <v>1</v>
      </c>
      <c r="F345" s="270" t="s">
        <v>229</v>
      </c>
      <c r="G345" s="268"/>
      <c r="H345" s="271">
        <v>347.60199999999998</v>
      </c>
      <c r="I345" s="272"/>
      <c r="J345" s="268"/>
      <c r="K345" s="268"/>
      <c r="L345" s="273"/>
      <c r="M345" s="274"/>
      <c r="N345" s="275"/>
      <c r="O345" s="275"/>
      <c r="P345" s="275"/>
      <c r="Q345" s="275"/>
      <c r="R345" s="275"/>
      <c r="S345" s="275"/>
      <c r="T345" s="276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77" t="s">
        <v>218</v>
      </c>
      <c r="AU345" s="277" t="s">
        <v>214</v>
      </c>
      <c r="AV345" s="15" t="s">
        <v>213</v>
      </c>
      <c r="AW345" s="15" t="s">
        <v>32</v>
      </c>
      <c r="AX345" s="15" t="s">
        <v>83</v>
      </c>
      <c r="AY345" s="277" t="s">
        <v>205</v>
      </c>
    </row>
    <row r="346" s="2" customFormat="1" ht="37.8" customHeight="1">
      <c r="A346" s="39"/>
      <c r="B346" s="40"/>
      <c r="C346" s="227" t="s">
        <v>8</v>
      </c>
      <c r="D346" s="227" t="s">
        <v>208</v>
      </c>
      <c r="E346" s="228" t="s">
        <v>316</v>
      </c>
      <c r="F346" s="229" t="s">
        <v>317</v>
      </c>
      <c r="G346" s="230" t="s">
        <v>211</v>
      </c>
      <c r="H346" s="231">
        <v>389.58699999999999</v>
      </c>
      <c r="I346" s="232"/>
      <c r="J346" s="233">
        <f>ROUND(I346*H346,2)</f>
        <v>0</v>
      </c>
      <c r="K346" s="229" t="s">
        <v>212</v>
      </c>
      <c r="L346" s="45"/>
      <c r="M346" s="234" t="s">
        <v>1</v>
      </c>
      <c r="N346" s="235" t="s">
        <v>41</v>
      </c>
      <c r="O346" s="92"/>
      <c r="P346" s="236">
        <f>O346*H346</f>
        <v>0</v>
      </c>
      <c r="Q346" s="236">
        <v>0</v>
      </c>
      <c r="R346" s="236">
        <f>Q346*H346</f>
        <v>0</v>
      </c>
      <c r="S346" s="236">
        <v>0</v>
      </c>
      <c r="T346" s="237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38" t="s">
        <v>213</v>
      </c>
      <c r="AT346" s="238" t="s">
        <v>208</v>
      </c>
      <c r="AU346" s="238" t="s">
        <v>214</v>
      </c>
      <c r="AY346" s="18" t="s">
        <v>205</v>
      </c>
      <c r="BE346" s="239">
        <f>IF(N346="základní",J346,0)</f>
        <v>0</v>
      </c>
      <c r="BF346" s="239">
        <f>IF(N346="snížená",J346,0)</f>
        <v>0</v>
      </c>
      <c r="BG346" s="239">
        <f>IF(N346="zákl. přenesená",J346,0)</f>
        <v>0</v>
      </c>
      <c r="BH346" s="239">
        <f>IF(N346="sníž. přenesená",J346,0)</f>
        <v>0</v>
      </c>
      <c r="BI346" s="239">
        <f>IF(N346="nulová",J346,0)</f>
        <v>0</v>
      </c>
      <c r="BJ346" s="18" t="s">
        <v>83</v>
      </c>
      <c r="BK346" s="239">
        <f>ROUND(I346*H346,2)</f>
        <v>0</v>
      </c>
      <c r="BL346" s="18" t="s">
        <v>213</v>
      </c>
      <c r="BM346" s="238" t="s">
        <v>318</v>
      </c>
    </row>
    <row r="347" s="2" customFormat="1">
      <c r="A347" s="39"/>
      <c r="B347" s="40"/>
      <c r="C347" s="41"/>
      <c r="D347" s="240" t="s">
        <v>216</v>
      </c>
      <c r="E347" s="41"/>
      <c r="F347" s="241" t="s">
        <v>319</v>
      </c>
      <c r="G347" s="41"/>
      <c r="H347" s="41"/>
      <c r="I347" s="242"/>
      <c r="J347" s="41"/>
      <c r="K347" s="41"/>
      <c r="L347" s="45"/>
      <c r="M347" s="243"/>
      <c r="N347" s="244"/>
      <c r="O347" s="92"/>
      <c r="P347" s="92"/>
      <c r="Q347" s="92"/>
      <c r="R347" s="92"/>
      <c r="S347" s="92"/>
      <c r="T347" s="93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T347" s="18" t="s">
        <v>216</v>
      </c>
      <c r="AU347" s="18" t="s">
        <v>214</v>
      </c>
    </row>
    <row r="348" s="13" customFormat="1">
      <c r="A348" s="13"/>
      <c r="B348" s="245"/>
      <c r="C348" s="246"/>
      <c r="D348" s="247" t="s">
        <v>218</v>
      </c>
      <c r="E348" s="248" t="s">
        <v>1</v>
      </c>
      <c r="F348" s="249" t="s">
        <v>219</v>
      </c>
      <c r="G348" s="246"/>
      <c r="H348" s="248" t="s">
        <v>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5" t="s">
        <v>218</v>
      </c>
      <c r="AU348" s="255" t="s">
        <v>214</v>
      </c>
      <c r="AV348" s="13" t="s">
        <v>83</v>
      </c>
      <c r="AW348" s="13" t="s">
        <v>32</v>
      </c>
      <c r="AX348" s="13" t="s">
        <v>76</v>
      </c>
      <c r="AY348" s="255" t="s">
        <v>205</v>
      </c>
    </row>
    <row r="349" s="13" customFormat="1">
      <c r="A349" s="13"/>
      <c r="B349" s="245"/>
      <c r="C349" s="246"/>
      <c r="D349" s="247" t="s">
        <v>218</v>
      </c>
      <c r="E349" s="248" t="s">
        <v>1</v>
      </c>
      <c r="F349" s="249" t="s">
        <v>220</v>
      </c>
      <c r="G349" s="246"/>
      <c r="H349" s="248" t="s">
        <v>1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5" t="s">
        <v>218</v>
      </c>
      <c r="AU349" s="255" t="s">
        <v>214</v>
      </c>
      <c r="AV349" s="13" t="s">
        <v>83</v>
      </c>
      <c r="AW349" s="13" t="s">
        <v>32</v>
      </c>
      <c r="AX349" s="13" t="s">
        <v>76</v>
      </c>
      <c r="AY349" s="255" t="s">
        <v>205</v>
      </c>
    </row>
    <row r="350" s="13" customFormat="1">
      <c r="A350" s="13"/>
      <c r="B350" s="245"/>
      <c r="C350" s="246"/>
      <c r="D350" s="247" t="s">
        <v>218</v>
      </c>
      <c r="E350" s="248" t="s">
        <v>1</v>
      </c>
      <c r="F350" s="249" t="s">
        <v>222</v>
      </c>
      <c r="G350" s="246"/>
      <c r="H350" s="248" t="s">
        <v>1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5" t="s">
        <v>218</v>
      </c>
      <c r="AU350" s="255" t="s">
        <v>214</v>
      </c>
      <c r="AV350" s="13" t="s">
        <v>83</v>
      </c>
      <c r="AW350" s="13" t="s">
        <v>32</v>
      </c>
      <c r="AX350" s="13" t="s">
        <v>76</v>
      </c>
      <c r="AY350" s="255" t="s">
        <v>205</v>
      </c>
    </row>
    <row r="351" s="13" customFormat="1">
      <c r="A351" s="13"/>
      <c r="B351" s="245"/>
      <c r="C351" s="246"/>
      <c r="D351" s="247" t="s">
        <v>218</v>
      </c>
      <c r="E351" s="248" t="s">
        <v>1</v>
      </c>
      <c r="F351" s="249" t="s">
        <v>320</v>
      </c>
      <c r="G351" s="246"/>
      <c r="H351" s="248" t="s">
        <v>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5" t="s">
        <v>218</v>
      </c>
      <c r="AU351" s="255" t="s">
        <v>214</v>
      </c>
      <c r="AV351" s="13" t="s">
        <v>83</v>
      </c>
      <c r="AW351" s="13" t="s">
        <v>32</v>
      </c>
      <c r="AX351" s="13" t="s">
        <v>76</v>
      </c>
      <c r="AY351" s="255" t="s">
        <v>205</v>
      </c>
    </row>
    <row r="352" s="13" customFormat="1">
      <c r="A352" s="13"/>
      <c r="B352" s="245"/>
      <c r="C352" s="246"/>
      <c r="D352" s="247" t="s">
        <v>218</v>
      </c>
      <c r="E352" s="248" t="s">
        <v>1</v>
      </c>
      <c r="F352" s="249" t="s">
        <v>321</v>
      </c>
      <c r="G352" s="246"/>
      <c r="H352" s="248" t="s">
        <v>1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5" t="s">
        <v>218</v>
      </c>
      <c r="AU352" s="255" t="s">
        <v>214</v>
      </c>
      <c r="AV352" s="13" t="s">
        <v>83</v>
      </c>
      <c r="AW352" s="13" t="s">
        <v>32</v>
      </c>
      <c r="AX352" s="13" t="s">
        <v>76</v>
      </c>
      <c r="AY352" s="255" t="s">
        <v>205</v>
      </c>
    </row>
    <row r="353" s="14" customFormat="1">
      <c r="A353" s="14"/>
      <c r="B353" s="256"/>
      <c r="C353" s="257"/>
      <c r="D353" s="247" t="s">
        <v>218</v>
      </c>
      <c r="E353" s="258" t="s">
        <v>1</v>
      </c>
      <c r="F353" s="259" t="s">
        <v>322</v>
      </c>
      <c r="G353" s="257"/>
      <c r="H353" s="260">
        <v>90</v>
      </c>
      <c r="I353" s="261"/>
      <c r="J353" s="257"/>
      <c r="K353" s="257"/>
      <c r="L353" s="262"/>
      <c r="M353" s="263"/>
      <c r="N353" s="264"/>
      <c r="O353" s="264"/>
      <c r="P353" s="264"/>
      <c r="Q353" s="264"/>
      <c r="R353" s="264"/>
      <c r="S353" s="264"/>
      <c r="T353" s="26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6" t="s">
        <v>218</v>
      </c>
      <c r="AU353" s="266" t="s">
        <v>214</v>
      </c>
      <c r="AV353" s="14" t="s">
        <v>85</v>
      </c>
      <c r="AW353" s="14" t="s">
        <v>32</v>
      </c>
      <c r="AX353" s="14" t="s">
        <v>76</v>
      </c>
      <c r="AY353" s="266" t="s">
        <v>205</v>
      </c>
    </row>
    <row r="354" s="13" customFormat="1">
      <c r="A354" s="13"/>
      <c r="B354" s="245"/>
      <c r="C354" s="246"/>
      <c r="D354" s="247" t="s">
        <v>218</v>
      </c>
      <c r="E354" s="248" t="s">
        <v>1</v>
      </c>
      <c r="F354" s="249" t="s">
        <v>323</v>
      </c>
      <c r="G354" s="246"/>
      <c r="H354" s="248" t="s">
        <v>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5" t="s">
        <v>218</v>
      </c>
      <c r="AU354" s="255" t="s">
        <v>214</v>
      </c>
      <c r="AV354" s="13" t="s">
        <v>83</v>
      </c>
      <c r="AW354" s="13" t="s">
        <v>32</v>
      </c>
      <c r="AX354" s="13" t="s">
        <v>76</v>
      </c>
      <c r="AY354" s="255" t="s">
        <v>205</v>
      </c>
    </row>
    <row r="355" s="16" customFormat="1">
      <c r="A355" s="16"/>
      <c r="B355" s="278"/>
      <c r="C355" s="279"/>
      <c r="D355" s="247" t="s">
        <v>218</v>
      </c>
      <c r="E355" s="280" t="s">
        <v>1</v>
      </c>
      <c r="F355" s="281" t="s">
        <v>241</v>
      </c>
      <c r="G355" s="279"/>
      <c r="H355" s="282">
        <v>90</v>
      </c>
      <c r="I355" s="283"/>
      <c r="J355" s="279"/>
      <c r="K355" s="279"/>
      <c r="L355" s="284"/>
      <c r="M355" s="285"/>
      <c r="N355" s="286"/>
      <c r="O355" s="286"/>
      <c r="P355" s="286"/>
      <c r="Q355" s="286"/>
      <c r="R355" s="286"/>
      <c r="S355" s="286"/>
      <c r="T355" s="287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T355" s="288" t="s">
        <v>218</v>
      </c>
      <c r="AU355" s="288" t="s">
        <v>214</v>
      </c>
      <c r="AV355" s="16" t="s">
        <v>214</v>
      </c>
      <c r="AW355" s="16" t="s">
        <v>32</v>
      </c>
      <c r="AX355" s="16" t="s">
        <v>76</v>
      </c>
      <c r="AY355" s="288" t="s">
        <v>205</v>
      </c>
    </row>
    <row r="356" s="13" customFormat="1">
      <c r="A356" s="13"/>
      <c r="B356" s="245"/>
      <c r="C356" s="246"/>
      <c r="D356" s="247" t="s">
        <v>218</v>
      </c>
      <c r="E356" s="248" t="s">
        <v>1</v>
      </c>
      <c r="F356" s="249" t="s">
        <v>222</v>
      </c>
      <c r="G356" s="246"/>
      <c r="H356" s="248" t="s">
        <v>1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5" t="s">
        <v>218</v>
      </c>
      <c r="AU356" s="255" t="s">
        <v>214</v>
      </c>
      <c r="AV356" s="13" t="s">
        <v>83</v>
      </c>
      <c r="AW356" s="13" t="s">
        <v>32</v>
      </c>
      <c r="AX356" s="13" t="s">
        <v>76</v>
      </c>
      <c r="AY356" s="255" t="s">
        <v>205</v>
      </c>
    </row>
    <row r="357" s="13" customFormat="1">
      <c r="A357" s="13"/>
      <c r="B357" s="245"/>
      <c r="C357" s="246"/>
      <c r="D357" s="247" t="s">
        <v>218</v>
      </c>
      <c r="E357" s="248" t="s">
        <v>1</v>
      </c>
      <c r="F357" s="249" t="s">
        <v>324</v>
      </c>
      <c r="G357" s="246"/>
      <c r="H357" s="248" t="s">
        <v>1</v>
      </c>
      <c r="I357" s="250"/>
      <c r="J357" s="246"/>
      <c r="K357" s="246"/>
      <c r="L357" s="251"/>
      <c r="M357" s="252"/>
      <c r="N357" s="253"/>
      <c r="O357" s="253"/>
      <c r="P357" s="253"/>
      <c r="Q357" s="253"/>
      <c r="R357" s="253"/>
      <c r="S357" s="253"/>
      <c r="T357" s="25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5" t="s">
        <v>218</v>
      </c>
      <c r="AU357" s="255" t="s">
        <v>214</v>
      </c>
      <c r="AV357" s="13" t="s">
        <v>83</v>
      </c>
      <c r="AW357" s="13" t="s">
        <v>32</v>
      </c>
      <c r="AX357" s="13" t="s">
        <v>76</v>
      </c>
      <c r="AY357" s="255" t="s">
        <v>205</v>
      </c>
    </row>
    <row r="358" s="14" customFormat="1">
      <c r="A358" s="14"/>
      <c r="B358" s="256"/>
      <c r="C358" s="257"/>
      <c r="D358" s="247" t="s">
        <v>218</v>
      </c>
      <c r="E358" s="258" t="s">
        <v>1</v>
      </c>
      <c r="F358" s="259" t="s">
        <v>325</v>
      </c>
      <c r="G358" s="257"/>
      <c r="H358" s="260">
        <v>189.279</v>
      </c>
      <c r="I358" s="261"/>
      <c r="J358" s="257"/>
      <c r="K358" s="257"/>
      <c r="L358" s="262"/>
      <c r="M358" s="263"/>
      <c r="N358" s="264"/>
      <c r="O358" s="264"/>
      <c r="P358" s="264"/>
      <c r="Q358" s="264"/>
      <c r="R358" s="264"/>
      <c r="S358" s="264"/>
      <c r="T358" s="26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66" t="s">
        <v>218</v>
      </c>
      <c r="AU358" s="266" t="s">
        <v>214</v>
      </c>
      <c r="AV358" s="14" t="s">
        <v>85</v>
      </c>
      <c r="AW358" s="14" t="s">
        <v>32</v>
      </c>
      <c r="AX358" s="14" t="s">
        <v>76</v>
      </c>
      <c r="AY358" s="266" t="s">
        <v>205</v>
      </c>
    </row>
    <row r="359" s="14" customFormat="1">
      <c r="A359" s="14"/>
      <c r="B359" s="256"/>
      <c r="C359" s="257"/>
      <c r="D359" s="247" t="s">
        <v>218</v>
      </c>
      <c r="E359" s="258" t="s">
        <v>1</v>
      </c>
      <c r="F359" s="259" t="s">
        <v>326</v>
      </c>
      <c r="G359" s="257"/>
      <c r="H359" s="260">
        <v>89.263000000000005</v>
      </c>
      <c r="I359" s="261"/>
      <c r="J359" s="257"/>
      <c r="K359" s="257"/>
      <c r="L359" s="262"/>
      <c r="M359" s="263"/>
      <c r="N359" s="264"/>
      <c r="O359" s="264"/>
      <c r="P359" s="264"/>
      <c r="Q359" s="264"/>
      <c r="R359" s="264"/>
      <c r="S359" s="264"/>
      <c r="T359" s="26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66" t="s">
        <v>218</v>
      </c>
      <c r="AU359" s="266" t="s">
        <v>214</v>
      </c>
      <c r="AV359" s="14" t="s">
        <v>85</v>
      </c>
      <c r="AW359" s="14" t="s">
        <v>32</v>
      </c>
      <c r="AX359" s="14" t="s">
        <v>76</v>
      </c>
      <c r="AY359" s="266" t="s">
        <v>205</v>
      </c>
    </row>
    <row r="360" s="14" customFormat="1">
      <c r="A360" s="14"/>
      <c r="B360" s="256"/>
      <c r="C360" s="257"/>
      <c r="D360" s="247" t="s">
        <v>218</v>
      </c>
      <c r="E360" s="258" t="s">
        <v>1</v>
      </c>
      <c r="F360" s="259" t="s">
        <v>327</v>
      </c>
      <c r="G360" s="257"/>
      <c r="H360" s="260">
        <v>21.045000000000002</v>
      </c>
      <c r="I360" s="261"/>
      <c r="J360" s="257"/>
      <c r="K360" s="257"/>
      <c r="L360" s="262"/>
      <c r="M360" s="263"/>
      <c r="N360" s="264"/>
      <c r="O360" s="264"/>
      <c r="P360" s="264"/>
      <c r="Q360" s="264"/>
      <c r="R360" s="264"/>
      <c r="S360" s="264"/>
      <c r="T360" s="26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66" t="s">
        <v>218</v>
      </c>
      <c r="AU360" s="266" t="s">
        <v>214</v>
      </c>
      <c r="AV360" s="14" t="s">
        <v>85</v>
      </c>
      <c r="AW360" s="14" t="s">
        <v>32</v>
      </c>
      <c r="AX360" s="14" t="s">
        <v>76</v>
      </c>
      <c r="AY360" s="266" t="s">
        <v>205</v>
      </c>
    </row>
    <row r="361" s="16" customFormat="1">
      <c r="A361" s="16"/>
      <c r="B361" s="278"/>
      <c r="C361" s="279"/>
      <c r="D361" s="247" t="s">
        <v>218</v>
      </c>
      <c r="E361" s="280" t="s">
        <v>1</v>
      </c>
      <c r="F361" s="281" t="s">
        <v>241</v>
      </c>
      <c r="G361" s="279"/>
      <c r="H361" s="282">
        <v>299.58699999999999</v>
      </c>
      <c r="I361" s="283"/>
      <c r="J361" s="279"/>
      <c r="K361" s="279"/>
      <c r="L361" s="284"/>
      <c r="M361" s="285"/>
      <c r="N361" s="286"/>
      <c r="O361" s="286"/>
      <c r="P361" s="286"/>
      <c r="Q361" s="286"/>
      <c r="R361" s="286"/>
      <c r="S361" s="286"/>
      <c r="T361" s="287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T361" s="288" t="s">
        <v>218</v>
      </c>
      <c r="AU361" s="288" t="s">
        <v>214</v>
      </c>
      <c r="AV361" s="16" t="s">
        <v>214</v>
      </c>
      <c r="AW361" s="16" t="s">
        <v>32</v>
      </c>
      <c r="AX361" s="16" t="s">
        <v>76</v>
      </c>
      <c r="AY361" s="288" t="s">
        <v>205</v>
      </c>
    </row>
    <row r="362" s="15" customFormat="1">
      <c r="A362" s="15"/>
      <c r="B362" s="267"/>
      <c r="C362" s="268"/>
      <c r="D362" s="247" t="s">
        <v>218</v>
      </c>
      <c r="E362" s="269" t="s">
        <v>1</v>
      </c>
      <c r="F362" s="270" t="s">
        <v>229</v>
      </c>
      <c r="G362" s="268"/>
      <c r="H362" s="271">
        <v>389.58699999999999</v>
      </c>
      <c r="I362" s="272"/>
      <c r="J362" s="268"/>
      <c r="K362" s="268"/>
      <c r="L362" s="273"/>
      <c r="M362" s="274"/>
      <c r="N362" s="275"/>
      <c r="O362" s="275"/>
      <c r="P362" s="275"/>
      <c r="Q362" s="275"/>
      <c r="R362" s="275"/>
      <c r="S362" s="275"/>
      <c r="T362" s="276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77" t="s">
        <v>218</v>
      </c>
      <c r="AU362" s="277" t="s">
        <v>214</v>
      </c>
      <c r="AV362" s="15" t="s">
        <v>213</v>
      </c>
      <c r="AW362" s="15" t="s">
        <v>32</v>
      </c>
      <c r="AX362" s="15" t="s">
        <v>83</v>
      </c>
      <c r="AY362" s="277" t="s">
        <v>205</v>
      </c>
    </row>
    <row r="363" s="2" customFormat="1" ht="37.8" customHeight="1">
      <c r="A363" s="39"/>
      <c r="B363" s="40"/>
      <c r="C363" s="227" t="s">
        <v>250</v>
      </c>
      <c r="D363" s="227" t="s">
        <v>208</v>
      </c>
      <c r="E363" s="228" t="s">
        <v>328</v>
      </c>
      <c r="F363" s="229" t="s">
        <v>329</v>
      </c>
      <c r="G363" s="230" t="s">
        <v>211</v>
      </c>
      <c r="H363" s="231">
        <v>3895.8699999999999</v>
      </c>
      <c r="I363" s="232"/>
      <c r="J363" s="233">
        <f>ROUND(I363*H363,2)</f>
        <v>0</v>
      </c>
      <c r="K363" s="229" t="s">
        <v>212</v>
      </c>
      <c r="L363" s="45"/>
      <c r="M363" s="234" t="s">
        <v>1</v>
      </c>
      <c r="N363" s="235" t="s">
        <v>41</v>
      </c>
      <c r="O363" s="92"/>
      <c r="P363" s="236">
        <f>O363*H363</f>
        <v>0</v>
      </c>
      <c r="Q363" s="236">
        <v>0</v>
      </c>
      <c r="R363" s="236">
        <f>Q363*H363</f>
        <v>0</v>
      </c>
      <c r="S363" s="236">
        <v>0</v>
      </c>
      <c r="T363" s="237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38" t="s">
        <v>213</v>
      </c>
      <c r="AT363" s="238" t="s">
        <v>208</v>
      </c>
      <c r="AU363" s="238" t="s">
        <v>214</v>
      </c>
      <c r="AY363" s="18" t="s">
        <v>205</v>
      </c>
      <c r="BE363" s="239">
        <f>IF(N363="základní",J363,0)</f>
        <v>0</v>
      </c>
      <c r="BF363" s="239">
        <f>IF(N363="snížená",J363,0)</f>
        <v>0</v>
      </c>
      <c r="BG363" s="239">
        <f>IF(N363="zákl. přenesená",J363,0)</f>
        <v>0</v>
      </c>
      <c r="BH363" s="239">
        <f>IF(N363="sníž. přenesená",J363,0)</f>
        <v>0</v>
      </c>
      <c r="BI363" s="239">
        <f>IF(N363="nulová",J363,0)</f>
        <v>0</v>
      </c>
      <c r="BJ363" s="18" t="s">
        <v>83</v>
      </c>
      <c r="BK363" s="239">
        <f>ROUND(I363*H363,2)</f>
        <v>0</v>
      </c>
      <c r="BL363" s="18" t="s">
        <v>213</v>
      </c>
      <c r="BM363" s="238" t="s">
        <v>330</v>
      </c>
    </row>
    <row r="364" s="2" customFormat="1">
      <c r="A364" s="39"/>
      <c r="B364" s="40"/>
      <c r="C364" s="41"/>
      <c r="D364" s="240" t="s">
        <v>216</v>
      </c>
      <c r="E364" s="41"/>
      <c r="F364" s="241" t="s">
        <v>331</v>
      </c>
      <c r="G364" s="41"/>
      <c r="H364" s="41"/>
      <c r="I364" s="242"/>
      <c r="J364" s="41"/>
      <c r="K364" s="41"/>
      <c r="L364" s="45"/>
      <c r="M364" s="243"/>
      <c r="N364" s="244"/>
      <c r="O364" s="92"/>
      <c r="P364" s="92"/>
      <c r="Q364" s="92"/>
      <c r="R364" s="92"/>
      <c r="S364" s="92"/>
      <c r="T364" s="93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216</v>
      </c>
      <c r="AU364" s="18" t="s">
        <v>214</v>
      </c>
    </row>
    <row r="365" s="14" customFormat="1">
      <c r="A365" s="14"/>
      <c r="B365" s="256"/>
      <c r="C365" s="257"/>
      <c r="D365" s="247" t="s">
        <v>218</v>
      </c>
      <c r="E365" s="257"/>
      <c r="F365" s="259" t="s">
        <v>332</v>
      </c>
      <c r="G365" s="257"/>
      <c r="H365" s="260">
        <v>3895.8699999999999</v>
      </c>
      <c r="I365" s="261"/>
      <c r="J365" s="257"/>
      <c r="K365" s="257"/>
      <c r="L365" s="262"/>
      <c r="M365" s="263"/>
      <c r="N365" s="264"/>
      <c r="O365" s="264"/>
      <c r="P365" s="264"/>
      <c r="Q365" s="264"/>
      <c r="R365" s="264"/>
      <c r="S365" s="264"/>
      <c r="T365" s="26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66" t="s">
        <v>218</v>
      </c>
      <c r="AU365" s="266" t="s">
        <v>214</v>
      </c>
      <c r="AV365" s="14" t="s">
        <v>85</v>
      </c>
      <c r="AW365" s="14" t="s">
        <v>4</v>
      </c>
      <c r="AX365" s="14" t="s">
        <v>83</v>
      </c>
      <c r="AY365" s="266" t="s">
        <v>205</v>
      </c>
    </row>
    <row r="366" s="2" customFormat="1" ht="37.8" customHeight="1">
      <c r="A366" s="39"/>
      <c r="B366" s="40"/>
      <c r="C366" s="227" t="s">
        <v>333</v>
      </c>
      <c r="D366" s="227" t="s">
        <v>208</v>
      </c>
      <c r="E366" s="228" t="s">
        <v>334</v>
      </c>
      <c r="F366" s="229" t="s">
        <v>335</v>
      </c>
      <c r="G366" s="230" t="s">
        <v>211</v>
      </c>
      <c r="H366" s="231">
        <v>141.69800000000001</v>
      </c>
      <c r="I366" s="232"/>
      <c r="J366" s="233">
        <f>ROUND(I366*H366,2)</f>
        <v>0</v>
      </c>
      <c r="K366" s="229" t="s">
        <v>212</v>
      </c>
      <c r="L366" s="45"/>
      <c r="M366" s="234" t="s">
        <v>1</v>
      </c>
      <c r="N366" s="235" t="s">
        <v>41</v>
      </c>
      <c r="O366" s="92"/>
      <c r="P366" s="236">
        <f>O366*H366</f>
        <v>0</v>
      </c>
      <c r="Q366" s="236">
        <v>0</v>
      </c>
      <c r="R366" s="236">
        <f>Q366*H366</f>
        <v>0</v>
      </c>
      <c r="S366" s="236">
        <v>0</v>
      </c>
      <c r="T366" s="237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38" t="s">
        <v>213</v>
      </c>
      <c r="AT366" s="238" t="s">
        <v>208</v>
      </c>
      <c r="AU366" s="238" t="s">
        <v>214</v>
      </c>
      <c r="AY366" s="18" t="s">
        <v>205</v>
      </c>
      <c r="BE366" s="239">
        <f>IF(N366="základní",J366,0)</f>
        <v>0</v>
      </c>
      <c r="BF366" s="239">
        <f>IF(N366="snížená",J366,0)</f>
        <v>0</v>
      </c>
      <c r="BG366" s="239">
        <f>IF(N366="zákl. přenesená",J366,0)</f>
        <v>0</v>
      </c>
      <c r="BH366" s="239">
        <f>IF(N366="sníž. přenesená",J366,0)</f>
        <v>0</v>
      </c>
      <c r="BI366" s="239">
        <f>IF(N366="nulová",J366,0)</f>
        <v>0</v>
      </c>
      <c r="BJ366" s="18" t="s">
        <v>83</v>
      </c>
      <c r="BK366" s="239">
        <f>ROUND(I366*H366,2)</f>
        <v>0</v>
      </c>
      <c r="BL366" s="18" t="s">
        <v>213</v>
      </c>
      <c r="BM366" s="238" t="s">
        <v>336</v>
      </c>
    </row>
    <row r="367" s="2" customFormat="1">
      <c r="A367" s="39"/>
      <c r="B367" s="40"/>
      <c r="C367" s="41"/>
      <c r="D367" s="240" t="s">
        <v>216</v>
      </c>
      <c r="E367" s="41"/>
      <c r="F367" s="241" t="s">
        <v>337</v>
      </c>
      <c r="G367" s="41"/>
      <c r="H367" s="41"/>
      <c r="I367" s="242"/>
      <c r="J367" s="41"/>
      <c r="K367" s="41"/>
      <c r="L367" s="45"/>
      <c r="M367" s="243"/>
      <c r="N367" s="244"/>
      <c r="O367" s="92"/>
      <c r="P367" s="92"/>
      <c r="Q367" s="92"/>
      <c r="R367" s="92"/>
      <c r="S367" s="92"/>
      <c r="T367" s="93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216</v>
      </c>
      <c r="AU367" s="18" t="s">
        <v>214</v>
      </c>
    </row>
    <row r="368" s="13" customFormat="1">
      <c r="A368" s="13"/>
      <c r="B368" s="245"/>
      <c r="C368" s="246"/>
      <c r="D368" s="247" t="s">
        <v>218</v>
      </c>
      <c r="E368" s="248" t="s">
        <v>1</v>
      </c>
      <c r="F368" s="249" t="s">
        <v>219</v>
      </c>
      <c r="G368" s="246"/>
      <c r="H368" s="248" t="s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5" t="s">
        <v>218</v>
      </c>
      <c r="AU368" s="255" t="s">
        <v>214</v>
      </c>
      <c r="AV368" s="13" t="s">
        <v>83</v>
      </c>
      <c r="AW368" s="13" t="s">
        <v>32</v>
      </c>
      <c r="AX368" s="13" t="s">
        <v>76</v>
      </c>
      <c r="AY368" s="255" t="s">
        <v>205</v>
      </c>
    </row>
    <row r="369" s="13" customFormat="1">
      <c r="A369" s="13"/>
      <c r="B369" s="245"/>
      <c r="C369" s="246"/>
      <c r="D369" s="247" t="s">
        <v>218</v>
      </c>
      <c r="E369" s="248" t="s">
        <v>1</v>
      </c>
      <c r="F369" s="249" t="s">
        <v>220</v>
      </c>
      <c r="G369" s="246"/>
      <c r="H369" s="248" t="s">
        <v>1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5" t="s">
        <v>218</v>
      </c>
      <c r="AU369" s="255" t="s">
        <v>214</v>
      </c>
      <c r="AV369" s="13" t="s">
        <v>83</v>
      </c>
      <c r="AW369" s="13" t="s">
        <v>32</v>
      </c>
      <c r="AX369" s="13" t="s">
        <v>76</v>
      </c>
      <c r="AY369" s="255" t="s">
        <v>205</v>
      </c>
    </row>
    <row r="370" s="13" customFormat="1">
      <c r="A370" s="13"/>
      <c r="B370" s="245"/>
      <c r="C370" s="246"/>
      <c r="D370" s="247" t="s">
        <v>218</v>
      </c>
      <c r="E370" s="248" t="s">
        <v>1</v>
      </c>
      <c r="F370" s="249" t="s">
        <v>222</v>
      </c>
      <c r="G370" s="246"/>
      <c r="H370" s="248" t="s">
        <v>1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5" t="s">
        <v>218</v>
      </c>
      <c r="AU370" s="255" t="s">
        <v>214</v>
      </c>
      <c r="AV370" s="13" t="s">
        <v>83</v>
      </c>
      <c r="AW370" s="13" t="s">
        <v>32</v>
      </c>
      <c r="AX370" s="13" t="s">
        <v>76</v>
      </c>
      <c r="AY370" s="255" t="s">
        <v>205</v>
      </c>
    </row>
    <row r="371" s="13" customFormat="1">
      <c r="A371" s="13"/>
      <c r="B371" s="245"/>
      <c r="C371" s="246"/>
      <c r="D371" s="247" t="s">
        <v>218</v>
      </c>
      <c r="E371" s="248" t="s">
        <v>1</v>
      </c>
      <c r="F371" s="249" t="s">
        <v>320</v>
      </c>
      <c r="G371" s="246"/>
      <c r="H371" s="248" t="s">
        <v>1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5" t="s">
        <v>218</v>
      </c>
      <c r="AU371" s="255" t="s">
        <v>214</v>
      </c>
      <c r="AV371" s="13" t="s">
        <v>83</v>
      </c>
      <c r="AW371" s="13" t="s">
        <v>32</v>
      </c>
      <c r="AX371" s="13" t="s">
        <v>76</v>
      </c>
      <c r="AY371" s="255" t="s">
        <v>205</v>
      </c>
    </row>
    <row r="372" s="13" customFormat="1">
      <c r="A372" s="13"/>
      <c r="B372" s="245"/>
      <c r="C372" s="246"/>
      <c r="D372" s="247" t="s">
        <v>218</v>
      </c>
      <c r="E372" s="248" t="s">
        <v>1</v>
      </c>
      <c r="F372" s="249" t="s">
        <v>222</v>
      </c>
      <c r="G372" s="246"/>
      <c r="H372" s="248" t="s">
        <v>1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5" t="s">
        <v>218</v>
      </c>
      <c r="AU372" s="255" t="s">
        <v>214</v>
      </c>
      <c r="AV372" s="13" t="s">
        <v>83</v>
      </c>
      <c r="AW372" s="13" t="s">
        <v>32</v>
      </c>
      <c r="AX372" s="13" t="s">
        <v>76</v>
      </c>
      <c r="AY372" s="255" t="s">
        <v>205</v>
      </c>
    </row>
    <row r="373" s="13" customFormat="1">
      <c r="A373" s="13"/>
      <c r="B373" s="245"/>
      <c r="C373" s="246"/>
      <c r="D373" s="247" t="s">
        <v>218</v>
      </c>
      <c r="E373" s="248" t="s">
        <v>1</v>
      </c>
      <c r="F373" s="249" t="s">
        <v>324</v>
      </c>
      <c r="G373" s="246"/>
      <c r="H373" s="248" t="s">
        <v>1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5" t="s">
        <v>218</v>
      </c>
      <c r="AU373" s="255" t="s">
        <v>214</v>
      </c>
      <c r="AV373" s="13" t="s">
        <v>83</v>
      </c>
      <c r="AW373" s="13" t="s">
        <v>32</v>
      </c>
      <c r="AX373" s="13" t="s">
        <v>76</v>
      </c>
      <c r="AY373" s="255" t="s">
        <v>205</v>
      </c>
    </row>
    <row r="374" s="14" customFormat="1">
      <c r="A374" s="14"/>
      <c r="B374" s="256"/>
      <c r="C374" s="257"/>
      <c r="D374" s="247" t="s">
        <v>218</v>
      </c>
      <c r="E374" s="258" t="s">
        <v>1</v>
      </c>
      <c r="F374" s="259" t="s">
        <v>338</v>
      </c>
      <c r="G374" s="257"/>
      <c r="H374" s="260">
        <v>53.039000000000001</v>
      </c>
      <c r="I374" s="261"/>
      <c r="J374" s="257"/>
      <c r="K374" s="257"/>
      <c r="L374" s="262"/>
      <c r="M374" s="263"/>
      <c r="N374" s="264"/>
      <c r="O374" s="264"/>
      <c r="P374" s="264"/>
      <c r="Q374" s="264"/>
      <c r="R374" s="264"/>
      <c r="S374" s="264"/>
      <c r="T374" s="26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6" t="s">
        <v>218</v>
      </c>
      <c r="AU374" s="266" t="s">
        <v>214</v>
      </c>
      <c r="AV374" s="14" t="s">
        <v>85</v>
      </c>
      <c r="AW374" s="14" t="s">
        <v>32</v>
      </c>
      <c r="AX374" s="14" t="s">
        <v>76</v>
      </c>
      <c r="AY374" s="266" t="s">
        <v>205</v>
      </c>
    </row>
    <row r="375" s="14" customFormat="1">
      <c r="A375" s="14"/>
      <c r="B375" s="256"/>
      <c r="C375" s="257"/>
      <c r="D375" s="247" t="s">
        <v>218</v>
      </c>
      <c r="E375" s="258" t="s">
        <v>1</v>
      </c>
      <c r="F375" s="259" t="s">
        <v>339</v>
      </c>
      <c r="G375" s="257"/>
      <c r="H375" s="260">
        <v>15</v>
      </c>
      <c r="I375" s="261"/>
      <c r="J375" s="257"/>
      <c r="K375" s="257"/>
      <c r="L375" s="262"/>
      <c r="M375" s="263"/>
      <c r="N375" s="264"/>
      <c r="O375" s="264"/>
      <c r="P375" s="264"/>
      <c r="Q375" s="264"/>
      <c r="R375" s="264"/>
      <c r="S375" s="264"/>
      <c r="T375" s="26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66" t="s">
        <v>218</v>
      </c>
      <c r="AU375" s="266" t="s">
        <v>214</v>
      </c>
      <c r="AV375" s="14" t="s">
        <v>85</v>
      </c>
      <c r="AW375" s="14" t="s">
        <v>32</v>
      </c>
      <c r="AX375" s="14" t="s">
        <v>76</v>
      </c>
      <c r="AY375" s="266" t="s">
        <v>205</v>
      </c>
    </row>
    <row r="376" s="14" customFormat="1">
      <c r="A376" s="14"/>
      <c r="B376" s="256"/>
      <c r="C376" s="257"/>
      <c r="D376" s="247" t="s">
        <v>218</v>
      </c>
      <c r="E376" s="258" t="s">
        <v>1</v>
      </c>
      <c r="F376" s="259" t="s">
        <v>340</v>
      </c>
      <c r="G376" s="257"/>
      <c r="H376" s="260">
        <v>73.659000000000006</v>
      </c>
      <c r="I376" s="261"/>
      <c r="J376" s="257"/>
      <c r="K376" s="257"/>
      <c r="L376" s="262"/>
      <c r="M376" s="263"/>
      <c r="N376" s="264"/>
      <c r="O376" s="264"/>
      <c r="P376" s="264"/>
      <c r="Q376" s="264"/>
      <c r="R376" s="264"/>
      <c r="S376" s="264"/>
      <c r="T376" s="26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6" t="s">
        <v>218</v>
      </c>
      <c r="AU376" s="266" t="s">
        <v>214</v>
      </c>
      <c r="AV376" s="14" t="s">
        <v>85</v>
      </c>
      <c r="AW376" s="14" t="s">
        <v>32</v>
      </c>
      <c r="AX376" s="14" t="s">
        <v>76</v>
      </c>
      <c r="AY376" s="266" t="s">
        <v>205</v>
      </c>
    </row>
    <row r="377" s="15" customFormat="1">
      <c r="A377" s="15"/>
      <c r="B377" s="267"/>
      <c r="C377" s="268"/>
      <c r="D377" s="247" t="s">
        <v>218</v>
      </c>
      <c r="E377" s="269" t="s">
        <v>1</v>
      </c>
      <c r="F377" s="270" t="s">
        <v>229</v>
      </c>
      <c r="G377" s="268"/>
      <c r="H377" s="271">
        <v>141.69800000000001</v>
      </c>
      <c r="I377" s="272"/>
      <c r="J377" s="268"/>
      <c r="K377" s="268"/>
      <c r="L377" s="273"/>
      <c r="M377" s="274"/>
      <c r="N377" s="275"/>
      <c r="O377" s="275"/>
      <c r="P377" s="275"/>
      <c r="Q377" s="275"/>
      <c r="R377" s="275"/>
      <c r="S377" s="275"/>
      <c r="T377" s="276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77" t="s">
        <v>218</v>
      </c>
      <c r="AU377" s="277" t="s">
        <v>214</v>
      </c>
      <c r="AV377" s="15" t="s">
        <v>213</v>
      </c>
      <c r="AW377" s="15" t="s">
        <v>32</v>
      </c>
      <c r="AX377" s="15" t="s">
        <v>83</v>
      </c>
      <c r="AY377" s="277" t="s">
        <v>205</v>
      </c>
    </row>
    <row r="378" s="2" customFormat="1" ht="37.8" customHeight="1">
      <c r="A378" s="39"/>
      <c r="B378" s="40"/>
      <c r="C378" s="227" t="s">
        <v>341</v>
      </c>
      <c r="D378" s="227" t="s">
        <v>208</v>
      </c>
      <c r="E378" s="228" t="s">
        <v>342</v>
      </c>
      <c r="F378" s="229" t="s">
        <v>343</v>
      </c>
      <c r="G378" s="230" t="s">
        <v>211</v>
      </c>
      <c r="H378" s="231">
        <v>1416.98</v>
      </c>
      <c r="I378" s="232"/>
      <c r="J378" s="233">
        <f>ROUND(I378*H378,2)</f>
        <v>0</v>
      </c>
      <c r="K378" s="229" t="s">
        <v>212</v>
      </c>
      <c r="L378" s="45"/>
      <c r="M378" s="234" t="s">
        <v>1</v>
      </c>
      <c r="N378" s="235" t="s">
        <v>41</v>
      </c>
      <c r="O378" s="92"/>
      <c r="P378" s="236">
        <f>O378*H378</f>
        <v>0</v>
      </c>
      <c r="Q378" s="236">
        <v>0</v>
      </c>
      <c r="R378" s="236">
        <f>Q378*H378</f>
        <v>0</v>
      </c>
      <c r="S378" s="236">
        <v>0</v>
      </c>
      <c r="T378" s="237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8" t="s">
        <v>213</v>
      </c>
      <c r="AT378" s="238" t="s">
        <v>208</v>
      </c>
      <c r="AU378" s="238" t="s">
        <v>214</v>
      </c>
      <c r="AY378" s="18" t="s">
        <v>205</v>
      </c>
      <c r="BE378" s="239">
        <f>IF(N378="základní",J378,0)</f>
        <v>0</v>
      </c>
      <c r="BF378" s="239">
        <f>IF(N378="snížená",J378,0)</f>
        <v>0</v>
      </c>
      <c r="BG378" s="239">
        <f>IF(N378="zákl. přenesená",J378,0)</f>
        <v>0</v>
      </c>
      <c r="BH378" s="239">
        <f>IF(N378="sníž. přenesená",J378,0)</f>
        <v>0</v>
      </c>
      <c r="BI378" s="239">
        <f>IF(N378="nulová",J378,0)</f>
        <v>0</v>
      </c>
      <c r="BJ378" s="18" t="s">
        <v>83</v>
      </c>
      <c r="BK378" s="239">
        <f>ROUND(I378*H378,2)</f>
        <v>0</v>
      </c>
      <c r="BL378" s="18" t="s">
        <v>213</v>
      </c>
      <c r="BM378" s="238" t="s">
        <v>344</v>
      </c>
    </row>
    <row r="379" s="2" customFormat="1">
      <c r="A379" s="39"/>
      <c r="B379" s="40"/>
      <c r="C379" s="41"/>
      <c r="D379" s="240" t="s">
        <v>216</v>
      </c>
      <c r="E379" s="41"/>
      <c r="F379" s="241" t="s">
        <v>345</v>
      </c>
      <c r="G379" s="41"/>
      <c r="H379" s="41"/>
      <c r="I379" s="242"/>
      <c r="J379" s="41"/>
      <c r="K379" s="41"/>
      <c r="L379" s="45"/>
      <c r="M379" s="243"/>
      <c r="N379" s="244"/>
      <c r="O379" s="92"/>
      <c r="P379" s="92"/>
      <c r="Q379" s="92"/>
      <c r="R379" s="92"/>
      <c r="S379" s="92"/>
      <c r="T379" s="93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T379" s="18" t="s">
        <v>216</v>
      </c>
      <c r="AU379" s="18" t="s">
        <v>214</v>
      </c>
    </row>
    <row r="380" s="14" customFormat="1">
      <c r="A380" s="14"/>
      <c r="B380" s="256"/>
      <c r="C380" s="257"/>
      <c r="D380" s="247" t="s">
        <v>218</v>
      </c>
      <c r="E380" s="257"/>
      <c r="F380" s="259" t="s">
        <v>346</v>
      </c>
      <c r="G380" s="257"/>
      <c r="H380" s="260">
        <v>1416.98</v>
      </c>
      <c r="I380" s="261"/>
      <c r="J380" s="257"/>
      <c r="K380" s="257"/>
      <c r="L380" s="262"/>
      <c r="M380" s="263"/>
      <c r="N380" s="264"/>
      <c r="O380" s="264"/>
      <c r="P380" s="264"/>
      <c r="Q380" s="264"/>
      <c r="R380" s="264"/>
      <c r="S380" s="264"/>
      <c r="T380" s="26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6" t="s">
        <v>218</v>
      </c>
      <c r="AU380" s="266" t="s">
        <v>214</v>
      </c>
      <c r="AV380" s="14" t="s">
        <v>85</v>
      </c>
      <c r="AW380" s="14" t="s">
        <v>4</v>
      </c>
      <c r="AX380" s="14" t="s">
        <v>83</v>
      </c>
      <c r="AY380" s="266" t="s">
        <v>205</v>
      </c>
    </row>
    <row r="381" s="2" customFormat="1" ht="24.15" customHeight="1">
      <c r="A381" s="39"/>
      <c r="B381" s="40"/>
      <c r="C381" s="227" t="s">
        <v>303</v>
      </c>
      <c r="D381" s="227" t="s">
        <v>208</v>
      </c>
      <c r="E381" s="228" t="s">
        <v>347</v>
      </c>
      <c r="F381" s="229" t="s">
        <v>348</v>
      </c>
      <c r="G381" s="230" t="s">
        <v>211</v>
      </c>
      <c r="H381" s="231">
        <v>308.80099999999999</v>
      </c>
      <c r="I381" s="232"/>
      <c r="J381" s="233">
        <f>ROUND(I381*H381,2)</f>
        <v>0</v>
      </c>
      <c r="K381" s="229" t="s">
        <v>212</v>
      </c>
      <c r="L381" s="45"/>
      <c r="M381" s="234" t="s">
        <v>1</v>
      </c>
      <c r="N381" s="235" t="s">
        <v>41</v>
      </c>
      <c r="O381" s="92"/>
      <c r="P381" s="236">
        <f>O381*H381</f>
        <v>0</v>
      </c>
      <c r="Q381" s="236">
        <v>0</v>
      </c>
      <c r="R381" s="236">
        <f>Q381*H381</f>
        <v>0</v>
      </c>
      <c r="S381" s="236">
        <v>0</v>
      </c>
      <c r="T381" s="237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8" t="s">
        <v>213</v>
      </c>
      <c r="AT381" s="238" t="s">
        <v>208</v>
      </c>
      <c r="AU381" s="238" t="s">
        <v>214</v>
      </c>
      <c r="AY381" s="18" t="s">
        <v>205</v>
      </c>
      <c r="BE381" s="239">
        <f>IF(N381="základní",J381,0)</f>
        <v>0</v>
      </c>
      <c r="BF381" s="239">
        <f>IF(N381="snížená",J381,0)</f>
        <v>0</v>
      </c>
      <c r="BG381" s="239">
        <f>IF(N381="zákl. přenesená",J381,0)</f>
        <v>0</v>
      </c>
      <c r="BH381" s="239">
        <f>IF(N381="sníž. přenesená",J381,0)</f>
        <v>0</v>
      </c>
      <c r="BI381" s="239">
        <f>IF(N381="nulová",J381,0)</f>
        <v>0</v>
      </c>
      <c r="BJ381" s="18" t="s">
        <v>83</v>
      </c>
      <c r="BK381" s="239">
        <f>ROUND(I381*H381,2)</f>
        <v>0</v>
      </c>
      <c r="BL381" s="18" t="s">
        <v>213</v>
      </c>
      <c r="BM381" s="238" t="s">
        <v>349</v>
      </c>
    </row>
    <row r="382" s="2" customFormat="1">
      <c r="A382" s="39"/>
      <c r="B382" s="40"/>
      <c r="C382" s="41"/>
      <c r="D382" s="240" t="s">
        <v>216</v>
      </c>
      <c r="E382" s="41"/>
      <c r="F382" s="241" t="s">
        <v>350</v>
      </c>
      <c r="G382" s="41"/>
      <c r="H382" s="41"/>
      <c r="I382" s="242"/>
      <c r="J382" s="41"/>
      <c r="K382" s="41"/>
      <c r="L382" s="45"/>
      <c r="M382" s="243"/>
      <c r="N382" s="244"/>
      <c r="O382" s="92"/>
      <c r="P382" s="92"/>
      <c r="Q382" s="92"/>
      <c r="R382" s="92"/>
      <c r="S382" s="92"/>
      <c r="T382" s="93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216</v>
      </c>
      <c r="AU382" s="18" t="s">
        <v>214</v>
      </c>
    </row>
    <row r="383" s="13" customFormat="1">
      <c r="A383" s="13"/>
      <c r="B383" s="245"/>
      <c r="C383" s="246"/>
      <c r="D383" s="247" t="s">
        <v>218</v>
      </c>
      <c r="E383" s="248" t="s">
        <v>1</v>
      </c>
      <c r="F383" s="249" t="s">
        <v>219</v>
      </c>
      <c r="G383" s="246"/>
      <c r="H383" s="248" t="s">
        <v>1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5" t="s">
        <v>218</v>
      </c>
      <c r="AU383" s="255" t="s">
        <v>214</v>
      </c>
      <c r="AV383" s="13" t="s">
        <v>83</v>
      </c>
      <c r="AW383" s="13" t="s">
        <v>32</v>
      </c>
      <c r="AX383" s="13" t="s">
        <v>76</v>
      </c>
      <c r="AY383" s="255" t="s">
        <v>205</v>
      </c>
    </row>
    <row r="384" s="13" customFormat="1">
      <c r="A384" s="13"/>
      <c r="B384" s="245"/>
      <c r="C384" s="246"/>
      <c r="D384" s="247" t="s">
        <v>218</v>
      </c>
      <c r="E384" s="248" t="s">
        <v>1</v>
      </c>
      <c r="F384" s="249" t="s">
        <v>220</v>
      </c>
      <c r="G384" s="246"/>
      <c r="H384" s="248" t="s">
        <v>1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5" t="s">
        <v>218</v>
      </c>
      <c r="AU384" s="255" t="s">
        <v>214</v>
      </c>
      <c r="AV384" s="13" t="s">
        <v>83</v>
      </c>
      <c r="AW384" s="13" t="s">
        <v>32</v>
      </c>
      <c r="AX384" s="13" t="s">
        <v>76</v>
      </c>
      <c r="AY384" s="255" t="s">
        <v>205</v>
      </c>
    </row>
    <row r="385" s="13" customFormat="1">
      <c r="A385" s="13"/>
      <c r="B385" s="245"/>
      <c r="C385" s="246"/>
      <c r="D385" s="247" t="s">
        <v>218</v>
      </c>
      <c r="E385" s="248" t="s">
        <v>1</v>
      </c>
      <c r="F385" s="249" t="s">
        <v>222</v>
      </c>
      <c r="G385" s="246"/>
      <c r="H385" s="248" t="s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5" t="s">
        <v>218</v>
      </c>
      <c r="AU385" s="255" t="s">
        <v>214</v>
      </c>
      <c r="AV385" s="13" t="s">
        <v>83</v>
      </c>
      <c r="AW385" s="13" t="s">
        <v>32</v>
      </c>
      <c r="AX385" s="13" t="s">
        <v>76</v>
      </c>
      <c r="AY385" s="255" t="s">
        <v>205</v>
      </c>
    </row>
    <row r="386" s="13" customFormat="1">
      <c r="A386" s="13"/>
      <c r="B386" s="245"/>
      <c r="C386" s="246"/>
      <c r="D386" s="247" t="s">
        <v>218</v>
      </c>
      <c r="E386" s="248" t="s">
        <v>1</v>
      </c>
      <c r="F386" s="249" t="s">
        <v>351</v>
      </c>
      <c r="G386" s="246"/>
      <c r="H386" s="248" t="s">
        <v>1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5" t="s">
        <v>218</v>
      </c>
      <c r="AU386" s="255" t="s">
        <v>214</v>
      </c>
      <c r="AV386" s="13" t="s">
        <v>83</v>
      </c>
      <c r="AW386" s="13" t="s">
        <v>32</v>
      </c>
      <c r="AX386" s="13" t="s">
        <v>76</v>
      </c>
      <c r="AY386" s="255" t="s">
        <v>205</v>
      </c>
    </row>
    <row r="387" s="13" customFormat="1">
      <c r="A387" s="13"/>
      <c r="B387" s="245"/>
      <c r="C387" s="246"/>
      <c r="D387" s="247" t="s">
        <v>218</v>
      </c>
      <c r="E387" s="248" t="s">
        <v>1</v>
      </c>
      <c r="F387" s="249" t="s">
        <v>311</v>
      </c>
      <c r="G387" s="246"/>
      <c r="H387" s="248" t="s">
        <v>1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5" t="s">
        <v>218</v>
      </c>
      <c r="AU387" s="255" t="s">
        <v>214</v>
      </c>
      <c r="AV387" s="13" t="s">
        <v>83</v>
      </c>
      <c r="AW387" s="13" t="s">
        <v>32</v>
      </c>
      <c r="AX387" s="13" t="s">
        <v>76</v>
      </c>
      <c r="AY387" s="255" t="s">
        <v>205</v>
      </c>
    </row>
    <row r="388" s="14" customFormat="1">
      <c r="A388" s="14"/>
      <c r="B388" s="256"/>
      <c r="C388" s="257"/>
      <c r="D388" s="247" t="s">
        <v>218</v>
      </c>
      <c r="E388" s="258" t="s">
        <v>1</v>
      </c>
      <c r="F388" s="259" t="s">
        <v>312</v>
      </c>
      <c r="G388" s="257"/>
      <c r="H388" s="260">
        <v>68.801000000000002</v>
      </c>
      <c r="I388" s="261"/>
      <c r="J388" s="257"/>
      <c r="K388" s="257"/>
      <c r="L388" s="262"/>
      <c r="M388" s="263"/>
      <c r="N388" s="264"/>
      <c r="O388" s="264"/>
      <c r="P388" s="264"/>
      <c r="Q388" s="264"/>
      <c r="R388" s="264"/>
      <c r="S388" s="264"/>
      <c r="T388" s="26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66" t="s">
        <v>218</v>
      </c>
      <c r="AU388" s="266" t="s">
        <v>214</v>
      </c>
      <c r="AV388" s="14" t="s">
        <v>85</v>
      </c>
      <c r="AW388" s="14" t="s">
        <v>32</v>
      </c>
      <c r="AX388" s="14" t="s">
        <v>76</v>
      </c>
      <c r="AY388" s="266" t="s">
        <v>205</v>
      </c>
    </row>
    <row r="389" s="14" customFormat="1">
      <c r="A389" s="14"/>
      <c r="B389" s="256"/>
      <c r="C389" s="257"/>
      <c r="D389" s="247" t="s">
        <v>218</v>
      </c>
      <c r="E389" s="258" t="s">
        <v>1</v>
      </c>
      <c r="F389" s="259" t="s">
        <v>352</v>
      </c>
      <c r="G389" s="257"/>
      <c r="H389" s="260">
        <v>240</v>
      </c>
      <c r="I389" s="261"/>
      <c r="J389" s="257"/>
      <c r="K389" s="257"/>
      <c r="L389" s="262"/>
      <c r="M389" s="263"/>
      <c r="N389" s="264"/>
      <c r="O389" s="264"/>
      <c r="P389" s="264"/>
      <c r="Q389" s="264"/>
      <c r="R389" s="264"/>
      <c r="S389" s="264"/>
      <c r="T389" s="265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66" t="s">
        <v>218</v>
      </c>
      <c r="AU389" s="266" t="s">
        <v>214</v>
      </c>
      <c r="AV389" s="14" t="s">
        <v>85</v>
      </c>
      <c r="AW389" s="14" t="s">
        <v>32</v>
      </c>
      <c r="AX389" s="14" t="s">
        <v>76</v>
      </c>
      <c r="AY389" s="266" t="s">
        <v>205</v>
      </c>
    </row>
    <row r="390" s="15" customFormat="1">
      <c r="A390" s="15"/>
      <c r="B390" s="267"/>
      <c r="C390" s="268"/>
      <c r="D390" s="247" t="s">
        <v>218</v>
      </c>
      <c r="E390" s="269" t="s">
        <v>1</v>
      </c>
      <c r="F390" s="270" t="s">
        <v>229</v>
      </c>
      <c r="G390" s="268"/>
      <c r="H390" s="271">
        <v>308.80099999999999</v>
      </c>
      <c r="I390" s="272"/>
      <c r="J390" s="268"/>
      <c r="K390" s="268"/>
      <c r="L390" s="273"/>
      <c r="M390" s="274"/>
      <c r="N390" s="275"/>
      <c r="O390" s="275"/>
      <c r="P390" s="275"/>
      <c r="Q390" s="275"/>
      <c r="R390" s="275"/>
      <c r="S390" s="275"/>
      <c r="T390" s="276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77" t="s">
        <v>218</v>
      </c>
      <c r="AU390" s="277" t="s">
        <v>214</v>
      </c>
      <c r="AV390" s="15" t="s">
        <v>213</v>
      </c>
      <c r="AW390" s="15" t="s">
        <v>32</v>
      </c>
      <c r="AX390" s="15" t="s">
        <v>83</v>
      </c>
      <c r="AY390" s="277" t="s">
        <v>205</v>
      </c>
    </row>
    <row r="391" s="12" customFormat="1" ht="20.88" customHeight="1">
      <c r="A391" s="12"/>
      <c r="B391" s="211"/>
      <c r="C391" s="212"/>
      <c r="D391" s="213" t="s">
        <v>75</v>
      </c>
      <c r="E391" s="225" t="s">
        <v>353</v>
      </c>
      <c r="F391" s="225" t="s">
        <v>354</v>
      </c>
      <c r="G391" s="212"/>
      <c r="H391" s="212"/>
      <c r="I391" s="215"/>
      <c r="J391" s="226">
        <f>BK391</f>
        <v>0</v>
      </c>
      <c r="K391" s="212"/>
      <c r="L391" s="217"/>
      <c r="M391" s="218"/>
      <c r="N391" s="219"/>
      <c r="O391" s="219"/>
      <c r="P391" s="220">
        <f>SUM(P392:P451)</f>
        <v>0</v>
      </c>
      <c r="Q391" s="219"/>
      <c r="R391" s="220">
        <f>SUM(R392:R451)</f>
        <v>162</v>
      </c>
      <c r="S391" s="219"/>
      <c r="T391" s="221">
        <f>SUM(T392:T451)</f>
        <v>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222" t="s">
        <v>83</v>
      </c>
      <c r="AT391" s="223" t="s">
        <v>75</v>
      </c>
      <c r="AU391" s="223" t="s">
        <v>85</v>
      </c>
      <c r="AY391" s="222" t="s">
        <v>205</v>
      </c>
      <c r="BK391" s="224">
        <f>SUM(BK392:BK451)</f>
        <v>0</v>
      </c>
    </row>
    <row r="392" s="2" customFormat="1" ht="33" customHeight="1">
      <c r="A392" s="39"/>
      <c r="B392" s="40"/>
      <c r="C392" s="227" t="s">
        <v>353</v>
      </c>
      <c r="D392" s="227" t="s">
        <v>208</v>
      </c>
      <c r="E392" s="228" t="s">
        <v>355</v>
      </c>
      <c r="F392" s="229" t="s">
        <v>356</v>
      </c>
      <c r="G392" s="230" t="s">
        <v>357</v>
      </c>
      <c r="H392" s="231">
        <v>176.51400000000001</v>
      </c>
      <c r="I392" s="232"/>
      <c r="J392" s="233">
        <f>ROUND(I392*H392,2)</f>
        <v>0</v>
      </c>
      <c r="K392" s="229" t="s">
        <v>212</v>
      </c>
      <c r="L392" s="45"/>
      <c r="M392" s="234" t="s">
        <v>1</v>
      </c>
      <c r="N392" s="235" t="s">
        <v>41</v>
      </c>
      <c r="O392" s="92"/>
      <c r="P392" s="236">
        <f>O392*H392</f>
        <v>0</v>
      </c>
      <c r="Q392" s="236">
        <v>0</v>
      </c>
      <c r="R392" s="236">
        <f>Q392*H392</f>
        <v>0</v>
      </c>
      <c r="S392" s="236">
        <v>0</v>
      </c>
      <c r="T392" s="237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38" t="s">
        <v>213</v>
      </c>
      <c r="AT392" s="238" t="s">
        <v>208</v>
      </c>
      <c r="AU392" s="238" t="s">
        <v>214</v>
      </c>
      <c r="AY392" s="18" t="s">
        <v>205</v>
      </c>
      <c r="BE392" s="239">
        <f>IF(N392="základní",J392,0)</f>
        <v>0</v>
      </c>
      <c r="BF392" s="239">
        <f>IF(N392="snížená",J392,0)</f>
        <v>0</v>
      </c>
      <c r="BG392" s="239">
        <f>IF(N392="zákl. přenesená",J392,0)</f>
        <v>0</v>
      </c>
      <c r="BH392" s="239">
        <f>IF(N392="sníž. přenesená",J392,0)</f>
        <v>0</v>
      </c>
      <c r="BI392" s="239">
        <f>IF(N392="nulová",J392,0)</f>
        <v>0</v>
      </c>
      <c r="BJ392" s="18" t="s">
        <v>83</v>
      </c>
      <c r="BK392" s="239">
        <f>ROUND(I392*H392,2)</f>
        <v>0</v>
      </c>
      <c r="BL392" s="18" t="s">
        <v>213</v>
      </c>
      <c r="BM392" s="238" t="s">
        <v>358</v>
      </c>
    </row>
    <row r="393" s="2" customFormat="1">
      <c r="A393" s="39"/>
      <c r="B393" s="40"/>
      <c r="C393" s="41"/>
      <c r="D393" s="240" t="s">
        <v>216</v>
      </c>
      <c r="E393" s="41"/>
      <c r="F393" s="241" t="s">
        <v>359</v>
      </c>
      <c r="G393" s="41"/>
      <c r="H393" s="41"/>
      <c r="I393" s="242"/>
      <c r="J393" s="41"/>
      <c r="K393" s="41"/>
      <c r="L393" s="45"/>
      <c r="M393" s="243"/>
      <c r="N393" s="244"/>
      <c r="O393" s="92"/>
      <c r="P393" s="92"/>
      <c r="Q393" s="92"/>
      <c r="R393" s="92"/>
      <c r="S393" s="92"/>
      <c r="T393" s="93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216</v>
      </c>
      <c r="AU393" s="18" t="s">
        <v>214</v>
      </c>
    </row>
    <row r="394" s="13" customFormat="1">
      <c r="A394" s="13"/>
      <c r="B394" s="245"/>
      <c r="C394" s="246"/>
      <c r="D394" s="247" t="s">
        <v>218</v>
      </c>
      <c r="E394" s="248" t="s">
        <v>1</v>
      </c>
      <c r="F394" s="249" t="s">
        <v>219</v>
      </c>
      <c r="G394" s="246"/>
      <c r="H394" s="248" t="s">
        <v>1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5" t="s">
        <v>218</v>
      </c>
      <c r="AU394" s="255" t="s">
        <v>214</v>
      </c>
      <c r="AV394" s="13" t="s">
        <v>83</v>
      </c>
      <c r="AW394" s="13" t="s">
        <v>32</v>
      </c>
      <c r="AX394" s="13" t="s">
        <v>76</v>
      </c>
      <c r="AY394" s="255" t="s">
        <v>205</v>
      </c>
    </row>
    <row r="395" s="13" customFormat="1">
      <c r="A395" s="13"/>
      <c r="B395" s="245"/>
      <c r="C395" s="246"/>
      <c r="D395" s="247" t="s">
        <v>218</v>
      </c>
      <c r="E395" s="248" t="s">
        <v>1</v>
      </c>
      <c r="F395" s="249" t="s">
        <v>220</v>
      </c>
      <c r="G395" s="246"/>
      <c r="H395" s="248" t="s">
        <v>1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5" t="s">
        <v>218</v>
      </c>
      <c r="AU395" s="255" t="s">
        <v>214</v>
      </c>
      <c r="AV395" s="13" t="s">
        <v>83</v>
      </c>
      <c r="AW395" s="13" t="s">
        <v>32</v>
      </c>
      <c r="AX395" s="13" t="s">
        <v>76</v>
      </c>
      <c r="AY395" s="255" t="s">
        <v>205</v>
      </c>
    </row>
    <row r="396" s="13" customFormat="1">
      <c r="A396" s="13"/>
      <c r="B396" s="245"/>
      <c r="C396" s="246"/>
      <c r="D396" s="247" t="s">
        <v>218</v>
      </c>
      <c r="E396" s="248" t="s">
        <v>1</v>
      </c>
      <c r="F396" s="249" t="s">
        <v>222</v>
      </c>
      <c r="G396" s="246"/>
      <c r="H396" s="248" t="s">
        <v>1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5" t="s">
        <v>218</v>
      </c>
      <c r="AU396" s="255" t="s">
        <v>214</v>
      </c>
      <c r="AV396" s="13" t="s">
        <v>83</v>
      </c>
      <c r="AW396" s="13" t="s">
        <v>32</v>
      </c>
      <c r="AX396" s="13" t="s">
        <v>76</v>
      </c>
      <c r="AY396" s="255" t="s">
        <v>205</v>
      </c>
    </row>
    <row r="397" s="13" customFormat="1">
      <c r="A397" s="13"/>
      <c r="B397" s="245"/>
      <c r="C397" s="246"/>
      <c r="D397" s="247" t="s">
        <v>218</v>
      </c>
      <c r="E397" s="248" t="s">
        <v>1</v>
      </c>
      <c r="F397" s="249" t="s">
        <v>360</v>
      </c>
      <c r="G397" s="246"/>
      <c r="H397" s="248" t="s">
        <v>1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5" t="s">
        <v>218</v>
      </c>
      <c r="AU397" s="255" t="s">
        <v>214</v>
      </c>
      <c r="AV397" s="13" t="s">
        <v>83</v>
      </c>
      <c r="AW397" s="13" t="s">
        <v>32</v>
      </c>
      <c r="AX397" s="13" t="s">
        <v>76</v>
      </c>
      <c r="AY397" s="255" t="s">
        <v>205</v>
      </c>
    </row>
    <row r="398" s="13" customFormat="1">
      <c r="A398" s="13"/>
      <c r="B398" s="245"/>
      <c r="C398" s="246"/>
      <c r="D398" s="247" t="s">
        <v>218</v>
      </c>
      <c r="E398" s="248" t="s">
        <v>1</v>
      </c>
      <c r="F398" s="249" t="s">
        <v>222</v>
      </c>
      <c r="G398" s="246"/>
      <c r="H398" s="248" t="s">
        <v>1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5" t="s">
        <v>218</v>
      </c>
      <c r="AU398" s="255" t="s">
        <v>214</v>
      </c>
      <c r="AV398" s="13" t="s">
        <v>83</v>
      </c>
      <c r="AW398" s="13" t="s">
        <v>32</v>
      </c>
      <c r="AX398" s="13" t="s">
        <v>76</v>
      </c>
      <c r="AY398" s="255" t="s">
        <v>205</v>
      </c>
    </row>
    <row r="399" s="13" customFormat="1">
      <c r="A399" s="13"/>
      <c r="B399" s="245"/>
      <c r="C399" s="246"/>
      <c r="D399" s="247" t="s">
        <v>218</v>
      </c>
      <c r="E399" s="248" t="s">
        <v>1</v>
      </c>
      <c r="F399" s="249" t="s">
        <v>361</v>
      </c>
      <c r="G399" s="246"/>
      <c r="H399" s="248" t="s">
        <v>1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5" t="s">
        <v>218</v>
      </c>
      <c r="AU399" s="255" t="s">
        <v>214</v>
      </c>
      <c r="AV399" s="13" t="s">
        <v>83</v>
      </c>
      <c r="AW399" s="13" t="s">
        <v>32</v>
      </c>
      <c r="AX399" s="13" t="s">
        <v>76</v>
      </c>
      <c r="AY399" s="255" t="s">
        <v>205</v>
      </c>
    </row>
    <row r="400" s="14" customFormat="1">
      <c r="A400" s="14"/>
      <c r="B400" s="256"/>
      <c r="C400" s="257"/>
      <c r="D400" s="247" t="s">
        <v>218</v>
      </c>
      <c r="E400" s="258" t="s">
        <v>1</v>
      </c>
      <c r="F400" s="259" t="s">
        <v>362</v>
      </c>
      <c r="G400" s="257"/>
      <c r="H400" s="260">
        <v>299.58699999999999</v>
      </c>
      <c r="I400" s="261"/>
      <c r="J400" s="257"/>
      <c r="K400" s="257"/>
      <c r="L400" s="262"/>
      <c r="M400" s="263"/>
      <c r="N400" s="264"/>
      <c r="O400" s="264"/>
      <c r="P400" s="264"/>
      <c r="Q400" s="264"/>
      <c r="R400" s="264"/>
      <c r="S400" s="264"/>
      <c r="T400" s="26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66" t="s">
        <v>218</v>
      </c>
      <c r="AU400" s="266" t="s">
        <v>214</v>
      </c>
      <c r="AV400" s="14" t="s">
        <v>85</v>
      </c>
      <c r="AW400" s="14" t="s">
        <v>32</v>
      </c>
      <c r="AX400" s="14" t="s">
        <v>76</v>
      </c>
      <c r="AY400" s="266" t="s">
        <v>205</v>
      </c>
    </row>
    <row r="401" s="14" customFormat="1">
      <c r="A401" s="14"/>
      <c r="B401" s="256"/>
      <c r="C401" s="257"/>
      <c r="D401" s="247" t="s">
        <v>218</v>
      </c>
      <c r="E401" s="258" t="s">
        <v>1</v>
      </c>
      <c r="F401" s="259" t="s">
        <v>363</v>
      </c>
      <c r="G401" s="257"/>
      <c r="H401" s="260">
        <v>141.69800000000001</v>
      </c>
      <c r="I401" s="261"/>
      <c r="J401" s="257"/>
      <c r="K401" s="257"/>
      <c r="L401" s="262"/>
      <c r="M401" s="263"/>
      <c r="N401" s="264"/>
      <c r="O401" s="264"/>
      <c r="P401" s="264"/>
      <c r="Q401" s="264"/>
      <c r="R401" s="264"/>
      <c r="S401" s="264"/>
      <c r="T401" s="26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66" t="s">
        <v>218</v>
      </c>
      <c r="AU401" s="266" t="s">
        <v>214</v>
      </c>
      <c r="AV401" s="14" t="s">
        <v>85</v>
      </c>
      <c r="AW401" s="14" t="s">
        <v>32</v>
      </c>
      <c r="AX401" s="14" t="s">
        <v>76</v>
      </c>
      <c r="AY401" s="266" t="s">
        <v>205</v>
      </c>
    </row>
    <row r="402" s="15" customFormat="1">
      <c r="A402" s="15"/>
      <c r="B402" s="267"/>
      <c r="C402" s="268"/>
      <c r="D402" s="247" t="s">
        <v>218</v>
      </c>
      <c r="E402" s="269" t="s">
        <v>1</v>
      </c>
      <c r="F402" s="270" t="s">
        <v>229</v>
      </c>
      <c r="G402" s="268"/>
      <c r="H402" s="271">
        <v>441.28500000000002</v>
      </c>
      <c r="I402" s="272"/>
      <c r="J402" s="268"/>
      <c r="K402" s="268"/>
      <c r="L402" s="273"/>
      <c r="M402" s="274"/>
      <c r="N402" s="275"/>
      <c r="O402" s="275"/>
      <c r="P402" s="275"/>
      <c r="Q402" s="275"/>
      <c r="R402" s="275"/>
      <c r="S402" s="275"/>
      <c r="T402" s="276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77" t="s">
        <v>218</v>
      </c>
      <c r="AU402" s="277" t="s">
        <v>214</v>
      </c>
      <c r="AV402" s="15" t="s">
        <v>213</v>
      </c>
      <c r="AW402" s="15" t="s">
        <v>32</v>
      </c>
      <c r="AX402" s="15" t="s">
        <v>83</v>
      </c>
      <c r="AY402" s="277" t="s">
        <v>205</v>
      </c>
    </row>
    <row r="403" s="14" customFormat="1">
      <c r="A403" s="14"/>
      <c r="B403" s="256"/>
      <c r="C403" s="257"/>
      <c r="D403" s="247" t="s">
        <v>218</v>
      </c>
      <c r="E403" s="257"/>
      <c r="F403" s="259" t="s">
        <v>364</v>
      </c>
      <c r="G403" s="257"/>
      <c r="H403" s="260">
        <v>176.51400000000001</v>
      </c>
      <c r="I403" s="261"/>
      <c r="J403" s="257"/>
      <c r="K403" s="257"/>
      <c r="L403" s="262"/>
      <c r="M403" s="263"/>
      <c r="N403" s="264"/>
      <c r="O403" s="264"/>
      <c r="P403" s="264"/>
      <c r="Q403" s="264"/>
      <c r="R403" s="264"/>
      <c r="S403" s="264"/>
      <c r="T403" s="26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6" t="s">
        <v>218</v>
      </c>
      <c r="AU403" s="266" t="s">
        <v>214</v>
      </c>
      <c r="AV403" s="14" t="s">
        <v>85</v>
      </c>
      <c r="AW403" s="14" t="s">
        <v>4</v>
      </c>
      <c r="AX403" s="14" t="s">
        <v>83</v>
      </c>
      <c r="AY403" s="266" t="s">
        <v>205</v>
      </c>
    </row>
    <row r="404" s="2" customFormat="1" ht="44.25" customHeight="1">
      <c r="A404" s="39"/>
      <c r="B404" s="40"/>
      <c r="C404" s="227" t="s">
        <v>365</v>
      </c>
      <c r="D404" s="227" t="s">
        <v>208</v>
      </c>
      <c r="E404" s="228" t="s">
        <v>366</v>
      </c>
      <c r="F404" s="229" t="s">
        <v>367</v>
      </c>
      <c r="G404" s="230" t="s">
        <v>357</v>
      </c>
      <c r="H404" s="231">
        <v>706.05600000000004</v>
      </c>
      <c r="I404" s="232"/>
      <c r="J404" s="233">
        <f>ROUND(I404*H404,2)</f>
        <v>0</v>
      </c>
      <c r="K404" s="229" t="s">
        <v>212</v>
      </c>
      <c r="L404" s="45"/>
      <c r="M404" s="234" t="s">
        <v>1</v>
      </c>
      <c r="N404" s="235" t="s">
        <v>41</v>
      </c>
      <c r="O404" s="92"/>
      <c r="P404" s="236">
        <f>O404*H404</f>
        <v>0</v>
      </c>
      <c r="Q404" s="236">
        <v>0</v>
      </c>
      <c r="R404" s="236">
        <f>Q404*H404</f>
        <v>0</v>
      </c>
      <c r="S404" s="236">
        <v>0</v>
      </c>
      <c r="T404" s="237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38" t="s">
        <v>213</v>
      </c>
      <c r="AT404" s="238" t="s">
        <v>208</v>
      </c>
      <c r="AU404" s="238" t="s">
        <v>214</v>
      </c>
      <c r="AY404" s="18" t="s">
        <v>205</v>
      </c>
      <c r="BE404" s="239">
        <f>IF(N404="základní",J404,0)</f>
        <v>0</v>
      </c>
      <c r="BF404" s="239">
        <f>IF(N404="snížená",J404,0)</f>
        <v>0</v>
      </c>
      <c r="BG404" s="239">
        <f>IF(N404="zákl. přenesená",J404,0)</f>
        <v>0</v>
      </c>
      <c r="BH404" s="239">
        <f>IF(N404="sníž. přenesená",J404,0)</f>
        <v>0</v>
      </c>
      <c r="BI404" s="239">
        <f>IF(N404="nulová",J404,0)</f>
        <v>0</v>
      </c>
      <c r="BJ404" s="18" t="s">
        <v>83</v>
      </c>
      <c r="BK404" s="239">
        <f>ROUND(I404*H404,2)</f>
        <v>0</v>
      </c>
      <c r="BL404" s="18" t="s">
        <v>213</v>
      </c>
      <c r="BM404" s="238" t="s">
        <v>368</v>
      </c>
    </row>
    <row r="405" s="2" customFormat="1">
      <c r="A405" s="39"/>
      <c r="B405" s="40"/>
      <c r="C405" s="41"/>
      <c r="D405" s="240" t="s">
        <v>216</v>
      </c>
      <c r="E405" s="41"/>
      <c r="F405" s="241" t="s">
        <v>369</v>
      </c>
      <c r="G405" s="41"/>
      <c r="H405" s="41"/>
      <c r="I405" s="242"/>
      <c r="J405" s="41"/>
      <c r="K405" s="41"/>
      <c r="L405" s="45"/>
      <c r="M405" s="243"/>
      <c r="N405" s="244"/>
      <c r="O405" s="92"/>
      <c r="P405" s="92"/>
      <c r="Q405" s="92"/>
      <c r="R405" s="92"/>
      <c r="S405" s="92"/>
      <c r="T405" s="93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T405" s="18" t="s">
        <v>216</v>
      </c>
      <c r="AU405" s="18" t="s">
        <v>214</v>
      </c>
    </row>
    <row r="406" s="13" customFormat="1">
      <c r="A406" s="13"/>
      <c r="B406" s="245"/>
      <c r="C406" s="246"/>
      <c r="D406" s="247" t="s">
        <v>218</v>
      </c>
      <c r="E406" s="248" t="s">
        <v>1</v>
      </c>
      <c r="F406" s="249" t="s">
        <v>219</v>
      </c>
      <c r="G406" s="246"/>
      <c r="H406" s="248" t="s">
        <v>1</v>
      </c>
      <c r="I406" s="250"/>
      <c r="J406" s="246"/>
      <c r="K406" s="246"/>
      <c r="L406" s="251"/>
      <c r="M406" s="252"/>
      <c r="N406" s="253"/>
      <c r="O406" s="253"/>
      <c r="P406" s="253"/>
      <c r="Q406" s="253"/>
      <c r="R406" s="253"/>
      <c r="S406" s="253"/>
      <c r="T406" s="254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5" t="s">
        <v>218</v>
      </c>
      <c r="AU406" s="255" t="s">
        <v>214</v>
      </c>
      <c r="AV406" s="13" t="s">
        <v>83</v>
      </c>
      <c r="AW406" s="13" t="s">
        <v>32</v>
      </c>
      <c r="AX406" s="13" t="s">
        <v>76</v>
      </c>
      <c r="AY406" s="255" t="s">
        <v>205</v>
      </c>
    </row>
    <row r="407" s="13" customFormat="1">
      <c r="A407" s="13"/>
      <c r="B407" s="245"/>
      <c r="C407" s="246"/>
      <c r="D407" s="247" t="s">
        <v>218</v>
      </c>
      <c r="E407" s="248" t="s">
        <v>1</v>
      </c>
      <c r="F407" s="249" t="s">
        <v>220</v>
      </c>
      <c r="G407" s="246"/>
      <c r="H407" s="248" t="s">
        <v>1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5" t="s">
        <v>218</v>
      </c>
      <c r="AU407" s="255" t="s">
        <v>214</v>
      </c>
      <c r="AV407" s="13" t="s">
        <v>83</v>
      </c>
      <c r="AW407" s="13" t="s">
        <v>32</v>
      </c>
      <c r="AX407" s="13" t="s">
        <v>76</v>
      </c>
      <c r="AY407" s="255" t="s">
        <v>205</v>
      </c>
    </row>
    <row r="408" s="13" customFormat="1">
      <c r="A408" s="13"/>
      <c r="B408" s="245"/>
      <c r="C408" s="246"/>
      <c r="D408" s="247" t="s">
        <v>218</v>
      </c>
      <c r="E408" s="248" t="s">
        <v>1</v>
      </c>
      <c r="F408" s="249" t="s">
        <v>222</v>
      </c>
      <c r="G408" s="246"/>
      <c r="H408" s="248" t="s">
        <v>1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5" t="s">
        <v>218</v>
      </c>
      <c r="AU408" s="255" t="s">
        <v>214</v>
      </c>
      <c r="AV408" s="13" t="s">
        <v>83</v>
      </c>
      <c r="AW408" s="13" t="s">
        <v>32</v>
      </c>
      <c r="AX408" s="13" t="s">
        <v>76</v>
      </c>
      <c r="AY408" s="255" t="s">
        <v>205</v>
      </c>
    </row>
    <row r="409" s="13" customFormat="1">
      <c r="A409" s="13"/>
      <c r="B409" s="245"/>
      <c r="C409" s="246"/>
      <c r="D409" s="247" t="s">
        <v>218</v>
      </c>
      <c r="E409" s="248" t="s">
        <v>1</v>
      </c>
      <c r="F409" s="249" t="s">
        <v>370</v>
      </c>
      <c r="G409" s="246"/>
      <c r="H409" s="248" t="s">
        <v>1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5" t="s">
        <v>218</v>
      </c>
      <c r="AU409" s="255" t="s">
        <v>214</v>
      </c>
      <c r="AV409" s="13" t="s">
        <v>83</v>
      </c>
      <c r="AW409" s="13" t="s">
        <v>32</v>
      </c>
      <c r="AX409" s="13" t="s">
        <v>76</v>
      </c>
      <c r="AY409" s="255" t="s">
        <v>205</v>
      </c>
    </row>
    <row r="410" s="13" customFormat="1">
      <c r="A410" s="13"/>
      <c r="B410" s="245"/>
      <c r="C410" s="246"/>
      <c r="D410" s="247" t="s">
        <v>218</v>
      </c>
      <c r="E410" s="248" t="s">
        <v>1</v>
      </c>
      <c r="F410" s="249" t="s">
        <v>222</v>
      </c>
      <c r="G410" s="246"/>
      <c r="H410" s="248" t="s">
        <v>1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5" t="s">
        <v>218</v>
      </c>
      <c r="AU410" s="255" t="s">
        <v>214</v>
      </c>
      <c r="AV410" s="13" t="s">
        <v>83</v>
      </c>
      <c r="AW410" s="13" t="s">
        <v>32</v>
      </c>
      <c r="AX410" s="13" t="s">
        <v>76</v>
      </c>
      <c r="AY410" s="255" t="s">
        <v>205</v>
      </c>
    </row>
    <row r="411" s="13" customFormat="1">
      <c r="A411" s="13"/>
      <c r="B411" s="245"/>
      <c r="C411" s="246"/>
      <c r="D411" s="247" t="s">
        <v>218</v>
      </c>
      <c r="E411" s="248" t="s">
        <v>1</v>
      </c>
      <c r="F411" s="249" t="s">
        <v>361</v>
      </c>
      <c r="G411" s="246"/>
      <c r="H411" s="248" t="s">
        <v>1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5" t="s">
        <v>218</v>
      </c>
      <c r="AU411" s="255" t="s">
        <v>214</v>
      </c>
      <c r="AV411" s="13" t="s">
        <v>83</v>
      </c>
      <c r="AW411" s="13" t="s">
        <v>32</v>
      </c>
      <c r="AX411" s="13" t="s">
        <v>76</v>
      </c>
      <c r="AY411" s="255" t="s">
        <v>205</v>
      </c>
    </row>
    <row r="412" s="14" customFormat="1">
      <c r="A412" s="14"/>
      <c r="B412" s="256"/>
      <c r="C412" s="257"/>
      <c r="D412" s="247" t="s">
        <v>218</v>
      </c>
      <c r="E412" s="258" t="s">
        <v>1</v>
      </c>
      <c r="F412" s="259" t="s">
        <v>362</v>
      </c>
      <c r="G412" s="257"/>
      <c r="H412" s="260">
        <v>299.58699999999999</v>
      </c>
      <c r="I412" s="261"/>
      <c r="J412" s="257"/>
      <c r="K412" s="257"/>
      <c r="L412" s="262"/>
      <c r="M412" s="263"/>
      <c r="N412" s="264"/>
      <c r="O412" s="264"/>
      <c r="P412" s="264"/>
      <c r="Q412" s="264"/>
      <c r="R412" s="264"/>
      <c r="S412" s="264"/>
      <c r="T412" s="265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66" t="s">
        <v>218</v>
      </c>
      <c r="AU412" s="266" t="s">
        <v>214</v>
      </c>
      <c r="AV412" s="14" t="s">
        <v>85</v>
      </c>
      <c r="AW412" s="14" t="s">
        <v>32</v>
      </c>
      <c r="AX412" s="14" t="s">
        <v>76</v>
      </c>
      <c r="AY412" s="266" t="s">
        <v>205</v>
      </c>
    </row>
    <row r="413" s="14" customFormat="1">
      <c r="A413" s="14"/>
      <c r="B413" s="256"/>
      <c r="C413" s="257"/>
      <c r="D413" s="247" t="s">
        <v>218</v>
      </c>
      <c r="E413" s="258" t="s">
        <v>1</v>
      </c>
      <c r="F413" s="259" t="s">
        <v>363</v>
      </c>
      <c r="G413" s="257"/>
      <c r="H413" s="260">
        <v>141.69800000000001</v>
      </c>
      <c r="I413" s="261"/>
      <c r="J413" s="257"/>
      <c r="K413" s="257"/>
      <c r="L413" s="262"/>
      <c r="M413" s="263"/>
      <c r="N413" s="264"/>
      <c r="O413" s="264"/>
      <c r="P413" s="264"/>
      <c r="Q413" s="264"/>
      <c r="R413" s="264"/>
      <c r="S413" s="264"/>
      <c r="T413" s="265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6" t="s">
        <v>218</v>
      </c>
      <c r="AU413" s="266" t="s">
        <v>214</v>
      </c>
      <c r="AV413" s="14" t="s">
        <v>85</v>
      </c>
      <c r="AW413" s="14" t="s">
        <v>32</v>
      </c>
      <c r="AX413" s="14" t="s">
        <v>76</v>
      </c>
      <c r="AY413" s="266" t="s">
        <v>205</v>
      </c>
    </row>
    <row r="414" s="15" customFormat="1">
      <c r="A414" s="15"/>
      <c r="B414" s="267"/>
      <c r="C414" s="268"/>
      <c r="D414" s="247" t="s">
        <v>218</v>
      </c>
      <c r="E414" s="269" t="s">
        <v>1</v>
      </c>
      <c r="F414" s="270" t="s">
        <v>229</v>
      </c>
      <c r="G414" s="268"/>
      <c r="H414" s="271">
        <v>441.28500000000002</v>
      </c>
      <c r="I414" s="272"/>
      <c r="J414" s="268"/>
      <c r="K414" s="268"/>
      <c r="L414" s="273"/>
      <c r="M414" s="274"/>
      <c r="N414" s="275"/>
      <c r="O414" s="275"/>
      <c r="P414" s="275"/>
      <c r="Q414" s="275"/>
      <c r="R414" s="275"/>
      <c r="S414" s="275"/>
      <c r="T414" s="276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7" t="s">
        <v>218</v>
      </c>
      <c r="AU414" s="277" t="s">
        <v>214</v>
      </c>
      <c r="AV414" s="15" t="s">
        <v>213</v>
      </c>
      <c r="AW414" s="15" t="s">
        <v>32</v>
      </c>
      <c r="AX414" s="15" t="s">
        <v>83</v>
      </c>
      <c r="AY414" s="277" t="s">
        <v>205</v>
      </c>
    </row>
    <row r="415" s="14" customFormat="1">
      <c r="A415" s="14"/>
      <c r="B415" s="256"/>
      <c r="C415" s="257"/>
      <c r="D415" s="247" t="s">
        <v>218</v>
      </c>
      <c r="E415" s="257"/>
      <c r="F415" s="259" t="s">
        <v>371</v>
      </c>
      <c r="G415" s="257"/>
      <c r="H415" s="260">
        <v>706.05600000000004</v>
      </c>
      <c r="I415" s="261"/>
      <c r="J415" s="257"/>
      <c r="K415" s="257"/>
      <c r="L415" s="262"/>
      <c r="M415" s="263"/>
      <c r="N415" s="264"/>
      <c r="O415" s="264"/>
      <c r="P415" s="264"/>
      <c r="Q415" s="264"/>
      <c r="R415" s="264"/>
      <c r="S415" s="264"/>
      <c r="T415" s="26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66" t="s">
        <v>218</v>
      </c>
      <c r="AU415" s="266" t="s">
        <v>214</v>
      </c>
      <c r="AV415" s="14" t="s">
        <v>85</v>
      </c>
      <c r="AW415" s="14" t="s">
        <v>4</v>
      </c>
      <c r="AX415" s="14" t="s">
        <v>83</v>
      </c>
      <c r="AY415" s="266" t="s">
        <v>205</v>
      </c>
    </row>
    <row r="416" s="2" customFormat="1" ht="16.5" customHeight="1">
      <c r="A416" s="39"/>
      <c r="B416" s="40"/>
      <c r="C416" s="227" t="s">
        <v>372</v>
      </c>
      <c r="D416" s="227" t="s">
        <v>208</v>
      </c>
      <c r="E416" s="228" t="s">
        <v>373</v>
      </c>
      <c r="F416" s="229" t="s">
        <v>374</v>
      </c>
      <c r="G416" s="230" t="s">
        <v>211</v>
      </c>
      <c r="H416" s="231">
        <v>570.08600000000001</v>
      </c>
      <c r="I416" s="232"/>
      <c r="J416" s="233">
        <f>ROUND(I416*H416,2)</f>
        <v>0</v>
      </c>
      <c r="K416" s="229" t="s">
        <v>212</v>
      </c>
      <c r="L416" s="45"/>
      <c r="M416" s="234" t="s">
        <v>1</v>
      </c>
      <c r="N416" s="235" t="s">
        <v>41</v>
      </c>
      <c r="O416" s="92"/>
      <c r="P416" s="236">
        <f>O416*H416</f>
        <v>0</v>
      </c>
      <c r="Q416" s="236">
        <v>0</v>
      </c>
      <c r="R416" s="236">
        <f>Q416*H416</f>
        <v>0</v>
      </c>
      <c r="S416" s="236">
        <v>0</v>
      </c>
      <c r="T416" s="237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38" t="s">
        <v>213</v>
      </c>
      <c r="AT416" s="238" t="s">
        <v>208</v>
      </c>
      <c r="AU416" s="238" t="s">
        <v>214</v>
      </c>
      <c r="AY416" s="18" t="s">
        <v>205</v>
      </c>
      <c r="BE416" s="239">
        <f>IF(N416="základní",J416,0)</f>
        <v>0</v>
      </c>
      <c r="BF416" s="239">
        <f>IF(N416="snížená",J416,0)</f>
        <v>0</v>
      </c>
      <c r="BG416" s="239">
        <f>IF(N416="zákl. přenesená",J416,0)</f>
        <v>0</v>
      </c>
      <c r="BH416" s="239">
        <f>IF(N416="sníž. přenesená",J416,0)</f>
        <v>0</v>
      </c>
      <c r="BI416" s="239">
        <f>IF(N416="nulová",J416,0)</f>
        <v>0</v>
      </c>
      <c r="BJ416" s="18" t="s">
        <v>83</v>
      </c>
      <c r="BK416" s="239">
        <f>ROUND(I416*H416,2)</f>
        <v>0</v>
      </c>
      <c r="BL416" s="18" t="s">
        <v>213</v>
      </c>
      <c r="BM416" s="238" t="s">
        <v>375</v>
      </c>
    </row>
    <row r="417" s="2" customFormat="1">
      <c r="A417" s="39"/>
      <c r="B417" s="40"/>
      <c r="C417" s="41"/>
      <c r="D417" s="240" t="s">
        <v>216</v>
      </c>
      <c r="E417" s="41"/>
      <c r="F417" s="241" t="s">
        <v>376</v>
      </c>
      <c r="G417" s="41"/>
      <c r="H417" s="41"/>
      <c r="I417" s="242"/>
      <c r="J417" s="41"/>
      <c r="K417" s="41"/>
      <c r="L417" s="45"/>
      <c r="M417" s="243"/>
      <c r="N417" s="244"/>
      <c r="O417" s="92"/>
      <c r="P417" s="92"/>
      <c r="Q417" s="92"/>
      <c r="R417" s="92"/>
      <c r="S417" s="92"/>
      <c r="T417" s="93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216</v>
      </c>
      <c r="AU417" s="18" t="s">
        <v>214</v>
      </c>
    </row>
    <row r="418" s="13" customFormat="1">
      <c r="A418" s="13"/>
      <c r="B418" s="245"/>
      <c r="C418" s="246"/>
      <c r="D418" s="247" t="s">
        <v>218</v>
      </c>
      <c r="E418" s="248" t="s">
        <v>1</v>
      </c>
      <c r="F418" s="249" t="s">
        <v>219</v>
      </c>
      <c r="G418" s="246"/>
      <c r="H418" s="248" t="s">
        <v>1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5" t="s">
        <v>218</v>
      </c>
      <c r="AU418" s="255" t="s">
        <v>214</v>
      </c>
      <c r="AV418" s="13" t="s">
        <v>83</v>
      </c>
      <c r="AW418" s="13" t="s">
        <v>32</v>
      </c>
      <c r="AX418" s="13" t="s">
        <v>76</v>
      </c>
      <c r="AY418" s="255" t="s">
        <v>205</v>
      </c>
    </row>
    <row r="419" s="13" customFormat="1">
      <c r="A419" s="13"/>
      <c r="B419" s="245"/>
      <c r="C419" s="246"/>
      <c r="D419" s="247" t="s">
        <v>218</v>
      </c>
      <c r="E419" s="248" t="s">
        <v>1</v>
      </c>
      <c r="F419" s="249" t="s">
        <v>220</v>
      </c>
      <c r="G419" s="246"/>
      <c r="H419" s="248" t="s">
        <v>1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5" t="s">
        <v>218</v>
      </c>
      <c r="AU419" s="255" t="s">
        <v>214</v>
      </c>
      <c r="AV419" s="13" t="s">
        <v>83</v>
      </c>
      <c r="AW419" s="13" t="s">
        <v>32</v>
      </c>
      <c r="AX419" s="13" t="s">
        <v>76</v>
      </c>
      <c r="AY419" s="255" t="s">
        <v>205</v>
      </c>
    </row>
    <row r="420" s="13" customFormat="1">
      <c r="A420" s="13"/>
      <c r="B420" s="245"/>
      <c r="C420" s="246"/>
      <c r="D420" s="247" t="s">
        <v>218</v>
      </c>
      <c r="E420" s="248" t="s">
        <v>1</v>
      </c>
      <c r="F420" s="249" t="s">
        <v>222</v>
      </c>
      <c r="G420" s="246"/>
      <c r="H420" s="248" t="s">
        <v>1</v>
      </c>
      <c r="I420" s="250"/>
      <c r="J420" s="246"/>
      <c r="K420" s="246"/>
      <c r="L420" s="251"/>
      <c r="M420" s="252"/>
      <c r="N420" s="253"/>
      <c r="O420" s="253"/>
      <c r="P420" s="253"/>
      <c r="Q420" s="253"/>
      <c r="R420" s="253"/>
      <c r="S420" s="253"/>
      <c r="T420" s="254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5" t="s">
        <v>218</v>
      </c>
      <c r="AU420" s="255" t="s">
        <v>214</v>
      </c>
      <c r="AV420" s="13" t="s">
        <v>83</v>
      </c>
      <c r="AW420" s="13" t="s">
        <v>32</v>
      </c>
      <c r="AX420" s="13" t="s">
        <v>76</v>
      </c>
      <c r="AY420" s="255" t="s">
        <v>205</v>
      </c>
    </row>
    <row r="421" s="13" customFormat="1">
      <c r="A421" s="13"/>
      <c r="B421" s="245"/>
      <c r="C421" s="246"/>
      <c r="D421" s="247" t="s">
        <v>218</v>
      </c>
      <c r="E421" s="248" t="s">
        <v>1</v>
      </c>
      <c r="F421" s="249" t="s">
        <v>310</v>
      </c>
      <c r="G421" s="246"/>
      <c r="H421" s="248" t="s">
        <v>1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5" t="s">
        <v>218</v>
      </c>
      <c r="AU421" s="255" t="s">
        <v>214</v>
      </c>
      <c r="AV421" s="13" t="s">
        <v>83</v>
      </c>
      <c r="AW421" s="13" t="s">
        <v>32</v>
      </c>
      <c r="AX421" s="13" t="s">
        <v>76</v>
      </c>
      <c r="AY421" s="255" t="s">
        <v>205</v>
      </c>
    </row>
    <row r="422" s="13" customFormat="1">
      <c r="A422" s="13"/>
      <c r="B422" s="245"/>
      <c r="C422" s="246"/>
      <c r="D422" s="247" t="s">
        <v>218</v>
      </c>
      <c r="E422" s="248" t="s">
        <v>1</v>
      </c>
      <c r="F422" s="249" t="s">
        <v>311</v>
      </c>
      <c r="G422" s="246"/>
      <c r="H422" s="248" t="s">
        <v>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5" t="s">
        <v>218</v>
      </c>
      <c r="AU422" s="255" t="s">
        <v>214</v>
      </c>
      <c r="AV422" s="13" t="s">
        <v>83</v>
      </c>
      <c r="AW422" s="13" t="s">
        <v>32</v>
      </c>
      <c r="AX422" s="13" t="s">
        <v>76</v>
      </c>
      <c r="AY422" s="255" t="s">
        <v>205</v>
      </c>
    </row>
    <row r="423" s="14" customFormat="1">
      <c r="A423" s="14"/>
      <c r="B423" s="256"/>
      <c r="C423" s="257"/>
      <c r="D423" s="247" t="s">
        <v>218</v>
      </c>
      <c r="E423" s="258" t="s">
        <v>1</v>
      </c>
      <c r="F423" s="259" t="s">
        <v>312</v>
      </c>
      <c r="G423" s="257"/>
      <c r="H423" s="260">
        <v>68.801000000000002</v>
      </c>
      <c r="I423" s="261"/>
      <c r="J423" s="257"/>
      <c r="K423" s="257"/>
      <c r="L423" s="262"/>
      <c r="M423" s="263"/>
      <c r="N423" s="264"/>
      <c r="O423" s="264"/>
      <c r="P423" s="264"/>
      <c r="Q423" s="264"/>
      <c r="R423" s="264"/>
      <c r="S423" s="264"/>
      <c r="T423" s="265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66" t="s">
        <v>218</v>
      </c>
      <c r="AU423" s="266" t="s">
        <v>214</v>
      </c>
      <c r="AV423" s="14" t="s">
        <v>85</v>
      </c>
      <c r="AW423" s="14" t="s">
        <v>32</v>
      </c>
      <c r="AX423" s="14" t="s">
        <v>76</v>
      </c>
      <c r="AY423" s="266" t="s">
        <v>205</v>
      </c>
    </row>
    <row r="424" s="14" customFormat="1">
      <c r="A424" s="14"/>
      <c r="B424" s="256"/>
      <c r="C424" s="257"/>
      <c r="D424" s="247" t="s">
        <v>218</v>
      </c>
      <c r="E424" s="258" t="s">
        <v>1</v>
      </c>
      <c r="F424" s="259" t="s">
        <v>313</v>
      </c>
      <c r="G424" s="257"/>
      <c r="H424" s="260">
        <v>60</v>
      </c>
      <c r="I424" s="261"/>
      <c r="J424" s="257"/>
      <c r="K424" s="257"/>
      <c r="L424" s="262"/>
      <c r="M424" s="263"/>
      <c r="N424" s="264"/>
      <c r="O424" s="264"/>
      <c r="P424" s="264"/>
      <c r="Q424" s="264"/>
      <c r="R424" s="264"/>
      <c r="S424" s="264"/>
      <c r="T424" s="26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6" t="s">
        <v>218</v>
      </c>
      <c r="AU424" s="266" t="s">
        <v>214</v>
      </c>
      <c r="AV424" s="14" t="s">
        <v>85</v>
      </c>
      <c r="AW424" s="14" t="s">
        <v>32</v>
      </c>
      <c r="AX424" s="14" t="s">
        <v>76</v>
      </c>
      <c r="AY424" s="266" t="s">
        <v>205</v>
      </c>
    </row>
    <row r="425" s="16" customFormat="1">
      <c r="A425" s="16"/>
      <c r="B425" s="278"/>
      <c r="C425" s="279"/>
      <c r="D425" s="247" t="s">
        <v>218</v>
      </c>
      <c r="E425" s="280" t="s">
        <v>1</v>
      </c>
      <c r="F425" s="281" t="s">
        <v>241</v>
      </c>
      <c r="G425" s="279"/>
      <c r="H425" s="282">
        <v>128.80099999999999</v>
      </c>
      <c r="I425" s="283"/>
      <c r="J425" s="279"/>
      <c r="K425" s="279"/>
      <c r="L425" s="284"/>
      <c r="M425" s="285"/>
      <c r="N425" s="286"/>
      <c r="O425" s="286"/>
      <c r="P425" s="286"/>
      <c r="Q425" s="286"/>
      <c r="R425" s="286"/>
      <c r="S425" s="286"/>
      <c r="T425" s="287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T425" s="288" t="s">
        <v>218</v>
      </c>
      <c r="AU425" s="288" t="s">
        <v>214</v>
      </c>
      <c r="AV425" s="16" t="s">
        <v>214</v>
      </c>
      <c r="AW425" s="16" t="s">
        <v>32</v>
      </c>
      <c r="AX425" s="16" t="s">
        <v>76</v>
      </c>
      <c r="AY425" s="288" t="s">
        <v>205</v>
      </c>
    </row>
    <row r="426" s="13" customFormat="1">
      <c r="A426" s="13"/>
      <c r="B426" s="245"/>
      <c r="C426" s="246"/>
      <c r="D426" s="247" t="s">
        <v>218</v>
      </c>
      <c r="E426" s="248" t="s">
        <v>1</v>
      </c>
      <c r="F426" s="249" t="s">
        <v>361</v>
      </c>
      <c r="G426" s="246"/>
      <c r="H426" s="248" t="s">
        <v>1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5" t="s">
        <v>218</v>
      </c>
      <c r="AU426" s="255" t="s">
        <v>214</v>
      </c>
      <c r="AV426" s="13" t="s">
        <v>83</v>
      </c>
      <c r="AW426" s="13" t="s">
        <v>32</v>
      </c>
      <c r="AX426" s="13" t="s">
        <v>76</v>
      </c>
      <c r="AY426" s="255" t="s">
        <v>205</v>
      </c>
    </row>
    <row r="427" s="14" customFormat="1">
      <c r="A427" s="14"/>
      <c r="B427" s="256"/>
      <c r="C427" s="257"/>
      <c r="D427" s="247" t="s">
        <v>218</v>
      </c>
      <c r="E427" s="258" t="s">
        <v>1</v>
      </c>
      <c r="F427" s="259" t="s">
        <v>362</v>
      </c>
      <c r="G427" s="257"/>
      <c r="H427" s="260">
        <v>299.58699999999999</v>
      </c>
      <c r="I427" s="261"/>
      <c r="J427" s="257"/>
      <c r="K427" s="257"/>
      <c r="L427" s="262"/>
      <c r="M427" s="263"/>
      <c r="N427" s="264"/>
      <c r="O427" s="264"/>
      <c r="P427" s="264"/>
      <c r="Q427" s="264"/>
      <c r="R427" s="264"/>
      <c r="S427" s="264"/>
      <c r="T427" s="26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6" t="s">
        <v>218</v>
      </c>
      <c r="AU427" s="266" t="s">
        <v>214</v>
      </c>
      <c r="AV427" s="14" t="s">
        <v>85</v>
      </c>
      <c r="AW427" s="14" t="s">
        <v>32</v>
      </c>
      <c r="AX427" s="14" t="s">
        <v>76</v>
      </c>
      <c r="AY427" s="266" t="s">
        <v>205</v>
      </c>
    </row>
    <row r="428" s="14" customFormat="1">
      <c r="A428" s="14"/>
      <c r="B428" s="256"/>
      <c r="C428" s="257"/>
      <c r="D428" s="247" t="s">
        <v>218</v>
      </c>
      <c r="E428" s="258" t="s">
        <v>1</v>
      </c>
      <c r="F428" s="259" t="s">
        <v>363</v>
      </c>
      <c r="G428" s="257"/>
      <c r="H428" s="260">
        <v>141.69800000000001</v>
      </c>
      <c r="I428" s="261"/>
      <c r="J428" s="257"/>
      <c r="K428" s="257"/>
      <c r="L428" s="262"/>
      <c r="M428" s="263"/>
      <c r="N428" s="264"/>
      <c r="O428" s="264"/>
      <c r="P428" s="264"/>
      <c r="Q428" s="264"/>
      <c r="R428" s="264"/>
      <c r="S428" s="264"/>
      <c r="T428" s="265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66" t="s">
        <v>218</v>
      </c>
      <c r="AU428" s="266" t="s">
        <v>214</v>
      </c>
      <c r="AV428" s="14" t="s">
        <v>85</v>
      </c>
      <c r="AW428" s="14" t="s">
        <v>32</v>
      </c>
      <c r="AX428" s="14" t="s">
        <v>76</v>
      </c>
      <c r="AY428" s="266" t="s">
        <v>205</v>
      </c>
    </row>
    <row r="429" s="16" customFormat="1">
      <c r="A429" s="16"/>
      <c r="B429" s="278"/>
      <c r="C429" s="279"/>
      <c r="D429" s="247" t="s">
        <v>218</v>
      </c>
      <c r="E429" s="280" t="s">
        <v>1</v>
      </c>
      <c r="F429" s="281" t="s">
        <v>241</v>
      </c>
      <c r="G429" s="279"/>
      <c r="H429" s="282">
        <v>441.28500000000002</v>
      </c>
      <c r="I429" s="283"/>
      <c r="J429" s="279"/>
      <c r="K429" s="279"/>
      <c r="L429" s="284"/>
      <c r="M429" s="285"/>
      <c r="N429" s="286"/>
      <c r="O429" s="286"/>
      <c r="P429" s="286"/>
      <c r="Q429" s="286"/>
      <c r="R429" s="286"/>
      <c r="S429" s="286"/>
      <c r="T429" s="287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T429" s="288" t="s">
        <v>218</v>
      </c>
      <c r="AU429" s="288" t="s">
        <v>214</v>
      </c>
      <c r="AV429" s="16" t="s">
        <v>214</v>
      </c>
      <c r="AW429" s="16" t="s">
        <v>32</v>
      </c>
      <c r="AX429" s="16" t="s">
        <v>76</v>
      </c>
      <c r="AY429" s="288" t="s">
        <v>205</v>
      </c>
    </row>
    <row r="430" s="15" customFormat="1">
      <c r="A430" s="15"/>
      <c r="B430" s="267"/>
      <c r="C430" s="268"/>
      <c r="D430" s="247" t="s">
        <v>218</v>
      </c>
      <c r="E430" s="269" t="s">
        <v>1</v>
      </c>
      <c r="F430" s="270" t="s">
        <v>229</v>
      </c>
      <c r="G430" s="268"/>
      <c r="H430" s="271">
        <v>570.08600000000001</v>
      </c>
      <c r="I430" s="272"/>
      <c r="J430" s="268"/>
      <c r="K430" s="268"/>
      <c r="L430" s="273"/>
      <c r="M430" s="274"/>
      <c r="N430" s="275"/>
      <c r="O430" s="275"/>
      <c r="P430" s="275"/>
      <c r="Q430" s="275"/>
      <c r="R430" s="275"/>
      <c r="S430" s="275"/>
      <c r="T430" s="276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77" t="s">
        <v>218</v>
      </c>
      <c r="AU430" s="277" t="s">
        <v>214</v>
      </c>
      <c r="AV430" s="15" t="s">
        <v>213</v>
      </c>
      <c r="AW430" s="15" t="s">
        <v>32</v>
      </c>
      <c r="AX430" s="15" t="s">
        <v>83</v>
      </c>
      <c r="AY430" s="277" t="s">
        <v>205</v>
      </c>
    </row>
    <row r="431" s="2" customFormat="1" ht="24.15" customHeight="1">
      <c r="A431" s="39"/>
      <c r="B431" s="40"/>
      <c r="C431" s="227" t="s">
        <v>377</v>
      </c>
      <c r="D431" s="227" t="s">
        <v>208</v>
      </c>
      <c r="E431" s="228" t="s">
        <v>378</v>
      </c>
      <c r="F431" s="229" t="s">
        <v>379</v>
      </c>
      <c r="G431" s="230" t="s">
        <v>211</v>
      </c>
      <c r="H431" s="231">
        <v>218.80099999999999</v>
      </c>
      <c r="I431" s="232"/>
      <c r="J431" s="233">
        <f>ROUND(I431*H431,2)</f>
        <v>0</v>
      </c>
      <c r="K431" s="229" t="s">
        <v>212</v>
      </c>
      <c r="L431" s="45"/>
      <c r="M431" s="234" t="s">
        <v>1</v>
      </c>
      <c r="N431" s="235" t="s">
        <v>41</v>
      </c>
      <c r="O431" s="92"/>
      <c r="P431" s="236">
        <f>O431*H431</f>
        <v>0</v>
      </c>
      <c r="Q431" s="236">
        <v>0</v>
      </c>
      <c r="R431" s="236">
        <f>Q431*H431</f>
        <v>0</v>
      </c>
      <c r="S431" s="236">
        <v>0</v>
      </c>
      <c r="T431" s="237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38" t="s">
        <v>213</v>
      </c>
      <c r="AT431" s="238" t="s">
        <v>208</v>
      </c>
      <c r="AU431" s="238" t="s">
        <v>214</v>
      </c>
      <c r="AY431" s="18" t="s">
        <v>205</v>
      </c>
      <c r="BE431" s="239">
        <f>IF(N431="základní",J431,0)</f>
        <v>0</v>
      </c>
      <c r="BF431" s="239">
        <f>IF(N431="snížená",J431,0)</f>
        <v>0</v>
      </c>
      <c r="BG431" s="239">
        <f>IF(N431="zákl. přenesená",J431,0)</f>
        <v>0</v>
      </c>
      <c r="BH431" s="239">
        <f>IF(N431="sníž. přenesená",J431,0)</f>
        <v>0</v>
      </c>
      <c r="BI431" s="239">
        <f>IF(N431="nulová",J431,0)</f>
        <v>0</v>
      </c>
      <c r="BJ431" s="18" t="s">
        <v>83</v>
      </c>
      <c r="BK431" s="239">
        <f>ROUND(I431*H431,2)</f>
        <v>0</v>
      </c>
      <c r="BL431" s="18" t="s">
        <v>213</v>
      </c>
      <c r="BM431" s="238" t="s">
        <v>380</v>
      </c>
    </row>
    <row r="432" s="2" customFormat="1">
      <c r="A432" s="39"/>
      <c r="B432" s="40"/>
      <c r="C432" s="41"/>
      <c r="D432" s="240" t="s">
        <v>216</v>
      </c>
      <c r="E432" s="41"/>
      <c r="F432" s="241" t="s">
        <v>381</v>
      </c>
      <c r="G432" s="41"/>
      <c r="H432" s="41"/>
      <c r="I432" s="242"/>
      <c r="J432" s="41"/>
      <c r="K432" s="41"/>
      <c r="L432" s="45"/>
      <c r="M432" s="243"/>
      <c r="N432" s="244"/>
      <c r="O432" s="92"/>
      <c r="P432" s="92"/>
      <c r="Q432" s="92"/>
      <c r="R432" s="92"/>
      <c r="S432" s="92"/>
      <c r="T432" s="93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216</v>
      </c>
      <c r="AU432" s="18" t="s">
        <v>214</v>
      </c>
    </row>
    <row r="433" s="13" customFormat="1">
      <c r="A433" s="13"/>
      <c r="B433" s="245"/>
      <c r="C433" s="246"/>
      <c r="D433" s="247" t="s">
        <v>218</v>
      </c>
      <c r="E433" s="248" t="s">
        <v>1</v>
      </c>
      <c r="F433" s="249" t="s">
        <v>219</v>
      </c>
      <c r="G433" s="246"/>
      <c r="H433" s="248" t="s">
        <v>1</v>
      </c>
      <c r="I433" s="250"/>
      <c r="J433" s="246"/>
      <c r="K433" s="246"/>
      <c r="L433" s="251"/>
      <c r="M433" s="252"/>
      <c r="N433" s="253"/>
      <c r="O433" s="253"/>
      <c r="P433" s="253"/>
      <c r="Q433" s="253"/>
      <c r="R433" s="253"/>
      <c r="S433" s="253"/>
      <c r="T433" s="254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5" t="s">
        <v>218</v>
      </c>
      <c r="AU433" s="255" t="s">
        <v>214</v>
      </c>
      <c r="AV433" s="13" t="s">
        <v>83</v>
      </c>
      <c r="AW433" s="13" t="s">
        <v>32</v>
      </c>
      <c r="AX433" s="13" t="s">
        <v>76</v>
      </c>
      <c r="AY433" s="255" t="s">
        <v>205</v>
      </c>
    </row>
    <row r="434" s="13" customFormat="1">
      <c r="A434" s="13"/>
      <c r="B434" s="245"/>
      <c r="C434" s="246"/>
      <c r="D434" s="247" t="s">
        <v>218</v>
      </c>
      <c r="E434" s="248" t="s">
        <v>1</v>
      </c>
      <c r="F434" s="249" t="s">
        <v>220</v>
      </c>
      <c r="G434" s="246"/>
      <c r="H434" s="248" t="s">
        <v>1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5" t="s">
        <v>218</v>
      </c>
      <c r="AU434" s="255" t="s">
        <v>214</v>
      </c>
      <c r="AV434" s="13" t="s">
        <v>83</v>
      </c>
      <c r="AW434" s="13" t="s">
        <v>32</v>
      </c>
      <c r="AX434" s="13" t="s">
        <v>76</v>
      </c>
      <c r="AY434" s="255" t="s">
        <v>205</v>
      </c>
    </row>
    <row r="435" s="13" customFormat="1">
      <c r="A435" s="13"/>
      <c r="B435" s="245"/>
      <c r="C435" s="246"/>
      <c r="D435" s="247" t="s">
        <v>218</v>
      </c>
      <c r="E435" s="248" t="s">
        <v>1</v>
      </c>
      <c r="F435" s="249" t="s">
        <v>222</v>
      </c>
      <c r="G435" s="246"/>
      <c r="H435" s="248" t="s">
        <v>1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5" t="s">
        <v>218</v>
      </c>
      <c r="AU435" s="255" t="s">
        <v>214</v>
      </c>
      <c r="AV435" s="13" t="s">
        <v>83</v>
      </c>
      <c r="AW435" s="13" t="s">
        <v>32</v>
      </c>
      <c r="AX435" s="13" t="s">
        <v>76</v>
      </c>
      <c r="AY435" s="255" t="s">
        <v>205</v>
      </c>
    </row>
    <row r="436" s="13" customFormat="1">
      <c r="A436" s="13"/>
      <c r="B436" s="245"/>
      <c r="C436" s="246"/>
      <c r="D436" s="247" t="s">
        <v>218</v>
      </c>
      <c r="E436" s="248" t="s">
        <v>1</v>
      </c>
      <c r="F436" s="249" t="s">
        <v>382</v>
      </c>
      <c r="G436" s="246"/>
      <c r="H436" s="248" t="s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5" t="s">
        <v>218</v>
      </c>
      <c r="AU436" s="255" t="s">
        <v>214</v>
      </c>
      <c r="AV436" s="13" t="s">
        <v>83</v>
      </c>
      <c r="AW436" s="13" t="s">
        <v>32</v>
      </c>
      <c r="AX436" s="13" t="s">
        <v>76</v>
      </c>
      <c r="AY436" s="255" t="s">
        <v>205</v>
      </c>
    </row>
    <row r="437" s="14" customFormat="1">
      <c r="A437" s="14"/>
      <c r="B437" s="256"/>
      <c r="C437" s="257"/>
      <c r="D437" s="247" t="s">
        <v>218</v>
      </c>
      <c r="E437" s="258" t="s">
        <v>1</v>
      </c>
      <c r="F437" s="259" t="s">
        <v>383</v>
      </c>
      <c r="G437" s="257"/>
      <c r="H437" s="260">
        <v>68.801000000000002</v>
      </c>
      <c r="I437" s="261"/>
      <c r="J437" s="257"/>
      <c r="K437" s="257"/>
      <c r="L437" s="262"/>
      <c r="M437" s="263"/>
      <c r="N437" s="264"/>
      <c r="O437" s="264"/>
      <c r="P437" s="264"/>
      <c r="Q437" s="264"/>
      <c r="R437" s="264"/>
      <c r="S437" s="264"/>
      <c r="T437" s="265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66" t="s">
        <v>218</v>
      </c>
      <c r="AU437" s="266" t="s">
        <v>214</v>
      </c>
      <c r="AV437" s="14" t="s">
        <v>85</v>
      </c>
      <c r="AW437" s="14" t="s">
        <v>32</v>
      </c>
      <c r="AX437" s="14" t="s">
        <v>76</v>
      </c>
      <c r="AY437" s="266" t="s">
        <v>205</v>
      </c>
    </row>
    <row r="438" s="16" customFormat="1">
      <c r="A438" s="16"/>
      <c r="B438" s="278"/>
      <c r="C438" s="279"/>
      <c r="D438" s="247" t="s">
        <v>218</v>
      </c>
      <c r="E438" s="280" t="s">
        <v>1</v>
      </c>
      <c r="F438" s="281" t="s">
        <v>241</v>
      </c>
      <c r="G438" s="279"/>
      <c r="H438" s="282">
        <v>68.801000000000002</v>
      </c>
      <c r="I438" s="283"/>
      <c r="J438" s="279"/>
      <c r="K438" s="279"/>
      <c r="L438" s="284"/>
      <c r="M438" s="285"/>
      <c r="N438" s="286"/>
      <c r="O438" s="286"/>
      <c r="P438" s="286"/>
      <c r="Q438" s="286"/>
      <c r="R438" s="286"/>
      <c r="S438" s="286"/>
      <c r="T438" s="287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88" t="s">
        <v>218</v>
      </c>
      <c r="AU438" s="288" t="s">
        <v>214</v>
      </c>
      <c r="AV438" s="16" t="s">
        <v>214</v>
      </c>
      <c r="AW438" s="16" t="s">
        <v>32</v>
      </c>
      <c r="AX438" s="16" t="s">
        <v>76</v>
      </c>
      <c r="AY438" s="288" t="s">
        <v>205</v>
      </c>
    </row>
    <row r="439" s="13" customFormat="1">
      <c r="A439" s="13"/>
      <c r="B439" s="245"/>
      <c r="C439" s="246"/>
      <c r="D439" s="247" t="s">
        <v>218</v>
      </c>
      <c r="E439" s="248" t="s">
        <v>1</v>
      </c>
      <c r="F439" s="249" t="s">
        <v>384</v>
      </c>
      <c r="G439" s="246"/>
      <c r="H439" s="248" t="s">
        <v>1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5" t="s">
        <v>218</v>
      </c>
      <c r="AU439" s="255" t="s">
        <v>214</v>
      </c>
      <c r="AV439" s="13" t="s">
        <v>83</v>
      </c>
      <c r="AW439" s="13" t="s">
        <v>32</v>
      </c>
      <c r="AX439" s="13" t="s">
        <v>76</v>
      </c>
      <c r="AY439" s="255" t="s">
        <v>205</v>
      </c>
    </row>
    <row r="440" s="14" customFormat="1">
      <c r="A440" s="14"/>
      <c r="B440" s="256"/>
      <c r="C440" s="257"/>
      <c r="D440" s="247" t="s">
        <v>218</v>
      </c>
      <c r="E440" s="258" t="s">
        <v>1</v>
      </c>
      <c r="F440" s="259" t="s">
        <v>385</v>
      </c>
      <c r="G440" s="257"/>
      <c r="H440" s="260">
        <v>150</v>
      </c>
      <c r="I440" s="261"/>
      <c r="J440" s="257"/>
      <c r="K440" s="257"/>
      <c r="L440" s="262"/>
      <c r="M440" s="263"/>
      <c r="N440" s="264"/>
      <c r="O440" s="264"/>
      <c r="P440" s="264"/>
      <c r="Q440" s="264"/>
      <c r="R440" s="264"/>
      <c r="S440" s="264"/>
      <c r="T440" s="26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6" t="s">
        <v>218</v>
      </c>
      <c r="AU440" s="266" t="s">
        <v>214</v>
      </c>
      <c r="AV440" s="14" t="s">
        <v>85</v>
      </c>
      <c r="AW440" s="14" t="s">
        <v>32</v>
      </c>
      <c r="AX440" s="14" t="s">
        <v>76</v>
      </c>
      <c r="AY440" s="266" t="s">
        <v>205</v>
      </c>
    </row>
    <row r="441" s="16" customFormat="1">
      <c r="A441" s="16"/>
      <c r="B441" s="278"/>
      <c r="C441" s="279"/>
      <c r="D441" s="247" t="s">
        <v>218</v>
      </c>
      <c r="E441" s="280" t="s">
        <v>1</v>
      </c>
      <c r="F441" s="281" t="s">
        <v>241</v>
      </c>
      <c r="G441" s="279"/>
      <c r="H441" s="282">
        <v>150</v>
      </c>
      <c r="I441" s="283"/>
      <c r="J441" s="279"/>
      <c r="K441" s="279"/>
      <c r="L441" s="284"/>
      <c r="M441" s="285"/>
      <c r="N441" s="286"/>
      <c r="O441" s="286"/>
      <c r="P441" s="286"/>
      <c r="Q441" s="286"/>
      <c r="R441" s="286"/>
      <c r="S441" s="286"/>
      <c r="T441" s="287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T441" s="288" t="s">
        <v>218</v>
      </c>
      <c r="AU441" s="288" t="s">
        <v>214</v>
      </c>
      <c r="AV441" s="16" t="s">
        <v>214</v>
      </c>
      <c r="AW441" s="16" t="s">
        <v>32</v>
      </c>
      <c r="AX441" s="16" t="s">
        <v>76</v>
      </c>
      <c r="AY441" s="288" t="s">
        <v>205</v>
      </c>
    </row>
    <row r="442" s="15" customFormat="1">
      <c r="A442" s="15"/>
      <c r="B442" s="267"/>
      <c r="C442" s="268"/>
      <c r="D442" s="247" t="s">
        <v>218</v>
      </c>
      <c r="E442" s="269" t="s">
        <v>1</v>
      </c>
      <c r="F442" s="270" t="s">
        <v>229</v>
      </c>
      <c r="G442" s="268"/>
      <c r="H442" s="271">
        <v>218.80099999999999</v>
      </c>
      <c r="I442" s="272"/>
      <c r="J442" s="268"/>
      <c r="K442" s="268"/>
      <c r="L442" s="273"/>
      <c r="M442" s="274"/>
      <c r="N442" s="275"/>
      <c r="O442" s="275"/>
      <c r="P442" s="275"/>
      <c r="Q442" s="275"/>
      <c r="R442" s="275"/>
      <c r="S442" s="275"/>
      <c r="T442" s="276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77" t="s">
        <v>218</v>
      </c>
      <c r="AU442" s="277" t="s">
        <v>214</v>
      </c>
      <c r="AV442" s="15" t="s">
        <v>213</v>
      </c>
      <c r="AW442" s="15" t="s">
        <v>32</v>
      </c>
      <c r="AX442" s="15" t="s">
        <v>83</v>
      </c>
      <c r="AY442" s="277" t="s">
        <v>205</v>
      </c>
    </row>
    <row r="443" s="2" customFormat="1" ht="16.5" customHeight="1">
      <c r="A443" s="39"/>
      <c r="B443" s="40"/>
      <c r="C443" s="289" t="s">
        <v>7</v>
      </c>
      <c r="D443" s="289" t="s">
        <v>386</v>
      </c>
      <c r="E443" s="290" t="s">
        <v>387</v>
      </c>
      <c r="F443" s="291" t="s">
        <v>388</v>
      </c>
      <c r="G443" s="292" t="s">
        <v>357</v>
      </c>
      <c r="H443" s="293">
        <v>162</v>
      </c>
      <c r="I443" s="294"/>
      <c r="J443" s="295">
        <f>ROUND(I443*H443,2)</f>
        <v>0</v>
      </c>
      <c r="K443" s="291" t="s">
        <v>212</v>
      </c>
      <c r="L443" s="296"/>
      <c r="M443" s="297" t="s">
        <v>1</v>
      </c>
      <c r="N443" s="298" t="s">
        <v>41</v>
      </c>
      <c r="O443" s="92"/>
      <c r="P443" s="236">
        <f>O443*H443</f>
        <v>0</v>
      </c>
      <c r="Q443" s="236">
        <v>1</v>
      </c>
      <c r="R443" s="236">
        <f>Q443*H443</f>
        <v>162</v>
      </c>
      <c r="S443" s="236">
        <v>0</v>
      </c>
      <c r="T443" s="237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38" t="s">
        <v>276</v>
      </c>
      <c r="AT443" s="238" t="s">
        <v>386</v>
      </c>
      <c r="AU443" s="238" t="s">
        <v>214</v>
      </c>
      <c r="AY443" s="18" t="s">
        <v>205</v>
      </c>
      <c r="BE443" s="239">
        <f>IF(N443="základní",J443,0)</f>
        <v>0</v>
      </c>
      <c r="BF443" s="239">
        <f>IF(N443="snížená",J443,0)</f>
        <v>0</v>
      </c>
      <c r="BG443" s="239">
        <f>IF(N443="zákl. přenesená",J443,0)</f>
        <v>0</v>
      </c>
      <c r="BH443" s="239">
        <f>IF(N443="sníž. přenesená",J443,0)</f>
        <v>0</v>
      </c>
      <c r="BI443" s="239">
        <f>IF(N443="nulová",J443,0)</f>
        <v>0</v>
      </c>
      <c r="BJ443" s="18" t="s">
        <v>83</v>
      </c>
      <c r="BK443" s="239">
        <f>ROUND(I443*H443,2)</f>
        <v>0</v>
      </c>
      <c r="BL443" s="18" t="s">
        <v>213</v>
      </c>
      <c r="BM443" s="238" t="s">
        <v>389</v>
      </c>
    </row>
    <row r="444" s="13" customFormat="1">
      <c r="A444" s="13"/>
      <c r="B444" s="245"/>
      <c r="C444" s="246"/>
      <c r="D444" s="247" t="s">
        <v>218</v>
      </c>
      <c r="E444" s="248" t="s">
        <v>1</v>
      </c>
      <c r="F444" s="249" t="s">
        <v>219</v>
      </c>
      <c r="G444" s="246"/>
      <c r="H444" s="248" t="s">
        <v>1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5" t="s">
        <v>218</v>
      </c>
      <c r="AU444" s="255" t="s">
        <v>214</v>
      </c>
      <c r="AV444" s="13" t="s">
        <v>83</v>
      </c>
      <c r="AW444" s="13" t="s">
        <v>32</v>
      </c>
      <c r="AX444" s="13" t="s">
        <v>76</v>
      </c>
      <c r="AY444" s="255" t="s">
        <v>205</v>
      </c>
    </row>
    <row r="445" s="13" customFormat="1">
      <c r="A445" s="13"/>
      <c r="B445" s="245"/>
      <c r="C445" s="246"/>
      <c r="D445" s="247" t="s">
        <v>218</v>
      </c>
      <c r="E445" s="248" t="s">
        <v>1</v>
      </c>
      <c r="F445" s="249" t="s">
        <v>220</v>
      </c>
      <c r="G445" s="246"/>
      <c r="H445" s="248" t="s">
        <v>1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5" t="s">
        <v>218</v>
      </c>
      <c r="AU445" s="255" t="s">
        <v>214</v>
      </c>
      <c r="AV445" s="13" t="s">
        <v>83</v>
      </c>
      <c r="AW445" s="13" t="s">
        <v>32</v>
      </c>
      <c r="AX445" s="13" t="s">
        <v>76</v>
      </c>
      <c r="AY445" s="255" t="s">
        <v>205</v>
      </c>
    </row>
    <row r="446" s="13" customFormat="1">
      <c r="A446" s="13"/>
      <c r="B446" s="245"/>
      <c r="C446" s="246"/>
      <c r="D446" s="247" t="s">
        <v>218</v>
      </c>
      <c r="E446" s="248" t="s">
        <v>1</v>
      </c>
      <c r="F446" s="249" t="s">
        <v>222</v>
      </c>
      <c r="G446" s="246"/>
      <c r="H446" s="248" t="s">
        <v>1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5" t="s">
        <v>218</v>
      </c>
      <c r="AU446" s="255" t="s">
        <v>214</v>
      </c>
      <c r="AV446" s="13" t="s">
        <v>83</v>
      </c>
      <c r="AW446" s="13" t="s">
        <v>32</v>
      </c>
      <c r="AX446" s="13" t="s">
        <v>76</v>
      </c>
      <c r="AY446" s="255" t="s">
        <v>205</v>
      </c>
    </row>
    <row r="447" s="13" customFormat="1">
      <c r="A447" s="13"/>
      <c r="B447" s="245"/>
      <c r="C447" s="246"/>
      <c r="D447" s="247" t="s">
        <v>218</v>
      </c>
      <c r="E447" s="248" t="s">
        <v>1</v>
      </c>
      <c r="F447" s="249" t="s">
        <v>390</v>
      </c>
      <c r="G447" s="246"/>
      <c r="H447" s="248" t="s">
        <v>1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5" t="s">
        <v>218</v>
      </c>
      <c r="AU447" s="255" t="s">
        <v>214</v>
      </c>
      <c r="AV447" s="13" t="s">
        <v>83</v>
      </c>
      <c r="AW447" s="13" t="s">
        <v>32</v>
      </c>
      <c r="AX447" s="13" t="s">
        <v>76</v>
      </c>
      <c r="AY447" s="255" t="s">
        <v>205</v>
      </c>
    </row>
    <row r="448" s="13" customFormat="1">
      <c r="A448" s="13"/>
      <c r="B448" s="245"/>
      <c r="C448" s="246"/>
      <c r="D448" s="247" t="s">
        <v>218</v>
      </c>
      <c r="E448" s="248" t="s">
        <v>1</v>
      </c>
      <c r="F448" s="249" t="s">
        <v>391</v>
      </c>
      <c r="G448" s="246"/>
      <c r="H448" s="248" t="s">
        <v>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5" t="s">
        <v>218</v>
      </c>
      <c r="AU448" s="255" t="s">
        <v>214</v>
      </c>
      <c r="AV448" s="13" t="s">
        <v>83</v>
      </c>
      <c r="AW448" s="13" t="s">
        <v>32</v>
      </c>
      <c r="AX448" s="13" t="s">
        <v>76</v>
      </c>
      <c r="AY448" s="255" t="s">
        <v>205</v>
      </c>
    </row>
    <row r="449" s="14" customFormat="1">
      <c r="A449" s="14"/>
      <c r="B449" s="256"/>
      <c r="C449" s="257"/>
      <c r="D449" s="247" t="s">
        <v>218</v>
      </c>
      <c r="E449" s="258" t="s">
        <v>1</v>
      </c>
      <c r="F449" s="259" t="s">
        <v>392</v>
      </c>
      <c r="G449" s="257"/>
      <c r="H449" s="260">
        <v>90</v>
      </c>
      <c r="I449" s="261"/>
      <c r="J449" s="257"/>
      <c r="K449" s="257"/>
      <c r="L449" s="262"/>
      <c r="M449" s="263"/>
      <c r="N449" s="264"/>
      <c r="O449" s="264"/>
      <c r="P449" s="264"/>
      <c r="Q449" s="264"/>
      <c r="R449" s="264"/>
      <c r="S449" s="264"/>
      <c r="T449" s="265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66" t="s">
        <v>218</v>
      </c>
      <c r="AU449" s="266" t="s">
        <v>214</v>
      </c>
      <c r="AV449" s="14" t="s">
        <v>85</v>
      </c>
      <c r="AW449" s="14" t="s">
        <v>32</v>
      </c>
      <c r="AX449" s="14" t="s">
        <v>76</v>
      </c>
      <c r="AY449" s="266" t="s">
        <v>205</v>
      </c>
    </row>
    <row r="450" s="15" customFormat="1">
      <c r="A450" s="15"/>
      <c r="B450" s="267"/>
      <c r="C450" s="268"/>
      <c r="D450" s="247" t="s">
        <v>218</v>
      </c>
      <c r="E450" s="269" t="s">
        <v>1</v>
      </c>
      <c r="F450" s="270" t="s">
        <v>229</v>
      </c>
      <c r="G450" s="268"/>
      <c r="H450" s="271">
        <v>90</v>
      </c>
      <c r="I450" s="272"/>
      <c r="J450" s="268"/>
      <c r="K450" s="268"/>
      <c r="L450" s="273"/>
      <c r="M450" s="274"/>
      <c r="N450" s="275"/>
      <c r="O450" s="275"/>
      <c r="P450" s="275"/>
      <c r="Q450" s="275"/>
      <c r="R450" s="275"/>
      <c r="S450" s="275"/>
      <c r="T450" s="276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7" t="s">
        <v>218</v>
      </c>
      <c r="AU450" s="277" t="s">
        <v>214</v>
      </c>
      <c r="AV450" s="15" t="s">
        <v>213</v>
      </c>
      <c r="AW450" s="15" t="s">
        <v>32</v>
      </c>
      <c r="AX450" s="15" t="s">
        <v>83</v>
      </c>
      <c r="AY450" s="277" t="s">
        <v>205</v>
      </c>
    </row>
    <row r="451" s="14" customFormat="1">
      <c r="A451" s="14"/>
      <c r="B451" s="256"/>
      <c r="C451" s="257"/>
      <c r="D451" s="247" t="s">
        <v>218</v>
      </c>
      <c r="E451" s="257"/>
      <c r="F451" s="259" t="s">
        <v>393</v>
      </c>
      <c r="G451" s="257"/>
      <c r="H451" s="260">
        <v>162</v>
      </c>
      <c r="I451" s="261"/>
      <c r="J451" s="257"/>
      <c r="K451" s="257"/>
      <c r="L451" s="262"/>
      <c r="M451" s="263"/>
      <c r="N451" s="264"/>
      <c r="O451" s="264"/>
      <c r="P451" s="264"/>
      <c r="Q451" s="264"/>
      <c r="R451" s="264"/>
      <c r="S451" s="264"/>
      <c r="T451" s="265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66" t="s">
        <v>218</v>
      </c>
      <c r="AU451" s="266" t="s">
        <v>214</v>
      </c>
      <c r="AV451" s="14" t="s">
        <v>85</v>
      </c>
      <c r="AW451" s="14" t="s">
        <v>4</v>
      </c>
      <c r="AX451" s="14" t="s">
        <v>83</v>
      </c>
      <c r="AY451" s="266" t="s">
        <v>205</v>
      </c>
    </row>
    <row r="452" s="12" customFormat="1" ht="20.88" customHeight="1">
      <c r="A452" s="12"/>
      <c r="B452" s="211"/>
      <c r="C452" s="212"/>
      <c r="D452" s="213" t="s">
        <v>75</v>
      </c>
      <c r="E452" s="225" t="s">
        <v>365</v>
      </c>
      <c r="F452" s="225" t="s">
        <v>394</v>
      </c>
      <c r="G452" s="212"/>
      <c r="H452" s="212"/>
      <c r="I452" s="215"/>
      <c r="J452" s="226">
        <f>BK452</f>
        <v>0</v>
      </c>
      <c r="K452" s="212"/>
      <c r="L452" s="217"/>
      <c r="M452" s="218"/>
      <c r="N452" s="219"/>
      <c r="O452" s="219"/>
      <c r="P452" s="220">
        <f>SUM(P453:P462)</f>
        <v>0</v>
      </c>
      <c r="Q452" s="219"/>
      <c r="R452" s="220">
        <f>SUM(R453:R462)</f>
        <v>0</v>
      </c>
      <c r="S452" s="219"/>
      <c r="T452" s="221">
        <f>SUM(T453:T462)</f>
        <v>0</v>
      </c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R452" s="222" t="s">
        <v>83</v>
      </c>
      <c r="AT452" s="223" t="s">
        <v>75</v>
      </c>
      <c r="AU452" s="223" t="s">
        <v>85</v>
      </c>
      <c r="AY452" s="222" t="s">
        <v>205</v>
      </c>
      <c r="BK452" s="224">
        <f>SUM(BK453:BK462)</f>
        <v>0</v>
      </c>
    </row>
    <row r="453" s="2" customFormat="1" ht="24.15" customHeight="1">
      <c r="A453" s="39"/>
      <c r="B453" s="40"/>
      <c r="C453" s="227" t="s">
        <v>395</v>
      </c>
      <c r="D453" s="227" t="s">
        <v>208</v>
      </c>
      <c r="E453" s="228" t="s">
        <v>396</v>
      </c>
      <c r="F453" s="229" t="s">
        <v>397</v>
      </c>
      <c r="G453" s="230" t="s">
        <v>398</v>
      </c>
      <c r="H453" s="231">
        <v>571.29999999999995</v>
      </c>
      <c r="I453" s="232"/>
      <c r="J453" s="233">
        <f>ROUND(I453*H453,2)</f>
        <v>0</v>
      </c>
      <c r="K453" s="229" t="s">
        <v>212</v>
      </c>
      <c r="L453" s="45"/>
      <c r="M453" s="234" t="s">
        <v>1</v>
      </c>
      <c r="N453" s="235" t="s">
        <v>41</v>
      </c>
      <c r="O453" s="92"/>
      <c r="P453" s="236">
        <f>O453*H453</f>
        <v>0</v>
      </c>
      <c r="Q453" s="236">
        <v>0</v>
      </c>
      <c r="R453" s="236">
        <f>Q453*H453</f>
        <v>0</v>
      </c>
      <c r="S453" s="236">
        <v>0</v>
      </c>
      <c r="T453" s="237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38" t="s">
        <v>213</v>
      </c>
      <c r="AT453" s="238" t="s">
        <v>208</v>
      </c>
      <c r="AU453" s="238" t="s">
        <v>214</v>
      </c>
      <c r="AY453" s="18" t="s">
        <v>205</v>
      </c>
      <c r="BE453" s="239">
        <f>IF(N453="základní",J453,0)</f>
        <v>0</v>
      </c>
      <c r="BF453" s="239">
        <f>IF(N453="snížená",J453,0)</f>
        <v>0</v>
      </c>
      <c r="BG453" s="239">
        <f>IF(N453="zákl. přenesená",J453,0)</f>
        <v>0</v>
      </c>
      <c r="BH453" s="239">
        <f>IF(N453="sníž. přenesená",J453,0)</f>
        <v>0</v>
      </c>
      <c r="BI453" s="239">
        <f>IF(N453="nulová",J453,0)</f>
        <v>0</v>
      </c>
      <c r="BJ453" s="18" t="s">
        <v>83</v>
      </c>
      <c r="BK453" s="239">
        <f>ROUND(I453*H453,2)</f>
        <v>0</v>
      </c>
      <c r="BL453" s="18" t="s">
        <v>213</v>
      </c>
      <c r="BM453" s="238" t="s">
        <v>399</v>
      </c>
    </row>
    <row r="454" s="2" customFormat="1">
      <c r="A454" s="39"/>
      <c r="B454" s="40"/>
      <c r="C454" s="41"/>
      <c r="D454" s="240" t="s">
        <v>216</v>
      </c>
      <c r="E454" s="41"/>
      <c r="F454" s="241" t="s">
        <v>400</v>
      </c>
      <c r="G454" s="41"/>
      <c r="H454" s="41"/>
      <c r="I454" s="242"/>
      <c r="J454" s="41"/>
      <c r="K454" s="41"/>
      <c r="L454" s="45"/>
      <c r="M454" s="243"/>
      <c r="N454" s="244"/>
      <c r="O454" s="92"/>
      <c r="P454" s="92"/>
      <c r="Q454" s="92"/>
      <c r="R454" s="92"/>
      <c r="S454" s="92"/>
      <c r="T454" s="93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T454" s="18" t="s">
        <v>216</v>
      </c>
      <c r="AU454" s="18" t="s">
        <v>214</v>
      </c>
    </row>
    <row r="455" s="13" customFormat="1">
      <c r="A455" s="13"/>
      <c r="B455" s="245"/>
      <c r="C455" s="246"/>
      <c r="D455" s="247" t="s">
        <v>218</v>
      </c>
      <c r="E455" s="248" t="s">
        <v>1</v>
      </c>
      <c r="F455" s="249" t="s">
        <v>219</v>
      </c>
      <c r="G455" s="246"/>
      <c r="H455" s="248" t="s">
        <v>1</v>
      </c>
      <c r="I455" s="250"/>
      <c r="J455" s="246"/>
      <c r="K455" s="246"/>
      <c r="L455" s="251"/>
      <c r="M455" s="252"/>
      <c r="N455" s="253"/>
      <c r="O455" s="253"/>
      <c r="P455" s="253"/>
      <c r="Q455" s="253"/>
      <c r="R455" s="253"/>
      <c r="S455" s="253"/>
      <c r="T455" s="254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5" t="s">
        <v>218</v>
      </c>
      <c r="AU455" s="255" t="s">
        <v>214</v>
      </c>
      <c r="AV455" s="13" t="s">
        <v>83</v>
      </c>
      <c r="AW455" s="13" t="s">
        <v>32</v>
      </c>
      <c r="AX455" s="13" t="s">
        <v>76</v>
      </c>
      <c r="AY455" s="255" t="s">
        <v>205</v>
      </c>
    </row>
    <row r="456" s="13" customFormat="1">
      <c r="A456" s="13"/>
      <c r="B456" s="245"/>
      <c r="C456" s="246"/>
      <c r="D456" s="247" t="s">
        <v>218</v>
      </c>
      <c r="E456" s="248" t="s">
        <v>1</v>
      </c>
      <c r="F456" s="249" t="s">
        <v>220</v>
      </c>
      <c r="G456" s="246"/>
      <c r="H456" s="248" t="s">
        <v>1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5" t="s">
        <v>218</v>
      </c>
      <c r="AU456" s="255" t="s">
        <v>214</v>
      </c>
      <c r="AV456" s="13" t="s">
        <v>83</v>
      </c>
      <c r="AW456" s="13" t="s">
        <v>32</v>
      </c>
      <c r="AX456" s="13" t="s">
        <v>76</v>
      </c>
      <c r="AY456" s="255" t="s">
        <v>205</v>
      </c>
    </row>
    <row r="457" s="13" customFormat="1">
      <c r="A457" s="13"/>
      <c r="B457" s="245"/>
      <c r="C457" s="246"/>
      <c r="D457" s="247" t="s">
        <v>218</v>
      </c>
      <c r="E457" s="248" t="s">
        <v>1</v>
      </c>
      <c r="F457" s="249" t="s">
        <v>222</v>
      </c>
      <c r="G457" s="246"/>
      <c r="H457" s="248" t="s">
        <v>1</v>
      </c>
      <c r="I457" s="250"/>
      <c r="J457" s="246"/>
      <c r="K457" s="246"/>
      <c r="L457" s="251"/>
      <c r="M457" s="252"/>
      <c r="N457" s="253"/>
      <c r="O457" s="253"/>
      <c r="P457" s="253"/>
      <c r="Q457" s="253"/>
      <c r="R457" s="253"/>
      <c r="S457" s="253"/>
      <c r="T457" s="254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5" t="s">
        <v>218</v>
      </c>
      <c r="AU457" s="255" t="s">
        <v>214</v>
      </c>
      <c r="AV457" s="13" t="s">
        <v>83</v>
      </c>
      <c r="AW457" s="13" t="s">
        <v>32</v>
      </c>
      <c r="AX457" s="13" t="s">
        <v>76</v>
      </c>
      <c r="AY457" s="255" t="s">
        <v>205</v>
      </c>
    </row>
    <row r="458" s="13" customFormat="1">
      <c r="A458" s="13"/>
      <c r="B458" s="245"/>
      <c r="C458" s="246"/>
      <c r="D458" s="247" t="s">
        <v>218</v>
      </c>
      <c r="E458" s="248" t="s">
        <v>1</v>
      </c>
      <c r="F458" s="249" t="s">
        <v>224</v>
      </c>
      <c r="G458" s="246"/>
      <c r="H458" s="248" t="s">
        <v>1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5" t="s">
        <v>218</v>
      </c>
      <c r="AU458" s="255" t="s">
        <v>214</v>
      </c>
      <c r="AV458" s="13" t="s">
        <v>83</v>
      </c>
      <c r="AW458" s="13" t="s">
        <v>32</v>
      </c>
      <c r="AX458" s="13" t="s">
        <v>76</v>
      </c>
      <c r="AY458" s="255" t="s">
        <v>205</v>
      </c>
    </row>
    <row r="459" s="14" customFormat="1">
      <c r="A459" s="14"/>
      <c r="B459" s="256"/>
      <c r="C459" s="257"/>
      <c r="D459" s="247" t="s">
        <v>218</v>
      </c>
      <c r="E459" s="258" t="s">
        <v>1</v>
      </c>
      <c r="F459" s="259" t="s">
        <v>401</v>
      </c>
      <c r="G459" s="257"/>
      <c r="H459" s="260">
        <v>542.70000000000005</v>
      </c>
      <c r="I459" s="261"/>
      <c r="J459" s="257"/>
      <c r="K459" s="257"/>
      <c r="L459" s="262"/>
      <c r="M459" s="263"/>
      <c r="N459" s="264"/>
      <c r="O459" s="264"/>
      <c r="P459" s="264"/>
      <c r="Q459" s="264"/>
      <c r="R459" s="264"/>
      <c r="S459" s="264"/>
      <c r="T459" s="265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66" t="s">
        <v>218</v>
      </c>
      <c r="AU459" s="266" t="s">
        <v>214</v>
      </c>
      <c r="AV459" s="14" t="s">
        <v>85</v>
      </c>
      <c r="AW459" s="14" t="s">
        <v>32</v>
      </c>
      <c r="AX459" s="14" t="s">
        <v>76</v>
      </c>
      <c r="AY459" s="266" t="s">
        <v>205</v>
      </c>
    </row>
    <row r="460" s="13" customFormat="1">
      <c r="A460" s="13"/>
      <c r="B460" s="245"/>
      <c r="C460" s="246"/>
      <c r="D460" s="247" t="s">
        <v>218</v>
      </c>
      <c r="E460" s="248" t="s">
        <v>1</v>
      </c>
      <c r="F460" s="249" t="s">
        <v>402</v>
      </c>
      <c r="G460" s="246"/>
      <c r="H460" s="248" t="s">
        <v>1</v>
      </c>
      <c r="I460" s="250"/>
      <c r="J460" s="246"/>
      <c r="K460" s="246"/>
      <c r="L460" s="251"/>
      <c r="M460" s="252"/>
      <c r="N460" s="253"/>
      <c r="O460" s="253"/>
      <c r="P460" s="253"/>
      <c r="Q460" s="253"/>
      <c r="R460" s="253"/>
      <c r="S460" s="253"/>
      <c r="T460" s="254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5" t="s">
        <v>218</v>
      </c>
      <c r="AU460" s="255" t="s">
        <v>214</v>
      </c>
      <c r="AV460" s="13" t="s">
        <v>83</v>
      </c>
      <c r="AW460" s="13" t="s">
        <v>32</v>
      </c>
      <c r="AX460" s="13" t="s">
        <v>76</v>
      </c>
      <c r="AY460" s="255" t="s">
        <v>205</v>
      </c>
    </row>
    <row r="461" s="14" customFormat="1">
      <c r="A461" s="14"/>
      <c r="B461" s="256"/>
      <c r="C461" s="257"/>
      <c r="D461" s="247" t="s">
        <v>218</v>
      </c>
      <c r="E461" s="258" t="s">
        <v>1</v>
      </c>
      <c r="F461" s="259" t="s">
        <v>403</v>
      </c>
      <c r="G461" s="257"/>
      <c r="H461" s="260">
        <v>28.600000000000001</v>
      </c>
      <c r="I461" s="261"/>
      <c r="J461" s="257"/>
      <c r="K461" s="257"/>
      <c r="L461" s="262"/>
      <c r="M461" s="263"/>
      <c r="N461" s="264"/>
      <c r="O461" s="264"/>
      <c r="P461" s="264"/>
      <c r="Q461" s="264"/>
      <c r="R461" s="264"/>
      <c r="S461" s="264"/>
      <c r="T461" s="265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66" t="s">
        <v>218</v>
      </c>
      <c r="AU461" s="266" t="s">
        <v>214</v>
      </c>
      <c r="AV461" s="14" t="s">
        <v>85</v>
      </c>
      <c r="AW461" s="14" t="s">
        <v>32</v>
      </c>
      <c r="AX461" s="14" t="s">
        <v>76</v>
      </c>
      <c r="AY461" s="266" t="s">
        <v>205</v>
      </c>
    </row>
    <row r="462" s="15" customFormat="1">
      <c r="A462" s="15"/>
      <c r="B462" s="267"/>
      <c r="C462" s="268"/>
      <c r="D462" s="247" t="s">
        <v>218</v>
      </c>
      <c r="E462" s="269" t="s">
        <v>1</v>
      </c>
      <c r="F462" s="270" t="s">
        <v>229</v>
      </c>
      <c r="G462" s="268"/>
      <c r="H462" s="271">
        <v>571.29999999999995</v>
      </c>
      <c r="I462" s="272"/>
      <c r="J462" s="268"/>
      <c r="K462" s="268"/>
      <c r="L462" s="273"/>
      <c r="M462" s="274"/>
      <c r="N462" s="275"/>
      <c r="O462" s="275"/>
      <c r="P462" s="275"/>
      <c r="Q462" s="275"/>
      <c r="R462" s="275"/>
      <c r="S462" s="275"/>
      <c r="T462" s="276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7" t="s">
        <v>218</v>
      </c>
      <c r="AU462" s="277" t="s">
        <v>214</v>
      </c>
      <c r="AV462" s="15" t="s">
        <v>213</v>
      </c>
      <c r="AW462" s="15" t="s">
        <v>32</v>
      </c>
      <c r="AX462" s="15" t="s">
        <v>83</v>
      </c>
      <c r="AY462" s="277" t="s">
        <v>205</v>
      </c>
    </row>
    <row r="463" s="12" customFormat="1" ht="22.8" customHeight="1">
      <c r="A463" s="12"/>
      <c r="B463" s="211"/>
      <c r="C463" s="212"/>
      <c r="D463" s="213" t="s">
        <v>75</v>
      </c>
      <c r="E463" s="225" t="s">
        <v>85</v>
      </c>
      <c r="F463" s="225" t="s">
        <v>404</v>
      </c>
      <c r="G463" s="212"/>
      <c r="H463" s="212"/>
      <c r="I463" s="215"/>
      <c r="J463" s="226">
        <f>BK463</f>
        <v>0</v>
      </c>
      <c r="K463" s="212"/>
      <c r="L463" s="217"/>
      <c r="M463" s="218"/>
      <c r="N463" s="219"/>
      <c r="O463" s="219"/>
      <c r="P463" s="220">
        <f>P464+SUM(P465:P472)+P518+P545</f>
        <v>0</v>
      </c>
      <c r="Q463" s="219"/>
      <c r="R463" s="220">
        <f>R464+SUM(R465:R472)+R518+R545</f>
        <v>1231.1088169300001</v>
      </c>
      <c r="S463" s="219"/>
      <c r="T463" s="221">
        <f>T464+SUM(T465:T472)+T518+T545</f>
        <v>0</v>
      </c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R463" s="222" t="s">
        <v>83</v>
      </c>
      <c r="AT463" s="223" t="s">
        <v>75</v>
      </c>
      <c r="AU463" s="223" t="s">
        <v>83</v>
      </c>
      <c r="AY463" s="222" t="s">
        <v>205</v>
      </c>
      <c r="BK463" s="224">
        <f>BK464+SUM(BK465:BK472)+BK518+BK545</f>
        <v>0</v>
      </c>
    </row>
    <row r="464" s="2" customFormat="1" ht="16.5" customHeight="1">
      <c r="A464" s="39"/>
      <c r="B464" s="40"/>
      <c r="C464" s="227" t="s">
        <v>405</v>
      </c>
      <c r="D464" s="227" t="s">
        <v>208</v>
      </c>
      <c r="E464" s="228" t="s">
        <v>406</v>
      </c>
      <c r="F464" s="229" t="s">
        <v>407</v>
      </c>
      <c r="G464" s="230" t="s">
        <v>211</v>
      </c>
      <c r="H464" s="231">
        <v>2.0110000000000001</v>
      </c>
      <c r="I464" s="232"/>
      <c r="J464" s="233">
        <f>ROUND(I464*H464,2)</f>
        <v>0</v>
      </c>
      <c r="K464" s="229" t="s">
        <v>212</v>
      </c>
      <c r="L464" s="45"/>
      <c r="M464" s="234" t="s">
        <v>1</v>
      </c>
      <c r="N464" s="235" t="s">
        <v>41</v>
      </c>
      <c r="O464" s="92"/>
      <c r="P464" s="236">
        <f>O464*H464</f>
        <v>0</v>
      </c>
      <c r="Q464" s="236">
        <v>2.3010199999999998</v>
      </c>
      <c r="R464" s="236">
        <f>Q464*H464</f>
        <v>4.6273512199999995</v>
      </c>
      <c r="S464" s="236">
        <v>0</v>
      </c>
      <c r="T464" s="237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38" t="s">
        <v>213</v>
      </c>
      <c r="AT464" s="238" t="s">
        <v>208</v>
      </c>
      <c r="AU464" s="238" t="s">
        <v>85</v>
      </c>
      <c r="AY464" s="18" t="s">
        <v>205</v>
      </c>
      <c r="BE464" s="239">
        <f>IF(N464="základní",J464,0)</f>
        <v>0</v>
      </c>
      <c r="BF464" s="239">
        <f>IF(N464="snížená",J464,0)</f>
        <v>0</v>
      </c>
      <c r="BG464" s="239">
        <f>IF(N464="zákl. přenesená",J464,0)</f>
        <v>0</v>
      </c>
      <c r="BH464" s="239">
        <f>IF(N464="sníž. přenesená",J464,0)</f>
        <v>0</v>
      </c>
      <c r="BI464" s="239">
        <f>IF(N464="nulová",J464,0)</f>
        <v>0</v>
      </c>
      <c r="BJ464" s="18" t="s">
        <v>83</v>
      </c>
      <c r="BK464" s="239">
        <f>ROUND(I464*H464,2)</f>
        <v>0</v>
      </c>
      <c r="BL464" s="18" t="s">
        <v>213</v>
      </c>
      <c r="BM464" s="238" t="s">
        <v>408</v>
      </c>
    </row>
    <row r="465" s="2" customFormat="1">
      <c r="A465" s="39"/>
      <c r="B465" s="40"/>
      <c r="C465" s="41"/>
      <c r="D465" s="240" t="s">
        <v>216</v>
      </c>
      <c r="E465" s="41"/>
      <c r="F465" s="241" t="s">
        <v>409</v>
      </c>
      <c r="G465" s="41"/>
      <c r="H465" s="41"/>
      <c r="I465" s="242"/>
      <c r="J465" s="41"/>
      <c r="K465" s="41"/>
      <c r="L465" s="45"/>
      <c r="M465" s="243"/>
      <c r="N465" s="244"/>
      <c r="O465" s="92"/>
      <c r="P465" s="92"/>
      <c r="Q465" s="92"/>
      <c r="R465" s="92"/>
      <c r="S465" s="92"/>
      <c r="T465" s="93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T465" s="18" t="s">
        <v>216</v>
      </c>
      <c r="AU465" s="18" t="s">
        <v>85</v>
      </c>
    </row>
    <row r="466" s="13" customFormat="1">
      <c r="A466" s="13"/>
      <c r="B466" s="245"/>
      <c r="C466" s="246"/>
      <c r="D466" s="247" t="s">
        <v>218</v>
      </c>
      <c r="E466" s="248" t="s">
        <v>1</v>
      </c>
      <c r="F466" s="249" t="s">
        <v>219</v>
      </c>
      <c r="G466" s="246"/>
      <c r="H466" s="248" t="s">
        <v>1</v>
      </c>
      <c r="I466" s="250"/>
      <c r="J466" s="246"/>
      <c r="K466" s="246"/>
      <c r="L466" s="251"/>
      <c r="M466" s="252"/>
      <c r="N466" s="253"/>
      <c r="O466" s="253"/>
      <c r="P466" s="253"/>
      <c r="Q466" s="253"/>
      <c r="R466" s="253"/>
      <c r="S466" s="253"/>
      <c r="T466" s="254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5" t="s">
        <v>218</v>
      </c>
      <c r="AU466" s="255" t="s">
        <v>85</v>
      </c>
      <c r="AV466" s="13" t="s">
        <v>83</v>
      </c>
      <c r="AW466" s="13" t="s">
        <v>32</v>
      </c>
      <c r="AX466" s="13" t="s">
        <v>76</v>
      </c>
      <c r="AY466" s="255" t="s">
        <v>205</v>
      </c>
    </row>
    <row r="467" s="13" customFormat="1">
      <c r="A467" s="13"/>
      <c r="B467" s="245"/>
      <c r="C467" s="246"/>
      <c r="D467" s="247" t="s">
        <v>218</v>
      </c>
      <c r="E467" s="248" t="s">
        <v>1</v>
      </c>
      <c r="F467" s="249" t="s">
        <v>220</v>
      </c>
      <c r="G467" s="246"/>
      <c r="H467" s="248" t="s">
        <v>1</v>
      </c>
      <c r="I467" s="250"/>
      <c r="J467" s="246"/>
      <c r="K467" s="246"/>
      <c r="L467" s="251"/>
      <c r="M467" s="252"/>
      <c r="N467" s="253"/>
      <c r="O467" s="253"/>
      <c r="P467" s="253"/>
      <c r="Q467" s="253"/>
      <c r="R467" s="253"/>
      <c r="S467" s="253"/>
      <c r="T467" s="254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5" t="s">
        <v>218</v>
      </c>
      <c r="AU467" s="255" t="s">
        <v>85</v>
      </c>
      <c r="AV467" s="13" t="s">
        <v>83</v>
      </c>
      <c r="AW467" s="13" t="s">
        <v>32</v>
      </c>
      <c r="AX467" s="13" t="s">
        <v>76</v>
      </c>
      <c r="AY467" s="255" t="s">
        <v>205</v>
      </c>
    </row>
    <row r="468" s="13" customFormat="1">
      <c r="A468" s="13"/>
      <c r="B468" s="245"/>
      <c r="C468" s="246"/>
      <c r="D468" s="247" t="s">
        <v>218</v>
      </c>
      <c r="E468" s="248" t="s">
        <v>1</v>
      </c>
      <c r="F468" s="249" t="s">
        <v>222</v>
      </c>
      <c r="G468" s="246"/>
      <c r="H468" s="248" t="s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5" t="s">
        <v>218</v>
      </c>
      <c r="AU468" s="255" t="s">
        <v>85</v>
      </c>
      <c r="AV468" s="13" t="s">
        <v>83</v>
      </c>
      <c r="AW468" s="13" t="s">
        <v>32</v>
      </c>
      <c r="AX468" s="13" t="s">
        <v>76</v>
      </c>
      <c r="AY468" s="255" t="s">
        <v>205</v>
      </c>
    </row>
    <row r="469" s="13" customFormat="1">
      <c r="A469" s="13"/>
      <c r="B469" s="245"/>
      <c r="C469" s="246"/>
      <c r="D469" s="247" t="s">
        <v>218</v>
      </c>
      <c r="E469" s="248" t="s">
        <v>1</v>
      </c>
      <c r="F469" s="249" t="s">
        <v>258</v>
      </c>
      <c r="G469" s="246"/>
      <c r="H469" s="248" t="s">
        <v>1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5" t="s">
        <v>218</v>
      </c>
      <c r="AU469" s="255" t="s">
        <v>85</v>
      </c>
      <c r="AV469" s="13" t="s">
        <v>83</v>
      </c>
      <c r="AW469" s="13" t="s">
        <v>32</v>
      </c>
      <c r="AX469" s="13" t="s">
        <v>76</v>
      </c>
      <c r="AY469" s="255" t="s">
        <v>205</v>
      </c>
    </row>
    <row r="470" s="14" customFormat="1">
      <c r="A470" s="14"/>
      <c r="B470" s="256"/>
      <c r="C470" s="257"/>
      <c r="D470" s="247" t="s">
        <v>218</v>
      </c>
      <c r="E470" s="258" t="s">
        <v>1</v>
      </c>
      <c r="F470" s="259" t="s">
        <v>410</v>
      </c>
      <c r="G470" s="257"/>
      <c r="H470" s="260">
        <v>2.0110000000000001</v>
      </c>
      <c r="I470" s="261"/>
      <c r="J470" s="257"/>
      <c r="K470" s="257"/>
      <c r="L470" s="262"/>
      <c r="M470" s="263"/>
      <c r="N470" s="264"/>
      <c r="O470" s="264"/>
      <c r="P470" s="264"/>
      <c r="Q470" s="264"/>
      <c r="R470" s="264"/>
      <c r="S470" s="264"/>
      <c r="T470" s="265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66" t="s">
        <v>218</v>
      </c>
      <c r="AU470" s="266" t="s">
        <v>85</v>
      </c>
      <c r="AV470" s="14" t="s">
        <v>85</v>
      </c>
      <c r="AW470" s="14" t="s">
        <v>32</v>
      </c>
      <c r="AX470" s="14" t="s">
        <v>76</v>
      </c>
      <c r="AY470" s="266" t="s">
        <v>205</v>
      </c>
    </row>
    <row r="471" s="15" customFormat="1">
      <c r="A471" s="15"/>
      <c r="B471" s="267"/>
      <c r="C471" s="268"/>
      <c r="D471" s="247" t="s">
        <v>218</v>
      </c>
      <c r="E471" s="269" t="s">
        <v>1</v>
      </c>
      <c r="F471" s="270" t="s">
        <v>229</v>
      </c>
      <c r="G471" s="268"/>
      <c r="H471" s="271">
        <v>2.0110000000000001</v>
      </c>
      <c r="I471" s="272"/>
      <c r="J471" s="268"/>
      <c r="K471" s="268"/>
      <c r="L471" s="273"/>
      <c r="M471" s="274"/>
      <c r="N471" s="275"/>
      <c r="O471" s="275"/>
      <c r="P471" s="275"/>
      <c r="Q471" s="275"/>
      <c r="R471" s="275"/>
      <c r="S471" s="275"/>
      <c r="T471" s="276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77" t="s">
        <v>218</v>
      </c>
      <c r="AU471" s="277" t="s">
        <v>85</v>
      </c>
      <c r="AV471" s="15" t="s">
        <v>213</v>
      </c>
      <c r="AW471" s="15" t="s">
        <v>32</v>
      </c>
      <c r="AX471" s="15" t="s">
        <v>83</v>
      </c>
      <c r="AY471" s="277" t="s">
        <v>205</v>
      </c>
    </row>
    <row r="472" s="12" customFormat="1" ht="20.88" customHeight="1">
      <c r="A472" s="12"/>
      <c r="B472" s="211"/>
      <c r="C472" s="212"/>
      <c r="D472" s="213" t="s">
        <v>75</v>
      </c>
      <c r="E472" s="225" t="s">
        <v>395</v>
      </c>
      <c r="F472" s="225" t="s">
        <v>411</v>
      </c>
      <c r="G472" s="212"/>
      <c r="H472" s="212"/>
      <c r="I472" s="215"/>
      <c r="J472" s="226">
        <f>BK472</f>
        <v>0</v>
      </c>
      <c r="K472" s="212"/>
      <c r="L472" s="217"/>
      <c r="M472" s="218"/>
      <c r="N472" s="219"/>
      <c r="O472" s="219"/>
      <c r="P472" s="220">
        <f>SUM(P473:P517)</f>
        <v>0</v>
      </c>
      <c r="Q472" s="219"/>
      <c r="R472" s="220">
        <f>SUM(R473:R517)</f>
        <v>0.0062027100000000002</v>
      </c>
      <c r="S472" s="219"/>
      <c r="T472" s="221">
        <f>SUM(T473:T517)</f>
        <v>0</v>
      </c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R472" s="222" t="s">
        <v>83</v>
      </c>
      <c r="AT472" s="223" t="s">
        <v>75</v>
      </c>
      <c r="AU472" s="223" t="s">
        <v>85</v>
      </c>
      <c r="AY472" s="222" t="s">
        <v>205</v>
      </c>
      <c r="BK472" s="224">
        <f>SUM(BK473:BK517)</f>
        <v>0</v>
      </c>
    </row>
    <row r="473" s="2" customFormat="1" ht="24.15" customHeight="1">
      <c r="A473" s="39"/>
      <c r="B473" s="40"/>
      <c r="C473" s="227" t="s">
        <v>412</v>
      </c>
      <c r="D473" s="227" t="s">
        <v>208</v>
      </c>
      <c r="E473" s="228" t="s">
        <v>413</v>
      </c>
      <c r="F473" s="229" t="s">
        <v>414</v>
      </c>
      <c r="G473" s="230" t="s">
        <v>255</v>
      </c>
      <c r="H473" s="231">
        <v>33.081000000000003</v>
      </c>
      <c r="I473" s="232"/>
      <c r="J473" s="233">
        <f>ROUND(I473*H473,2)</f>
        <v>0</v>
      </c>
      <c r="K473" s="229" t="s">
        <v>212</v>
      </c>
      <c r="L473" s="45"/>
      <c r="M473" s="234" t="s">
        <v>1</v>
      </c>
      <c r="N473" s="235" t="s">
        <v>41</v>
      </c>
      <c r="O473" s="92"/>
      <c r="P473" s="236">
        <f>O473*H473</f>
        <v>0</v>
      </c>
      <c r="Q473" s="236">
        <v>4.0000000000000003E-05</v>
      </c>
      <c r="R473" s="236">
        <f>Q473*H473</f>
        <v>0.0013232400000000003</v>
      </c>
      <c r="S473" s="236">
        <v>0</v>
      </c>
      <c r="T473" s="237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38" t="s">
        <v>213</v>
      </c>
      <c r="AT473" s="238" t="s">
        <v>208</v>
      </c>
      <c r="AU473" s="238" t="s">
        <v>214</v>
      </c>
      <c r="AY473" s="18" t="s">
        <v>205</v>
      </c>
      <c r="BE473" s="239">
        <f>IF(N473="základní",J473,0)</f>
        <v>0</v>
      </c>
      <c r="BF473" s="239">
        <f>IF(N473="snížená",J473,0)</f>
        <v>0</v>
      </c>
      <c r="BG473" s="239">
        <f>IF(N473="zákl. přenesená",J473,0)</f>
        <v>0</v>
      </c>
      <c r="BH473" s="239">
        <f>IF(N473="sníž. přenesená",J473,0)</f>
        <v>0</v>
      </c>
      <c r="BI473" s="239">
        <f>IF(N473="nulová",J473,0)</f>
        <v>0</v>
      </c>
      <c r="BJ473" s="18" t="s">
        <v>83</v>
      </c>
      <c r="BK473" s="239">
        <f>ROUND(I473*H473,2)</f>
        <v>0</v>
      </c>
      <c r="BL473" s="18" t="s">
        <v>213</v>
      </c>
      <c r="BM473" s="238" t="s">
        <v>415</v>
      </c>
    </row>
    <row r="474" s="2" customFormat="1">
      <c r="A474" s="39"/>
      <c r="B474" s="40"/>
      <c r="C474" s="41"/>
      <c r="D474" s="240" t="s">
        <v>216</v>
      </c>
      <c r="E474" s="41"/>
      <c r="F474" s="241" t="s">
        <v>416</v>
      </c>
      <c r="G474" s="41"/>
      <c r="H474" s="41"/>
      <c r="I474" s="242"/>
      <c r="J474" s="41"/>
      <c r="K474" s="41"/>
      <c r="L474" s="45"/>
      <c r="M474" s="243"/>
      <c r="N474" s="244"/>
      <c r="O474" s="92"/>
      <c r="P474" s="92"/>
      <c r="Q474" s="92"/>
      <c r="R474" s="92"/>
      <c r="S474" s="92"/>
      <c r="T474" s="93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216</v>
      </c>
      <c r="AU474" s="18" t="s">
        <v>214</v>
      </c>
    </row>
    <row r="475" s="13" customFormat="1">
      <c r="A475" s="13"/>
      <c r="B475" s="245"/>
      <c r="C475" s="246"/>
      <c r="D475" s="247" t="s">
        <v>218</v>
      </c>
      <c r="E475" s="248" t="s">
        <v>1</v>
      </c>
      <c r="F475" s="249" t="s">
        <v>219</v>
      </c>
      <c r="G475" s="246"/>
      <c r="H475" s="248" t="s">
        <v>1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5" t="s">
        <v>218</v>
      </c>
      <c r="AU475" s="255" t="s">
        <v>214</v>
      </c>
      <c r="AV475" s="13" t="s">
        <v>83</v>
      </c>
      <c r="AW475" s="13" t="s">
        <v>32</v>
      </c>
      <c r="AX475" s="13" t="s">
        <v>76</v>
      </c>
      <c r="AY475" s="255" t="s">
        <v>205</v>
      </c>
    </row>
    <row r="476" s="13" customFormat="1">
      <c r="A476" s="13"/>
      <c r="B476" s="245"/>
      <c r="C476" s="246"/>
      <c r="D476" s="247" t="s">
        <v>218</v>
      </c>
      <c r="E476" s="248" t="s">
        <v>1</v>
      </c>
      <c r="F476" s="249" t="s">
        <v>220</v>
      </c>
      <c r="G476" s="246"/>
      <c r="H476" s="248" t="s">
        <v>1</v>
      </c>
      <c r="I476" s="250"/>
      <c r="J476" s="246"/>
      <c r="K476" s="246"/>
      <c r="L476" s="251"/>
      <c r="M476" s="252"/>
      <c r="N476" s="253"/>
      <c r="O476" s="253"/>
      <c r="P476" s="253"/>
      <c r="Q476" s="253"/>
      <c r="R476" s="253"/>
      <c r="S476" s="253"/>
      <c r="T476" s="254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5" t="s">
        <v>218</v>
      </c>
      <c r="AU476" s="255" t="s">
        <v>214</v>
      </c>
      <c r="AV476" s="13" t="s">
        <v>83</v>
      </c>
      <c r="AW476" s="13" t="s">
        <v>32</v>
      </c>
      <c r="AX476" s="13" t="s">
        <v>76</v>
      </c>
      <c r="AY476" s="255" t="s">
        <v>205</v>
      </c>
    </row>
    <row r="477" s="13" customFormat="1">
      <c r="A477" s="13"/>
      <c r="B477" s="245"/>
      <c r="C477" s="246"/>
      <c r="D477" s="247" t="s">
        <v>218</v>
      </c>
      <c r="E477" s="248" t="s">
        <v>1</v>
      </c>
      <c r="F477" s="249" t="s">
        <v>417</v>
      </c>
      <c r="G477" s="246"/>
      <c r="H477" s="248" t="s">
        <v>1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5" t="s">
        <v>218</v>
      </c>
      <c r="AU477" s="255" t="s">
        <v>214</v>
      </c>
      <c r="AV477" s="13" t="s">
        <v>83</v>
      </c>
      <c r="AW477" s="13" t="s">
        <v>32</v>
      </c>
      <c r="AX477" s="13" t="s">
        <v>76</v>
      </c>
      <c r="AY477" s="255" t="s">
        <v>205</v>
      </c>
    </row>
    <row r="478" s="13" customFormat="1">
      <c r="A478" s="13"/>
      <c r="B478" s="245"/>
      <c r="C478" s="246"/>
      <c r="D478" s="247" t="s">
        <v>218</v>
      </c>
      <c r="E478" s="248" t="s">
        <v>1</v>
      </c>
      <c r="F478" s="249" t="s">
        <v>418</v>
      </c>
      <c r="G478" s="246"/>
      <c r="H478" s="248" t="s">
        <v>1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5" t="s">
        <v>218</v>
      </c>
      <c r="AU478" s="255" t="s">
        <v>214</v>
      </c>
      <c r="AV478" s="13" t="s">
        <v>83</v>
      </c>
      <c r="AW478" s="13" t="s">
        <v>32</v>
      </c>
      <c r="AX478" s="13" t="s">
        <v>76</v>
      </c>
      <c r="AY478" s="255" t="s">
        <v>205</v>
      </c>
    </row>
    <row r="479" s="13" customFormat="1">
      <c r="A479" s="13"/>
      <c r="B479" s="245"/>
      <c r="C479" s="246"/>
      <c r="D479" s="247" t="s">
        <v>218</v>
      </c>
      <c r="E479" s="248" t="s">
        <v>1</v>
      </c>
      <c r="F479" s="249" t="s">
        <v>222</v>
      </c>
      <c r="G479" s="246"/>
      <c r="H479" s="248" t="s">
        <v>1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5" t="s">
        <v>218</v>
      </c>
      <c r="AU479" s="255" t="s">
        <v>214</v>
      </c>
      <c r="AV479" s="13" t="s">
        <v>83</v>
      </c>
      <c r="AW479" s="13" t="s">
        <v>32</v>
      </c>
      <c r="AX479" s="13" t="s">
        <v>76</v>
      </c>
      <c r="AY479" s="255" t="s">
        <v>205</v>
      </c>
    </row>
    <row r="480" s="13" customFormat="1">
      <c r="A480" s="13"/>
      <c r="B480" s="245"/>
      <c r="C480" s="246"/>
      <c r="D480" s="247" t="s">
        <v>218</v>
      </c>
      <c r="E480" s="248" t="s">
        <v>1</v>
      </c>
      <c r="F480" s="249" t="s">
        <v>419</v>
      </c>
      <c r="G480" s="246"/>
      <c r="H480" s="248" t="s">
        <v>1</v>
      </c>
      <c r="I480" s="250"/>
      <c r="J480" s="246"/>
      <c r="K480" s="246"/>
      <c r="L480" s="251"/>
      <c r="M480" s="252"/>
      <c r="N480" s="253"/>
      <c r="O480" s="253"/>
      <c r="P480" s="253"/>
      <c r="Q480" s="253"/>
      <c r="R480" s="253"/>
      <c r="S480" s="253"/>
      <c r="T480" s="254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5" t="s">
        <v>218</v>
      </c>
      <c r="AU480" s="255" t="s">
        <v>214</v>
      </c>
      <c r="AV480" s="13" t="s">
        <v>83</v>
      </c>
      <c r="AW480" s="13" t="s">
        <v>32</v>
      </c>
      <c r="AX480" s="13" t="s">
        <v>76</v>
      </c>
      <c r="AY480" s="255" t="s">
        <v>205</v>
      </c>
    </row>
    <row r="481" s="13" customFormat="1">
      <c r="A481" s="13"/>
      <c r="B481" s="245"/>
      <c r="C481" s="246"/>
      <c r="D481" s="247" t="s">
        <v>218</v>
      </c>
      <c r="E481" s="248" t="s">
        <v>1</v>
      </c>
      <c r="F481" s="249" t="s">
        <v>420</v>
      </c>
      <c r="G481" s="246"/>
      <c r="H481" s="248" t="s">
        <v>1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5" t="s">
        <v>218</v>
      </c>
      <c r="AU481" s="255" t="s">
        <v>214</v>
      </c>
      <c r="AV481" s="13" t="s">
        <v>83</v>
      </c>
      <c r="AW481" s="13" t="s">
        <v>32</v>
      </c>
      <c r="AX481" s="13" t="s">
        <v>76</v>
      </c>
      <c r="AY481" s="255" t="s">
        <v>205</v>
      </c>
    </row>
    <row r="482" s="13" customFormat="1">
      <c r="A482" s="13"/>
      <c r="B482" s="245"/>
      <c r="C482" s="246"/>
      <c r="D482" s="247" t="s">
        <v>218</v>
      </c>
      <c r="E482" s="248" t="s">
        <v>1</v>
      </c>
      <c r="F482" s="249" t="s">
        <v>421</v>
      </c>
      <c r="G482" s="246"/>
      <c r="H482" s="248" t="s">
        <v>1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5" t="s">
        <v>218</v>
      </c>
      <c r="AU482" s="255" t="s">
        <v>214</v>
      </c>
      <c r="AV482" s="13" t="s">
        <v>83</v>
      </c>
      <c r="AW482" s="13" t="s">
        <v>32</v>
      </c>
      <c r="AX482" s="13" t="s">
        <v>76</v>
      </c>
      <c r="AY482" s="255" t="s">
        <v>205</v>
      </c>
    </row>
    <row r="483" s="13" customFormat="1">
      <c r="A483" s="13"/>
      <c r="B483" s="245"/>
      <c r="C483" s="246"/>
      <c r="D483" s="247" t="s">
        <v>218</v>
      </c>
      <c r="E483" s="248" t="s">
        <v>1</v>
      </c>
      <c r="F483" s="249" t="s">
        <v>422</v>
      </c>
      <c r="G483" s="246"/>
      <c r="H483" s="248" t="s">
        <v>1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5" t="s">
        <v>218</v>
      </c>
      <c r="AU483" s="255" t="s">
        <v>214</v>
      </c>
      <c r="AV483" s="13" t="s">
        <v>83</v>
      </c>
      <c r="AW483" s="13" t="s">
        <v>32</v>
      </c>
      <c r="AX483" s="13" t="s">
        <v>76</v>
      </c>
      <c r="AY483" s="255" t="s">
        <v>205</v>
      </c>
    </row>
    <row r="484" s="13" customFormat="1">
      <c r="A484" s="13"/>
      <c r="B484" s="245"/>
      <c r="C484" s="246"/>
      <c r="D484" s="247" t="s">
        <v>218</v>
      </c>
      <c r="E484" s="248" t="s">
        <v>1</v>
      </c>
      <c r="F484" s="249" t="s">
        <v>222</v>
      </c>
      <c r="G484" s="246"/>
      <c r="H484" s="248" t="s">
        <v>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5" t="s">
        <v>218</v>
      </c>
      <c r="AU484" s="255" t="s">
        <v>214</v>
      </c>
      <c r="AV484" s="13" t="s">
        <v>83</v>
      </c>
      <c r="AW484" s="13" t="s">
        <v>32</v>
      </c>
      <c r="AX484" s="13" t="s">
        <v>76</v>
      </c>
      <c r="AY484" s="255" t="s">
        <v>205</v>
      </c>
    </row>
    <row r="485" s="14" customFormat="1">
      <c r="A485" s="14"/>
      <c r="B485" s="256"/>
      <c r="C485" s="257"/>
      <c r="D485" s="247" t="s">
        <v>218</v>
      </c>
      <c r="E485" s="258" t="s">
        <v>1</v>
      </c>
      <c r="F485" s="259" t="s">
        <v>423</v>
      </c>
      <c r="G485" s="257"/>
      <c r="H485" s="260">
        <v>165.405</v>
      </c>
      <c r="I485" s="261"/>
      <c r="J485" s="257"/>
      <c r="K485" s="257"/>
      <c r="L485" s="262"/>
      <c r="M485" s="263"/>
      <c r="N485" s="264"/>
      <c r="O485" s="264"/>
      <c r="P485" s="264"/>
      <c r="Q485" s="264"/>
      <c r="R485" s="264"/>
      <c r="S485" s="264"/>
      <c r="T485" s="26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66" t="s">
        <v>218</v>
      </c>
      <c r="AU485" s="266" t="s">
        <v>214</v>
      </c>
      <c r="AV485" s="14" t="s">
        <v>85</v>
      </c>
      <c r="AW485" s="14" t="s">
        <v>32</v>
      </c>
      <c r="AX485" s="14" t="s">
        <v>76</v>
      </c>
      <c r="AY485" s="266" t="s">
        <v>205</v>
      </c>
    </row>
    <row r="486" s="15" customFormat="1">
      <c r="A486" s="15"/>
      <c r="B486" s="267"/>
      <c r="C486" s="268"/>
      <c r="D486" s="247" t="s">
        <v>218</v>
      </c>
      <c r="E486" s="269" t="s">
        <v>1</v>
      </c>
      <c r="F486" s="270" t="s">
        <v>229</v>
      </c>
      <c r="G486" s="268"/>
      <c r="H486" s="271">
        <v>165.405</v>
      </c>
      <c r="I486" s="272"/>
      <c r="J486" s="268"/>
      <c r="K486" s="268"/>
      <c r="L486" s="273"/>
      <c r="M486" s="274"/>
      <c r="N486" s="275"/>
      <c r="O486" s="275"/>
      <c r="P486" s="275"/>
      <c r="Q486" s="275"/>
      <c r="R486" s="275"/>
      <c r="S486" s="275"/>
      <c r="T486" s="276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77" t="s">
        <v>218</v>
      </c>
      <c r="AU486" s="277" t="s">
        <v>214</v>
      </c>
      <c r="AV486" s="15" t="s">
        <v>213</v>
      </c>
      <c r="AW486" s="15" t="s">
        <v>32</v>
      </c>
      <c r="AX486" s="15" t="s">
        <v>83</v>
      </c>
      <c r="AY486" s="277" t="s">
        <v>205</v>
      </c>
    </row>
    <row r="487" s="14" customFormat="1">
      <c r="A487" s="14"/>
      <c r="B487" s="256"/>
      <c r="C487" s="257"/>
      <c r="D487" s="247" t="s">
        <v>218</v>
      </c>
      <c r="E487" s="257"/>
      <c r="F487" s="259" t="s">
        <v>424</v>
      </c>
      <c r="G487" s="257"/>
      <c r="H487" s="260">
        <v>33.081000000000003</v>
      </c>
      <c r="I487" s="261"/>
      <c r="J487" s="257"/>
      <c r="K487" s="257"/>
      <c r="L487" s="262"/>
      <c r="M487" s="263"/>
      <c r="N487" s="264"/>
      <c r="O487" s="264"/>
      <c r="P487" s="264"/>
      <c r="Q487" s="264"/>
      <c r="R487" s="264"/>
      <c r="S487" s="264"/>
      <c r="T487" s="265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66" t="s">
        <v>218</v>
      </c>
      <c r="AU487" s="266" t="s">
        <v>214</v>
      </c>
      <c r="AV487" s="14" t="s">
        <v>85</v>
      </c>
      <c r="AW487" s="14" t="s">
        <v>4</v>
      </c>
      <c r="AX487" s="14" t="s">
        <v>83</v>
      </c>
      <c r="AY487" s="266" t="s">
        <v>205</v>
      </c>
    </row>
    <row r="488" s="2" customFormat="1" ht="24.15" customHeight="1">
      <c r="A488" s="39"/>
      <c r="B488" s="40"/>
      <c r="C488" s="227" t="s">
        <v>425</v>
      </c>
      <c r="D488" s="227" t="s">
        <v>208</v>
      </c>
      <c r="E488" s="228" t="s">
        <v>426</v>
      </c>
      <c r="F488" s="229" t="s">
        <v>427</v>
      </c>
      <c r="G488" s="230" t="s">
        <v>255</v>
      </c>
      <c r="H488" s="231">
        <v>90.972999999999999</v>
      </c>
      <c r="I488" s="232"/>
      <c r="J488" s="233">
        <f>ROUND(I488*H488,2)</f>
        <v>0</v>
      </c>
      <c r="K488" s="229" t="s">
        <v>212</v>
      </c>
      <c r="L488" s="45"/>
      <c r="M488" s="234" t="s">
        <v>1</v>
      </c>
      <c r="N488" s="235" t="s">
        <v>41</v>
      </c>
      <c r="O488" s="92"/>
      <c r="P488" s="236">
        <f>O488*H488</f>
        <v>0</v>
      </c>
      <c r="Q488" s="236">
        <v>4.0000000000000003E-05</v>
      </c>
      <c r="R488" s="236">
        <f>Q488*H488</f>
        <v>0.0036389200000000003</v>
      </c>
      <c r="S488" s="236">
        <v>0</v>
      </c>
      <c r="T488" s="237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38" t="s">
        <v>213</v>
      </c>
      <c r="AT488" s="238" t="s">
        <v>208</v>
      </c>
      <c r="AU488" s="238" t="s">
        <v>214</v>
      </c>
      <c r="AY488" s="18" t="s">
        <v>205</v>
      </c>
      <c r="BE488" s="239">
        <f>IF(N488="základní",J488,0)</f>
        <v>0</v>
      </c>
      <c r="BF488" s="239">
        <f>IF(N488="snížená",J488,0)</f>
        <v>0</v>
      </c>
      <c r="BG488" s="239">
        <f>IF(N488="zákl. přenesená",J488,0)</f>
        <v>0</v>
      </c>
      <c r="BH488" s="239">
        <f>IF(N488="sníž. přenesená",J488,0)</f>
        <v>0</v>
      </c>
      <c r="BI488" s="239">
        <f>IF(N488="nulová",J488,0)</f>
        <v>0</v>
      </c>
      <c r="BJ488" s="18" t="s">
        <v>83</v>
      </c>
      <c r="BK488" s="239">
        <f>ROUND(I488*H488,2)</f>
        <v>0</v>
      </c>
      <c r="BL488" s="18" t="s">
        <v>213</v>
      </c>
      <c r="BM488" s="238" t="s">
        <v>428</v>
      </c>
    </row>
    <row r="489" s="2" customFormat="1">
      <c r="A489" s="39"/>
      <c r="B489" s="40"/>
      <c r="C489" s="41"/>
      <c r="D489" s="240" t="s">
        <v>216</v>
      </c>
      <c r="E489" s="41"/>
      <c r="F489" s="241" t="s">
        <v>429</v>
      </c>
      <c r="G489" s="41"/>
      <c r="H489" s="41"/>
      <c r="I489" s="242"/>
      <c r="J489" s="41"/>
      <c r="K489" s="41"/>
      <c r="L489" s="45"/>
      <c r="M489" s="243"/>
      <c r="N489" s="244"/>
      <c r="O489" s="92"/>
      <c r="P489" s="92"/>
      <c r="Q489" s="92"/>
      <c r="R489" s="92"/>
      <c r="S489" s="92"/>
      <c r="T489" s="93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T489" s="18" t="s">
        <v>216</v>
      </c>
      <c r="AU489" s="18" t="s">
        <v>214</v>
      </c>
    </row>
    <row r="490" s="13" customFormat="1">
      <c r="A490" s="13"/>
      <c r="B490" s="245"/>
      <c r="C490" s="246"/>
      <c r="D490" s="247" t="s">
        <v>218</v>
      </c>
      <c r="E490" s="248" t="s">
        <v>1</v>
      </c>
      <c r="F490" s="249" t="s">
        <v>219</v>
      </c>
      <c r="G490" s="246"/>
      <c r="H490" s="248" t="s">
        <v>1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5" t="s">
        <v>218</v>
      </c>
      <c r="AU490" s="255" t="s">
        <v>214</v>
      </c>
      <c r="AV490" s="13" t="s">
        <v>83</v>
      </c>
      <c r="AW490" s="13" t="s">
        <v>32</v>
      </c>
      <c r="AX490" s="13" t="s">
        <v>76</v>
      </c>
      <c r="AY490" s="255" t="s">
        <v>205</v>
      </c>
    </row>
    <row r="491" s="13" customFormat="1">
      <c r="A491" s="13"/>
      <c r="B491" s="245"/>
      <c r="C491" s="246"/>
      <c r="D491" s="247" t="s">
        <v>218</v>
      </c>
      <c r="E491" s="248" t="s">
        <v>1</v>
      </c>
      <c r="F491" s="249" t="s">
        <v>220</v>
      </c>
      <c r="G491" s="246"/>
      <c r="H491" s="248" t="s">
        <v>1</v>
      </c>
      <c r="I491" s="250"/>
      <c r="J491" s="246"/>
      <c r="K491" s="246"/>
      <c r="L491" s="251"/>
      <c r="M491" s="252"/>
      <c r="N491" s="253"/>
      <c r="O491" s="253"/>
      <c r="P491" s="253"/>
      <c r="Q491" s="253"/>
      <c r="R491" s="253"/>
      <c r="S491" s="253"/>
      <c r="T491" s="254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5" t="s">
        <v>218</v>
      </c>
      <c r="AU491" s="255" t="s">
        <v>214</v>
      </c>
      <c r="AV491" s="13" t="s">
        <v>83</v>
      </c>
      <c r="AW491" s="13" t="s">
        <v>32</v>
      </c>
      <c r="AX491" s="13" t="s">
        <v>76</v>
      </c>
      <c r="AY491" s="255" t="s">
        <v>205</v>
      </c>
    </row>
    <row r="492" s="13" customFormat="1">
      <c r="A492" s="13"/>
      <c r="B492" s="245"/>
      <c r="C492" s="246"/>
      <c r="D492" s="247" t="s">
        <v>218</v>
      </c>
      <c r="E492" s="248" t="s">
        <v>1</v>
      </c>
      <c r="F492" s="249" t="s">
        <v>417</v>
      </c>
      <c r="G492" s="246"/>
      <c r="H492" s="248" t="s">
        <v>1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5" t="s">
        <v>218</v>
      </c>
      <c r="AU492" s="255" t="s">
        <v>214</v>
      </c>
      <c r="AV492" s="13" t="s">
        <v>83</v>
      </c>
      <c r="AW492" s="13" t="s">
        <v>32</v>
      </c>
      <c r="AX492" s="13" t="s">
        <v>76</v>
      </c>
      <c r="AY492" s="255" t="s">
        <v>205</v>
      </c>
    </row>
    <row r="493" s="13" customFormat="1">
      <c r="A493" s="13"/>
      <c r="B493" s="245"/>
      <c r="C493" s="246"/>
      <c r="D493" s="247" t="s">
        <v>218</v>
      </c>
      <c r="E493" s="248" t="s">
        <v>1</v>
      </c>
      <c r="F493" s="249" t="s">
        <v>418</v>
      </c>
      <c r="G493" s="246"/>
      <c r="H493" s="248" t="s">
        <v>1</v>
      </c>
      <c r="I493" s="250"/>
      <c r="J493" s="246"/>
      <c r="K493" s="246"/>
      <c r="L493" s="251"/>
      <c r="M493" s="252"/>
      <c r="N493" s="253"/>
      <c r="O493" s="253"/>
      <c r="P493" s="253"/>
      <c r="Q493" s="253"/>
      <c r="R493" s="253"/>
      <c r="S493" s="253"/>
      <c r="T493" s="254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5" t="s">
        <v>218</v>
      </c>
      <c r="AU493" s="255" t="s">
        <v>214</v>
      </c>
      <c r="AV493" s="13" t="s">
        <v>83</v>
      </c>
      <c r="AW493" s="13" t="s">
        <v>32</v>
      </c>
      <c r="AX493" s="13" t="s">
        <v>76</v>
      </c>
      <c r="AY493" s="255" t="s">
        <v>205</v>
      </c>
    </row>
    <row r="494" s="13" customFormat="1">
      <c r="A494" s="13"/>
      <c r="B494" s="245"/>
      <c r="C494" s="246"/>
      <c r="D494" s="247" t="s">
        <v>218</v>
      </c>
      <c r="E494" s="248" t="s">
        <v>1</v>
      </c>
      <c r="F494" s="249" t="s">
        <v>222</v>
      </c>
      <c r="G494" s="246"/>
      <c r="H494" s="248" t="s">
        <v>1</v>
      </c>
      <c r="I494" s="250"/>
      <c r="J494" s="246"/>
      <c r="K494" s="246"/>
      <c r="L494" s="251"/>
      <c r="M494" s="252"/>
      <c r="N494" s="253"/>
      <c r="O494" s="253"/>
      <c r="P494" s="253"/>
      <c r="Q494" s="253"/>
      <c r="R494" s="253"/>
      <c r="S494" s="253"/>
      <c r="T494" s="254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5" t="s">
        <v>218</v>
      </c>
      <c r="AU494" s="255" t="s">
        <v>214</v>
      </c>
      <c r="AV494" s="13" t="s">
        <v>83</v>
      </c>
      <c r="AW494" s="13" t="s">
        <v>32</v>
      </c>
      <c r="AX494" s="13" t="s">
        <v>76</v>
      </c>
      <c r="AY494" s="255" t="s">
        <v>205</v>
      </c>
    </row>
    <row r="495" s="13" customFormat="1">
      <c r="A495" s="13"/>
      <c r="B495" s="245"/>
      <c r="C495" s="246"/>
      <c r="D495" s="247" t="s">
        <v>218</v>
      </c>
      <c r="E495" s="248" t="s">
        <v>1</v>
      </c>
      <c r="F495" s="249" t="s">
        <v>419</v>
      </c>
      <c r="G495" s="246"/>
      <c r="H495" s="248" t="s">
        <v>1</v>
      </c>
      <c r="I495" s="250"/>
      <c r="J495" s="246"/>
      <c r="K495" s="246"/>
      <c r="L495" s="251"/>
      <c r="M495" s="252"/>
      <c r="N495" s="253"/>
      <c r="O495" s="253"/>
      <c r="P495" s="253"/>
      <c r="Q495" s="253"/>
      <c r="R495" s="253"/>
      <c r="S495" s="253"/>
      <c r="T495" s="254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5" t="s">
        <v>218</v>
      </c>
      <c r="AU495" s="255" t="s">
        <v>214</v>
      </c>
      <c r="AV495" s="13" t="s">
        <v>83</v>
      </c>
      <c r="AW495" s="13" t="s">
        <v>32</v>
      </c>
      <c r="AX495" s="13" t="s">
        <v>76</v>
      </c>
      <c r="AY495" s="255" t="s">
        <v>205</v>
      </c>
    </row>
    <row r="496" s="13" customFormat="1">
      <c r="A496" s="13"/>
      <c r="B496" s="245"/>
      <c r="C496" s="246"/>
      <c r="D496" s="247" t="s">
        <v>218</v>
      </c>
      <c r="E496" s="248" t="s">
        <v>1</v>
      </c>
      <c r="F496" s="249" t="s">
        <v>420</v>
      </c>
      <c r="G496" s="246"/>
      <c r="H496" s="248" t="s">
        <v>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5" t="s">
        <v>218</v>
      </c>
      <c r="AU496" s="255" t="s">
        <v>214</v>
      </c>
      <c r="AV496" s="13" t="s">
        <v>83</v>
      </c>
      <c r="AW496" s="13" t="s">
        <v>32</v>
      </c>
      <c r="AX496" s="13" t="s">
        <v>76</v>
      </c>
      <c r="AY496" s="255" t="s">
        <v>205</v>
      </c>
    </row>
    <row r="497" s="13" customFormat="1">
      <c r="A497" s="13"/>
      <c r="B497" s="245"/>
      <c r="C497" s="246"/>
      <c r="D497" s="247" t="s">
        <v>218</v>
      </c>
      <c r="E497" s="248" t="s">
        <v>1</v>
      </c>
      <c r="F497" s="249" t="s">
        <v>421</v>
      </c>
      <c r="G497" s="246"/>
      <c r="H497" s="248" t="s">
        <v>1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5" t="s">
        <v>218</v>
      </c>
      <c r="AU497" s="255" t="s">
        <v>214</v>
      </c>
      <c r="AV497" s="13" t="s">
        <v>83</v>
      </c>
      <c r="AW497" s="13" t="s">
        <v>32</v>
      </c>
      <c r="AX497" s="13" t="s">
        <v>76</v>
      </c>
      <c r="AY497" s="255" t="s">
        <v>205</v>
      </c>
    </row>
    <row r="498" s="13" customFormat="1">
      <c r="A498" s="13"/>
      <c r="B498" s="245"/>
      <c r="C498" s="246"/>
      <c r="D498" s="247" t="s">
        <v>218</v>
      </c>
      <c r="E498" s="248" t="s">
        <v>1</v>
      </c>
      <c r="F498" s="249" t="s">
        <v>422</v>
      </c>
      <c r="G498" s="246"/>
      <c r="H498" s="248" t="s">
        <v>1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5" t="s">
        <v>218</v>
      </c>
      <c r="AU498" s="255" t="s">
        <v>214</v>
      </c>
      <c r="AV498" s="13" t="s">
        <v>83</v>
      </c>
      <c r="AW498" s="13" t="s">
        <v>32</v>
      </c>
      <c r="AX498" s="13" t="s">
        <v>76</v>
      </c>
      <c r="AY498" s="255" t="s">
        <v>205</v>
      </c>
    </row>
    <row r="499" s="13" customFormat="1">
      <c r="A499" s="13"/>
      <c r="B499" s="245"/>
      <c r="C499" s="246"/>
      <c r="D499" s="247" t="s">
        <v>218</v>
      </c>
      <c r="E499" s="248" t="s">
        <v>1</v>
      </c>
      <c r="F499" s="249" t="s">
        <v>222</v>
      </c>
      <c r="G499" s="246"/>
      <c r="H499" s="248" t="s">
        <v>1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5" t="s">
        <v>218</v>
      </c>
      <c r="AU499" s="255" t="s">
        <v>214</v>
      </c>
      <c r="AV499" s="13" t="s">
        <v>83</v>
      </c>
      <c r="AW499" s="13" t="s">
        <v>32</v>
      </c>
      <c r="AX499" s="13" t="s">
        <v>76</v>
      </c>
      <c r="AY499" s="255" t="s">
        <v>205</v>
      </c>
    </row>
    <row r="500" s="14" customFormat="1">
      <c r="A500" s="14"/>
      <c r="B500" s="256"/>
      <c r="C500" s="257"/>
      <c r="D500" s="247" t="s">
        <v>218</v>
      </c>
      <c r="E500" s="258" t="s">
        <v>1</v>
      </c>
      <c r="F500" s="259" t="s">
        <v>423</v>
      </c>
      <c r="G500" s="257"/>
      <c r="H500" s="260">
        <v>165.405</v>
      </c>
      <c r="I500" s="261"/>
      <c r="J500" s="257"/>
      <c r="K500" s="257"/>
      <c r="L500" s="262"/>
      <c r="M500" s="263"/>
      <c r="N500" s="264"/>
      <c r="O500" s="264"/>
      <c r="P500" s="264"/>
      <c r="Q500" s="264"/>
      <c r="R500" s="264"/>
      <c r="S500" s="264"/>
      <c r="T500" s="265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66" t="s">
        <v>218</v>
      </c>
      <c r="AU500" s="266" t="s">
        <v>214</v>
      </c>
      <c r="AV500" s="14" t="s">
        <v>85</v>
      </c>
      <c r="AW500" s="14" t="s">
        <v>32</v>
      </c>
      <c r="AX500" s="14" t="s">
        <v>76</v>
      </c>
      <c r="AY500" s="266" t="s">
        <v>205</v>
      </c>
    </row>
    <row r="501" s="15" customFormat="1">
      <c r="A501" s="15"/>
      <c r="B501" s="267"/>
      <c r="C501" s="268"/>
      <c r="D501" s="247" t="s">
        <v>218</v>
      </c>
      <c r="E501" s="269" t="s">
        <v>1</v>
      </c>
      <c r="F501" s="270" t="s">
        <v>229</v>
      </c>
      <c r="G501" s="268"/>
      <c r="H501" s="271">
        <v>165.405</v>
      </c>
      <c r="I501" s="272"/>
      <c r="J501" s="268"/>
      <c r="K501" s="268"/>
      <c r="L501" s="273"/>
      <c r="M501" s="274"/>
      <c r="N501" s="275"/>
      <c r="O501" s="275"/>
      <c r="P501" s="275"/>
      <c r="Q501" s="275"/>
      <c r="R501" s="275"/>
      <c r="S501" s="275"/>
      <c r="T501" s="276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77" t="s">
        <v>218</v>
      </c>
      <c r="AU501" s="277" t="s">
        <v>214</v>
      </c>
      <c r="AV501" s="15" t="s">
        <v>213</v>
      </c>
      <c r="AW501" s="15" t="s">
        <v>32</v>
      </c>
      <c r="AX501" s="15" t="s">
        <v>83</v>
      </c>
      <c r="AY501" s="277" t="s">
        <v>205</v>
      </c>
    </row>
    <row r="502" s="14" customFormat="1">
      <c r="A502" s="14"/>
      <c r="B502" s="256"/>
      <c r="C502" s="257"/>
      <c r="D502" s="247" t="s">
        <v>218</v>
      </c>
      <c r="E502" s="257"/>
      <c r="F502" s="259" t="s">
        <v>430</v>
      </c>
      <c r="G502" s="257"/>
      <c r="H502" s="260">
        <v>90.972999999999999</v>
      </c>
      <c r="I502" s="261"/>
      <c r="J502" s="257"/>
      <c r="K502" s="257"/>
      <c r="L502" s="262"/>
      <c r="M502" s="263"/>
      <c r="N502" s="264"/>
      <c r="O502" s="264"/>
      <c r="P502" s="264"/>
      <c r="Q502" s="264"/>
      <c r="R502" s="264"/>
      <c r="S502" s="264"/>
      <c r="T502" s="265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66" t="s">
        <v>218</v>
      </c>
      <c r="AU502" s="266" t="s">
        <v>214</v>
      </c>
      <c r="AV502" s="14" t="s">
        <v>85</v>
      </c>
      <c r="AW502" s="14" t="s">
        <v>4</v>
      </c>
      <c r="AX502" s="14" t="s">
        <v>83</v>
      </c>
      <c r="AY502" s="266" t="s">
        <v>205</v>
      </c>
    </row>
    <row r="503" s="2" customFormat="1" ht="24.15" customHeight="1">
      <c r="A503" s="39"/>
      <c r="B503" s="40"/>
      <c r="C503" s="227" t="s">
        <v>431</v>
      </c>
      <c r="D503" s="227" t="s">
        <v>208</v>
      </c>
      <c r="E503" s="228" t="s">
        <v>432</v>
      </c>
      <c r="F503" s="229" t="s">
        <v>433</v>
      </c>
      <c r="G503" s="230" t="s">
        <v>255</v>
      </c>
      <c r="H503" s="231">
        <v>24.811</v>
      </c>
      <c r="I503" s="232"/>
      <c r="J503" s="233">
        <f>ROUND(I503*H503,2)</f>
        <v>0</v>
      </c>
      <c r="K503" s="229" t="s">
        <v>212</v>
      </c>
      <c r="L503" s="45"/>
      <c r="M503" s="234" t="s">
        <v>1</v>
      </c>
      <c r="N503" s="235" t="s">
        <v>41</v>
      </c>
      <c r="O503" s="92"/>
      <c r="P503" s="236">
        <f>O503*H503</f>
        <v>0</v>
      </c>
      <c r="Q503" s="236">
        <v>5.0000000000000002E-05</v>
      </c>
      <c r="R503" s="236">
        <f>Q503*H503</f>
        <v>0.00124055</v>
      </c>
      <c r="S503" s="236">
        <v>0</v>
      </c>
      <c r="T503" s="237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38" t="s">
        <v>213</v>
      </c>
      <c r="AT503" s="238" t="s">
        <v>208</v>
      </c>
      <c r="AU503" s="238" t="s">
        <v>214</v>
      </c>
      <c r="AY503" s="18" t="s">
        <v>205</v>
      </c>
      <c r="BE503" s="239">
        <f>IF(N503="základní",J503,0)</f>
        <v>0</v>
      </c>
      <c r="BF503" s="239">
        <f>IF(N503="snížená",J503,0)</f>
        <v>0</v>
      </c>
      <c r="BG503" s="239">
        <f>IF(N503="zákl. přenesená",J503,0)</f>
        <v>0</v>
      </c>
      <c r="BH503" s="239">
        <f>IF(N503="sníž. přenesená",J503,0)</f>
        <v>0</v>
      </c>
      <c r="BI503" s="239">
        <f>IF(N503="nulová",J503,0)</f>
        <v>0</v>
      </c>
      <c r="BJ503" s="18" t="s">
        <v>83</v>
      </c>
      <c r="BK503" s="239">
        <f>ROUND(I503*H503,2)</f>
        <v>0</v>
      </c>
      <c r="BL503" s="18" t="s">
        <v>213</v>
      </c>
      <c r="BM503" s="238" t="s">
        <v>434</v>
      </c>
    </row>
    <row r="504" s="2" customFormat="1">
      <c r="A504" s="39"/>
      <c r="B504" s="40"/>
      <c r="C504" s="41"/>
      <c r="D504" s="240" t="s">
        <v>216</v>
      </c>
      <c r="E504" s="41"/>
      <c r="F504" s="241" t="s">
        <v>435</v>
      </c>
      <c r="G504" s="41"/>
      <c r="H504" s="41"/>
      <c r="I504" s="242"/>
      <c r="J504" s="41"/>
      <c r="K504" s="41"/>
      <c r="L504" s="45"/>
      <c r="M504" s="243"/>
      <c r="N504" s="244"/>
      <c r="O504" s="92"/>
      <c r="P504" s="92"/>
      <c r="Q504" s="92"/>
      <c r="R504" s="92"/>
      <c r="S504" s="92"/>
      <c r="T504" s="93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T504" s="18" t="s">
        <v>216</v>
      </c>
      <c r="AU504" s="18" t="s">
        <v>214</v>
      </c>
    </row>
    <row r="505" s="13" customFormat="1">
      <c r="A505" s="13"/>
      <c r="B505" s="245"/>
      <c r="C505" s="246"/>
      <c r="D505" s="247" t="s">
        <v>218</v>
      </c>
      <c r="E505" s="248" t="s">
        <v>1</v>
      </c>
      <c r="F505" s="249" t="s">
        <v>219</v>
      </c>
      <c r="G505" s="246"/>
      <c r="H505" s="248" t="s">
        <v>1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5" t="s">
        <v>218</v>
      </c>
      <c r="AU505" s="255" t="s">
        <v>214</v>
      </c>
      <c r="AV505" s="13" t="s">
        <v>83</v>
      </c>
      <c r="AW505" s="13" t="s">
        <v>32</v>
      </c>
      <c r="AX505" s="13" t="s">
        <v>76</v>
      </c>
      <c r="AY505" s="255" t="s">
        <v>205</v>
      </c>
    </row>
    <row r="506" s="13" customFormat="1">
      <c r="A506" s="13"/>
      <c r="B506" s="245"/>
      <c r="C506" s="246"/>
      <c r="D506" s="247" t="s">
        <v>218</v>
      </c>
      <c r="E506" s="248" t="s">
        <v>1</v>
      </c>
      <c r="F506" s="249" t="s">
        <v>220</v>
      </c>
      <c r="G506" s="246"/>
      <c r="H506" s="248" t="s">
        <v>1</v>
      </c>
      <c r="I506" s="250"/>
      <c r="J506" s="246"/>
      <c r="K506" s="246"/>
      <c r="L506" s="251"/>
      <c r="M506" s="252"/>
      <c r="N506" s="253"/>
      <c r="O506" s="253"/>
      <c r="P506" s="253"/>
      <c r="Q506" s="253"/>
      <c r="R506" s="253"/>
      <c r="S506" s="253"/>
      <c r="T506" s="254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5" t="s">
        <v>218</v>
      </c>
      <c r="AU506" s="255" t="s">
        <v>214</v>
      </c>
      <c r="AV506" s="13" t="s">
        <v>83</v>
      </c>
      <c r="AW506" s="13" t="s">
        <v>32</v>
      </c>
      <c r="AX506" s="13" t="s">
        <v>76</v>
      </c>
      <c r="AY506" s="255" t="s">
        <v>205</v>
      </c>
    </row>
    <row r="507" s="13" customFormat="1">
      <c r="A507" s="13"/>
      <c r="B507" s="245"/>
      <c r="C507" s="246"/>
      <c r="D507" s="247" t="s">
        <v>218</v>
      </c>
      <c r="E507" s="248" t="s">
        <v>1</v>
      </c>
      <c r="F507" s="249" t="s">
        <v>417</v>
      </c>
      <c r="G507" s="246"/>
      <c r="H507" s="248" t="s">
        <v>1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5" t="s">
        <v>218</v>
      </c>
      <c r="AU507" s="255" t="s">
        <v>214</v>
      </c>
      <c r="AV507" s="13" t="s">
        <v>83</v>
      </c>
      <c r="AW507" s="13" t="s">
        <v>32</v>
      </c>
      <c r="AX507" s="13" t="s">
        <v>76</v>
      </c>
      <c r="AY507" s="255" t="s">
        <v>205</v>
      </c>
    </row>
    <row r="508" s="13" customFormat="1">
      <c r="A508" s="13"/>
      <c r="B508" s="245"/>
      <c r="C508" s="246"/>
      <c r="D508" s="247" t="s">
        <v>218</v>
      </c>
      <c r="E508" s="248" t="s">
        <v>1</v>
      </c>
      <c r="F508" s="249" t="s">
        <v>418</v>
      </c>
      <c r="G508" s="246"/>
      <c r="H508" s="248" t="s">
        <v>1</v>
      </c>
      <c r="I508" s="250"/>
      <c r="J508" s="246"/>
      <c r="K508" s="246"/>
      <c r="L508" s="251"/>
      <c r="M508" s="252"/>
      <c r="N508" s="253"/>
      <c r="O508" s="253"/>
      <c r="P508" s="253"/>
      <c r="Q508" s="253"/>
      <c r="R508" s="253"/>
      <c r="S508" s="253"/>
      <c r="T508" s="254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5" t="s">
        <v>218</v>
      </c>
      <c r="AU508" s="255" t="s">
        <v>214</v>
      </c>
      <c r="AV508" s="13" t="s">
        <v>83</v>
      </c>
      <c r="AW508" s="13" t="s">
        <v>32</v>
      </c>
      <c r="AX508" s="13" t="s">
        <v>76</v>
      </c>
      <c r="AY508" s="255" t="s">
        <v>205</v>
      </c>
    </row>
    <row r="509" s="13" customFormat="1">
      <c r="A509" s="13"/>
      <c r="B509" s="245"/>
      <c r="C509" s="246"/>
      <c r="D509" s="247" t="s">
        <v>218</v>
      </c>
      <c r="E509" s="248" t="s">
        <v>1</v>
      </c>
      <c r="F509" s="249" t="s">
        <v>222</v>
      </c>
      <c r="G509" s="246"/>
      <c r="H509" s="248" t="s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5" t="s">
        <v>218</v>
      </c>
      <c r="AU509" s="255" t="s">
        <v>214</v>
      </c>
      <c r="AV509" s="13" t="s">
        <v>83</v>
      </c>
      <c r="AW509" s="13" t="s">
        <v>32</v>
      </c>
      <c r="AX509" s="13" t="s">
        <v>76</v>
      </c>
      <c r="AY509" s="255" t="s">
        <v>205</v>
      </c>
    </row>
    <row r="510" s="13" customFormat="1">
      <c r="A510" s="13"/>
      <c r="B510" s="245"/>
      <c r="C510" s="246"/>
      <c r="D510" s="247" t="s">
        <v>218</v>
      </c>
      <c r="E510" s="248" t="s">
        <v>1</v>
      </c>
      <c r="F510" s="249" t="s">
        <v>419</v>
      </c>
      <c r="G510" s="246"/>
      <c r="H510" s="248" t="s">
        <v>1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5" t="s">
        <v>218</v>
      </c>
      <c r="AU510" s="255" t="s">
        <v>214</v>
      </c>
      <c r="AV510" s="13" t="s">
        <v>83</v>
      </c>
      <c r="AW510" s="13" t="s">
        <v>32</v>
      </c>
      <c r="AX510" s="13" t="s">
        <v>76</v>
      </c>
      <c r="AY510" s="255" t="s">
        <v>205</v>
      </c>
    </row>
    <row r="511" s="13" customFormat="1">
      <c r="A511" s="13"/>
      <c r="B511" s="245"/>
      <c r="C511" s="246"/>
      <c r="D511" s="247" t="s">
        <v>218</v>
      </c>
      <c r="E511" s="248" t="s">
        <v>1</v>
      </c>
      <c r="F511" s="249" t="s">
        <v>420</v>
      </c>
      <c r="G511" s="246"/>
      <c r="H511" s="248" t="s">
        <v>1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5" t="s">
        <v>218</v>
      </c>
      <c r="AU511" s="255" t="s">
        <v>214</v>
      </c>
      <c r="AV511" s="13" t="s">
        <v>83</v>
      </c>
      <c r="AW511" s="13" t="s">
        <v>32</v>
      </c>
      <c r="AX511" s="13" t="s">
        <v>76</v>
      </c>
      <c r="AY511" s="255" t="s">
        <v>205</v>
      </c>
    </row>
    <row r="512" s="13" customFormat="1">
      <c r="A512" s="13"/>
      <c r="B512" s="245"/>
      <c r="C512" s="246"/>
      <c r="D512" s="247" t="s">
        <v>218</v>
      </c>
      <c r="E512" s="248" t="s">
        <v>1</v>
      </c>
      <c r="F512" s="249" t="s">
        <v>421</v>
      </c>
      <c r="G512" s="246"/>
      <c r="H512" s="248" t="s">
        <v>1</v>
      </c>
      <c r="I512" s="250"/>
      <c r="J512" s="246"/>
      <c r="K512" s="246"/>
      <c r="L512" s="251"/>
      <c r="M512" s="252"/>
      <c r="N512" s="253"/>
      <c r="O512" s="253"/>
      <c r="P512" s="253"/>
      <c r="Q512" s="253"/>
      <c r="R512" s="253"/>
      <c r="S512" s="253"/>
      <c r="T512" s="254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5" t="s">
        <v>218</v>
      </c>
      <c r="AU512" s="255" t="s">
        <v>214</v>
      </c>
      <c r="AV512" s="13" t="s">
        <v>83</v>
      </c>
      <c r="AW512" s="13" t="s">
        <v>32</v>
      </c>
      <c r="AX512" s="13" t="s">
        <v>76</v>
      </c>
      <c r="AY512" s="255" t="s">
        <v>205</v>
      </c>
    </row>
    <row r="513" s="13" customFormat="1">
      <c r="A513" s="13"/>
      <c r="B513" s="245"/>
      <c r="C513" s="246"/>
      <c r="D513" s="247" t="s">
        <v>218</v>
      </c>
      <c r="E513" s="248" t="s">
        <v>1</v>
      </c>
      <c r="F513" s="249" t="s">
        <v>422</v>
      </c>
      <c r="G513" s="246"/>
      <c r="H513" s="248" t="s">
        <v>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5" t="s">
        <v>218</v>
      </c>
      <c r="AU513" s="255" t="s">
        <v>214</v>
      </c>
      <c r="AV513" s="13" t="s">
        <v>83</v>
      </c>
      <c r="AW513" s="13" t="s">
        <v>32</v>
      </c>
      <c r="AX513" s="13" t="s">
        <v>76</v>
      </c>
      <c r="AY513" s="255" t="s">
        <v>205</v>
      </c>
    </row>
    <row r="514" s="13" customFormat="1">
      <c r="A514" s="13"/>
      <c r="B514" s="245"/>
      <c r="C514" s="246"/>
      <c r="D514" s="247" t="s">
        <v>218</v>
      </c>
      <c r="E514" s="248" t="s">
        <v>1</v>
      </c>
      <c r="F514" s="249" t="s">
        <v>222</v>
      </c>
      <c r="G514" s="246"/>
      <c r="H514" s="248" t="s">
        <v>1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5" t="s">
        <v>218</v>
      </c>
      <c r="AU514" s="255" t="s">
        <v>214</v>
      </c>
      <c r="AV514" s="13" t="s">
        <v>83</v>
      </c>
      <c r="AW514" s="13" t="s">
        <v>32</v>
      </c>
      <c r="AX514" s="13" t="s">
        <v>76</v>
      </c>
      <c r="AY514" s="255" t="s">
        <v>205</v>
      </c>
    </row>
    <row r="515" s="14" customFormat="1">
      <c r="A515" s="14"/>
      <c r="B515" s="256"/>
      <c r="C515" s="257"/>
      <c r="D515" s="247" t="s">
        <v>218</v>
      </c>
      <c r="E515" s="258" t="s">
        <v>1</v>
      </c>
      <c r="F515" s="259" t="s">
        <v>423</v>
      </c>
      <c r="G515" s="257"/>
      <c r="H515" s="260">
        <v>165.405</v>
      </c>
      <c r="I515" s="261"/>
      <c r="J515" s="257"/>
      <c r="K515" s="257"/>
      <c r="L515" s="262"/>
      <c r="M515" s="263"/>
      <c r="N515" s="264"/>
      <c r="O515" s="264"/>
      <c r="P515" s="264"/>
      <c r="Q515" s="264"/>
      <c r="R515" s="264"/>
      <c r="S515" s="264"/>
      <c r="T515" s="26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66" t="s">
        <v>218</v>
      </c>
      <c r="AU515" s="266" t="s">
        <v>214</v>
      </c>
      <c r="AV515" s="14" t="s">
        <v>85</v>
      </c>
      <c r="AW515" s="14" t="s">
        <v>32</v>
      </c>
      <c r="AX515" s="14" t="s">
        <v>76</v>
      </c>
      <c r="AY515" s="266" t="s">
        <v>205</v>
      </c>
    </row>
    <row r="516" s="15" customFormat="1">
      <c r="A516" s="15"/>
      <c r="B516" s="267"/>
      <c r="C516" s="268"/>
      <c r="D516" s="247" t="s">
        <v>218</v>
      </c>
      <c r="E516" s="269" t="s">
        <v>1</v>
      </c>
      <c r="F516" s="270" t="s">
        <v>229</v>
      </c>
      <c r="G516" s="268"/>
      <c r="H516" s="271">
        <v>165.405</v>
      </c>
      <c r="I516" s="272"/>
      <c r="J516" s="268"/>
      <c r="K516" s="268"/>
      <c r="L516" s="273"/>
      <c r="M516" s="274"/>
      <c r="N516" s="275"/>
      <c r="O516" s="275"/>
      <c r="P516" s="275"/>
      <c r="Q516" s="275"/>
      <c r="R516" s="275"/>
      <c r="S516" s="275"/>
      <c r="T516" s="276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77" t="s">
        <v>218</v>
      </c>
      <c r="AU516" s="277" t="s">
        <v>214</v>
      </c>
      <c r="AV516" s="15" t="s">
        <v>213</v>
      </c>
      <c r="AW516" s="15" t="s">
        <v>32</v>
      </c>
      <c r="AX516" s="15" t="s">
        <v>83</v>
      </c>
      <c r="AY516" s="277" t="s">
        <v>205</v>
      </c>
    </row>
    <row r="517" s="14" customFormat="1">
      <c r="A517" s="14"/>
      <c r="B517" s="256"/>
      <c r="C517" s="257"/>
      <c r="D517" s="247" t="s">
        <v>218</v>
      </c>
      <c r="E517" s="257"/>
      <c r="F517" s="259" t="s">
        <v>436</v>
      </c>
      <c r="G517" s="257"/>
      <c r="H517" s="260">
        <v>24.811</v>
      </c>
      <c r="I517" s="261"/>
      <c r="J517" s="257"/>
      <c r="K517" s="257"/>
      <c r="L517" s="262"/>
      <c r="M517" s="263"/>
      <c r="N517" s="264"/>
      <c r="O517" s="264"/>
      <c r="P517" s="264"/>
      <c r="Q517" s="264"/>
      <c r="R517" s="264"/>
      <c r="S517" s="264"/>
      <c r="T517" s="265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66" t="s">
        <v>218</v>
      </c>
      <c r="AU517" s="266" t="s">
        <v>214</v>
      </c>
      <c r="AV517" s="14" t="s">
        <v>85</v>
      </c>
      <c r="AW517" s="14" t="s">
        <v>4</v>
      </c>
      <c r="AX517" s="14" t="s">
        <v>83</v>
      </c>
      <c r="AY517" s="266" t="s">
        <v>205</v>
      </c>
    </row>
    <row r="518" s="12" customFormat="1" ht="20.88" customHeight="1">
      <c r="A518" s="12"/>
      <c r="B518" s="211"/>
      <c r="C518" s="212"/>
      <c r="D518" s="213" t="s">
        <v>75</v>
      </c>
      <c r="E518" s="225" t="s">
        <v>405</v>
      </c>
      <c r="F518" s="225" t="s">
        <v>437</v>
      </c>
      <c r="G518" s="212"/>
      <c r="H518" s="212"/>
      <c r="I518" s="215"/>
      <c r="J518" s="226">
        <f>BK518</f>
        <v>0</v>
      </c>
      <c r="K518" s="212"/>
      <c r="L518" s="217"/>
      <c r="M518" s="218"/>
      <c r="N518" s="219"/>
      <c r="O518" s="219"/>
      <c r="P518" s="220">
        <f>SUM(P519:P544)</f>
        <v>0</v>
      </c>
      <c r="Q518" s="219"/>
      <c r="R518" s="220">
        <f>SUM(R519:R544)</f>
        <v>437.34399614</v>
      </c>
      <c r="S518" s="219"/>
      <c r="T518" s="221">
        <f>SUM(T519:T544)</f>
        <v>0</v>
      </c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R518" s="222" t="s">
        <v>83</v>
      </c>
      <c r="AT518" s="223" t="s">
        <v>75</v>
      </c>
      <c r="AU518" s="223" t="s">
        <v>85</v>
      </c>
      <c r="AY518" s="222" t="s">
        <v>205</v>
      </c>
      <c r="BK518" s="224">
        <f>SUM(BK519:BK544)</f>
        <v>0</v>
      </c>
    </row>
    <row r="519" s="2" customFormat="1" ht="37.8" customHeight="1">
      <c r="A519" s="39"/>
      <c r="B519" s="40"/>
      <c r="C519" s="227" t="s">
        <v>438</v>
      </c>
      <c r="D519" s="227" t="s">
        <v>208</v>
      </c>
      <c r="E519" s="228" t="s">
        <v>439</v>
      </c>
      <c r="F519" s="229" t="s">
        <v>440</v>
      </c>
      <c r="G519" s="230" t="s">
        <v>255</v>
      </c>
      <c r="H519" s="231">
        <v>260</v>
      </c>
      <c r="I519" s="232"/>
      <c r="J519" s="233">
        <f>ROUND(I519*H519,2)</f>
        <v>0</v>
      </c>
      <c r="K519" s="229" t="s">
        <v>212</v>
      </c>
      <c r="L519" s="45"/>
      <c r="M519" s="234" t="s">
        <v>1</v>
      </c>
      <c r="N519" s="235" t="s">
        <v>41</v>
      </c>
      <c r="O519" s="92"/>
      <c r="P519" s="236">
        <f>O519*H519</f>
        <v>0</v>
      </c>
      <c r="Q519" s="236">
        <v>0</v>
      </c>
      <c r="R519" s="236">
        <f>Q519*H519</f>
        <v>0</v>
      </c>
      <c r="S519" s="236">
        <v>0</v>
      </c>
      <c r="T519" s="237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38" t="s">
        <v>213</v>
      </c>
      <c r="AT519" s="238" t="s">
        <v>208</v>
      </c>
      <c r="AU519" s="238" t="s">
        <v>214</v>
      </c>
      <c r="AY519" s="18" t="s">
        <v>205</v>
      </c>
      <c r="BE519" s="239">
        <f>IF(N519="základní",J519,0)</f>
        <v>0</v>
      </c>
      <c r="BF519" s="239">
        <f>IF(N519="snížená",J519,0)</f>
        <v>0</v>
      </c>
      <c r="BG519" s="239">
        <f>IF(N519="zákl. přenesená",J519,0)</f>
        <v>0</v>
      </c>
      <c r="BH519" s="239">
        <f>IF(N519="sníž. přenesená",J519,0)</f>
        <v>0</v>
      </c>
      <c r="BI519" s="239">
        <f>IF(N519="nulová",J519,0)</f>
        <v>0</v>
      </c>
      <c r="BJ519" s="18" t="s">
        <v>83</v>
      </c>
      <c r="BK519" s="239">
        <f>ROUND(I519*H519,2)</f>
        <v>0</v>
      </c>
      <c r="BL519" s="18" t="s">
        <v>213</v>
      </c>
      <c r="BM519" s="238" t="s">
        <v>441</v>
      </c>
    </row>
    <row r="520" s="2" customFormat="1">
      <c r="A520" s="39"/>
      <c r="B520" s="40"/>
      <c r="C520" s="41"/>
      <c r="D520" s="240" t="s">
        <v>216</v>
      </c>
      <c r="E520" s="41"/>
      <c r="F520" s="241" t="s">
        <v>442</v>
      </c>
      <c r="G520" s="41"/>
      <c r="H520" s="41"/>
      <c r="I520" s="242"/>
      <c r="J520" s="41"/>
      <c r="K520" s="41"/>
      <c r="L520" s="45"/>
      <c r="M520" s="243"/>
      <c r="N520" s="244"/>
      <c r="O520" s="92"/>
      <c r="P520" s="92"/>
      <c r="Q520" s="92"/>
      <c r="R520" s="92"/>
      <c r="S520" s="92"/>
      <c r="T520" s="93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T520" s="18" t="s">
        <v>216</v>
      </c>
      <c r="AU520" s="18" t="s">
        <v>214</v>
      </c>
    </row>
    <row r="521" s="13" customFormat="1">
      <c r="A521" s="13"/>
      <c r="B521" s="245"/>
      <c r="C521" s="246"/>
      <c r="D521" s="247" t="s">
        <v>218</v>
      </c>
      <c r="E521" s="248" t="s">
        <v>1</v>
      </c>
      <c r="F521" s="249" t="s">
        <v>219</v>
      </c>
      <c r="G521" s="246"/>
      <c r="H521" s="248" t="s">
        <v>1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5" t="s">
        <v>218</v>
      </c>
      <c r="AU521" s="255" t="s">
        <v>214</v>
      </c>
      <c r="AV521" s="13" t="s">
        <v>83</v>
      </c>
      <c r="AW521" s="13" t="s">
        <v>32</v>
      </c>
      <c r="AX521" s="13" t="s">
        <v>76</v>
      </c>
      <c r="AY521" s="255" t="s">
        <v>205</v>
      </c>
    </row>
    <row r="522" s="13" customFormat="1">
      <c r="A522" s="13"/>
      <c r="B522" s="245"/>
      <c r="C522" s="246"/>
      <c r="D522" s="247" t="s">
        <v>218</v>
      </c>
      <c r="E522" s="248" t="s">
        <v>1</v>
      </c>
      <c r="F522" s="249" t="s">
        <v>220</v>
      </c>
      <c r="G522" s="246"/>
      <c r="H522" s="248" t="s">
        <v>1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5" t="s">
        <v>218</v>
      </c>
      <c r="AU522" s="255" t="s">
        <v>214</v>
      </c>
      <c r="AV522" s="13" t="s">
        <v>83</v>
      </c>
      <c r="AW522" s="13" t="s">
        <v>32</v>
      </c>
      <c r="AX522" s="13" t="s">
        <v>76</v>
      </c>
      <c r="AY522" s="255" t="s">
        <v>205</v>
      </c>
    </row>
    <row r="523" s="13" customFormat="1">
      <c r="A523" s="13"/>
      <c r="B523" s="245"/>
      <c r="C523" s="246"/>
      <c r="D523" s="247" t="s">
        <v>218</v>
      </c>
      <c r="E523" s="248" t="s">
        <v>1</v>
      </c>
      <c r="F523" s="249" t="s">
        <v>222</v>
      </c>
      <c r="G523" s="246"/>
      <c r="H523" s="248" t="s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5" t="s">
        <v>218</v>
      </c>
      <c r="AU523" s="255" t="s">
        <v>214</v>
      </c>
      <c r="AV523" s="13" t="s">
        <v>83</v>
      </c>
      <c r="AW523" s="13" t="s">
        <v>32</v>
      </c>
      <c r="AX523" s="13" t="s">
        <v>76</v>
      </c>
      <c r="AY523" s="255" t="s">
        <v>205</v>
      </c>
    </row>
    <row r="524" s="13" customFormat="1">
      <c r="A524" s="13"/>
      <c r="B524" s="245"/>
      <c r="C524" s="246"/>
      <c r="D524" s="247" t="s">
        <v>218</v>
      </c>
      <c r="E524" s="248" t="s">
        <v>1</v>
      </c>
      <c r="F524" s="249" t="s">
        <v>419</v>
      </c>
      <c r="G524" s="246"/>
      <c r="H524" s="248" t="s">
        <v>1</v>
      </c>
      <c r="I524" s="250"/>
      <c r="J524" s="246"/>
      <c r="K524" s="246"/>
      <c r="L524" s="251"/>
      <c r="M524" s="252"/>
      <c r="N524" s="253"/>
      <c r="O524" s="253"/>
      <c r="P524" s="253"/>
      <c r="Q524" s="253"/>
      <c r="R524" s="253"/>
      <c r="S524" s="253"/>
      <c r="T524" s="254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5" t="s">
        <v>218</v>
      </c>
      <c r="AU524" s="255" t="s">
        <v>214</v>
      </c>
      <c r="AV524" s="13" t="s">
        <v>83</v>
      </c>
      <c r="AW524" s="13" t="s">
        <v>32</v>
      </c>
      <c r="AX524" s="13" t="s">
        <v>76</v>
      </c>
      <c r="AY524" s="255" t="s">
        <v>205</v>
      </c>
    </row>
    <row r="525" s="13" customFormat="1">
      <c r="A525" s="13"/>
      <c r="B525" s="245"/>
      <c r="C525" s="246"/>
      <c r="D525" s="247" t="s">
        <v>218</v>
      </c>
      <c r="E525" s="248" t="s">
        <v>1</v>
      </c>
      <c r="F525" s="249" t="s">
        <v>420</v>
      </c>
      <c r="G525" s="246"/>
      <c r="H525" s="248" t="s">
        <v>1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5" t="s">
        <v>218</v>
      </c>
      <c r="AU525" s="255" t="s">
        <v>214</v>
      </c>
      <c r="AV525" s="13" t="s">
        <v>83</v>
      </c>
      <c r="AW525" s="13" t="s">
        <v>32</v>
      </c>
      <c r="AX525" s="13" t="s">
        <v>76</v>
      </c>
      <c r="AY525" s="255" t="s">
        <v>205</v>
      </c>
    </row>
    <row r="526" s="13" customFormat="1">
      <c r="A526" s="13"/>
      <c r="B526" s="245"/>
      <c r="C526" s="246"/>
      <c r="D526" s="247" t="s">
        <v>218</v>
      </c>
      <c r="E526" s="248" t="s">
        <v>1</v>
      </c>
      <c r="F526" s="249" t="s">
        <v>421</v>
      </c>
      <c r="G526" s="246"/>
      <c r="H526" s="248" t="s">
        <v>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5" t="s">
        <v>218</v>
      </c>
      <c r="AU526" s="255" t="s">
        <v>214</v>
      </c>
      <c r="AV526" s="13" t="s">
        <v>83</v>
      </c>
      <c r="AW526" s="13" t="s">
        <v>32</v>
      </c>
      <c r="AX526" s="13" t="s">
        <v>76</v>
      </c>
      <c r="AY526" s="255" t="s">
        <v>205</v>
      </c>
    </row>
    <row r="527" s="13" customFormat="1">
      <c r="A527" s="13"/>
      <c r="B527" s="245"/>
      <c r="C527" s="246"/>
      <c r="D527" s="247" t="s">
        <v>218</v>
      </c>
      <c r="E527" s="248" t="s">
        <v>1</v>
      </c>
      <c r="F527" s="249" t="s">
        <v>422</v>
      </c>
      <c r="G527" s="246"/>
      <c r="H527" s="248" t="s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5" t="s">
        <v>218</v>
      </c>
      <c r="AU527" s="255" t="s">
        <v>214</v>
      </c>
      <c r="AV527" s="13" t="s">
        <v>83</v>
      </c>
      <c r="AW527" s="13" t="s">
        <v>32</v>
      </c>
      <c r="AX527" s="13" t="s">
        <v>76</v>
      </c>
      <c r="AY527" s="255" t="s">
        <v>205</v>
      </c>
    </row>
    <row r="528" s="13" customFormat="1">
      <c r="A528" s="13"/>
      <c r="B528" s="245"/>
      <c r="C528" s="246"/>
      <c r="D528" s="247" t="s">
        <v>218</v>
      </c>
      <c r="E528" s="248" t="s">
        <v>1</v>
      </c>
      <c r="F528" s="249" t="s">
        <v>222</v>
      </c>
      <c r="G528" s="246"/>
      <c r="H528" s="248" t="s">
        <v>1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5" t="s">
        <v>218</v>
      </c>
      <c r="AU528" s="255" t="s">
        <v>214</v>
      </c>
      <c r="AV528" s="13" t="s">
        <v>83</v>
      </c>
      <c r="AW528" s="13" t="s">
        <v>32</v>
      </c>
      <c r="AX528" s="13" t="s">
        <v>76</v>
      </c>
      <c r="AY528" s="255" t="s">
        <v>205</v>
      </c>
    </row>
    <row r="529" s="14" customFormat="1">
      <c r="A529" s="14"/>
      <c r="B529" s="256"/>
      <c r="C529" s="257"/>
      <c r="D529" s="247" t="s">
        <v>218</v>
      </c>
      <c r="E529" s="258" t="s">
        <v>1</v>
      </c>
      <c r="F529" s="259" t="s">
        <v>443</v>
      </c>
      <c r="G529" s="257"/>
      <c r="H529" s="260">
        <v>260</v>
      </c>
      <c r="I529" s="261"/>
      <c r="J529" s="257"/>
      <c r="K529" s="257"/>
      <c r="L529" s="262"/>
      <c r="M529" s="263"/>
      <c r="N529" s="264"/>
      <c r="O529" s="264"/>
      <c r="P529" s="264"/>
      <c r="Q529" s="264"/>
      <c r="R529" s="264"/>
      <c r="S529" s="264"/>
      <c r="T529" s="26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66" t="s">
        <v>218</v>
      </c>
      <c r="AU529" s="266" t="s">
        <v>214</v>
      </c>
      <c r="AV529" s="14" t="s">
        <v>85</v>
      </c>
      <c r="AW529" s="14" t="s">
        <v>32</v>
      </c>
      <c r="AX529" s="14" t="s">
        <v>76</v>
      </c>
      <c r="AY529" s="266" t="s">
        <v>205</v>
      </c>
    </row>
    <row r="530" s="15" customFormat="1">
      <c r="A530" s="15"/>
      <c r="B530" s="267"/>
      <c r="C530" s="268"/>
      <c r="D530" s="247" t="s">
        <v>218</v>
      </c>
      <c r="E530" s="269" t="s">
        <v>1</v>
      </c>
      <c r="F530" s="270" t="s">
        <v>229</v>
      </c>
      <c r="G530" s="268"/>
      <c r="H530" s="271">
        <v>260</v>
      </c>
      <c r="I530" s="272"/>
      <c r="J530" s="268"/>
      <c r="K530" s="268"/>
      <c r="L530" s="273"/>
      <c r="M530" s="274"/>
      <c r="N530" s="275"/>
      <c r="O530" s="275"/>
      <c r="P530" s="275"/>
      <c r="Q530" s="275"/>
      <c r="R530" s="275"/>
      <c r="S530" s="275"/>
      <c r="T530" s="276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77" t="s">
        <v>218</v>
      </c>
      <c r="AU530" s="277" t="s">
        <v>214</v>
      </c>
      <c r="AV530" s="15" t="s">
        <v>213</v>
      </c>
      <c r="AW530" s="15" t="s">
        <v>32</v>
      </c>
      <c r="AX530" s="15" t="s">
        <v>83</v>
      </c>
      <c r="AY530" s="277" t="s">
        <v>205</v>
      </c>
    </row>
    <row r="531" s="2" customFormat="1" ht="16.5" customHeight="1">
      <c r="A531" s="39"/>
      <c r="B531" s="40"/>
      <c r="C531" s="289" t="s">
        <v>444</v>
      </c>
      <c r="D531" s="289" t="s">
        <v>386</v>
      </c>
      <c r="E531" s="290" t="s">
        <v>445</v>
      </c>
      <c r="F531" s="291" t="s">
        <v>446</v>
      </c>
      <c r="G531" s="292" t="s">
        <v>211</v>
      </c>
      <c r="H531" s="293">
        <v>173.68000000000001</v>
      </c>
      <c r="I531" s="294"/>
      <c r="J531" s="295">
        <f>ROUND(I531*H531,2)</f>
        <v>0</v>
      </c>
      <c r="K531" s="291" t="s">
        <v>212</v>
      </c>
      <c r="L531" s="296"/>
      <c r="M531" s="297" t="s">
        <v>1</v>
      </c>
      <c r="N531" s="298" t="s">
        <v>41</v>
      </c>
      <c r="O531" s="92"/>
      <c r="P531" s="236">
        <f>O531*H531</f>
        <v>0</v>
      </c>
      <c r="Q531" s="236">
        <v>2.4289999999999998</v>
      </c>
      <c r="R531" s="236">
        <f>Q531*H531</f>
        <v>421.86872</v>
      </c>
      <c r="S531" s="236">
        <v>0</v>
      </c>
      <c r="T531" s="237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38" t="s">
        <v>276</v>
      </c>
      <c r="AT531" s="238" t="s">
        <v>386</v>
      </c>
      <c r="AU531" s="238" t="s">
        <v>214</v>
      </c>
      <c r="AY531" s="18" t="s">
        <v>205</v>
      </c>
      <c r="BE531" s="239">
        <f>IF(N531="základní",J531,0)</f>
        <v>0</v>
      </c>
      <c r="BF531" s="239">
        <f>IF(N531="snížená",J531,0)</f>
        <v>0</v>
      </c>
      <c r="BG531" s="239">
        <f>IF(N531="zákl. přenesená",J531,0)</f>
        <v>0</v>
      </c>
      <c r="BH531" s="239">
        <f>IF(N531="sníž. přenesená",J531,0)</f>
        <v>0</v>
      </c>
      <c r="BI531" s="239">
        <f>IF(N531="nulová",J531,0)</f>
        <v>0</v>
      </c>
      <c r="BJ531" s="18" t="s">
        <v>83</v>
      </c>
      <c r="BK531" s="239">
        <f>ROUND(I531*H531,2)</f>
        <v>0</v>
      </c>
      <c r="BL531" s="18" t="s">
        <v>213</v>
      </c>
      <c r="BM531" s="238" t="s">
        <v>447</v>
      </c>
    </row>
    <row r="532" s="14" customFormat="1">
      <c r="A532" s="14"/>
      <c r="B532" s="256"/>
      <c r="C532" s="257"/>
      <c r="D532" s="247" t="s">
        <v>218</v>
      </c>
      <c r="E532" s="257"/>
      <c r="F532" s="259" t="s">
        <v>448</v>
      </c>
      <c r="G532" s="257"/>
      <c r="H532" s="260">
        <v>173.68000000000001</v>
      </c>
      <c r="I532" s="261"/>
      <c r="J532" s="257"/>
      <c r="K532" s="257"/>
      <c r="L532" s="262"/>
      <c r="M532" s="263"/>
      <c r="N532" s="264"/>
      <c r="O532" s="264"/>
      <c r="P532" s="264"/>
      <c r="Q532" s="264"/>
      <c r="R532" s="264"/>
      <c r="S532" s="264"/>
      <c r="T532" s="26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66" t="s">
        <v>218</v>
      </c>
      <c r="AU532" s="266" t="s">
        <v>214</v>
      </c>
      <c r="AV532" s="14" t="s">
        <v>85</v>
      </c>
      <c r="AW532" s="14" t="s">
        <v>4</v>
      </c>
      <c r="AX532" s="14" t="s">
        <v>83</v>
      </c>
      <c r="AY532" s="266" t="s">
        <v>205</v>
      </c>
    </row>
    <row r="533" s="2" customFormat="1" ht="24.15" customHeight="1">
      <c r="A533" s="39"/>
      <c r="B533" s="40"/>
      <c r="C533" s="227" t="s">
        <v>449</v>
      </c>
      <c r="D533" s="227" t="s">
        <v>208</v>
      </c>
      <c r="E533" s="228" t="s">
        <v>450</v>
      </c>
      <c r="F533" s="229" t="s">
        <v>451</v>
      </c>
      <c r="G533" s="230" t="s">
        <v>357</v>
      </c>
      <c r="H533" s="231">
        <v>13.894</v>
      </c>
      <c r="I533" s="232"/>
      <c r="J533" s="233">
        <f>ROUND(I533*H533,2)</f>
        <v>0</v>
      </c>
      <c r="K533" s="229" t="s">
        <v>212</v>
      </c>
      <c r="L533" s="45"/>
      <c r="M533" s="234" t="s">
        <v>1</v>
      </c>
      <c r="N533" s="235" t="s">
        <v>41</v>
      </c>
      <c r="O533" s="92"/>
      <c r="P533" s="236">
        <f>O533*H533</f>
        <v>0</v>
      </c>
      <c r="Q533" s="236">
        <v>1.11381</v>
      </c>
      <c r="R533" s="236">
        <f>Q533*H533</f>
        <v>15.47527614</v>
      </c>
      <c r="S533" s="236">
        <v>0</v>
      </c>
      <c r="T533" s="237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38" t="s">
        <v>213</v>
      </c>
      <c r="AT533" s="238" t="s">
        <v>208</v>
      </c>
      <c r="AU533" s="238" t="s">
        <v>214</v>
      </c>
      <c r="AY533" s="18" t="s">
        <v>205</v>
      </c>
      <c r="BE533" s="239">
        <f>IF(N533="základní",J533,0)</f>
        <v>0</v>
      </c>
      <c r="BF533" s="239">
        <f>IF(N533="snížená",J533,0)</f>
        <v>0</v>
      </c>
      <c r="BG533" s="239">
        <f>IF(N533="zákl. přenesená",J533,0)</f>
        <v>0</v>
      </c>
      <c r="BH533" s="239">
        <f>IF(N533="sníž. přenesená",J533,0)</f>
        <v>0</v>
      </c>
      <c r="BI533" s="239">
        <f>IF(N533="nulová",J533,0)</f>
        <v>0</v>
      </c>
      <c r="BJ533" s="18" t="s">
        <v>83</v>
      </c>
      <c r="BK533" s="239">
        <f>ROUND(I533*H533,2)</f>
        <v>0</v>
      </c>
      <c r="BL533" s="18" t="s">
        <v>213</v>
      </c>
      <c r="BM533" s="238" t="s">
        <v>452</v>
      </c>
    </row>
    <row r="534" s="2" customFormat="1">
      <c r="A534" s="39"/>
      <c r="B534" s="40"/>
      <c r="C534" s="41"/>
      <c r="D534" s="240" t="s">
        <v>216</v>
      </c>
      <c r="E534" s="41"/>
      <c r="F534" s="241" t="s">
        <v>453</v>
      </c>
      <c r="G534" s="41"/>
      <c r="H534" s="41"/>
      <c r="I534" s="242"/>
      <c r="J534" s="41"/>
      <c r="K534" s="41"/>
      <c r="L534" s="45"/>
      <c r="M534" s="243"/>
      <c r="N534" s="244"/>
      <c r="O534" s="92"/>
      <c r="P534" s="92"/>
      <c r="Q534" s="92"/>
      <c r="R534" s="92"/>
      <c r="S534" s="92"/>
      <c r="T534" s="93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216</v>
      </c>
      <c r="AU534" s="18" t="s">
        <v>214</v>
      </c>
    </row>
    <row r="535" s="13" customFormat="1">
      <c r="A535" s="13"/>
      <c r="B535" s="245"/>
      <c r="C535" s="246"/>
      <c r="D535" s="247" t="s">
        <v>218</v>
      </c>
      <c r="E535" s="248" t="s">
        <v>1</v>
      </c>
      <c r="F535" s="249" t="s">
        <v>219</v>
      </c>
      <c r="G535" s="246"/>
      <c r="H535" s="248" t="s">
        <v>1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5" t="s">
        <v>218</v>
      </c>
      <c r="AU535" s="255" t="s">
        <v>214</v>
      </c>
      <c r="AV535" s="13" t="s">
        <v>83</v>
      </c>
      <c r="AW535" s="13" t="s">
        <v>32</v>
      </c>
      <c r="AX535" s="13" t="s">
        <v>76</v>
      </c>
      <c r="AY535" s="255" t="s">
        <v>205</v>
      </c>
    </row>
    <row r="536" s="13" customFormat="1">
      <c r="A536" s="13"/>
      <c r="B536" s="245"/>
      <c r="C536" s="246"/>
      <c r="D536" s="247" t="s">
        <v>218</v>
      </c>
      <c r="E536" s="248" t="s">
        <v>1</v>
      </c>
      <c r="F536" s="249" t="s">
        <v>220</v>
      </c>
      <c r="G536" s="246"/>
      <c r="H536" s="248" t="s">
        <v>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5" t="s">
        <v>218</v>
      </c>
      <c r="AU536" s="255" t="s">
        <v>214</v>
      </c>
      <c r="AV536" s="13" t="s">
        <v>83</v>
      </c>
      <c r="AW536" s="13" t="s">
        <v>32</v>
      </c>
      <c r="AX536" s="13" t="s">
        <v>76</v>
      </c>
      <c r="AY536" s="255" t="s">
        <v>205</v>
      </c>
    </row>
    <row r="537" s="13" customFormat="1">
      <c r="A537" s="13"/>
      <c r="B537" s="245"/>
      <c r="C537" s="246"/>
      <c r="D537" s="247" t="s">
        <v>218</v>
      </c>
      <c r="E537" s="248" t="s">
        <v>1</v>
      </c>
      <c r="F537" s="249" t="s">
        <v>222</v>
      </c>
      <c r="G537" s="246"/>
      <c r="H537" s="248" t="s">
        <v>1</v>
      </c>
      <c r="I537" s="250"/>
      <c r="J537" s="246"/>
      <c r="K537" s="246"/>
      <c r="L537" s="251"/>
      <c r="M537" s="252"/>
      <c r="N537" s="253"/>
      <c r="O537" s="253"/>
      <c r="P537" s="253"/>
      <c r="Q537" s="253"/>
      <c r="R537" s="253"/>
      <c r="S537" s="253"/>
      <c r="T537" s="254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5" t="s">
        <v>218</v>
      </c>
      <c r="AU537" s="255" t="s">
        <v>214</v>
      </c>
      <c r="AV537" s="13" t="s">
        <v>83</v>
      </c>
      <c r="AW537" s="13" t="s">
        <v>32</v>
      </c>
      <c r="AX537" s="13" t="s">
        <v>76</v>
      </c>
      <c r="AY537" s="255" t="s">
        <v>205</v>
      </c>
    </row>
    <row r="538" s="13" customFormat="1">
      <c r="A538" s="13"/>
      <c r="B538" s="245"/>
      <c r="C538" s="246"/>
      <c r="D538" s="247" t="s">
        <v>218</v>
      </c>
      <c r="E538" s="248" t="s">
        <v>1</v>
      </c>
      <c r="F538" s="249" t="s">
        <v>454</v>
      </c>
      <c r="G538" s="246"/>
      <c r="H538" s="248" t="s">
        <v>1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5" t="s">
        <v>218</v>
      </c>
      <c r="AU538" s="255" t="s">
        <v>214</v>
      </c>
      <c r="AV538" s="13" t="s">
        <v>83</v>
      </c>
      <c r="AW538" s="13" t="s">
        <v>32</v>
      </c>
      <c r="AX538" s="13" t="s">
        <v>76</v>
      </c>
      <c r="AY538" s="255" t="s">
        <v>205</v>
      </c>
    </row>
    <row r="539" s="13" customFormat="1">
      <c r="A539" s="13"/>
      <c r="B539" s="245"/>
      <c r="C539" s="246"/>
      <c r="D539" s="247" t="s">
        <v>218</v>
      </c>
      <c r="E539" s="248" t="s">
        <v>1</v>
      </c>
      <c r="F539" s="249" t="s">
        <v>455</v>
      </c>
      <c r="G539" s="246"/>
      <c r="H539" s="248" t="s">
        <v>1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5" t="s">
        <v>218</v>
      </c>
      <c r="AU539" s="255" t="s">
        <v>214</v>
      </c>
      <c r="AV539" s="13" t="s">
        <v>83</v>
      </c>
      <c r="AW539" s="13" t="s">
        <v>32</v>
      </c>
      <c r="AX539" s="13" t="s">
        <v>76</v>
      </c>
      <c r="AY539" s="255" t="s">
        <v>205</v>
      </c>
    </row>
    <row r="540" s="13" customFormat="1">
      <c r="A540" s="13"/>
      <c r="B540" s="245"/>
      <c r="C540" s="246"/>
      <c r="D540" s="247" t="s">
        <v>218</v>
      </c>
      <c r="E540" s="248" t="s">
        <v>1</v>
      </c>
      <c r="F540" s="249" t="s">
        <v>456</v>
      </c>
      <c r="G540" s="246"/>
      <c r="H540" s="248" t="s">
        <v>1</v>
      </c>
      <c r="I540" s="250"/>
      <c r="J540" s="246"/>
      <c r="K540" s="246"/>
      <c r="L540" s="251"/>
      <c r="M540" s="252"/>
      <c r="N540" s="253"/>
      <c r="O540" s="253"/>
      <c r="P540" s="253"/>
      <c r="Q540" s="253"/>
      <c r="R540" s="253"/>
      <c r="S540" s="253"/>
      <c r="T540" s="254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5" t="s">
        <v>218</v>
      </c>
      <c r="AU540" s="255" t="s">
        <v>214</v>
      </c>
      <c r="AV540" s="13" t="s">
        <v>83</v>
      </c>
      <c r="AW540" s="13" t="s">
        <v>32</v>
      </c>
      <c r="AX540" s="13" t="s">
        <v>76</v>
      </c>
      <c r="AY540" s="255" t="s">
        <v>205</v>
      </c>
    </row>
    <row r="541" s="13" customFormat="1">
      <c r="A541" s="13"/>
      <c r="B541" s="245"/>
      <c r="C541" s="246"/>
      <c r="D541" s="247" t="s">
        <v>218</v>
      </c>
      <c r="E541" s="248" t="s">
        <v>1</v>
      </c>
      <c r="F541" s="249" t="s">
        <v>457</v>
      </c>
      <c r="G541" s="246"/>
      <c r="H541" s="248" t="s">
        <v>1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5" t="s">
        <v>218</v>
      </c>
      <c r="AU541" s="255" t="s">
        <v>214</v>
      </c>
      <c r="AV541" s="13" t="s">
        <v>83</v>
      </c>
      <c r="AW541" s="13" t="s">
        <v>32</v>
      </c>
      <c r="AX541" s="13" t="s">
        <v>76</v>
      </c>
      <c r="AY541" s="255" t="s">
        <v>205</v>
      </c>
    </row>
    <row r="542" s="13" customFormat="1">
      <c r="A542" s="13"/>
      <c r="B542" s="245"/>
      <c r="C542" s="246"/>
      <c r="D542" s="247" t="s">
        <v>218</v>
      </c>
      <c r="E542" s="248" t="s">
        <v>1</v>
      </c>
      <c r="F542" s="249" t="s">
        <v>222</v>
      </c>
      <c r="G542" s="246"/>
      <c r="H542" s="248" t="s">
        <v>1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5" t="s">
        <v>218</v>
      </c>
      <c r="AU542" s="255" t="s">
        <v>214</v>
      </c>
      <c r="AV542" s="13" t="s">
        <v>83</v>
      </c>
      <c r="AW542" s="13" t="s">
        <v>32</v>
      </c>
      <c r="AX542" s="13" t="s">
        <v>76</v>
      </c>
      <c r="AY542" s="255" t="s">
        <v>205</v>
      </c>
    </row>
    <row r="543" s="14" customFormat="1">
      <c r="A543" s="14"/>
      <c r="B543" s="256"/>
      <c r="C543" s="257"/>
      <c r="D543" s="247" t="s">
        <v>218</v>
      </c>
      <c r="E543" s="258" t="s">
        <v>1</v>
      </c>
      <c r="F543" s="259" t="s">
        <v>458</v>
      </c>
      <c r="G543" s="257"/>
      <c r="H543" s="260">
        <v>13.894</v>
      </c>
      <c r="I543" s="261"/>
      <c r="J543" s="257"/>
      <c r="K543" s="257"/>
      <c r="L543" s="262"/>
      <c r="M543" s="263"/>
      <c r="N543" s="264"/>
      <c r="O543" s="264"/>
      <c r="P543" s="264"/>
      <c r="Q543" s="264"/>
      <c r="R543" s="264"/>
      <c r="S543" s="264"/>
      <c r="T543" s="265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66" t="s">
        <v>218</v>
      </c>
      <c r="AU543" s="266" t="s">
        <v>214</v>
      </c>
      <c r="AV543" s="14" t="s">
        <v>85</v>
      </c>
      <c r="AW543" s="14" t="s">
        <v>32</v>
      </c>
      <c r="AX543" s="14" t="s">
        <v>76</v>
      </c>
      <c r="AY543" s="266" t="s">
        <v>205</v>
      </c>
    </row>
    <row r="544" s="15" customFormat="1">
      <c r="A544" s="15"/>
      <c r="B544" s="267"/>
      <c r="C544" s="268"/>
      <c r="D544" s="247" t="s">
        <v>218</v>
      </c>
      <c r="E544" s="269" t="s">
        <v>1</v>
      </c>
      <c r="F544" s="270" t="s">
        <v>229</v>
      </c>
      <c r="G544" s="268"/>
      <c r="H544" s="271">
        <v>13.894</v>
      </c>
      <c r="I544" s="272"/>
      <c r="J544" s="268"/>
      <c r="K544" s="268"/>
      <c r="L544" s="273"/>
      <c r="M544" s="274"/>
      <c r="N544" s="275"/>
      <c r="O544" s="275"/>
      <c r="P544" s="275"/>
      <c r="Q544" s="275"/>
      <c r="R544" s="275"/>
      <c r="S544" s="275"/>
      <c r="T544" s="276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77" t="s">
        <v>218</v>
      </c>
      <c r="AU544" s="277" t="s">
        <v>214</v>
      </c>
      <c r="AV544" s="15" t="s">
        <v>213</v>
      </c>
      <c r="AW544" s="15" t="s">
        <v>32</v>
      </c>
      <c r="AX544" s="15" t="s">
        <v>83</v>
      </c>
      <c r="AY544" s="277" t="s">
        <v>205</v>
      </c>
    </row>
    <row r="545" s="12" customFormat="1" ht="20.88" customHeight="1">
      <c r="A545" s="12"/>
      <c r="B545" s="211"/>
      <c r="C545" s="212"/>
      <c r="D545" s="213" t="s">
        <v>75</v>
      </c>
      <c r="E545" s="225" t="s">
        <v>438</v>
      </c>
      <c r="F545" s="225" t="s">
        <v>459</v>
      </c>
      <c r="G545" s="212"/>
      <c r="H545" s="212"/>
      <c r="I545" s="215"/>
      <c r="J545" s="226">
        <f>BK545</f>
        <v>0</v>
      </c>
      <c r="K545" s="212"/>
      <c r="L545" s="217"/>
      <c r="M545" s="218"/>
      <c r="N545" s="219"/>
      <c r="O545" s="219"/>
      <c r="P545" s="220">
        <f>SUM(P546:P693)</f>
        <v>0</v>
      </c>
      <c r="Q545" s="219"/>
      <c r="R545" s="220">
        <f>SUM(R546:R693)</f>
        <v>789.13126685999998</v>
      </c>
      <c r="S545" s="219"/>
      <c r="T545" s="221">
        <f>SUM(T546:T693)</f>
        <v>0</v>
      </c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R545" s="222" t="s">
        <v>83</v>
      </c>
      <c r="AT545" s="223" t="s">
        <v>75</v>
      </c>
      <c r="AU545" s="223" t="s">
        <v>85</v>
      </c>
      <c r="AY545" s="222" t="s">
        <v>205</v>
      </c>
      <c r="BK545" s="224">
        <f>SUM(BK546:BK693)</f>
        <v>0</v>
      </c>
    </row>
    <row r="546" s="2" customFormat="1" ht="16.5" customHeight="1">
      <c r="A546" s="39"/>
      <c r="B546" s="40"/>
      <c r="C546" s="227" t="s">
        <v>460</v>
      </c>
      <c r="D546" s="227" t="s">
        <v>208</v>
      </c>
      <c r="E546" s="228" t="s">
        <v>461</v>
      </c>
      <c r="F546" s="229" t="s">
        <v>462</v>
      </c>
      <c r="G546" s="230" t="s">
        <v>211</v>
      </c>
      <c r="H546" s="231">
        <v>54.271000000000001</v>
      </c>
      <c r="I546" s="232"/>
      <c r="J546" s="233">
        <f>ROUND(I546*H546,2)</f>
        <v>0</v>
      </c>
      <c r="K546" s="229" t="s">
        <v>212</v>
      </c>
      <c r="L546" s="45"/>
      <c r="M546" s="234" t="s">
        <v>1</v>
      </c>
      <c r="N546" s="235" t="s">
        <v>41</v>
      </c>
      <c r="O546" s="92"/>
      <c r="P546" s="236">
        <f>O546*H546</f>
        <v>0</v>
      </c>
      <c r="Q546" s="236">
        <v>2.3010199999999998</v>
      </c>
      <c r="R546" s="236">
        <f>Q546*H546</f>
        <v>124.87865642</v>
      </c>
      <c r="S546" s="236">
        <v>0</v>
      </c>
      <c r="T546" s="237">
        <f>S546*H546</f>
        <v>0</v>
      </c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R546" s="238" t="s">
        <v>213</v>
      </c>
      <c r="AT546" s="238" t="s">
        <v>208</v>
      </c>
      <c r="AU546" s="238" t="s">
        <v>214</v>
      </c>
      <c r="AY546" s="18" t="s">
        <v>205</v>
      </c>
      <c r="BE546" s="239">
        <f>IF(N546="základní",J546,0)</f>
        <v>0</v>
      </c>
      <c r="BF546" s="239">
        <f>IF(N546="snížená",J546,0)</f>
        <v>0</v>
      </c>
      <c r="BG546" s="239">
        <f>IF(N546="zákl. přenesená",J546,0)</f>
        <v>0</v>
      </c>
      <c r="BH546" s="239">
        <f>IF(N546="sníž. přenesená",J546,0)</f>
        <v>0</v>
      </c>
      <c r="BI546" s="239">
        <f>IF(N546="nulová",J546,0)</f>
        <v>0</v>
      </c>
      <c r="BJ546" s="18" t="s">
        <v>83</v>
      </c>
      <c r="BK546" s="239">
        <f>ROUND(I546*H546,2)</f>
        <v>0</v>
      </c>
      <c r="BL546" s="18" t="s">
        <v>213</v>
      </c>
      <c r="BM546" s="238" t="s">
        <v>463</v>
      </c>
    </row>
    <row r="547" s="2" customFormat="1">
      <c r="A547" s="39"/>
      <c r="B547" s="40"/>
      <c r="C547" s="41"/>
      <c r="D547" s="240" t="s">
        <v>216</v>
      </c>
      <c r="E547" s="41"/>
      <c r="F547" s="241" t="s">
        <v>464</v>
      </c>
      <c r="G547" s="41"/>
      <c r="H547" s="41"/>
      <c r="I547" s="242"/>
      <c r="J547" s="41"/>
      <c r="K547" s="41"/>
      <c r="L547" s="45"/>
      <c r="M547" s="243"/>
      <c r="N547" s="244"/>
      <c r="O547" s="92"/>
      <c r="P547" s="92"/>
      <c r="Q547" s="92"/>
      <c r="R547" s="92"/>
      <c r="S547" s="92"/>
      <c r="T547" s="93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T547" s="18" t="s">
        <v>216</v>
      </c>
      <c r="AU547" s="18" t="s">
        <v>214</v>
      </c>
    </row>
    <row r="548" s="13" customFormat="1">
      <c r="A548" s="13"/>
      <c r="B548" s="245"/>
      <c r="C548" s="246"/>
      <c r="D548" s="247" t="s">
        <v>218</v>
      </c>
      <c r="E548" s="248" t="s">
        <v>1</v>
      </c>
      <c r="F548" s="249" t="s">
        <v>219</v>
      </c>
      <c r="G548" s="246"/>
      <c r="H548" s="248" t="s">
        <v>1</v>
      </c>
      <c r="I548" s="250"/>
      <c r="J548" s="246"/>
      <c r="K548" s="246"/>
      <c r="L548" s="251"/>
      <c r="M548" s="252"/>
      <c r="N548" s="253"/>
      <c r="O548" s="253"/>
      <c r="P548" s="253"/>
      <c r="Q548" s="253"/>
      <c r="R548" s="253"/>
      <c r="S548" s="253"/>
      <c r="T548" s="254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5" t="s">
        <v>218</v>
      </c>
      <c r="AU548" s="255" t="s">
        <v>214</v>
      </c>
      <c r="AV548" s="13" t="s">
        <v>83</v>
      </c>
      <c r="AW548" s="13" t="s">
        <v>32</v>
      </c>
      <c r="AX548" s="13" t="s">
        <v>76</v>
      </c>
      <c r="AY548" s="255" t="s">
        <v>205</v>
      </c>
    </row>
    <row r="549" s="13" customFormat="1">
      <c r="A549" s="13"/>
      <c r="B549" s="245"/>
      <c r="C549" s="246"/>
      <c r="D549" s="247" t="s">
        <v>218</v>
      </c>
      <c r="E549" s="248" t="s">
        <v>1</v>
      </c>
      <c r="F549" s="249" t="s">
        <v>220</v>
      </c>
      <c r="G549" s="246"/>
      <c r="H549" s="248" t="s">
        <v>1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5" t="s">
        <v>218</v>
      </c>
      <c r="AU549" s="255" t="s">
        <v>214</v>
      </c>
      <c r="AV549" s="13" t="s">
        <v>83</v>
      </c>
      <c r="AW549" s="13" t="s">
        <v>32</v>
      </c>
      <c r="AX549" s="13" t="s">
        <v>76</v>
      </c>
      <c r="AY549" s="255" t="s">
        <v>205</v>
      </c>
    </row>
    <row r="550" s="13" customFormat="1">
      <c r="A550" s="13"/>
      <c r="B550" s="245"/>
      <c r="C550" s="246"/>
      <c r="D550" s="247" t="s">
        <v>218</v>
      </c>
      <c r="E550" s="248" t="s">
        <v>1</v>
      </c>
      <c r="F550" s="249" t="s">
        <v>222</v>
      </c>
      <c r="G550" s="246"/>
      <c r="H550" s="248" t="s">
        <v>1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5" t="s">
        <v>218</v>
      </c>
      <c r="AU550" s="255" t="s">
        <v>214</v>
      </c>
      <c r="AV550" s="13" t="s">
        <v>83</v>
      </c>
      <c r="AW550" s="13" t="s">
        <v>32</v>
      </c>
      <c r="AX550" s="13" t="s">
        <v>76</v>
      </c>
      <c r="AY550" s="255" t="s">
        <v>205</v>
      </c>
    </row>
    <row r="551" s="13" customFormat="1">
      <c r="A551" s="13"/>
      <c r="B551" s="245"/>
      <c r="C551" s="246"/>
      <c r="D551" s="247" t="s">
        <v>218</v>
      </c>
      <c r="E551" s="248" t="s">
        <v>1</v>
      </c>
      <c r="F551" s="249" t="s">
        <v>224</v>
      </c>
      <c r="G551" s="246"/>
      <c r="H551" s="248" t="s">
        <v>1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5" t="s">
        <v>218</v>
      </c>
      <c r="AU551" s="255" t="s">
        <v>214</v>
      </c>
      <c r="AV551" s="13" t="s">
        <v>83</v>
      </c>
      <c r="AW551" s="13" t="s">
        <v>32</v>
      </c>
      <c r="AX551" s="13" t="s">
        <v>76</v>
      </c>
      <c r="AY551" s="255" t="s">
        <v>205</v>
      </c>
    </row>
    <row r="552" s="14" customFormat="1">
      <c r="A552" s="14"/>
      <c r="B552" s="256"/>
      <c r="C552" s="257"/>
      <c r="D552" s="247" t="s">
        <v>218</v>
      </c>
      <c r="E552" s="258" t="s">
        <v>1</v>
      </c>
      <c r="F552" s="259" t="s">
        <v>465</v>
      </c>
      <c r="G552" s="257"/>
      <c r="H552" s="260">
        <v>40.963999999999999</v>
      </c>
      <c r="I552" s="261"/>
      <c r="J552" s="257"/>
      <c r="K552" s="257"/>
      <c r="L552" s="262"/>
      <c r="M552" s="263"/>
      <c r="N552" s="264"/>
      <c r="O552" s="264"/>
      <c r="P552" s="264"/>
      <c r="Q552" s="264"/>
      <c r="R552" s="264"/>
      <c r="S552" s="264"/>
      <c r="T552" s="265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66" t="s">
        <v>218</v>
      </c>
      <c r="AU552" s="266" t="s">
        <v>214</v>
      </c>
      <c r="AV552" s="14" t="s">
        <v>85</v>
      </c>
      <c r="AW552" s="14" t="s">
        <v>32</v>
      </c>
      <c r="AX552" s="14" t="s">
        <v>76</v>
      </c>
      <c r="AY552" s="266" t="s">
        <v>205</v>
      </c>
    </row>
    <row r="553" s="14" customFormat="1">
      <c r="A553" s="14"/>
      <c r="B553" s="256"/>
      <c r="C553" s="257"/>
      <c r="D553" s="247" t="s">
        <v>218</v>
      </c>
      <c r="E553" s="258" t="s">
        <v>1</v>
      </c>
      <c r="F553" s="259" t="s">
        <v>466</v>
      </c>
      <c r="G553" s="257"/>
      <c r="H553" s="260">
        <v>13.307</v>
      </c>
      <c r="I553" s="261"/>
      <c r="J553" s="257"/>
      <c r="K553" s="257"/>
      <c r="L553" s="262"/>
      <c r="M553" s="263"/>
      <c r="N553" s="264"/>
      <c r="O553" s="264"/>
      <c r="P553" s="264"/>
      <c r="Q553" s="264"/>
      <c r="R553" s="264"/>
      <c r="S553" s="264"/>
      <c r="T553" s="265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66" t="s">
        <v>218</v>
      </c>
      <c r="AU553" s="266" t="s">
        <v>214</v>
      </c>
      <c r="AV553" s="14" t="s">
        <v>85</v>
      </c>
      <c r="AW553" s="14" t="s">
        <v>32</v>
      </c>
      <c r="AX553" s="14" t="s">
        <v>76</v>
      </c>
      <c r="AY553" s="266" t="s">
        <v>205</v>
      </c>
    </row>
    <row r="554" s="15" customFormat="1">
      <c r="A554" s="15"/>
      <c r="B554" s="267"/>
      <c r="C554" s="268"/>
      <c r="D554" s="247" t="s">
        <v>218</v>
      </c>
      <c r="E554" s="269" t="s">
        <v>1</v>
      </c>
      <c r="F554" s="270" t="s">
        <v>229</v>
      </c>
      <c r="G554" s="268"/>
      <c r="H554" s="271">
        <v>54.271000000000001</v>
      </c>
      <c r="I554" s="272"/>
      <c r="J554" s="268"/>
      <c r="K554" s="268"/>
      <c r="L554" s="273"/>
      <c r="M554" s="274"/>
      <c r="N554" s="275"/>
      <c r="O554" s="275"/>
      <c r="P554" s="275"/>
      <c r="Q554" s="275"/>
      <c r="R554" s="275"/>
      <c r="S554" s="275"/>
      <c r="T554" s="276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77" t="s">
        <v>218</v>
      </c>
      <c r="AU554" s="277" t="s">
        <v>214</v>
      </c>
      <c r="AV554" s="15" t="s">
        <v>213</v>
      </c>
      <c r="AW554" s="15" t="s">
        <v>32</v>
      </c>
      <c r="AX554" s="15" t="s">
        <v>83</v>
      </c>
      <c r="AY554" s="277" t="s">
        <v>205</v>
      </c>
    </row>
    <row r="555" s="2" customFormat="1" ht="24.15" customHeight="1">
      <c r="A555" s="39"/>
      <c r="B555" s="40"/>
      <c r="C555" s="227" t="s">
        <v>467</v>
      </c>
      <c r="D555" s="227" t="s">
        <v>208</v>
      </c>
      <c r="E555" s="228" t="s">
        <v>468</v>
      </c>
      <c r="F555" s="229" t="s">
        <v>469</v>
      </c>
      <c r="G555" s="230" t="s">
        <v>211</v>
      </c>
      <c r="H555" s="231">
        <v>41.310000000000002</v>
      </c>
      <c r="I555" s="232"/>
      <c r="J555" s="233">
        <f>ROUND(I555*H555,2)</f>
        <v>0</v>
      </c>
      <c r="K555" s="229" t="s">
        <v>212</v>
      </c>
      <c r="L555" s="45"/>
      <c r="M555" s="234" t="s">
        <v>1</v>
      </c>
      <c r="N555" s="235" t="s">
        <v>41</v>
      </c>
      <c r="O555" s="92"/>
      <c r="P555" s="236">
        <f>O555*H555</f>
        <v>0</v>
      </c>
      <c r="Q555" s="236">
        <v>2.5018699999999998</v>
      </c>
      <c r="R555" s="236">
        <f>Q555*H555</f>
        <v>103.3522497</v>
      </c>
      <c r="S555" s="236">
        <v>0</v>
      </c>
      <c r="T555" s="237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38" t="s">
        <v>213</v>
      </c>
      <c r="AT555" s="238" t="s">
        <v>208</v>
      </c>
      <c r="AU555" s="238" t="s">
        <v>214</v>
      </c>
      <c r="AY555" s="18" t="s">
        <v>205</v>
      </c>
      <c r="BE555" s="239">
        <f>IF(N555="základní",J555,0)</f>
        <v>0</v>
      </c>
      <c r="BF555" s="239">
        <f>IF(N555="snížená",J555,0)</f>
        <v>0</v>
      </c>
      <c r="BG555" s="239">
        <f>IF(N555="zákl. přenesená",J555,0)</f>
        <v>0</v>
      </c>
      <c r="BH555" s="239">
        <f>IF(N555="sníž. přenesená",J555,0)</f>
        <v>0</v>
      </c>
      <c r="BI555" s="239">
        <f>IF(N555="nulová",J555,0)</f>
        <v>0</v>
      </c>
      <c r="BJ555" s="18" t="s">
        <v>83</v>
      </c>
      <c r="BK555" s="239">
        <f>ROUND(I555*H555,2)</f>
        <v>0</v>
      </c>
      <c r="BL555" s="18" t="s">
        <v>213</v>
      </c>
      <c r="BM555" s="238" t="s">
        <v>470</v>
      </c>
    </row>
    <row r="556" s="2" customFormat="1">
      <c r="A556" s="39"/>
      <c r="B556" s="40"/>
      <c r="C556" s="41"/>
      <c r="D556" s="240" t="s">
        <v>216</v>
      </c>
      <c r="E556" s="41"/>
      <c r="F556" s="241" t="s">
        <v>471</v>
      </c>
      <c r="G556" s="41"/>
      <c r="H556" s="41"/>
      <c r="I556" s="242"/>
      <c r="J556" s="41"/>
      <c r="K556" s="41"/>
      <c r="L556" s="45"/>
      <c r="M556" s="243"/>
      <c r="N556" s="244"/>
      <c r="O556" s="92"/>
      <c r="P556" s="92"/>
      <c r="Q556" s="92"/>
      <c r="R556" s="92"/>
      <c r="S556" s="92"/>
      <c r="T556" s="93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T556" s="18" t="s">
        <v>216</v>
      </c>
      <c r="AU556" s="18" t="s">
        <v>214</v>
      </c>
    </row>
    <row r="557" s="13" customFormat="1">
      <c r="A557" s="13"/>
      <c r="B557" s="245"/>
      <c r="C557" s="246"/>
      <c r="D557" s="247" t="s">
        <v>218</v>
      </c>
      <c r="E557" s="248" t="s">
        <v>1</v>
      </c>
      <c r="F557" s="249" t="s">
        <v>219</v>
      </c>
      <c r="G557" s="246"/>
      <c r="H557" s="248" t="s">
        <v>1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5" t="s">
        <v>218</v>
      </c>
      <c r="AU557" s="255" t="s">
        <v>214</v>
      </c>
      <c r="AV557" s="13" t="s">
        <v>83</v>
      </c>
      <c r="AW557" s="13" t="s">
        <v>32</v>
      </c>
      <c r="AX557" s="13" t="s">
        <v>76</v>
      </c>
      <c r="AY557" s="255" t="s">
        <v>205</v>
      </c>
    </row>
    <row r="558" s="13" customFormat="1">
      <c r="A558" s="13"/>
      <c r="B558" s="245"/>
      <c r="C558" s="246"/>
      <c r="D558" s="247" t="s">
        <v>218</v>
      </c>
      <c r="E558" s="248" t="s">
        <v>1</v>
      </c>
      <c r="F558" s="249" t="s">
        <v>220</v>
      </c>
      <c r="G558" s="246"/>
      <c r="H558" s="248" t="s">
        <v>1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5" t="s">
        <v>218</v>
      </c>
      <c r="AU558" s="255" t="s">
        <v>214</v>
      </c>
      <c r="AV558" s="13" t="s">
        <v>83</v>
      </c>
      <c r="AW558" s="13" t="s">
        <v>32</v>
      </c>
      <c r="AX558" s="13" t="s">
        <v>76</v>
      </c>
      <c r="AY558" s="255" t="s">
        <v>205</v>
      </c>
    </row>
    <row r="559" s="13" customFormat="1">
      <c r="A559" s="13"/>
      <c r="B559" s="245"/>
      <c r="C559" s="246"/>
      <c r="D559" s="247" t="s">
        <v>218</v>
      </c>
      <c r="E559" s="248" t="s">
        <v>1</v>
      </c>
      <c r="F559" s="249" t="s">
        <v>222</v>
      </c>
      <c r="G559" s="246"/>
      <c r="H559" s="248" t="s">
        <v>1</v>
      </c>
      <c r="I559" s="250"/>
      <c r="J559" s="246"/>
      <c r="K559" s="246"/>
      <c r="L559" s="251"/>
      <c r="M559" s="252"/>
      <c r="N559" s="253"/>
      <c r="O559" s="253"/>
      <c r="P559" s="253"/>
      <c r="Q559" s="253"/>
      <c r="R559" s="253"/>
      <c r="S559" s="253"/>
      <c r="T559" s="254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5" t="s">
        <v>218</v>
      </c>
      <c r="AU559" s="255" t="s">
        <v>214</v>
      </c>
      <c r="AV559" s="13" t="s">
        <v>83</v>
      </c>
      <c r="AW559" s="13" t="s">
        <v>32</v>
      </c>
      <c r="AX559" s="13" t="s">
        <v>76</v>
      </c>
      <c r="AY559" s="255" t="s">
        <v>205</v>
      </c>
    </row>
    <row r="560" s="14" customFormat="1">
      <c r="A560" s="14"/>
      <c r="B560" s="256"/>
      <c r="C560" s="257"/>
      <c r="D560" s="247" t="s">
        <v>218</v>
      </c>
      <c r="E560" s="258" t="s">
        <v>1</v>
      </c>
      <c r="F560" s="259" t="s">
        <v>472</v>
      </c>
      <c r="G560" s="257"/>
      <c r="H560" s="260">
        <v>41.310000000000002</v>
      </c>
      <c r="I560" s="261"/>
      <c r="J560" s="257"/>
      <c r="K560" s="257"/>
      <c r="L560" s="262"/>
      <c r="M560" s="263"/>
      <c r="N560" s="264"/>
      <c r="O560" s="264"/>
      <c r="P560" s="264"/>
      <c r="Q560" s="264"/>
      <c r="R560" s="264"/>
      <c r="S560" s="264"/>
      <c r="T560" s="265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66" t="s">
        <v>218</v>
      </c>
      <c r="AU560" s="266" t="s">
        <v>214</v>
      </c>
      <c r="AV560" s="14" t="s">
        <v>85</v>
      </c>
      <c r="AW560" s="14" t="s">
        <v>32</v>
      </c>
      <c r="AX560" s="14" t="s">
        <v>76</v>
      </c>
      <c r="AY560" s="266" t="s">
        <v>205</v>
      </c>
    </row>
    <row r="561" s="15" customFormat="1">
      <c r="A561" s="15"/>
      <c r="B561" s="267"/>
      <c r="C561" s="268"/>
      <c r="D561" s="247" t="s">
        <v>218</v>
      </c>
      <c r="E561" s="269" t="s">
        <v>1</v>
      </c>
      <c r="F561" s="270" t="s">
        <v>229</v>
      </c>
      <c r="G561" s="268"/>
      <c r="H561" s="271">
        <v>41.310000000000002</v>
      </c>
      <c r="I561" s="272"/>
      <c r="J561" s="268"/>
      <c r="K561" s="268"/>
      <c r="L561" s="273"/>
      <c r="M561" s="274"/>
      <c r="N561" s="275"/>
      <c r="O561" s="275"/>
      <c r="P561" s="275"/>
      <c r="Q561" s="275"/>
      <c r="R561" s="275"/>
      <c r="S561" s="275"/>
      <c r="T561" s="276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T561" s="277" t="s">
        <v>218</v>
      </c>
      <c r="AU561" s="277" t="s">
        <v>214</v>
      </c>
      <c r="AV561" s="15" t="s">
        <v>213</v>
      </c>
      <c r="AW561" s="15" t="s">
        <v>32</v>
      </c>
      <c r="AX561" s="15" t="s">
        <v>83</v>
      </c>
      <c r="AY561" s="277" t="s">
        <v>205</v>
      </c>
    </row>
    <row r="562" s="2" customFormat="1" ht="24.15" customHeight="1">
      <c r="A562" s="39"/>
      <c r="B562" s="40"/>
      <c r="C562" s="227" t="s">
        <v>473</v>
      </c>
      <c r="D562" s="227" t="s">
        <v>208</v>
      </c>
      <c r="E562" s="228" t="s">
        <v>474</v>
      </c>
      <c r="F562" s="229" t="s">
        <v>475</v>
      </c>
      <c r="G562" s="230" t="s">
        <v>211</v>
      </c>
      <c r="H562" s="231">
        <v>78.625</v>
      </c>
      <c r="I562" s="232"/>
      <c r="J562" s="233">
        <f>ROUND(I562*H562,2)</f>
        <v>0</v>
      </c>
      <c r="K562" s="229" t="s">
        <v>212</v>
      </c>
      <c r="L562" s="45"/>
      <c r="M562" s="234" t="s">
        <v>1</v>
      </c>
      <c r="N562" s="235" t="s">
        <v>41</v>
      </c>
      <c r="O562" s="92"/>
      <c r="P562" s="236">
        <f>O562*H562</f>
        <v>0</v>
      </c>
      <c r="Q562" s="236">
        <v>2.5236100000000001</v>
      </c>
      <c r="R562" s="236">
        <f>Q562*H562</f>
        <v>198.41883625</v>
      </c>
      <c r="S562" s="236">
        <v>0</v>
      </c>
      <c r="T562" s="237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38" t="s">
        <v>213</v>
      </c>
      <c r="AT562" s="238" t="s">
        <v>208</v>
      </c>
      <c r="AU562" s="238" t="s">
        <v>214</v>
      </c>
      <c r="AY562" s="18" t="s">
        <v>205</v>
      </c>
      <c r="BE562" s="239">
        <f>IF(N562="základní",J562,0)</f>
        <v>0</v>
      </c>
      <c r="BF562" s="239">
        <f>IF(N562="snížená",J562,0)</f>
        <v>0</v>
      </c>
      <c r="BG562" s="239">
        <f>IF(N562="zákl. přenesená",J562,0)</f>
        <v>0</v>
      </c>
      <c r="BH562" s="239">
        <f>IF(N562="sníž. přenesená",J562,0)</f>
        <v>0</v>
      </c>
      <c r="BI562" s="239">
        <f>IF(N562="nulová",J562,0)</f>
        <v>0</v>
      </c>
      <c r="BJ562" s="18" t="s">
        <v>83</v>
      </c>
      <c r="BK562" s="239">
        <f>ROUND(I562*H562,2)</f>
        <v>0</v>
      </c>
      <c r="BL562" s="18" t="s">
        <v>213</v>
      </c>
      <c r="BM562" s="238" t="s">
        <v>476</v>
      </c>
    </row>
    <row r="563" s="2" customFormat="1">
      <c r="A563" s="39"/>
      <c r="B563" s="40"/>
      <c r="C563" s="41"/>
      <c r="D563" s="240" t="s">
        <v>216</v>
      </c>
      <c r="E563" s="41"/>
      <c r="F563" s="241" t="s">
        <v>477</v>
      </c>
      <c r="G563" s="41"/>
      <c r="H563" s="41"/>
      <c r="I563" s="242"/>
      <c r="J563" s="41"/>
      <c r="K563" s="41"/>
      <c r="L563" s="45"/>
      <c r="M563" s="243"/>
      <c r="N563" s="244"/>
      <c r="O563" s="92"/>
      <c r="P563" s="92"/>
      <c r="Q563" s="92"/>
      <c r="R563" s="92"/>
      <c r="S563" s="92"/>
      <c r="T563" s="93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T563" s="18" t="s">
        <v>216</v>
      </c>
      <c r="AU563" s="18" t="s">
        <v>214</v>
      </c>
    </row>
    <row r="564" s="13" customFormat="1">
      <c r="A564" s="13"/>
      <c r="B564" s="245"/>
      <c r="C564" s="246"/>
      <c r="D564" s="247" t="s">
        <v>218</v>
      </c>
      <c r="E564" s="248" t="s">
        <v>1</v>
      </c>
      <c r="F564" s="249" t="s">
        <v>219</v>
      </c>
      <c r="G564" s="246"/>
      <c r="H564" s="248" t="s">
        <v>1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5" t="s">
        <v>218</v>
      </c>
      <c r="AU564" s="255" t="s">
        <v>214</v>
      </c>
      <c r="AV564" s="13" t="s">
        <v>83</v>
      </c>
      <c r="AW564" s="13" t="s">
        <v>32</v>
      </c>
      <c r="AX564" s="13" t="s">
        <v>76</v>
      </c>
      <c r="AY564" s="255" t="s">
        <v>205</v>
      </c>
    </row>
    <row r="565" s="13" customFormat="1">
      <c r="A565" s="13"/>
      <c r="B565" s="245"/>
      <c r="C565" s="246"/>
      <c r="D565" s="247" t="s">
        <v>218</v>
      </c>
      <c r="E565" s="248" t="s">
        <v>1</v>
      </c>
      <c r="F565" s="249" t="s">
        <v>220</v>
      </c>
      <c r="G565" s="246"/>
      <c r="H565" s="248" t="s">
        <v>1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5" t="s">
        <v>218</v>
      </c>
      <c r="AU565" s="255" t="s">
        <v>214</v>
      </c>
      <c r="AV565" s="13" t="s">
        <v>83</v>
      </c>
      <c r="AW565" s="13" t="s">
        <v>32</v>
      </c>
      <c r="AX565" s="13" t="s">
        <v>76</v>
      </c>
      <c r="AY565" s="255" t="s">
        <v>205</v>
      </c>
    </row>
    <row r="566" s="13" customFormat="1">
      <c r="A566" s="13"/>
      <c r="B566" s="245"/>
      <c r="C566" s="246"/>
      <c r="D566" s="247" t="s">
        <v>218</v>
      </c>
      <c r="E566" s="248" t="s">
        <v>1</v>
      </c>
      <c r="F566" s="249" t="s">
        <v>222</v>
      </c>
      <c r="G566" s="246"/>
      <c r="H566" s="248" t="s">
        <v>1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5" t="s">
        <v>218</v>
      </c>
      <c r="AU566" s="255" t="s">
        <v>214</v>
      </c>
      <c r="AV566" s="13" t="s">
        <v>83</v>
      </c>
      <c r="AW566" s="13" t="s">
        <v>32</v>
      </c>
      <c r="AX566" s="13" t="s">
        <v>76</v>
      </c>
      <c r="AY566" s="255" t="s">
        <v>205</v>
      </c>
    </row>
    <row r="567" s="13" customFormat="1">
      <c r="A567" s="13"/>
      <c r="B567" s="245"/>
      <c r="C567" s="246"/>
      <c r="D567" s="247" t="s">
        <v>218</v>
      </c>
      <c r="E567" s="248" t="s">
        <v>1</v>
      </c>
      <c r="F567" s="249" t="s">
        <v>478</v>
      </c>
      <c r="G567" s="246"/>
      <c r="H567" s="248" t="s">
        <v>1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5" t="s">
        <v>218</v>
      </c>
      <c r="AU567" s="255" t="s">
        <v>214</v>
      </c>
      <c r="AV567" s="13" t="s">
        <v>83</v>
      </c>
      <c r="AW567" s="13" t="s">
        <v>32</v>
      </c>
      <c r="AX567" s="13" t="s">
        <v>76</v>
      </c>
      <c r="AY567" s="255" t="s">
        <v>205</v>
      </c>
    </row>
    <row r="568" s="14" customFormat="1">
      <c r="A568" s="14"/>
      <c r="B568" s="256"/>
      <c r="C568" s="257"/>
      <c r="D568" s="247" t="s">
        <v>218</v>
      </c>
      <c r="E568" s="258" t="s">
        <v>1</v>
      </c>
      <c r="F568" s="259" t="s">
        <v>479</v>
      </c>
      <c r="G568" s="257"/>
      <c r="H568" s="260">
        <v>72.293000000000006</v>
      </c>
      <c r="I568" s="261"/>
      <c r="J568" s="257"/>
      <c r="K568" s="257"/>
      <c r="L568" s="262"/>
      <c r="M568" s="263"/>
      <c r="N568" s="264"/>
      <c r="O568" s="264"/>
      <c r="P568" s="264"/>
      <c r="Q568" s="264"/>
      <c r="R568" s="264"/>
      <c r="S568" s="264"/>
      <c r="T568" s="265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66" t="s">
        <v>218</v>
      </c>
      <c r="AU568" s="266" t="s">
        <v>214</v>
      </c>
      <c r="AV568" s="14" t="s">
        <v>85</v>
      </c>
      <c r="AW568" s="14" t="s">
        <v>32</v>
      </c>
      <c r="AX568" s="14" t="s">
        <v>76</v>
      </c>
      <c r="AY568" s="266" t="s">
        <v>205</v>
      </c>
    </row>
    <row r="569" s="14" customFormat="1">
      <c r="A569" s="14"/>
      <c r="B569" s="256"/>
      <c r="C569" s="257"/>
      <c r="D569" s="247" t="s">
        <v>218</v>
      </c>
      <c r="E569" s="258" t="s">
        <v>1</v>
      </c>
      <c r="F569" s="259" t="s">
        <v>480</v>
      </c>
      <c r="G569" s="257"/>
      <c r="H569" s="260">
        <v>6.3319999999999999</v>
      </c>
      <c r="I569" s="261"/>
      <c r="J569" s="257"/>
      <c r="K569" s="257"/>
      <c r="L569" s="262"/>
      <c r="M569" s="263"/>
      <c r="N569" s="264"/>
      <c r="O569" s="264"/>
      <c r="P569" s="264"/>
      <c r="Q569" s="264"/>
      <c r="R569" s="264"/>
      <c r="S569" s="264"/>
      <c r="T569" s="265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66" t="s">
        <v>218</v>
      </c>
      <c r="AU569" s="266" t="s">
        <v>214</v>
      </c>
      <c r="AV569" s="14" t="s">
        <v>85</v>
      </c>
      <c r="AW569" s="14" t="s">
        <v>32</v>
      </c>
      <c r="AX569" s="14" t="s">
        <v>76</v>
      </c>
      <c r="AY569" s="266" t="s">
        <v>205</v>
      </c>
    </row>
    <row r="570" s="15" customFormat="1">
      <c r="A570" s="15"/>
      <c r="B570" s="267"/>
      <c r="C570" s="268"/>
      <c r="D570" s="247" t="s">
        <v>218</v>
      </c>
      <c r="E570" s="269" t="s">
        <v>1</v>
      </c>
      <c r="F570" s="270" t="s">
        <v>229</v>
      </c>
      <c r="G570" s="268"/>
      <c r="H570" s="271">
        <v>78.625</v>
      </c>
      <c r="I570" s="272"/>
      <c r="J570" s="268"/>
      <c r="K570" s="268"/>
      <c r="L570" s="273"/>
      <c r="M570" s="274"/>
      <c r="N570" s="275"/>
      <c r="O570" s="275"/>
      <c r="P570" s="275"/>
      <c r="Q570" s="275"/>
      <c r="R570" s="275"/>
      <c r="S570" s="275"/>
      <c r="T570" s="276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T570" s="277" t="s">
        <v>218</v>
      </c>
      <c r="AU570" s="277" t="s">
        <v>214</v>
      </c>
      <c r="AV570" s="15" t="s">
        <v>213</v>
      </c>
      <c r="AW570" s="15" t="s">
        <v>32</v>
      </c>
      <c r="AX570" s="15" t="s">
        <v>83</v>
      </c>
      <c r="AY570" s="277" t="s">
        <v>205</v>
      </c>
    </row>
    <row r="571" s="2" customFormat="1" ht="16.5" customHeight="1">
      <c r="A571" s="39"/>
      <c r="B571" s="40"/>
      <c r="C571" s="227" t="s">
        <v>481</v>
      </c>
      <c r="D571" s="227" t="s">
        <v>208</v>
      </c>
      <c r="E571" s="228" t="s">
        <v>482</v>
      </c>
      <c r="F571" s="229" t="s">
        <v>483</v>
      </c>
      <c r="G571" s="230" t="s">
        <v>398</v>
      </c>
      <c r="H571" s="231">
        <v>33.603000000000002</v>
      </c>
      <c r="I571" s="232"/>
      <c r="J571" s="233">
        <f>ROUND(I571*H571,2)</f>
        <v>0</v>
      </c>
      <c r="K571" s="229" t="s">
        <v>212</v>
      </c>
      <c r="L571" s="45"/>
      <c r="M571" s="234" t="s">
        <v>1</v>
      </c>
      <c r="N571" s="235" t="s">
        <v>41</v>
      </c>
      <c r="O571" s="92"/>
      <c r="P571" s="236">
        <f>O571*H571</f>
        <v>0</v>
      </c>
      <c r="Q571" s="236">
        <v>0.0029399999999999999</v>
      </c>
      <c r="R571" s="236">
        <f>Q571*H571</f>
        <v>0.098792820000000003</v>
      </c>
      <c r="S571" s="236">
        <v>0</v>
      </c>
      <c r="T571" s="237">
        <f>S571*H571</f>
        <v>0</v>
      </c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R571" s="238" t="s">
        <v>213</v>
      </c>
      <c r="AT571" s="238" t="s">
        <v>208</v>
      </c>
      <c r="AU571" s="238" t="s">
        <v>214</v>
      </c>
      <c r="AY571" s="18" t="s">
        <v>205</v>
      </c>
      <c r="BE571" s="239">
        <f>IF(N571="základní",J571,0)</f>
        <v>0</v>
      </c>
      <c r="BF571" s="239">
        <f>IF(N571="snížená",J571,0)</f>
        <v>0</v>
      </c>
      <c r="BG571" s="239">
        <f>IF(N571="zákl. přenesená",J571,0)</f>
        <v>0</v>
      </c>
      <c r="BH571" s="239">
        <f>IF(N571="sníž. přenesená",J571,0)</f>
        <v>0</v>
      </c>
      <c r="BI571" s="239">
        <f>IF(N571="nulová",J571,0)</f>
        <v>0</v>
      </c>
      <c r="BJ571" s="18" t="s">
        <v>83</v>
      </c>
      <c r="BK571" s="239">
        <f>ROUND(I571*H571,2)</f>
        <v>0</v>
      </c>
      <c r="BL571" s="18" t="s">
        <v>213</v>
      </c>
      <c r="BM571" s="238" t="s">
        <v>484</v>
      </c>
    </row>
    <row r="572" s="2" customFormat="1">
      <c r="A572" s="39"/>
      <c r="B572" s="40"/>
      <c r="C572" s="41"/>
      <c r="D572" s="240" t="s">
        <v>216</v>
      </c>
      <c r="E572" s="41"/>
      <c r="F572" s="241" t="s">
        <v>485</v>
      </c>
      <c r="G572" s="41"/>
      <c r="H572" s="41"/>
      <c r="I572" s="242"/>
      <c r="J572" s="41"/>
      <c r="K572" s="41"/>
      <c r="L572" s="45"/>
      <c r="M572" s="243"/>
      <c r="N572" s="244"/>
      <c r="O572" s="92"/>
      <c r="P572" s="92"/>
      <c r="Q572" s="92"/>
      <c r="R572" s="92"/>
      <c r="S572" s="92"/>
      <c r="T572" s="93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T572" s="18" t="s">
        <v>216</v>
      </c>
      <c r="AU572" s="18" t="s">
        <v>214</v>
      </c>
    </row>
    <row r="573" s="13" customFormat="1">
      <c r="A573" s="13"/>
      <c r="B573" s="245"/>
      <c r="C573" s="246"/>
      <c r="D573" s="247" t="s">
        <v>218</v>
      </c>
      <c r="E573" s="248" t="s">
        <v>1</v>
      </c>
      <c r="F573" s="249" t="s">
        <v>219</v>
      </c>
      <c r="G573" s="246"/>
      <c r="H573" s="248" t="s">
        <v>1</v>
      </c>
      <c r="I573" s="250"/>
      <c r="J573" s="246"/>
      <c r="K573" s="246"/>
      <c r="L573" s="251"/>
      <c r="M573" s="252"/>
      <c r="N573" s="253"/>
      <c r="O573" s="253"/>
      <c r="P573" s="253"/>
      <c r="Q573" s="253"/>
      <c r="R573" s="253"/>
      <c r="S573" s="253"/>
      <c r="T573" s="254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5" t="s">
        <v>218</v>
      </c>
      <c r="AU573" s="255" t="s">
        <v>214</v>
      </c>
      <c r="AV573" s="13" t="s">
        <v>83</v>
      </c>
      <c r="AW573" s="13" t="s">
        <v>32</v>
      </c>
      <c r="AX573" s="13" t="s">
        <v>76</v>
      </c>
      <c r="AY573" s="255" t="s">
        <v>205</v>
      </c>
    </row>
    <row r="574" s="13" customFormat="1">
      <c r="A574" s="13"/>
      <c r="B574" s="245"/>
      <c r="C574" s="246"/>
      <c r="D574" s="247" t="s">
        <v>218</v>
      </c>
      <c r="E574" s="248" t="s">
        <v>1</v>
      </c>
      <c r="F574" s="249" t="s">
        <v>220</v>
      </c>
      <c r="G574" s="246"/>
      <c r="H574" s="248" t="s">
        <v>1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5" t="s">
        <v>218</v>
      </c>
      <c r="AU574" s="255" t="s">
        <v>214</v>
      </c>
      <c r="AV574" s="13" t="s">
        <v>83</v>
      </c>
      <c r="AW574" s="13" t="s">
        <v>32</v>
      </c>
      <c r="AX574" s="13" t="s">
        <v>76</v>
      </c>
      <c r="AY574" s="255" t="s">
        <v>205</v>
      </c>
    </row>
    <row r="575" s="13" customFormat="1">
      <c r="A575" s="13"/>
      <c r="B575" s="245"/>
      <c r="C575" s="246"/>
      <c r="D575" s="247" t="s">
        <v>218</v>
      </c>
      <c r="E575" s="248" t="s">
        <v>1</v>
      </c>
      <c r="F575" s="249" t="s">
        <v>222</v>
      </c>
      <c r="G575" s="246"/>
      <c r="H575" s="248" t="s">
        <v>1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5" t="s">
        <v>218</v>
      </c>
      <c r="AU575" s="255" t="s">
        <v>214</v>
      </c>
      <c r="AV575" s="13" t="s">
        <v>83</v>
      </c>
      <c r="AW575" s="13" t="s">
        <v>32</v>
      </c>
      <c r="AX575" s="13" t="s">
        <v>76</v>
      </c>
      <c r="AY575" s="255" t="s">
        <v>205</v>
      </c>
    </row>
    <row r="576" s="14" customFormat="1">
      <c r="A576" s="14"/>
      <c r="B576" s="256"/>
      <c r="C576" s="257"/>
      <c r="D576" s="247" t="s">
        <v>218</v>
      </c>
      <c r="E576" s="258" t="s">
        <v>1</v>
      </c>
      <c r="F576" s="259" t="s">
        <v>486</v>
      </c>
      <c r="G576" s="257"/>
      <c r="H576" s="260">
        <v>7.6959999999999997</v>
      </c>
      <c r="I576" s="261"/>
      <c r="J576" s="257"/>
      <c r="K576" s="257"/>
      <c r="L576" s="262"/>
      <c r="M576" s="263"/>
      <c r="N576" s="264"/>
      <c r="O576" s="264"/>
      <c r="P576" s="264"/>
      <c r="Q576" s="264"/>
      <c r="R576" s="264"/>
      <c r="S576" s="264"/>
      <c r="T576" s="265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66" t="s">
        <v>218</v>
      </c>
      <c r="AU576" s="266" t="s">
        <v>214</v>
      </c>
      <c r="AV576" s="14" t="s">
        <v>85</v>
      </c>
      <c r="AW576" s="14" t="s">
        <v>32</v>
      </c>
      <c r="AX576" s="14" t="s">
        <v>76</v>
      </c>
      <c r="AY576" s="266" t="s">
        <v>205</v>
      </c>
    </row>
    <row r="577" s="14" customFormat="1">
      <c r="A577" s="14"/>
      <c r="B577" s="256"/>
      <c r="C577" s="257"/>
      <c r="D577" s="247" t="s">
        <v>218</v>
      </c>
      <c r="E577" s="258" t="s">
        <v>1</v>
      </c>
      <c r="F577" s="259" t="s">
        <v>487</v>
      </c>
      <c r="G577" s="257"/>
      <c r="H577" s="260">
        <v>5.4539999999999997</v>
      </c>
      <c r="I577" s="261"/>
      <c r="J577" s="257"/>
      <c r="K577" s="257"/>
      <c r="L577" s="262"/>
      <c r="M577" s="263"/>
      <c r="N577" s="264"/>
      <c r="O577" s="264"/>
      <c r="P577" s="264"/>
      <c r="Q577" s="264"/>
      <c r="R577" s="264"/>
      <c r="S577" s="264"/>
      <c r="T577" s="265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66" t="s">
        <v>218</v>
      </c>
      <c r="AU577" s="266" t="s">
        <v>214</v>
      </c>
      <c r="AV577" s="14" t="s">
        <v>85</v>
      </c>
      <c r="AW577" s="14" t="s">
        <v>32</v>
      </c>
      <c r="AX577" s="14" t="s">
        <v>76</v>
      </c>
      <c r="AY577" s="266" t="s">
        <v>205</v>
      </c>
    </row>
    <row r="578" s="14" customFormat="1">
      <c r="A578" s="14"/>
      <c r="B578" s="256"/>
      <c r="C578" s="257"/>
      <c r="D578" s="247" t="s">
        <v>218</v>
      </c>
      <c r="E578" s="258" t="s">
        <v>1</v>
      </c>
      <c r="F578" s="259" t="s">
        <v>488</v>
      </c>
      <c r="G578" s="257"/>
      <c r="H578" s="260">
        <v>20.452999999999999</v>
      </c>
      <c r="I578" s="261"/>
      <c r="J578" s="257"/>
      <c r="K578" s="257"/>
      <c r="L578" s="262"/>
      <c r="M578" s="263"/>
      <c r="N578" s="264"/>
      <c r="O578" s="264"/>
      <c r="P578" s="264"/>
      <c r="Q578" s="264"/>
      <c r="R578" s="264"/>
      <c r="S578" s="264"/>
      <c r="T578" s="265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66" t="s">
        <v>218</v>
      </c>
      <c r="AU578" s="266" t="s">
        <v>214</v>
      </c>
      <c r="AV578" s="14" t="s">
        <v>85</v>
      </c>
      <c r="AW578" s="14" t="s">
        <v>32</v>
      </c>
      <c r="AX578" s="14" t="s">
        <v>76</v>
      </c>
      <c r="AY578" s="266" t="s">
        <v>205</v>
      </c>
    </row>
    <row r="579" s="15" customFormat="1">
      <c r="A579" s="15"/>
      <c r="B579" s="267"/>
      <c r="C579" s="268"/>
      <c r="D579" s="247" t="s">
        <v>218</v>
      </c>
      <c r="E579" s="269" t="s">
        <v>1</v>
      </c>
      <c r="F579" s="270" t="s">
        <v>229</v>
      </c>
      <c r="G579" s="268"/>
      <c r="H579" s="271">
        <v>33.603000000000002</v>
      </c>
      <c r="I579" s="272"/>
      <c r="J579" s="268"/>
      <c r="K579" s="268"/>
      <c r="L579" s="273"/>
      <c r="M579" s="274"/>
      <c r="N579" s="275"/>
      <c r="O579" s="275"/>
      <c r="P579" s="275"/>
      <c r="Q579" s="275"/>
      <c r="R579" s="275"/>
      <c r="S579" s="275"/>
      <c r="T579" s="276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77" t="s">
        <v>218</v>
      </c>
      <c r="AU579" s="277" t="s">
        <v>214</v>
      </c>
      <c r="AV579" s="15" t="s">
        <v>213</v>
      </c>
      <c r="AW579" s="15" t="s">
        <v>32</v>
      </c>
      <c r="AX579" s="15" t="s">
        <v>83</v>
      </c>
      <c r="AY579" s="277" t="s">
        <v>205</v>
      </c>
    </row>
    <row r="580" s="2" customFormat="1" ht="16.5" customHeight="1">
      <c r="A580" s="39"/>
      <c r="B580" s="40"/>
      <c r="C580" s="227" t="s">
        <v>489</v>
      </c>
      <c r="D580" s="227" t="s">
        <v>208</v>
      </c>
      <c r="E580" s="228" t="s">
        <v>490</v>
      </c>
      <c r="F580" s="229" t="s">
        <v>491</v>
      </c>
      <c r="G580" s="230" t="s">
        <v>398</v>
      </c>
      <c r="H580" s="231">
        <v>33.603000000000002</v>
      </c>
      <c r="I580" s="232"/>
      <c r="J580" s="233">
        <f>ROUND(I580*H580,2)</f>
        <v>0</v>
      </c>
      <c r="K580" s="229" t="s">
        <v>212</v>
      </c>
      <c r="L580" s="45"/>
      <c r="M580" s="234" t="s">
        <v>1</v>
      </c>
      <c r="N580" s="235" t="s">
        <v>41</v>
      </c>
      <c r="O580" s="92"/>
      <c r="P580" s="236">
        <f>O580*H580</f>
        <v>0</v>
      </c>
      <c r="Q580" s="236">
        <v>0</v>
      </c>
      <c r="R580" s="236">
        <f>Q580*H580</f>
        <v>0</v>
      </c>
      <c r="S580" s="236">
        <v>0</v>
      </c>
      <c r="T580" s="237">
        <f>S580*H580</f>
        <v>0</v>
      </c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R580" s="238" t="s">
        <v>213</v>
      </c>
      <c r="AT580" s="238" t="s">
        <v>208</v>
      </c>
      <c r="AU580" s="238" t="s">
        <v>214</v>
      </c>
      <c r="AY580" s="18" t="s">
        <v>205</v>
      </c>
      <c r="BE580" s="239">
        <f>IF(N580="základní",J580,0)</f>
        <v>0</v>
      </c>
      <c r="BF580" s="239">
        <f>IF(N580="snížená",J580,0)</f>
        <v>0</v>
      </c>
      <c r="BG580" s="239">
        <f>IF(N580="zákl. přenesená",J580,0)</f>
        <v>0</v>
      </c>
      <c r="BH580" s="239">
        <f>IF(N580="sníž. přenesená",J580,0)</f>
        <v>0</v>
      </c>
      <c r="BI580" s="239">
        <f>IF(N580="nulová",J580,0)</f>
        <v>0</v>
      </c>
      <c r="BJ580" s="18" t="s">
        <v>83</v>
      </c>
      <c r="BK580" s="239">
        <f>ROUND(I580*H580,2)</f>
        <v>0</v>
      </c>
      <c r="BL580" s="18" t="s">
        <v>213</v>
      </c>
      <c r="BM580" s="238" t="s">
        <v>492</v>
      </c>
    </row>
    <row r="581" s="2" customFormat="1">
      <c r="A581" s="39"/>
      <c r="B581" s="40"/>
      <c r="C581" s="41"/>
      <c r="D581" s="240" t="s">
        <v>216</v>
      </c>
      <c r="E581" s="41"/>
      <c r="F581" s="241" t="s">
        <v>493</v>
      </c>
      <c r="G581" s="41"/>
      <c r="H581" s="41"/>
      <c r="I581" s="242"/>
      <c r="J581" s="41"/>
      <c r="K581" s="41"/>
      <c r="L581" s="45"/>
      <c r="M581" s="243"/>
      <c r="N581" s="244"/>
      <c r="O581" s="92"/>
      <c r="P581" s="92"/>
      <c r="Q581" s="92"/>
      <c r="R581" s="92"/>
      <c r="S581" s="92"/>
      <c r="T581" s="93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T581" s="18" t="s">
        <v>216</v>
      </c>
      <c r="AU581" s="18" t="s">
        <v>214</v>
      </c>
    </row>
    <row r="582" s="2" customFormat="1" ht="21.75" customHeight="1">
      <c r="A582" s="39"/>
      <c r="B582" s="40"/>
      <c r="C582" s="227" t="s">
        <v>494</v>
      </c>
      <c r="D582" s="227" t="s">
        <v>208</v>
      </c>
      <c r="E582" s="228" t="s">
        <v>495</v>
      </c>
      <c r="F582" s="229" t="s">
        <v>496</v>
      </c>
      <c r="G582" s="230" t="s">
        <v>357</v>
      </c>
      <c r="H582" s="231">
        <v>16.939</v>
      </c>
      <c r="I582" s="232"/>
      <c r="J582" s="233">
        <f>ROUND(I582*H582,2)</f>
        <v>0</v>
      </c>
      <c r="K582" s="229" t="s">
        <v>212</v>
      </c>
      <c r="L582" s="45"/>
      <c r="M582" s="234" t="s">
        <v>1</v>
      </c>
      <c r="N582" s="235" t="s">
        <v>41</v>
      </c>
      <c r="O582" s="92"/>
      <c r="P582" s="236">
        <f>O582*H582</f>
        <v>0</v>
      </c>
      <c r="Q582" s="236">
        <v>1.0606199999999999</v>
      </c>
      <c r="R582" s="236">
        <f>Q582*H582</f>
        <v>17.965842179999999</v>
      </c>
      <c r="S582" s="236">
        <v>0</v>
      </c>
      <c r="T582" s="237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38" t="s">
        <v>213</v>
      </c>
      <c r="AT582" s="238" t="s">
        <v>208</v>
      </c>
      <c r="AU582" s="238" t="s">
        <v>214</v>
      </c>
      <c r="AY582" s="18" t="s">
        <v>205</v>
      </c>
      <c r="BE582" s="239">
        <f>IF(N582="základní",J582,0)</f>
        <v>0</v>
      </c>
      <c r="BF582" s="239">
        <f>IF(N582="snížená",J582,0)</f>
        <v>0</v>
      </c>
      <c r="BG582" s="239">
        <f>IF(N582="zákl. přenesená",J582,0)</f>
        <v>0</v>
      </c>
      <c r="BH582" s="239">
        <f>IF(N582="sníž. přenesená",J582,0)</f>
        <v>0</v>
      </c>
      <c r="BI582" s="239">
        <f>IF(N582="nulová",J582,0)</f>
        <v>0</v>
      </c>
      <c r="BJ582" s="18" t="s">
        <v>83</v>
      </c>
      <c r="BK582" s="239">
        <f>ROUND(I582*H582,2)</f>
        <v>0</v>
      </c>
      <c r="BL582" s="18" t="s">
        <v>213</v>
      </c>
      <c r="BM582" s="238" t="s">
        <v>497</v>
      </c>
    </row>
    <row r="583" s="2" customFormat="1">
      <c r="A583" s="39"/>
      <c r="B583" s="40"/>
      <c r="C583" s="41"/>
      <c r="D583" s="240" t="s">
        <v>216</v>
      </c>
      <c r="E583" s="41"/>
      <c r="F583" s="241" t="s">
        <v>498</v>
      </c>
      <c r="G583" s="41"/>
      <c r="H583" s="41"/>
      <c r="I583" s="242"/>
      <c r="J583" s="41"/>
      <c r="K583" s="41"/>
      <c r="L583" s="45"/>
      <c r="M583" s="243"/>
      <c r="N583" s="244"/>
      <c r="O583" s="92"/>
      <c r="P583" s="92"/>
      <c r="Q583" s="92"/>
      <c r="R583" s="92"/>
      <c r="S583" s="92"/>
      <c r="T583" s="93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T583" s="18" t="s">
        <v>216</v>
      </c>
      <c r="AU583" s="18" t="s">
        <v>214</v>
      </c>
    </row>
    <row r="584" s="13" customFormat="1">
      <c r="A584" s="13"/>
      <c r="B584" s="245"/>
      <c r="C584" s="246"/>
      <c r="D584" s="247" t="s">
        <v>218</v>
      </c>
      <c r="E584" s="248" t="s">
        <v>1</v>
      </c>
      <c r="F584" s="249" t="s">
        <v>219</v>
      </c>
      <c r="G584" s="246"/>
      <c r="H584" s="248" t="s">
        <v>1</v>
      </c>
      <c r="I584" s="250"/>
      <c r="J584" s="246"/>
      <c r="K584" s="246"/>
      <c r="L584" s="251"/>
      <c r="M584" s="252"/>
      <c r="N584" s="253"/>
      <c r="O584" s="253"/>
      <c r="P584" s="253"/>
      <c r="Q584" s="253"/>
      <c r="R584" s="253"/>
      <c r="S584" s="253"/>
      <c r="T584" s="254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5" t="s">
        <v>218</v>
      </c>
      <c r="AU584" s="255" t="s">
        <v>214</v>
      </c>
      <c r="AV584" s="13" t="s">
        <v>83</v>
      </c>
      <c r="AW584" s="13" t="s">
        <v>32</v>
      </c>
      <c r="AX584" s="13" t="s">
        <v>76</v>
      </c>
      <c r="AY584" s="255" t="s">
        <v>205</v>
      </c>
    </row>
    <row r="585" s="13" customFormat="1">
      <c r="A585" s="13"/>
      <c r="B585" s="245"/>
      <c r="C585" s="246"/>
      <c r="D585" s="247" t="s">
        <v>218</v>
      </c>
      <c r="E585" s="248" t="s">
        <v>1</v>
      </c>
      <c r="F585" s="249" t="s">
        <v>499</v>
      </c>
      <c r="G585" s="246"/>
      <c r="H585" s="248" t="s">
        <v>1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5" t="s">
        <v>218</v>
      </c>
      <c r="AU585" s="255" t="s">
        <v>214</v>
      </c>
      <c r="AV585" s="13" t="s">
        <v>83</v>
      </c>
      <c r="AW585" s="13" t="s">
        <v>32</v>
      </c>
      <c r="AX585" s="13" t="s">
        <v>76</v>
      </c>
      <c r="AY585" s="255" t="s">
        <v>205</v>
      </c>
    </row>
    <row r="586" s="13" customFormat="1">
      <c r="A586" s="13"/>
      <c r="B586" s="245"/>
      <c r="C586" s="246"/>
      <c r="D586" s="247" t="s">
        <v>218</v>
      </c>
      <c r="E586" s="248" t="s">
        <v>1</v>
      </c>
      <c r="F586" s="249" t="s">
        <v>220</v>
      </c>
      <c r="G586" s="246"/>
      <c r="H586" s="248" t="s">
        <v>1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5" t="s">
        <v>218</v>
      </c>
      <c r="AU586" s="255" t="s">
        <v>214</v>
      </c>
      <c r="AV586" s="13" t="s">
        <v>83</v>
      </c>
      <c r="AW586" s="13" t="s">
        <v>32</v>
      </c>
      <c r="AX586" s="13" t="s">
        <v>76</v>
      </c>
      <c r="AY586" s="255" t="s">
        <v>205</v>
      </c>
    </row>
    <row r="587" s="13" customFormat="1">
      <c r="A587" s="13"/>
      <c r="B587" s="245"/>
      <c r="C587" s="246"/>
      <c r="D587" s="247" t="s">
        <v>218</v>
      </c>
      <c r="E587" s="248" t="s">
        <v>1</v>
      </c>
      <c r="F587" s="249" t="s">
        <v>222</v>
      </c>
      <c r="G587" s="246"/>
      <c r="H587" s="248" t="s">
        <v>1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5" t="s">
        <v>218</v>
      </c>
      <c r="AU587" s="255" t="s">
        <v>214</v>
      </c>
      <c r="AV587" s="13" t="s">
        <v>83</v>
      </c>
      <c r="AW587" s="13" t="s">
        <v>32</v>
      </c>
      <c r="AX587" s="13" t="s">
        <v>76</v>
      </c>
      <c r="AY587" s="255" t="s">
        <v>205</v>
      </c>
    </row>
    <row r="588" s="14" customFormat="1">
      <c r="A588" s="14"/>
      <c r="B588" s="256"/>
      <c r="C588" s="257"/>
      <c r="D588" s="247" t="s">
        <v>218</v>
      </c>
      <c r="E588" s="258" t="s">
        <v>1</v>
      </c>
      <c r="F588" s="259" t="s">
        <v>500</v>
      </c>
      <c r="G588" s="257"/>
      <c r="H588" s="260">
        <v>9.7550000000000008</v>
      </c>
      <c r="I588" s="261"/>
      <c r="J588" s="257"/>
      <c r="K588" s="257"/>
      <c r="L588" s="262"/>
      <c r="M588" s="263"/>
      <c r="N588" s="264"/>
      <c r="O588" s="264"/>
      <c r="P588" s="264"/>
      <c r="Q588" s="264"/>
      <c r="R588" s="264"/>
      <c r="S588" s="264"/>
      <c r="T588" s="265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66" t="s">
        <v>218</v>
      </c>
      <c r="AU588" s="266" t="s">
        <v>214</v>
      </c>
      <c r="AV588" s="14" t="s">
        <v>85</v>
      </c>
      <c r="AW588" s="14" t="s">
        <v>32</v>
      </c>
      <c r="AX588" s="14" t="s">
        <v>76</v>
      </c>
      <c r="AY588" s="266" t="s">
        <v>205</v>
      </c>
    </row>
    <row r="589" s="14" customFormat="1">
      <c r="A589" s="14"/>
      <c r="B589" s="256"/>
      <c r="C589" s="257"/>
      <c r="D589" s="247" t="s">
        <v>218</v>
      </c>
      <c r="E589" s="258" t="s">
        <v>1</v>
      </c>
      <c r="F589" s="259" t="s">
        <v>501</v>
      </c>
      <c r="G589" s="257"/>
      <c r="H589" s="260">
        <v>7.1840000000000002</v>
      </c>
      <c r="I589" s="261"/>
      <c r="J589" s="257"/>
      <c r="K589" s="257"/>
      <c r="L589" s="262"/>
      <c r="M589" s="263"/>
      <c r="N589" s="264"/>
      <c r="O589" s="264"/>
      <c r="P589" s="264"/>
      <c r="Q589" s="264"/>
      <c r="R589" s="264"/>
      <c r="S589" s="264"/>
      <c r="T589" s="265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66" t="s">
        <v>218</v>
      </c>
      <c r="AU589" s="266" t="s">
        <v>214</v>
      </c>
      <c r="AV589" s="14" t="s">
        <v>85</v>
      </c>
      <c r="AW589" s="14" t="s">
        <v>32</v>
      </c>
      <c r="AX589" s="14" t="s">
        <v>76</v>
      </c>
      <c r="AY589" s="266" t="s">
        <v>205</v>
      </c>
    </row>
    <row r="590" s="15" customFormat="1">
      <c r="A590" s="15"/>
      <c r="B590" s="267"/>
      <c r="C590" s="268"/>
      <c r="D590" s="247" t="s">
        <v>218</v>
      </c>
      <c r="E590" s="269" t="s">
        <v>1</v>
      </c>
      <c r="F590" s="270" t="s">
        <v>229</v>
      </c>
      <c r="G590" s="268"/>
      <c r="H590" s="271">
        <v>16.939</v>
      </c>
      <c r="I590" s="272"/>
      <c r="J590" s="268"/>
      <c r="K590" s="268"/>
      <c r="L590" s="273"/>
      <c r="M590" s="274"/>
      <c r="N590" s="275"/>
      <c r="O590" s="275"/>
      <c r="P590" s="275"/>
      <c r="Q590" s="275"/>
      <c r="R590" s="275"/>
      <c r="S590" s="275"/>
      <c r="T590" s="276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77" t="s">
        <v>218</v>
      </c>
      <c r="AU590" s="277" t="s">
        <v>214</v>
      </c>
      <c r="AV590" s="15" t="s">
        <v>213</v>
      </c>
      <c r="AW590" s="15" t="s">
        <v>32</v>
      </c>
      <c r="AX590" s="15" t="s">
        <v>83</v>
      </c>
      <c r="AY590" s="277" t="s">
        <v>205</v>
      </c>
    </row>
    <row r="591" s="2" customFormat="1" ht="24.15" customHeight="1">
      <c r="A591" s="39"/>
      <c r="B591" s="40"/>
      <c r="C591" s="227" t="s">
        <v>502</v>
      </c>
      <c r="D591" s="227" t="s">
        <v>208</v>
      </c>
      <c r="E591" s="228" t="s">
        <v>503</v>
      </c>
      <c r="F591" s="229" t="s">
        <v>504</v>
      </c>
      <c r="G591" s="230" t="s">
        <v>211</v>
      </c>
      <c r="H591" s="231">
        <v>129.00999999999999</v>
      </c>
      <c r="I591" s="232"/>
      <c r="J591" s="233">
        <f>ROUND(I591*H591,2)</f>
        <v>0</v>
      </c>
      <c r="K591" s="229" t="s">
        <v>212</v>
      </c>
      <c r="L591" s="45"/>
      <c r="M591" s="234" t="s">
        <v>1</v>
      </c>
      <c r="N591" s="235" t="s">
        <v>41</v>
      </c>
      <c r="O591" s="92"/>
      <c r="P591" s="236">
        <f>O591*H591</f>
        <v>0</v>
      </c>
      <c r="Q591" s="236">
        <v>2.5018699999999998</v>
      </c>
      <c r="R591" s="236">
        <f>Q591*H591</f>
        <v>322.76624869999995</v>
      </c>
      <c r="S591" s="236">
        <v>0</v>
      </c>
      <c r="T591" s="237">
        <f>S591*H591</f>
        <v>0</v>
      </c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R591" s="238" t="s">
        <v>213</v>
      </c>
      <c r="AT591" s="238" t="s">
        <v>208</v>
      </c>
      <c r="AU591" s="238" t="s">
        <v>214</v>
      </c>
      <c r="AY591" s="18" t="s">
        <v>205</v>
      </c>
      <c r="BE591" s="239">
        <f>IF(N591="základní",J591,0)</f>
        <v>0</v>
      </c>
      <c r="BF591" s="239">
        <f>IF(N591="snížená",J591,0)</f>
        <v>0</v>
      </c>
      <c r="BG591" s="239">
        <f>IF(N591="zákl. přenesená",J591,0)</f>
        <v>0</v>
      </c>
      <c r="BH591" s="239">
        <f>IF(N591="sníž. přenesená",J591,0)</f>
        <v>0</v>
      </c>
      <c r="BI591" s="239">
        <f>IF(N591="nulová",J591,0)</f>
        <v>0</v>
      </c>
      <c r="BJ591" s="18" t="s">
        <v>83</v>
      </c>
      <c r="BK591" s="239">
        <f>ROUND(I591*H591,2)</f>
        <v>0</v>
      </c>
      <c r="BL591" s="18" t="s">
        <v>213</v>
      </c>
      <c r="BM591" s="238" t="s">
        <v>505</v>
      </c>
    </row>
    <row r="592" s="2" customFormat="1">
      <c r="A592" s="39"/>
      <c r="B592" s="40"/>
      <c r="C592" s="41"/>
      <c r="D592" s="240" t="s">
        <v>216</v>
      </c>
      <c r="E592" s="41"/>
      <c r="F592" s="241" t="s">
        <v>506</v>
      </c>
      <c r="G592" s="41"/>
      <c r="H592" s="41"/>
      <c r="I592" s="242"/>
      <c r="J592" s="41"/>
      <c r="K592" s="41"/>
      <c r="L592" s="45"/>
      <c r="M592" s="243"/>
      <c r="N592" s="244"/>
      <c r="O592" s="92"/>
      <c r="P592" s="92"/>
      <c r="Q592" s="92"/>
      <c r="R592" s="92"/>
      <c r="S592" s="92"/>
      <c r="T592" s="93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T592" s="18" t="s">
        <v>216</v>
      </c>
      <c r="AU592" s="18" t="s">
        <v>214</v>
      </c>
    </row>
    <row r="593" s="13" customFormat="1">
      <c r="A593" s="13"/>
      <c r="B593" s="245"/>
      <c r="C593" s="246"/>
      <c r="D593" s="247" t="s">
        <v>218</v>
      </c>
      <c r="E593" s="248" t="s">
        <v>1</v>
      </c>
      <c r="F593" s="249" t="s">
        <v>219</v>
      </c>
      <c r="G593" s="246"/>
      <c r="H593" s="248" t="s">
        <v>1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5" t="s">
        <v>218</v>
      </c>
      <c r="AU593" s="255" t="s">
        <v>214</v>
      </c>
      <c r="AV593" s="13" t="s">
        <v>83</v>
      </c>
      <c r="AW593" s="13" t="s">
        <v>32</v>
      </c>
      <c r="AX593" s="13" t="s">
        <v>76</v>
      </c>
      <c r="AY593" s="255" t="s">
        <v>205</v>
      </c>
    </row>
    <row r="594" s="13" customFormat="1">
      <c r="A594" s="13"/>
      <c r="B594" s="245"/>
      <c r="C594" s="246"/>
      <c r="D594" s="247" t="s">
        <v>218</v>
      </c>
      <c r="E594" s="248" t="s">
        <v>1</v>
      </c>
      <c r="F594" s="249" t="s">
        <v>220</v>
      </c>
      <c r="G594" s="246"/>
      <c r="H594" s="248" t="s">
        <v>1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5" t="s">
        <v>218</v>
      </c>
      <c r="AU594" s="255" t="s">
        <v>214</v>
      </c>
      <c r="AV594" s="13" t="s">
        <v>83</v>
      </c>
      <c r="AW594" s="13" t="s">
        <v>32</v>
      </c>
      <c r="AX594" s="13" t="s">
        <v>76</v>
      </c>
      <c r="AY594" s="255" t="s">
        <v>205</v>
      </c>
    </row>
    <row r="595" s="13" customFormat="1">
      <c r="A595" s="13"/>
      <c r="B595" s="245"/>
      <c r="C595" s="246"/>
      <c r="D595" s="247" t="s">
        <v>218</v>
      </c>
      <c r="E595" s="248" t="s">
        <v>1</v>
      </c>
      <c r="F595" s="249" t="s">
        <v>222</v>
      </c>
      <c r="G595" s="246"/>
      <c r="H595" s="248" t="s">
        <v>1</v>
      </c>
      <c r="I595" s="250"/>
      <c r="J595" s="246"/>
      <c r="K595" s="246"/>
      <c r="L595" s="251"/>
      <c r="M595" s="252"/>
      <c r="N595" s="253"/>
      <c r="O595" s="253"/>
      <c r="P595" s="253"/>
      <c r="Q595" s="253"/>
      <c r="R595" s="253"/>
      <c r="S595" s="253"/>
      <c r="T595" s="254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5" t="s">
        <v>218</v>
      </c>
      <c r="AU595" s="255" t="s">
        <v>214</v>
      </c>
      <c r="AV595" s="13" t="s">
        <v>83</v>
      </c>
      <c r="AW595" s="13" t="s">
        <v>32</v>
      </c>
      <c r="AX595" s="13" t="s">
        <v>76</v>
      </c>
      <c r="AY595" s="255" t="s">
        <v>205</v>
      </c>
    </row>
    <row r="596" s="13" customFormat="1">
      <c r="A596" s="13"/>
      <c r="B596" s="245"/>
      <c r="C596" s="246"/>
      <c r="D596" s="247" t="s">
        <v>218</v>
      </c>
      <c r="E596" s="248" t="s">
        <v>1</v>
      </c>
      <c r="F596" s="249" t="s">
        <v>288</v>
      </c>
      <c r="G596" s="246"/>
      <c r="H596" s="248" t="s">
        <v>1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5" t="s">
        <v>218</v>
      </c>
      <c r="AU596" s="255" t="s">
        <v>214</v>
      </c>
      <c r="AV596" s="13" t="s">
        <v>83</v>
      </c>
      <c r="AW596" s="13" t="s">
        <v>32</v>
      </c>
      <c r="AX596" s="13" t="s">
        <v>76</v>
      </c>
      <c r="AY596" s="255" t="s">
        <v>205</v>
      </c>
    </row>
    <row r="597" s="14" customFormat="1">
      <c r="A597" s="14"/>
      <c r="B597" s="256"/>
      <c r="C597" s="257"/>
      <c r="D597" s="247" t="s">
        <v>218</v>
      </c>
      <c r="E597" s="258" t="s">
        <v>1</v>
      </c>
      <c r="F597" s="259" t="s">
        <v>507</v>
      </c>
      <c r="G597" s="257"/>
      <c r="H597" s="260">
        <v>25.588999999999999</v>
      </c>
      <c r="I597" s="261"/>
      <c r="J597" s="257"/>
      <c r="K597" s="257"/>
      <c r="L597" s="262"/>
      <c r="M597" s="263"/>
      <c r="N597" s="264"/>
      <c r="O597" s="264"/>
      <c r="P597" s="264"/>
      <c r="Q597" s="264"/>
      <c r="R597" s="264"/>
      <c r="S597" s="264"/>
      <c r="T597" s="265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66" t="s">
        <v>218</v>
      </c>
      <c r="AU597" s="266" t="s">
        <v>214</v>
      </c>
      <c r="AV597" s="14" t="s">
        <v>85</v>
      </c>
      <c r="AW597" s="14" t="s">
        <v>32</v>
      </c>
      <c r="AX597" s="14" t="s">
        <v>76</v>
      </c>
      <c r="AY597" s="266" t="s">
        <v>205</v>
      </c>
    </row>
    <row r="598" s="14" customFormat="1">
      <c r="A598" s="14"/>
      <c r="B598" s="256"/>
      <c r="C598" s="257"/>
      <c r="D598" s="247" t="s">
        <v>218</v>
      </c>
      <c r="E598" s="258" t="s">
        <v>1</v>
      </c>
      <c r="F598" s="259" t="s">
        <v>508</v>
      </c>
      <c r="G598" s="257"/>
      <c r="H598" s="260">
        <v>6.9480000000000004</v>
      </c>
      <c r="I598" s="261"/>
      <c r="J598" s="257"/>
      <c r="K598" s="257"/>
      <c r="L598" s="262"/>
      <c r="M598" s="263"/>
      <c r="N598" s="264"/>
      <c r="O598" s="264"/>
      <c r="P598" s="264"/>
      <c r="Q598" s="264"/>
      <c r="R598" s="264"/>
      <c r="S598" s="264"/>
      <c r="T598" s="265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66" t="s">
        <v>218</v>
      </c>
      <c r="AU598" s="266" t="s">
        <v>214</v>
      </c>
      <c r="AV598" s="14" t="s">
        <v>85</v>
      </c>
      <c r="AW598" s="14" t="s">
        <v>32</v>
      </c>
      <c r="AX598" s="14" t="s">
        <v>76</v>
      </c>
      <c r="AY598" s="266" t="s">
        <v>205</v>
      </c>
    </row>
    <row r="599" s="14" customFormat="1">
      <c r="A599" s="14"/>
      <c r="B599" s="256"/>
      <c r="C599" s="257"/>
      <c r="D599" s="247" t="s">
        <v>218</v>
      </c>
      <c r="E599" s="258" t="s">
        <v>1</v>
      </c>
      <c r="F599" s="259" t="s">
        <v>509</v>
      </c>
      <c r="G599" s="257"/>
      <c r="H599" s="260">
        <v>2.1840000000000002</v>
      </c>
      <c r="I599" s="261"/>
      <c r="J599" s="257"/>
      <c r="K599" s="257"/>
      <c r="L599" s="262"/>
      <c r="M599" s="263"/>
      <c r="N599" s="264"/>
      <c r="O599" s="264"/>
      <c r="P599" s="264"/>
      <c r="Q599" s="264"/>
      <c r="R599" s="264"/>
      <c r="S599" s="264"/>
      <c r="T599" s="265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66" t="s">
        <v>218</v>
      </c>
      <c r="AU599" s="266" t="s">
        <v>214</v>
      </c>
      <c r="AV599" s="14" t="s">
        <v>85</v>
      </c>
      <c r="AW599" s="14" t="s">
        <v>32</v>
      </c>
      <c r="AX599" s="14" t="s">
        <v>76</v>
      </c>
      <c r="AY599" s="266" t="s">
        <v>205</v>
      </c>
    </row>
    <row r="600" s="14" customFormat="1">
      <c r="A600" s="14"/>
      <c r="B600" s="256"/>
      <c r="C600" s="257"/>
      <c r="D600" s="247" t="s">
        <v>218</v>
      </c>
      <c r="E600" s="258" t="s">
        <v>1</v>
      </c>
      <c r="F600" s="259" t="s">
        <v>510</v>
      </c>
      <c r="G600" s="257"/>
      <c r="H600" s="260">
        <v>5.5800000000000001</v>
      </c>
      <c r="I600" s="261"/>
      <c r="J600" s="257"/>
      <c r="K600" s="257"/>
      <c r="L600" s="262"/>
      <c r="M600" s="263"/>
      <c r="N600" s="264"/>
      <c r="O600" s="264"/>
      <c r="P600" s="264"/>
      <c r="Q600" s="264"/>
      <c r="R600" s="264"/>
      <c r="S600" s="264"/>
      <c r="T600" s="265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66" t="s">
        <v>218</v>
      </c>
      <c r="AU600" s="266" t="s">
        <v>214</v>
      </c>
      <c r="AV600" s="14" t="s">
        <v>85</v>
      </c>
      <c r="AW600" s="14" t="s">
        <v>32</v>
      </c>
      <c r="AX600" s="14" t="s">
        <v>76</v>
      </c>
      <c r="AY600" s="266" t="s">
        <v>205</v>
      </c>
    </row>
    <row r="601" s="16" customFormat="1">
      <c r="A601" s="16"/>
      <c r="B601" s="278"/>
      <c r="C601" s="279"/>
      <c r="D601" s="247" t="s">
        <v>218</v>
      </c>
      <c r="E601" s="280" t="s">
        <v>1</v>
      </c>
      <c r="F601" s="281" t="s">
        <v>241</v>
      </c>
      <c r="G601" s="279"/>
      <c r="H601" s="282">
        <v>40.301000000000002</v>
      </c>
      <c r="I601" s="283"/>
      <c r="J601" s="279"/>
      <c r="K601" s="279"/>
      <c r="L601" s="284"/>
      <c r="M601" s="285"/>
      <c r="N601" s="286"/>
      <c r="O601" s="286"/>
      <c r="P601" s="286"/>
      <c r="Q601" s="286"/>
      <c r="R601" s="286"/>
      <c r="S601" s="286"/>
      <c r="T601" s="287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T601" s="288" t="s">
        <v>218</v>
      </c>
      <c r="AU601" s="288" t="s">
        <v>214</v>
      </c>
      <c r="AV601" s="16" t="s">
        <v>214</v>
      </c>
      <c r="AW601" s="16" t="s">
        <v>32</v>
      </c>
      <c r="AX601" s="16" t="s">
        <v>76</v>
      </c>
      <c r="AY601" s="288" t="s">
        <v>205</v>
      </c>
    </row>
    <row r="602" s="13" customFormat="1">
      <c r="A602" s="13"/>
      <c r="B602" s="245"/>
      <c r="C602" s="246"/>
      <c r="D602" s="247" t="s">
        <v>218</v>
      </c>
      <c r="E602" s="248" t="s">
        <v>1</v>
      </c>
      <c r="F602" s="249" t="s">
        <v>293</v>
      </c>
      <c r="G602" s="246"/>
      <c r="H602" s="248" t="s">
        <v>1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5" t="s">
        <v>218</v>
      </c>
      <c r="AU602" s="255" t="s">
        <v>214</v>
      </c>
      <c r="AV602" s="13" t="s">
        <v>83</v>
      </c>
      <c r="AW602" s="13" t="s">
        <v>32</v>
      </c>
      <c r="AX602" s="13" t="s">
        <v>76</v>
      </c>
      <c r="AY602" s="255" t="s">
        <v>205</v>
      </c>
    </row>
    <row r="603" s="14" customFormat="1">
      <c r="A603" s="14"/>
      <c r="B603" s="256"/>
      <c r="C603" s="257"/>
      <c r="D603" s="247" t="s">
        <v>218</v>
      </c>
      <c r="E603" s="258" t="s">
        <v>1</v>
      </c>
      <c r="F603" s="259" t="s">
        <v>511</v>
      </c>
      <c r="G603" s="257"/>
      <c r="H603" s="260">
        <v>37.371000000000002</v>
      </c>
      <c r="I603" s="261"/>
      <c r="J603" s="257"/>
      <c r="K603" s="257"/>
      <c r="L603" s="262"/>
      <c r="M603" s="263"/>
      <c r="N603" s="264"/>
      <c r="O603" s="264"/>
      <c r="P603" s="264"/>
      <c r="Q603" s="264"/>
      <c r="R603" s="264"/>
      <c r="S603" s="264"/>
      <c r="T603" s="26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66" t="s">
        <v>218</v>
      </c>
      <c r="AU603" s="266" t="s">
        <v>214</v>
      </c>
      <c r="AV603" s="14" t="s">
        <v>85</v>
      </c>
      <c r="AW603" s="14" t="s">
        <v>32</v>
      </c>
      <c r="AX603" s="14" t="s">
        <v>76</v>
      </c>
      <c r="AY603" s="266" t="s">
        <v>205</v>
      </c>
    </row>
    <row r="604" s="14" customFormat="1">
      <c r="A604" s="14"/>
      <c r="B604" s="256"/>
      <c r="C604" s="257"/>
      <c r="D604" s="247" t="s">
        <v>218</v>
      </c>
      <c r="E604" s="258" t="s">
        <v>1</v>
      </c>
      <c r="F604" s="259" t="s">
        <v>512</v>
      </c>
      <c r="G604" s="257"/>
      <c r="H604" s="260">
        <v>51.338000000000001</v>
      </c>
      <c r="I604" s="261"/>
      <c r="J604" s="257"/>
      <c r="K604" s="257"/>
      <c r="L604" s="262"/>
      <c r="M604" s="263"/>
      <c r="N604" s="264"/>
      <c r="O604" s="264"/>
      <c r="P604" s="264"/>
      <c r="Q604" s="264"/>
      <c r="R604" s="264"/>
      <c r="S604" s="264"/>
      <c r="T604" s="265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66" t="s">
        <v>218</v>
      </c>
      <c r="AU604" s="266" t="s">
        <v>214</v>
      </c>
      <c r="AV604" s="14" t="s">
        <v>85</v>
      </c>
      <c r="AW604" s="14" t="s">
        <v>32</v>
      </c>
      <c r="AX604" s="14" t="s">
        <v>76</v>
      </c>
      <c r="AY604" s="266" t="s">
        <v>205</v>
      </c>
    </row>
    <row r="605" s="16" customFormat="1">
      <c r="A605" s="16"/>
      <c r="B605" s="278"/>
      <c r="C605" s="279"/>
      <c r="D605" s="247" t="s">
        <v>218</v>
      </c>
      <c r="E605" s="280" t="s">
        <v>1</v>
      </c>
      <c r="F605" s="281" t="s">
        <v>241</v>
      </c>
      <c r="G605" s="279"/>
      <c r="H605" s="282">
        <v>88.709000000000003</v>
      </c>
      <c r="I605" s="283"/>
      <c r="J605" s="279"/>
      <c r="K605" s="279"/>
      <c r="L605" s="284"/>
      <c r="M605" s="285"/>
      <c r="N605" s="286"/>
      <c r="O605" s="286"/>
      <c r="P605" s="286"/>
      <c r="Q605" s="286"/>
      <c r="R605" s="286"/>
      <c r="S605" s="286"/>
      <c r="T605" s="287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T605" s="288" t="s">
        <v>218</v>
      </c>
      <c r="AU605" s="288" t="s">
        <v>214</v>
      </c>
      <c r="AV605" s="16" t="s">
        <v>214</v>
      </c>
      <c r="AW605" s="16" t="s">
        <v>32</v>
      </c>
      <c r="AX605" s="16" t="s">
        <v>76</v>
      </c>
      <c r="AY605" s="288" t="s">
        <v>205</v>
      </c>
    </row>
    <row r="606" s="15" customFormat="1">
      <c r="A606" s="15"/>
      <c r="B606" s="267"/>
      <c r="C606" s="268"/>
      <c r="D606" s="247" t="s">
        <v>218</v>
      </c>
      <c r="E606" s="269" t="s">
        <v>1</v>
      </c>
      <c r="F606" s="270" t="s">
        <v>229</v>
      </c>
      <c r="G606" s="268"/>
      <c r="H606" s="271">
        <v>129.00999999999999</v>
      </c>
      <c r="I606" s="272"/>
      <c r="J606" s="268"/>
      <c r="K606" s="268"/>
      <c r="L606" s="273"/>
      <c r="M606" s="274"/>
      <c r="N606" s="275"/>
      <c r="O606" s="275"/>
      <c r="P606" s="275"/>
      <c r="Q606" s="275"/>
      <c r="R606" s="275"/>
      <c r="S606" s="275"/>
      <c r="T606" s="276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77" t="s">
        <v>218</v>
      </c>
      <c r="AU606" s="277" t="s">
        <v>214</v>
      </c>
      <c r="AV606" s="15" t="s">
        <v>213</v>
      </c>
      <c r="AW606" s="15" t="s">
        <v>32</v>
      </c>
      <c r="AX606" s="15" t="s">
        <v>83</v>
      </c>
      <c r="AY606" s="277" t="s">
        <v>205</v>
      </c>
    </row>
    <row r="607" s="2" customFormat="1" ht="16.5" customHeight="1">
      <c r="A607" s="39"/>
      <c r="B607" s="40"/>
      <c r="C607" s="227" t="s">
        <v>513</v>
      </c>
      <c r="D607" s="227" t="s">
        <v>208</v>
      </c>
      <c r="E607" s="228" t="s">
        <v>514</v>
      </c>
      <c r="F607" s="229" t="s">
        <v>515</v>
      </c>
      <c r="G607" s="230" t="s">
        <v>398</v>
      </c>
      <c r="H607" s="231">
        <v>68.997</v>
      </c>
      <c r="I607" s="232"/>
      <c r="J607" s="233">
        <f>ROUND(I607*H607,2)</f>
        <v>0</v>
      </c>
      <c r="K607" s="229" t="s">
        <v>212</v>
      </c>
      <c r="L607" s="45"/>
      <c r="M607" s="234" t="s">
        <v>1</v>
      </c>
      <c r="N607" s="235" t="s">
        <v>41</v>
      </c>
      <c r="O607" s="92"/>
      <c r="P607" s="236">
        <f>O607*H607</f>
        <v>0</v>
      </c>
      <c r="Q607" s="236">
        <v>0.0026900000000000001</v>
      </c>
      <c r="R607" s="236">
        <f>Q607*H607</f>
        <v>0.18560193</v>
      </c>
      <c r="S607" s="236">
        <v>0</v>
      </c>
      <c r="T607" s="237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38" t="s">
        <v>213</v>
      </c>
      <c r="AT607" s="238" t="s">
        <v>208</v>
      </c>
      <c r="AU607" s="238" t="s">
        <v>214</v>
      </c>
      <c r="AY607" s="18" t="s">
        <v>205</v>
      </c>
      <c r="BE607" s="239">
        <f>IF(N607="základní",J607,0)</f>
        <v>0</v>
      </c>
      <c r="BF607" s="239">
        <f>IF(N607="snížená",J607,0)</f>
        <v>0</v>
      </c>
      <c r="BG607" s="239">
        <f>IF(N607="zákl. přenesená",J607,0)</f>
        <v>0</v>
      </c>
      <c r="BH607" s="239">
        <f>IF(N607="sníž. přenesená",J607,0)</f>
        <v>0</v>
      </c>
      <c r="BI607" s="239">
        <f>IF(N607="nulová",J607,0)</f>
        <v>0</v>
      </c>
      <c r="BJ607" s="18" t="s">
        <v>83</v>
      </c>
      <c r="BK607" s="239">
        <f>ROUND(I607*H607,2)</f>
        <v>0</v>
      </c>
      <c r="BL607" s="18" t="s">
        <v>213</v>
      </c>
      <c r="BM607" s="238" t="s">
        <v>516</v>
      </c>
    </row>
    <row r="608" s="2" customFormat="1">
      <c r="A608" s="39"/>
      <c r="B608" s="40"/>
      <c r="C608" s="41"/>
      <c r="D608" s="240" t="s">
        <v>216</v>
      </c>
      <c r="E608" s="41"/>
      <c r="F608" s="241" t="s">
        <v>517</v>
      </c>
      <c r="G608" s="41"/>
      <c r="H608" s="41"/>
      <c r="I608" s="242"/>
      <c r="J608" s="41"/>
      <c r="K608" s="41"/>
      <c r="L608" s="45"/>
      <c r="M608" s="243"/>
      <c r="N608" s="244"/>
      <c r="O608" s="92"/>
      <c r="P608" s="92"/>
      <c r="Q608" s="92"/>
      <c r="R608" s="92"/>
      <c r="S608" s="92"/>
      <c r="T608" s="93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T608" s="18" t="s">
        <v>216</v>
      </c>
      <c r="AU608" s="18" t="s">
        <v>214</v>
      </c>
    </row>
    <row r="609" s="13" customFormat="1">
      <c r="A609" s="13"/>
      <c r="B609" s="245"/>
      <c r="C609" s="246"/>
      <c r="D609" s="247" t="s">
        <v>218</v>
      </c>
      <c r="E609" s="248" t="s">
        <v>1</v>
      </c>
      <c r="F609" s="249" t="s">
        <v>219</v>
      </c>
      <c r="G609" s="246"/>
      <c r="H609" s="248" t="s">
        <v>1</v>
      </c>
      <c r="I609" s="250"/>
      <c r="J609" s="246"/>
      <c r="K609" s="246"/>
      <c r="L609" s="251"/>
      <c r="M609" s="252"/>
      <c r="N609" s="253"/>
      <c r="O609" s="253"/>
      <c r="P609" s="253"/>
      <c r="Q609" s="253"/>
      <c r="R609" s="253"/>
      <c r="S609" s="253"/>
      <c r="T609" s="254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5" t="s">
        <v>218</v>
      </c>
      <c r="AU609" s="255" t="s">
        <v>214</v>
      </c>
      <c r="AV609" s="13" t="s">
        <v>83</v>
      </c>
      <c r="AW609" s="13" t="s">
        <v>32</v>
      </c>
      <c r="AX609" s="13" t="s">
        <v>76</v>
      </c>
      <c r="AY609" s="255" t="s">
        <v>205</v>
      </c>
    </row>
    <row r="610" s="13" customFormat="1">
      <c r="A610" s="13"/>
      <c r="B610" s="245"/>
      <c r="C610" s="246"/>
      <c r="D610" s="247" t="s">
        <v>218</v>
      </c>
      <c r="E610" s="248" t="s">
        <v>1</v>
      </c>
      <c r="F610" s="249" t="s">
        <v>220</v>
      </c>
      <c r="G610" s="246"/>
      <c r="H610" s="248" t="s">
        <v>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5" t="s">
        <v>218</v>
      </c>
      <c r="AU610" s="255" t="s">
        <v>214</v>
      </c>
      <c r="AV610" s="13" t="s">
        <v>83</v>
      </c>
      <c r="AW610" s="13" t="s">
        <v>32</v>
      </c>
      <c r="AX610" s="13" t="s">
        <v>76</v>
      </c>
      <c r="AY610" s="255" t="s">
        <v>205</v>
      </c>
    </row>
    <row r="611" s="13" customFormat="1">
      <c r="A611" s="13"/>
      <c r="B611" s="245"/>
      <c r="C611" s="246"/>
      <c r="D611" s="247" t="s">
        <v>218</v>
      </c>
      <c r="E611" s="248" t="s">
        <v>1</v>
      </c>
      <c r="F611" s="249" t="s">
        <v>222</v>
      </c>
      <c r="G611" s="246"/>
      <c r="H611" s="248" t="s">
        <v>1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5" t="s">
        <v>218</v>
      </c>
      <c r="AU611" s="255" t="s">
        <v>214</v>
      </c>
      <c r="AV611" s="13" t="s">
        <v>83</v>
      </c>
      <c r="AW611" s="13" t="s">
        <v>32</v>
      </c>
      <c r="AX611" s="13" t="s">
        <v>76</v>
      </c>
      <c r="AY611" s="255" t="s">
        <v>205</v>
      </c>
    </row>
    <row r="612" s="13" customFormat="1">
      <c r="A612" s="13"/>
      <c r="B612" s="245"/>
      <c r="C612" s="246"/>
      <c r="D612" s="247" t="s">
        <v>218</v>
      </c>
      <c r="E612" s="248" t="s">
        <v>1</v>
      </c>
      <c r="F612" s="249" t="s">
        <v>518</v>
      </c>
      <c r="G612" s="246"/>
      <c r="H612" s="248" t="s">
        <v>1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5" t="s">
        <v>218</v>
      </c>
      <c r="AU612" s="255" t="s">
        <v>214</v>
      </c>
      <c r="AV612" s="13" t="s">
        <v>83</v>
      </c>
      <c r="AW612" s="13" t="s">
        <v>32</v>
      </c>
      <c r="AX612" s="13" t="s">
        <v>76</v>
      </c>
      <c r="AY612" s="255" t="s">
        <v>205</v>
      </c>
    </row>
    <row r="613" s="13" customFormat="1">
      <c r="A613" s="13"/>
      <c r="B613" s="245"/>
      <c r="C613" s="246"/>
      <c r="D613" s="247" t="s">
        <v>218</v>
      </c>
      <c r="E613" s="248" t="s">
        <v>1</v>
      </c>
      <c r="F613" s="249" t="s">
        <v>222</v>
      </c>
      <c r="G613" s="246"/>
      <c r="H613" s="248" t="s">
        <v>1</v>
      </c>
      <c r="I613" s="250"/>
      <c r="J613" s="246"/>
      <c r="K613" s="246"/>
      <c r="L613" s="251"/>
      <c r="M613" s="252"/>
      <c r="N613" s="253"/>
      <c r="O613" s="253"/>
      <c r="P613" s="253"/>
      <c r="Q613" s="253"/>
      <c r="R613" s="253"/>
      <c r="S613" s="253"/>
      <c r="T613" s="254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5" t="s">
        <v>218</v>
      </c>
      <c r="AU613" s="255" t="s">
        <v>214</v>
      </c>
      <c r="AV613" s="13" t="s">
        <v>83</v>
      </c>
      <c r="AW613" s="13" t="s">
        <v>32</v>
      </c>
      <c r="AX613" s="13" t="s">
        <v>76</v>
      </c>
      <c r="AY613" s="255" t="s">
        <v>205</v>
      </c>
    </row>
    <row r="614" s="13" customFormat="1">
      <c r="A614" s="13"/>
      <c r="B614" s="245"/>
      <c r="C614" s="246"/>
      <c r="D614" s="247" t="s">
        <v>218</v>
      </c>
      <c r="E614" s="248" t="s">
        <v>1</v>
      </c>
      <c r="F614" s="249" t="s">
        <v>288</v>
      </c>
      <c r="G614" s="246"/>
      <c r="H614" s="248" t="s">
        <v>1</v>
      </c>
      <c r="I614" s="250"/>
      <c r="J614" s="246"/>
      <c r="K614" s="246"/>
      <c r="L614" s="251"/>
      <c r="M614" s="252"/>
      <c r="N614" s="253"/>
      <c r="O614" s="253"/>
      <c r="P614" s="253"/>
      <c r="Q614" s="253"/>
      <c r="R614" s="253"/>
      <c r="S614" s="253"/>
      <c r="T614" s="254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5" t="s">
        <v>218</v>
      </c>
      <c r="AU614" s="255" t="s">
        <v>214</v>
      </c>
      <c r="AV614" s="13" t="s">
        <v>83</v>
      </c>
      <c r="AW614" s="13" t="s">
        <v>32</v>
      </c>
      <c r="AX614" s="13" t="s">
        <v>76</v>
      </c>
      <c r="AY614" s="255" t="s">
        <v>205</v>
      </c>
    </row>
    <row r="615" s="14" customFormat="1">
      <c r="A615" s="14"/>
      <c r="B615" s="256"/>
      <c r="C615" s="257"/>
      <c r="D615" s="247" t="s">
        <v>218</v>
      </c>
      <c r="E615" s="258" t="s">
        <v>1</v>
      </c>
      <c r="F615" s="259" t="s">
        <v>519</v>
      </c>
      <c r="G615" s="257"/>
      <c r="H615" s="260">
        <v>23.456</v>
      </c>
      <c r="I615" s="261"/>
      <c r="J615" s="257"/>
      <c r="K615" s="257"/>
      <c r="L615" s="262"/>
      <c r="M615" s="263"/>
      <c r="N615" s="264"/>
      <c r="O615" s="264"/>
      <c r="P615" s="264"/>
      <c r="Q615" s="264"/>
      <c r="R615" s="264"/>
      <c r="S615" s="264"/>
      <c r="T615" s="265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66" t="s">
        <v>218</v>
      </c>
      <c r="AU615" s="266" t="s">
        <v>214</v>
      </c>
      <c r="AV615" s="14" t="s">
        <v>85</v>
      </c>
      <c r="AW615" s="14" t="s">
        <v>32</v>
      </c>
      <c r="AX615" s="14" t="s">
        <v>76</v>
      </c>
      <c r="AY615" s="266" t="s">
        <v>205</v>
      </c>
    </row>
    <row r="616" s="14" customFormat="1">
      <c r="A616" s="14"/>
      <c r="B616" s="256"/>
      <c r="C616" s="257"/>
      <c r="D616" s="247" t="s">
        <v>218</v>
      </c>
      <c r="E616" s="258" t="s">
        <v>1</v>
      </c>
      <c r="F616" s="259" t="s">
        <v>520</v>
      </c>
      <c r="G616" s="257"/>
      <c r="H616" s="260">
        <v>5.0949999999999998</v>
      </c>
      <c r="I616" s="261"/>
      <c r="J616" s="257"/>
      <c r="K616" s="257"/>
      <c r="L616" s="262"/>
      <c r="M616" s="263"/>
      <c r="N616" s="264"/>
      <c r="O616" s="264"/>
      <c r="P616" s="264"/>
      <c r="Q616" s="264"/>
      <c r="R616" s="264"/>
      <c r="S616" s="264"/>
      <c r="T616" s="265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66" t="s">
        <v>218</v>
      </c>
      <c r="AU616" s="266" t="s">
        <v>214</v>
      </c>
      <c r="AV616" s="14" t="s">
        <v>85</v>
      </c>
      <c r="AW616" s="14" t="s">
        <v>32</v>
      </c>
      <c r="AX616" s="14" t="s">
        <v>76</v>
      </c>
      <c r="AY616" s="266" t="s">
        <v>205</v>
      </c>
    </row>
    <row r="617" s="14" customFormat="1">
      <c r="A617" s="14"/>
      <c r="B617" s="256"/>
      <c r="C617" s="257"/>
      <c r="D617" s="247" t="s">
        <v>218</v>
      </c>
      <c r="E617" s="258" t="s">
        <v>1</v>
      </c>
      <c r="F617" s="259" t="s">
        <v>521</v>
      </c>
      <c r="G617" s="257"/>
      <c r="H617" s="260">
        <v>2.0019999999999998</v>
      </c>
      <c r="I617" s="261"/>
      <c r="J617" s="257"/>
      <c r="K617" s="257"/>
      <c r="L617" s="262"/>
      <c r="M617" s="263"/>
      <c r="N617" s="264"/>
      <c r="O617" s="264"/>
      <c r="P617" s="264"/>
      <c r="Q617" s="264"/>
      <c r="R617" s="264"/>
      <c r="S617" s="264"/>
      <c r="T617" s="265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66" t="s">
        <v>218</v>
      </c>
      <c r="AU617" s="266" t="s">
        <v>214</v>
      </c>
      <c r="AV617" s="14" t="s">
        <v>85</v>
      </c>
      <c r="AW617" s="14" t="s">
        <v>32</v>
      </c>
      <c r="AX617" s="14" t="s">
        <v>76</v>
      </c>
      <c r="AY617" s="266" t="s">
        <v>205</v>
      </c>
    </row>
    <row r="618" s="14" customFormat="1">
      <c r="A618" s="14"/>
      <c r="B618" s="256"/>
      <c r="C618" s="257"/>
      <c r="D618" s="247" t="s">
        <v>218</v>
      </c>
      <c r="E618" s="258" t="s">
        <v>1</v>
      </c>
      <c r="F618" s="259" t="s">
        <v>522</v>
      </c>
      <c r="G618" s="257"/>
      <c r="H618" s="260">
        <v>12.276</v>
      </c>
      <c r="I618" s="261"/>
      <c r="J618" s="257"/>
      <c r="K618" s="257"/>
      <c r="L618" s="262"/>
      <c r="M618" s="263"/>
      <c r="N618" s="264"/>
      <c r="O618" s="264"/>
      <c r="P618" s="264"/>
      <c r="Q618" s="264"/>
      <c r="R618" s="264"/>
      <c r="S618" s="264"/>
      <c r="T618" s="265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66" t="s">
        <v>218</v>
      </c>
      <c r="AU618" s="266" t="s">
        <v>214</v>
      </c>
      <c r="AV618" s="14" t="s">
        <v>85</v>
      </c>
      <c r="AW618" s="14" t="s">
        <v>32</v>
      </c>
      <c r="AX618" s="14" t="s">
        <v>76</v>
      </c>
      <c r="AY618" s="266" t="s">
        <v>205</v>
      </c>
    </row>
    <row r="619" s="16" customFormat="1">
      <c r="A619" s="16"/>
      <c r="B619" s="278"/>
      <c r="C619" s="279"/>
      <c r="D619" s="247" t="s">
        <v>218</v>
      </c>
      <c r="E619" s="280" t="s">
        <v>1</v>
      </c>
      <c r="F619" s="281" t="s">
        <v>241</v>
      </c>
      <c r="G619" s="279"/>
      <c r="H619" s="282">
        <v>42.829000000000001</v>
      </c>
      <c r="I619" s="283"/>
      <c r="J619" s="279"/>
      <c r="K619" s="279"/>
      <c r="L619" s="284"/>
      <c r="M619" s="285"/>
      <c r="N619" s="286"/>
      <c r="O619" s="286"/>
      <c r="P619" s="286"/>
      <c r="Q619" s="286"/>
      <c r="R619" s="286"/>
      <c r="S619" s="286"/>
      <c r="T619" s="287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T619" s="288" t="s">
        <v>218</v>
      </c>
      <c r="AU619" s="288" t="s">
        <v>214</v>
      </c>
      <c r="AV619" s="16" t="s">
        <v>214</v>
      </c>
      <c r="AW619" s="16" t="s">
        <v>32</v>
      </c>
      <c r="AX619" s="16" t="s">
        <v>76</v>
      </c>
      <c r="AY619" s="288" t="s">
        <v>205</v>
      </c>
    </row>
    <row r="620" s="13" customFormat="1">
      <c r="A620" s="13"/>
      <c r="B620" s="245"/>
      <c r="C620" s="246"/>
      <c r="D620" s="247" t="s">
        <v>218</v>
      </c>
      <c r="E620" s="248" t="s">
        <v>1</v>
      </c>
      <c r="F620" s="249" t="s">
        <v>293</v>
      </c>
      <c r="G620" s="246"/>
      <c r="H620" s="248" t="s">
        <v>1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5" t="s">
        <v>218</v>
      </c>
      <c r="AU620" s="255" t="s">
        <v>214</v>
      </c>
      <c r="AV620" s="13" t="s">
        <v>83</v>
      </c>
      <c r="AW620" s="13" t="s">
        <v>32</v>
      </c>
      <c r="AX620" s="13" t="s">
        <v>76</v>
      </c>
      <c r="AY620" s="255" t="s">
        <v>205</v>
      </c>
    </row>
    <row r="621" s="14" customFormat="1">
      <c r="A621" s="14"/>
      <c r="B621" s="256"/>
      <c r="C621" s="257"/>
      <c r="D621" s="247" t="s">
        <v>218</v>
      </c>
      <c r="E621" s="258" t="s">
        <v>1</v>
      </c>
      <c r="F621" s="259" t="s">
        <v>523</v>
      </c>
      <c r="G621" s="257"/>
      <c r="H621" s="260">
        <v>11.023999999999999</v>
      </c>
      <c r="I621" s="261"/>
      <c r="J621" s="257"/>
      <c r="K621" s="257"/>
      <c r="L621" s="262"/>
      <c r="M621" s="263"/>
      <c r="N621" s="264"/>
      <c r="O621" s="264"/>
      <c r="P621" s="264"/>
      <c r="Q621" s="264"/>
      <c r="R621" s="264"/>
      <c r="S621" s="264"/>
      <c r="T621" s="265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66" t="s">
        <v>218</v>
      </c>
      <c r="AU621" s="266" t="s">
        <v>214</v>
      </c>
      <c r="AV621" s="14" t="s">
        <v>85</v>
      </c>
      <c r="AW621" s="14" t="s">
        <v>32</v>
      </c>
      <c r="AX621" s="14" t="s">
        <v>76</v>
      </c>
      <c r="AY621" s="266" t="s">
        <v>205</v>
      </c>
    </row>
    <row r="622" s="14" customFormat="1">
      <c r="A622" s="14"/>
      <c r="B622" s="256"/>
      <c r="C622" s="257"/>
      <c r="D622" s="247" t="s">
        <v>218</v>
      </c>
      <c r="E622" s="258" t="s">
        <v>1</v>
      </c>
      <c r="F622" s="259" t="s">
        <v>524</v>
      </c>
      <c r="G622" s="257"/>
      <c r="H622" s="260">
        <v>15.144</v>
      </c>
      <c r="I622" s="261"/>
      <c r="J622" s="257"/>
      <c r="K622" s="257"/>
      <c r="L622" s="262"/>
      <c r="M622" s="263"/>
      <c r="N622" s="264"/>
      <c r="O622" s="264"/>
      <c r="P622" s="264"/>
      <c r="Q622" s="264"/>
      <c r="R622" s="264"/>
      <c r="S622" s="264"/>
      <c r="T622" s="265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6" t="s">
        <v>218</v>
      </c>
      <c r="AU622" s="266" t="s">
        <v>214</v>
      </c>
      <c r="AV622" s="14" t="s">
        <v>85</v>
      </c>
      <c r="AW622" s="14" t="s">
        <v>32</v>
      </c>
      <c r="AX622" s="14" t="s">
        <v>76</v>
      </c>
      <c r="AY622" s="266" t="s">
        <v>205</v>
      </c>
    </row>
    <row r="623" s="16" customFormat="1">
      <c r="A623" s="16"/>
      <c r="B623" s="278"/>
      <c r="C623" s="279"/>
      <c r="D623" s="247" t="s">
        <v>218</v>
      </c>
      <c r="E623" s="280" t="s">
        <v>1</v>
      </c>
      <c r="F623" s="281" t="s">
        <v>241</v>
      </c>
      <c r="G623" s="279"/>
      <c r="H623" s="282">
        <v>26.167999999999999</v>
      </c>
      <c r="I623" s="283"/>
      <c r="J623" s="279"/>
      <c r="K623" s="279"/>
      <c r="L623" s="284"/>
      <c r="M623" s="285"/>
      <c r="N623" s="286"/>
      <c r="O623" s="286"/>
      <c r="P623" s="286"/>
      <c r="Q623" s="286"/>
      <c r="R623" s="286"/>
      <c r="S623" s="286"/>
      <c r="T623" s="287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T623" s="288" t="s">
        <v>218</v>
      </c>
      <c r="AU623" s="288" t="s">
        <v>214</v>
      </c>
      <c r="AV623" s="16" t="s">
        <v>214</v>
      </c>
      <c r="AW623" s="16" t="s">
        <v>32</v>
      </c>
      <c r="AX623" s="16" t="s">
        <v>76</v>
      </c>
      <c r="AY623" s="288" t="s">
        <v>205</v>
      </c>
    </row>
    <row r="624" s="15" customFormat="1">
      <c r="A624" s="15"/>
      <c r="B624" s="267"/>
      <c r="C624" s="268"/>
      <c r="D624" s="247" t="s">
        <v>218</v>
      </c>
      <c r="E624" s="269" t="s">
        <v>1</v>
      </c>
      <c r="F624" s="270" t="s">
        <v>229</v>
      </c>
      <c r="G624" s="268"/>
      <c r="H624" s="271">
        <v>68.997</v>
      </c>
      <c r="I624" s="272"/>
      <c r="J624" s="268"/>
      <c r="K624" s="268"/>
      <c r="L624" s="273"/>
      <c r="M624" s="274"/>
      <c r="N624" s="275"/>
      <c r="O624" s="275"/>
      <c r="P624" s="275"/>
      <c r="Q624" s="275"/>
      <c r="R624" s="275"/>
      <c r="S624" s="275"/>
      <c r="T624" s="276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77" t="s">
        <v>218</v>
      </c>
      <c r="AU624" s="277" t="s">
        <v>214</v>
      </c>
      <c r="AV624" s="15" t="s">
        <v>213</v>
      </c>
      <c r="AW624" s="15" t="s">
        <v>32</v>
      </c>
      <c r="AX624" s="15" t="s">
        <v>83</v>
      </c>
      <c r="AY624" s="277" t="s">
        <v>205</v>
      </c>
    </row>
    <row r="625" s="2" customFormat="1" ht="16.5" customHeight="1">
      <c r="A625" s="39"/>
      <c r="B625" s="40"/>
      <c r="C625" s="227" t="s">
        <v>525</v>
      </c>
      <c r="D625" s="227" t="s">
        <v>208</v>
      </c>
      <c r="E625" s="228" t="s">
        <v>526</v>
      </c>
      <c r="F625" s="229" t="s">
        <v>527</v>
      </c>
      <c r="G625" s="230" t="s">
        <v>398</v>
      </c>
      <c r="H625" s="231">
        <v>68.997</v>
      </c>
      <c r="I625" s="232"/>
      <c r="J625" s="233">
        <f>ROUND(I625*H625,2)</f>
        <v>0</v>
      </c>
      <c r="K625" s="229" t="s">
        <v>212</v>
      </c>
      <c r="L625" s="45"/>
      <c r="M625" s="234" t="s">
        <v>1</v>
      </c>
      <c r="N625" s="235" t="s">
        <v>41</v>
      </c>
      <c r="O625" s="92"/>
      <c r="P625" s="236">
        <f>O625*H625</f>
        <v>0</v>
      </c>
      <c r="Q625" s="236">
        <v>0</v>
      </c>
      <c r="R625" s="236">
        <f>Q625*H625</f>
        <v>0</v>
      </c>
      <c r="S625" s="236">
        <v>0</v>
      </c>
      <c r="T625" s="237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38" t="s">
        <v>213</v>
      </c>
      <c r="AT625" s="238" t="s">
        <v>208</v>
      </c>
      <c r="AU625" s="238" t="s">
        <v>214</v>
      </c>
      <c r="AY625" s="18" t="s">
        <v>205</v>
      </c>
      <c r="BE625" s="239">
        <f>IF(N625="základní",J625,0)</f>
        <v>0</v>
      </c>
      <c r="BF625" s="239">
        <f>IF(N625="snížená",J625,0)</f>
        <v>0</v>
      </c>
      <c r="BG625" s="239">
        <f>IF(N625="zákl. přenesená",J625,0)</f>
        <v>0</v>
      </c>
      <c r="BH625" s="239">
        <f>IF(N625="sníž. přenesená",J625,0)</f>
        <v>0</v>
      </c>
      <c r="BI625" s="239">
        <f>IF(N625="nulová",J625,0)</f>
        <v>0</v>
      </c>
      <c r="BJ625" s="18" t="s">
        <v>83</v>
      </c>
      <c r="BK625" s="239">
        <f>ROUND(I625*H625,2)</f>
        <v>0</v>
      </c>
      <c r="BL625" s="18" t="s">
        <v>213</v>
      </c>
      <c r="BM625" s="238" t="s">
        <v>528</v>
      </c>
    </row>
    <row r="626" s="2" customFormat="1">
      <c r="A626" s="39"/>
      <c r="B626" s="40"/>
      <c r="C626" s="41"/>
      <c r="D626" s="240" t="s">
        <v>216</v>
      </c>
      <c r="E626" s="41"/>
      <c r="F626" s="241" t="s">
        <v>529</v>
      </c>
      <c r="G626" s="41"/>
      <c r="H626" s="41"/>
      <c r="I626" s="242"/>
      <c r="J626" s="41"/>
      <c r="K626" s="41"/>
      <c r="L626" s="45"/>
      <c r="M626" s="243"/>
      <c r="N626" s="244"/>
      <c r="O626" s="92"/>
      <c r="P626" s="92"/>
      <c r="Q626" s="92"/>
      <c r="R626" s="92"/>
      <c r="S626" s="92"/>
      <c r="T626" s="93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T626" s="18" t="s">
        <v>216</v>
      </c>
      <c r="AU626" s="18" t="s">
        <v>214</v>
      </c>
    </row>
    <row r="627" s="2" customFormat="1" ht="21.75" customHeight="1">
      <c r="A627" s="39"/>
      <c r="B627" s="40"/>
      <c r="C627" s="227" t="s">
        <v>530</v>
      </c>
      <c r="D627" s="227" t="s">
        <v>208</v>
      </c>
      <c r="E627" s="228" t="s">
        <v>531</v>
      </c>
      <c r="F627" s="229" t="s">
        <v>532</v>
      </c>
      <c r="G627" s="230" t="s">
        <v>357</v>
      </c>
      <c r="H627" s="231">
        <v>19.753</v>
      </c>
      <c r="I627" s="232"/>
      <c r="J627" s="233">
        <f>ROUND(I627*H627,2)</f>
        <v>0</v>
      </c>
      <c r="K627" s="229" t="s">
        <v>212</v>
      </c>
      <c r="L627" s="45"/>
      <c r="M627" s="234" t="s">
        <v>1</v>
      </c>
      <c r="N627" s="235" t="s">
        <v>41</v>
      </c>
      <c r="O627" s="92"/>
      <c r="P627" s="236">
        <f>O627*H627</f>
        <v>0</v>
      </c>
      <c r="Q627" s="236">
        <v>1.0606199999999999</v>
      </c>
      <c r="R627" s="236">
        <f>Q627*H627</f>
        <v>20.950426859999997</v>
      </c>
      <c r="S627" s="236">
        <v>0</v>
      </c>
      <c r="T627" s="237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38" t="s">
        <v>213</v>
      </c>
      <c r="AT627" s="238" t="s">
        <v>208</v>
      </c>
      <c r="AU627" s="238" t="s">
        <v>214</v>
      </c>
      <c r="AY627" s="18" t="s">
        <v>205</v>
      </c>
      <c r="BE627" s="239">
        <f>IF(N627="základní",J627,0)</f>
        <v>0</v>
      </c>
      <c r="BF627" s="239">
        <f>IF(N627="snížená",J627,0)</f>
        <v>0</v>
      </c>
      <c r="BG627" s="239">
        <f>IF(N627="zákl. přenesená",J627,0)</f>
        <v>0</v>
      </c>
      <c r="BH627" s="239">
        <f>IF(N627="sníž. přenesená",J627,0)</f>
        <v>0</v>
      </c>
      <c r="BI627" s="239">
        <f>IF(N627="nulová",J627,0)</f>
        <v>0</v>
      </c>
      <c r="BJ627" s="18" t="s">
        <v>83</v>
      </c>
      <c r="BK627" s="239">
        <f>ROUND(I627*H627,2)</f>
        <v>0</v>
      </c>
      <c r="BL627" s="18" t="s">
        <v>213</v>
      </c>
      <c r="BM627" s="238" t="s">
        <v>533</v>
      </c>
    </row>
    <row r="628" s="2" customFormat="1">
      <c r="A628" s="39"/>
      <c r="B628" s="40"/>
      <c r="C628" s="41"/>
      <c r="D628" s="240" t="s">
        <v>216</v>
      </c>
      <c r="E628" s="41"/>
      <c r="F628" s="241" t="s">
        <v>534</v>
      </c>
      <c r="G628" s="41"/>
      <c r="H628" s="41"/>
      <c r="I628" s="242"/>
      <c r="J628" s="41"/>
      <c r="K628" s="41"/>
      <c r="L628" s="45"/>
      <c r="M628" s="243"/>
      <c r="N628" s="244"/>
      <c r="O628" s="92"/>
      <c r="P628" s="92"/>
      <c r="Q628" s="92"/>
      <c r="R628" s="92"/>
      <c r="S628" s="92"/>
      <c r="T628" s="93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T628" s="18" t="s">
        <v>216</v>
      </c>
      <c r="AU628" s="18" t="s">
        <v>214</v>
      </c>
    </row>
    <row r="629" s="13" customFormat="1">
      <c r="A629" s="13"/>
      <c r="B629" s="245"/>
      <c r="C629" s="246"/>
      <c r="D629" s="247" t="s">
        <v>218</v>
      </c>
      <c r="E629" s="248" t="s">
        <v>1</v>
      </c>
      <c r="F629" s="249" t="s">
        <v>219</v>
      </c>
      <c r="G629" s="246"/>
      <c r="H629" s="248" t="s">
        <v>1</v>
      </c>
      <c r="I629" s="250"/>
      <c r="J629" s="246"/>
      <c r="K629" s="246"/>
      <c r="L629" s="251"/>
      <c r="M629" s="252"/>
      <c r="N629" s="253"/>
      <c r="O629" s="253"/>
      <c r="P629" s="253"/>
      <c r="Q629" s="253"/>
      <c r="R629" s="253"/>
      <c r="S629" s="253"/>
      <c r="T629" s="254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5" t="s">
        <v>218</v>
      </c>
      <c r="AU629" s="255" t="s">
        <v>214</v>
      </c>
      <c r="AV629" s="13" t="s">
        <v>83</v>
      </c>
      <c r="AW629" s="13" t="s">
        <v>32</v>
      </c>
      <c r="AX629" s="13" t="s">
        <v>76</v>
      </c>
      <c r="AY629" s="255" t="s">
        <v>205</v>
      </c>
    </row>
    <row r="630" s="13" customFormat="1">
      <c r="A630" s="13"/>
      <c r="B630" s="245"/>
      <c r="C630" s="246"/>
      <c r="D630" s="247" t="s">
        <v>218</v>
      </c>
      <c r="E630" s="248" t="s">
        <v>1</v>
      </c>
      <c r="F630" s="249" t="s">
        <v>535</v>
      </c>
      <c r="G630" s="246"/>
      <c r="H630" s="248" t="s">
        <v>1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5" t="s">
        <v>218</v>
      </c>
      <c r="AU630" s="255" t="s">
        <v>214</v>
      </c>
      <c r="AV630" s="13" t="s">
        <v>83</v>
      </c>
      <c r="AW630" s="13" t="s">
        <v>32</v>
      </c>
      <c r="AX630" s="13" t="s">
        <v>76</v>
      </c>
      <c r="AY630" s="255" t="s">
        <v>205</v>
      </c>
    </row>
    <row r="631" s="13" customFormat="1">
      <c r="A631" s="13"/>
      <c r="B631" s="245"/>
      <c r="C631" s="246"/>
      <c r="D631" s="247" t="s">
        <v>218</v>
      </c>
      <c r="E631" s="248" t="s">
        <v>1</v>
      </c>
      <c r="F631" s="249" t="s">
        <v>220</v>
      </c>
      <c r="G631" s="246"/>
      <c r="H631" s="248" t="s">
        <v>1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5" t="s">
        <v>218</v>
      </c>
      <c r="AU631" s="255" t="s">
        <v>214</v>
      </c>
      <c r="AV631" s="13" t="s">
        <v>83</v>
      </c>
      <c r="AW631" s="13" t="s">
        <v>32</v>
      </c>
      <c r="AX631" s="13" t="s">
        <v>76</v>
      </c>
      <c r="AY631" s="255" t="s">
        <v>205</v>
      </c>
    </row>
    <row r="632" s="13" customFormat="1">
      <c r="A632" s="13"/>
      <c r="B632" s="245"/>
      <c r="C632" s="246"/>
      <c r="D632" s="247" t="s">
        <v>218</v>
      </c>
      <c r="E632" s="248" t="s">
        <v>1</v>
      </c>
      <c r="F632" s="249" t="s">
        <v>222</v>
      </c>
      <c r="G632" s="246"/>
      <c r="H632" s="248" t="s">
        <v>1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5" t="s">
        <v>218</v>
      </c>
      <c r="AU632" s="255" t="s">
        <v>214</v>
      </c>
      <c r="AV632" s="13" t="s">
        <v>83</v>
      </c>
      <c r="AW632" s="13" t="s">
        <v>32</v>
      </c>
      <c r="AX632" s="13" t="s">
        <v>76</v>
      </c>
      <c r="AY632" s="255" t="s">
        <v>205</v>
      </c>
    </row>
    <row r="633" s="14" customFormat="1">
      <c r="A633" s="14"/>
      <c r="B633" s="256"/>
      <c r="C633" s="257"/>
      <c r="D633" s="247" t="s">
        <v>218</v>
      </c>
      <c r="E633" s="258" t="s">
        <v>1</v>
      </c>
      <c r="F633" s="259" t="s">
        <v>536</v>
      </c>
      <c r="G633" s="257"/>
      <c r="H633" s="260">
        <v>19.753</v>
      </c>
      <c r="I633" s="261"/>
      <c r="J633" s="257"/>
      <c r="K633" s="257"/>
      <c r="L633" s="262"/>
      <c r="M633" s="263"/>
      <c r="N633" s="264"/>
      <c r="O633" s="264"/>
      <c r="P633" s="264"/>
      <c r="Q633" s="264"/>
      <c r="R633" s="264"/>
      <c r="S633" s="264"/>
      <c r="T633" s="265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66" t="s">
        <v>218</v>
      </c>
      <c r="AU633" s="266" t="s">
        <v>214</v>
      </c>
      <c r="AV633" s="14" t="s">
        <v>85</v>
      </c>
      <c r="AW633" s="14" t="s">
        <v>32</v>
      </c>
      <c r="AX633" s="14" t="s">
        <v>76</v>
      </c>
      <c r="AY633" s="266" t="s">
        <v>205</v>
      </c>
    </row>
    <row r="634" s="15" customFormat="1">
      <c r="A634" s="15"/>
      <c r="B634" s="267"/>
      <c r="C634" s="268"/>
      <c r="D634" s="247" t="s">
        <v>218</v>
      </c>
      <c r="E634" s="269" t="s">
        <v>1</v>
      </c>
      <c r="F634" s="270" t="s">
        <v>229</v>
      </c>
      <c r="G634" s="268"/>
      <c r="H634" s="271">
        <v>19.753</v>
      </c>
      <c r="I634" s="272"/>
      <c r="J634" s="268"/>
      <c r="K634" s="268"/>
      <c r="L634" s="273"/>
      <c r="M634" s="274"/>
      <c r="N634" s="275"/>
      <c r="O634" s="275"/>
      <c r="P634" s="275"/>
      <c r="Q634" s="275"/>
      <c r="R634" s="275"/>
      <c r="S634" s="275"/>
      <c r="T634" s="276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77" t="s">
        <v>218</v>
      </c>
      <c r="AU634" s="277" t="s">
        <v>214</v>
      </c>
      <c r="AV634" s="15" t="s">
        <v>213</v>
      </c>
      <c r="AW634" s="15" t="s">
        <v>32</v>
      </c>
      <c r="AX634" s="15" t="s">
        <v>83</v>
      </c>
      <c r="AY634" s="277" t="s">
        <v>205</v>
      </c>
    </row>
    <row r="635" s="2" customFormat="1" ht="24.15" customHeight="1">
      <c r="A635" s="39"/>
      <c r="B635" s="40"/>
      <c r="C635" s="227" t="s">
        <v>537</v>
      </c>
      <c r="D635" s="227" t="s">
        <v>208</v>
      </c>
      <c r="E635" s="228" t="s">
        <v>538</v>
      </c>
      <c r="F635" s="229" t="s">
        <v>539</v>
      </c>
      <c r="G635" s="230" t="s">
        <v>398</v>
      </c>
      <c r="H635" s="231">
        <v>224.63999999999999</v>
      </c>
      <c r="I635" s="232"/>
      <c r="J635" s="233">
        <f>ROUND(I635*H635,2)</f>
        <v>0</v>
      </c>
      <c r="K635" s="229" t="s">
        <v>212</v>
      </c>
      <c r="L635" s="45"/>
      <c r="M635" s="234" t="s">
        <v>1</v>
      </c>
      <c r="N635" s="235" t="s">
        <v>41</v>
      </c>
      <c r="O635" s="92"/>
      <c r="P635" s="236">
        <f>O635*H635</f>
        <v>0</v>
      </c>
      <c r="Q635" s="236">
        <v>0.002</v>
      </c>
      <c r="R635" s="236">
        <f>Q635*H635</f>
        <v>0.44927999999999996</v>
      </c>
      <c r="S635" s="236">
        <v>0</v>
      </c>
      <c r="T635" s="237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38" t="s">
        <v>213</v>
      </c>
      <c r="AT635" s="238" t="s">
        <v>208</v>
      </c>
      <c r="AU635" s="238" t="s">
        <v>214</v>
      </c>
      <c r="AY635" s="18" t="s">
        <v>205</v>
      </c>
      <c r="BE635" s="239">
        <f>IF(N635="základní",J635,0)</f>
        <v>0</v>
      </c>
      <c r="BF635" s="239">
        <f>IF(N635="snížená",J635,0)</f>
        <v>0</v>
      </c>
      <c r="BG635" s="239">
        <f>IF(N635="zákl. přenesená",J635,0)</f>
        <v>0</v>
      </c>
      <c r="BH635" s="239">
        <f>IF(N635="sníž. přenesená",J635,0)</f>
        <v>0</v>
      </c>
      <c r="BI635" s="239">
        <f>IF(N635="nulová",J635,0)</f>
        <v>0</v>
      </c>
      <c r="BJ635" s="18" t="s">
        <v>83</v>
      </c>
      <c r="BK635" s="239">
        <f>ROUND(I635*H635,2)</f>
        <v>0</v>
      </c>
      <c r="BL635" s="18" t="s">
        <v>213</v>
      </c>
      <c r="BM635" s="238" t="s">
        <v>540</v>
      </c>
    </row>
    <row r="636" s="2" customFormat="1">
      <c r="A636" s="39"/>
      <c r="B636" s="40"/>
      <c r="C636" s="41"/>
      <c r="D636" s="240" t="s">
        <v>216</v>
      </c>
      <c r="E636" s="41"/>
      <c r="F636" s="241" t="s">
        <v>541</v>
      </c>
      <c r="G636" s="41"/>
      <c r="H636" s="41"/>
      <c r="I636" s="242"/>
      <c r="J636" s="41"/>
      <c r="K636" s="41"/>
      <c r="L636" s="45"/>
      <c r="M636" s="243"/>
      <c r="N636" s="244"/>
      <c r="O636" s="92"/>
      <c r="P636" s="92"/>
      <c r="Q636" s="92"/>
      <c r="R636" s="92"/>
      <c r="S636" s="92"/>
      <c r="T636" s="93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T636" s="18" t="s">
        <v>216</v>
      </c>
      <c r="AU636" s="18" t="s">
        <v>214</v>
      </c>
    </row>
    <row r="637" s="13" customFormat="1">
      <c r="A637" s="13"/>
      <c r="B637" s="245"/>
      <c r="C637" s="246"/>
      <c r="D637" s="247" t="s">
        <v>218</v>
      </c>
      <c r="E637" s="248" t="s">
        <v>1</v>
      </c>
      <c r="F637" s="249" t="s">
        <v>219</v>
      </c>
      <c r="G637" s="246"/>
      <c r="H637" s="248" t="s">
        <v>1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5" t="s">
        <v>218</v>
      </c>
      <c r="AU637" s="255" t="s">
        <v>214</v>
      </c>
      <c r="AV637" s="13" t="s">
        <v>83</v>
      </c>
      <c r="AW637" s="13" t="s">
        <v>32</v>
      </c>
      <c r="AX637" s="13" t="s">
        <v>76</v>
      </c>
      <c r="AY637" s="255" t="s">
        <v>205</v>
      </c>
    </row>
    <row r="638" s="13" customFormat="1">
      <c r="A638" s="13"/>
      <c r="B638" s="245"/>
      <c r="C638" s="246"/>
      <c r="D638" s="247" t="s">
        <v>218</v>
      </c>
      <c r="E638" s="248" t="s">
        <v>1</v>
      </c>
      <c r="F638" s="249" t="s">
        <v>220</v>
      </c>
      <c r="G638" s="246"/>
      <c r="H638" s="248" t="s">
        <v>1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5" t="s">
        <v>218</v>
      </c>
      <c r="AU638" s="255" t="s">
        <v>214</v>
      </c>
      <c r="AV638" s="13" t="s">
        <v>83</v>
      </c>
      <c r="AW638" s="13" t="s">
        <v>32</v>
      </c>
      <c r="AX638" s="13" t="s">
        <v>76</v>
      </c>
      <c r="AY638" s="255" t="s">
        <v>205</v>
      </c>
    </row>
    <row r="639" s="13" customFormat="1">
      <c r="A639" s="13"/>
      <c r="B639" s="245"/>
      <c r="C639" s="246"/>
      <c r="D639" s="247" t="s">
        <v>218</v>
      </c>
      <c r="E639" s="248" t="s">
        <v>1</v>
      </c>
      <c r="F639" s="249" t="s">
        <v>222</v>
      </c>
      <c r="G639" s="246"/>
      <c r="H639" s="248" t="s">
        <v>1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5" t="s">
        <v>218</v>
      </c>
      <c r="AU639" s="255" t="s">
        <v>214</v>
      </c>
      <c r="AV639" s="13" t="s">
        <v>83</v>
      </c>
      <c r="AW639" s="13" t="s">
        <v>32</v>
      </c>
      <c r="AX639" s="13" t="s">
        <v>76</v>
      </c>
      <c r="AY639" s="255" t="s">
        <v>205</v>
      </c>
    </row>
    <row r="640" s="13" customFormat="1">
      <c r="A640" s="13"/>
      <c r="B640" s="245"/>
      <c r="C640" s="246"/>
      <c r="D640" s="247" t="s">
        <v>218</v>
      </c>
      <c r="E640" s="248" t="s">
        <v>1</v>
      </c>
      <c r="F640" s="249" t="s">
        <v>478</v>
      </c>
      <c r="G640" s="246"/>
      <c r="H640" s="248" t="s">
        <v>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5" t="s">
        <v>218</v>
      </c>
      <c r="AU640" s="255" t="s">
        <v>214</v>
      </c>
      <c r="AV640" s="13" t="s">
        <v>83</v>
      </c>
      <c r="AW640" s="13" t="s">
        <v>32</v>
      </c>
      <c r="AX640" s="13" t="s">
        <v>76</v>
      </c>
      <c r="AY640" s="255" t="s">
        <v>205</v>
      </c>
    </row>
    <row r="641" s="14" customFormat="1">
      <c r="A641" s="14"/>
      <c r="B641" s="256"/>
      <c r="C641" s="257"/>
      <c r="D641" s="247" t="s">
        <v>218</v>
      </c>
      <c r="E641" s="258" t="s">
        <v>1</v>
      </c>
      <c r="F641" s="259" t="s">
        <v>542</v>
      </c>
      <c r="G641" s="257"/>
      <c r="H641" s="260">
        <v>206.55000000000001</v>
      </c>
      <c r="I641" s="261"/>
      <c r="J641" s="257"/>
      <c r="K641" s="257"/>
      <c r="L641" s="262"/>
      <c r="M641" s="263"/>
      <c r="N641" s="264"/>
      <c r="O641" s="264"/>
      <c r="P641" s="264"/>
      <c r="Q641" s="264"/>
      <c r="R641" s="264"/>
      <c r="S641" s="264"/>
      <c r="T641" s="265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66" t="s">
        <v>218</v>
      </c>
      <c r="AU641" s="266" t="s">
        <v>214</v>
      </c>
      <c r="AV641" s="14" t="s">
        <v>85</v>
      </c>
      <c r="AW641" s="14" t="s">
        <v>32</v>
      </c>
      <c r="AX641" s="14" t="s">
        <v>76</v>
      </c>
      <c r="AY641" s="266" t="s">
        <v>205</v>
      </c>
    </row>
    <row r="642" s="14" customFormat="1">
      <c r="A642" s="14"/>
      <c r="B642" s="256"/>
      <c r="C642" s="257"/>
      <c r="D642" s="247" t="s">
        <v>218</v>
      </c>
      <c r="E642" s="258" t="s">
        <v>1</v>
      </c>
      <c r="F642" s="259" t="s">
        <v>543</v>
      </c>
      <c r="G642" s="257"/>
      <c r="H642" s="260">
        <v>18.09</v>
      </c>
      <c r="I642" s="261"/>
      <c r="J642" s="257"/>
      <c r="K642" s="257"/>
      <c r="L642" s="262"/>
      <c r="M642" s="263"/>
      <c r="N642" s="264"/>
      <c r="O642" s="264"/>
      <c r="P642" s="264"/>
      <c r="Q642" s="264"/>
      <c r="R642" s="264"/>
      <c r="S642" s="264"/>
      <c r="T642" s="265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66" t="s">
        <v>218</v>
      </c>
      <c r="AU642" s="266" t="s">
        <v>214</v>
      </c>
      <c r="AV642" s="14" t="s">
        <v>85</v>
      </c>
      <c r="AW642" s="14" t="s">
        <v>32</v>
      </c>
      <c r="AX642" s="14" t="s">
        <v>76</v>
      </c>
      <c r="AY642" s="266" t="s">
        <v>205</v>
      </c>
    </row>
    <row r="643" s="15" customFormat="1">
      <c r="A643" s="15"/>
      <c r="B643" s="267"/>
      <c r="C643" s="268"/>
      <c r="D643" s="247" t="s">
        <v>218</v>
      </c>
      <c r="E643" s="269" t="s">
        <v>1</v>
      </c>
      <c r="F643" s="270" t="s">
        <v>229</v>
      </c>
      <c r="G643" s="268"/>
      <c r="H643" s="271">
        <v>224.63999999999999</v>
      </c>
      <c r="I643" s="272"/>
      <c r="J643" s="268"/>
      <c r="K643" s="268"/>
      <c r="L643" s="273"/>
      <c r="M643" s="274"/>
      <c r="N643" s="275"/>
      <c r="O643" s="275"/>
      <c r="P643" s="275"/>
      <c r="Q643" s="275"/>
      <c r="R643" s="275"/>
      <c r="S643" s="275"/>
      <c r="T643" s="276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77" t="s">
        <v>218</v>
      </c>
      <c r="AU643" s="277" t="s">
        <v>214</v>
      </c>
      <c r="AV643" s="15" t="s">
        <v>213</v>
      </c>
      <c r="AW643" s="15" t="s">
        <v>32</v>
      </c>
      <c r="AX643" s="15" t="s">
        <v>83</v>
      </c>
      <c r="AY643" s="277" t="s">
        <v>205</v>
      </c>
    </row>
    <row r="644" s="2" customFormat="1" ht="37.8" customHeight="1">
      <c r="A644" s="39"/>
      <c r="B644" s="40"/>
      <c r="C644" s="227" t="s">
        <v>544</v>
      </c>
      <c r="D644" s="227" t="s">
        <v>208</v>
      </c>
      <c r="E644" s="228" t="s">
        <v>545</v>
      </c>
      <c r="F644" s="229" t="s">
        <v>546</v>
      </c>
      <c r="G644" s="230" t="s">
        <v>547</v>
      </c>
      <c r="H644" s="231">
        <v>1.5700000000000001</v>
      </c>
      <c r="I644" s="232"/>
      <c r="J644" s="233">
        <f>ROUND(I644*H644,2)</f>
        <v>0</v>
      </c>
      <c r="K644" s="229" t="s">
        <v>212</v>
      </c>
      <c r="L644" s="45"/>
      <c r="M644" s="234" t="s">
        <v>1</v>
      </c>
      <c r="N644" s="235" t="s">
        <v>41</v>
      </c>
      <c r="O644" s="92"/>
      <c r="P644" s="236">
        <f>O644*H644</f>
        <v>0</v>
      </c>
      <c r="Q644" s="236">
        <v>0</v>
      </c>
      <c r="R644" s="236">
        <f>Q644*H644</f>
        <v>0</v>
      </c>
      <c r="S644" s="236">
        <v>0</v>
      </c>
      <c r="T644" s="237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38" t="s">
        <v>213</v>
      </c>
      <c r="AT644" s="238" t="s">
        <v>208</v>
      </c>
      <c r="AU644" s="238" t="s">
        <v>214</v>
      </c>
      <c r="AY644" s="18" t="s">
        <v>205</v>
      </c>
      <c r="BE644" s="239">
        <f>IF(N644="základní",J644,0)</f>
        <v>0</v>
      </c>
      <c r="BF644" s="239">
        <f>IF(N644="snížená",J644,0)</f>
        <v>0</v>
      </c>
      <c r="BG644" s="239">
        <f>IF(N644="zákl. přenesená",J644,0)</f>
        <v>0</v>
      </c>
      <c r="BH644" s="239">
        <f>IF(N644="sníž. přenesená",J644,0)</f>
        <v>0</v>
      </c>
      <c r="BI644" s="239">
        <f>IF(N644="nulová",J644,0)</f>
        <v>0</v>
      </c>
      <c r="BJ644" s="18" t="s">
        <v>83</v>
      </c>
      <c r="BK644" s="239">
        <f>ROUND(I644*H644,2)</f>
        <v>0</v>
      </c>
      <c r="BL644" s="18" t="s">
        <v>213</v>
      </c>
      <c r="BM644" s="238" t="s">
        <v>548</v>
      </c>
    </row>
    <row r="645" s="2" customFormat="1">
      <c r="A645" s="39"/>
      <c r="B645" s="40"/>
      <c r="C645" s="41"/>
      <c r="D645" s="240" t="s">
        <v>216</v>
      </c>
      <c r="E645" s="41"/>
      <c r="F645" s="241" t="s">
        <v>549</v>
      </c>
      <c r="G645" s="41"/>
      <c r="H645" s="41"/>
      <c r="I645" s="242"/>
      <c r="J645" s="41"/>
      <c r="K645" s="41"/>
      <c r="L645" s="45"/>
      <c r="M645" s="243"/>
      <c r="N645" s="244"/>
      <c r="O645" s="92"/>
      <c r="P645" s="92"/>
      <c r="Q645" s="92"/>
      <c r="R645" s="92"/>
      <c r="S645" s="92"/>
      <c r="T645" s="93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T645" s="18" t="s">
        <v>216</v>
      </c>
      <c r="AU645" s="18" t="s">
        <v>214</v>
      </c>
    </row>
    <row r="646" s="2" customFormat="1" ht="24.15" customHeight="1">
      <c r="A646" s="39"/>
      <c r="B646" s="40"/>
      <c r="C646" s="289" t="s">
        <v>550</v>
      </c>
      <c r="D646" s="289" t="s">
        <v>386</v>
      </c>
      <c r="E646" s="290" t="s">
        <v>551</v>
      </c>
      <c r="F646" s="291" t="s">
        <v>552</v>
      </c>
      <c r="G646" s="292" t="s">
        <v>255</v>
      </c>
      <c r="H646" s="293">
        <v>1.1699999999999999</v>
      </c>
      <c r="I646" s="294"/>
      <c r="J646" s="295">
        <f>ROUND(I646*H646,2)</f>
        <v>0</v>
      </c>
      <c r="K646" s="291" t="s">
        <v>212</v>
      </c>
      <c r="L646" s="296"/>
      <c r="M646" s="297" t="s">
        <v>1</v>
      </c>
      <c r="N646" s="298" t="s">
        <v>41</v>
      </c>
      <c r="O646" s="92"/>
      <c r="P646" s="236">
        <f>O646*H646</f>
        <v>0</v>
      </c>
      <c r="Q646" s="236">
        <v>0.0016999999999999999</v>
      </c>
      <c r="R646" s="236">
        <f>Q646*H646</f>
        <v>0.0019889999999999999</v>
      </c>
      <c r="S646" s="236">
        <v>0</v>
      </c>
      <c r="T646" s="237">
        <f>S646*H646</f>
        <v>0</v>
      </c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R646" s="238" t="s">
        <v>276</v>
      </c>
      <c r="AT646" s="238" t="s">
        <v>386</v>
      </c>
      <c r="AU646" s="238" t="s">
        <v>214</v>
      </c>
      <c r="AY646" s="18" t="s">
        <v>205</v>
      </c>
      <c r="BE646" s="239">
        <f>IF(N646="základní",J646,0)</f>
        <v>0</v>
      </c>
      <c r="BF646" s="239">
        <f>IF(N646="snížená",J646,0)</f>
        <v>0</v>
      </c>
      <c r="BG646" s="239">
        <f>IF(N646="zákl. přenesená",J646,0)</f>
        <v>0</v>
      </c>
      <c r="BH646" s="239">
        <f>IF(N646="sníž. přenesená",J646,0)</f>
        <v>0</v>
      </c>
      <c r="BI646" s="239">
        <f>IF(N646="nulová",J646,0)</f>
        <v>0</v>
      </c>
      <c r="BJ646" s="18" t="s">
        <v>83</v>
      </c>
      <c r="BK646" s="239">
        <f>ROUND(I646*H646,2)</f>
        <v>0</v>
      </c>
      <c r="BL646" s="18" t="s">
        <v>213</v>
      </c>
      <c r="BM646" s="238" t="s">
        <v>553</v>
      </c>
    </row>
    <row r="647" s="13" customFormat="1">
      <c r="A647" s="13"/>
      <c r="B647" s="245"/>
      <c r="C647" s="246"/>
      <c r="D647" s="247" t="s">
        <v>218</v>
      </c>
      <c r="E647" s="248" t="s">
        <v>1</v>
      </c>
      <c r="F647" s="249" t="s">
        <v>554</v>
      </c>
      <c r="G647" s="246"/>
      <c r="H647" s="248" t="s">
        <v>1</v>
      </c>
      <c r="I647" s="250"/>
      <c r="J647" s="246"/>
      <c r="K647" s="246"/>
      <c r="L647" s="251"/>
      <c r="M647" s="252"/>
      <c r="N647" s="253"/>
      <c r="O647" s="253"/>
      <c r="P647" s="253"/>
      <c r="Q647" s="253"/>
      <c r="R647" s="253"/>
      <c r="S647" s="253"/>
      <c r="T647" s="254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5" t="s">
        <v>218</v>
      </c>
      <c r="AU647" s="255" t="s">
        <v>214</v>
      </c>
      <c r="AV647" s="13" t="s">
        <v>83</v>
      </c>
      <c r="AW647" s="13" t="s">
        <v>32</v>
      </c>
      <c r="AX647" s="13" t="s">
        <v>76</v>
      </c>
      <c r="AY647" s="255" t="s">
        <v>205</v>
      </c>
    </row>
    <row r="648" s="13" customFormat="1">
      <c r="A648" s="13"/>
      <c r="B648" s="245"/>
      <c r="C648" s="246"/>
      <c r="D648" s="247" t="s">
        <v>218</v>
      </c>
      <c r="E648" s="248" t="s">
        <v>1</v>
      </c>
      <c r="F648" s="249" t="s">
        <v>220</v>
      </c>
      <c r="G648" s="246"/>
      <c r="H648" s="248" t="s">
        <v>1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5" t="s">
        <v>218</v>
      </c>
      <c r="AU648" s="255" t="s">
        <v>214</v>
      </c>
      <c r="AV648" s="13" t="s">
        <v>83</v>
      </c>
      <c r="AW648" s="13" t="s">
        <v>32</v>
      </c>
      <c r="AX648" s="13" t="s">
        <v>76</v>
      </c>
      <c r="AY648" s="255" t="s">
        <v>205</v>
      </c>
    </row>
    <row r="649" s="13" customFormat="1">
      <c r="A649" s="13"/>
      <c r="B649" s="245"/>
      <c r="C649" s="246"/>
      <c r="D649" s="247" t="s">
        <v>218</v>
      </c>
      <c r="E649" s="248" t="s">
        <v>1</v>
      </c>
      <c r="F649" s="249" t="s">
        <v>222</v>
      </c>
      <c r="G649" s="246"/>
      <c r="H649" s="248" t="s">
        <v>1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5" t="s">
        <v>218</v>
      </c>
      <c r="AU649" s="255" t="s">
        <v>214</v>
      </c>
      <c r="AV649" s="13" t="s">
        <v>83</v>
      </c>
      <c r="AW649" s="13" t="s">
        <v>32</v>
      </c>
      <c r="AX649" s="13" t="s">
        <v>76</v>
      </c>
      <c r="AY649" s="255" t="s">
        <v>205</v>
      </c>
    </row>
    <row r="650" s="14" customFormat="1">
      <c r="A650" s="14"/>
      <c r="B650" s="256"/>
      <c r="C650" s="257"/>
      <c r="D650" s="247" t="s">
        <v>218</v>
      </c>
      <c r="E650" s="258" t="s">
        <v>1</v>
      </c>
      <c r="F650" s="259" t="s">
        <v>555</v>
      </c>
      <c r="G650" s="257"/>
      <c r="H650" s="260">
        <v>1.1699999999999999</v>
      </c>
      <c r="I650" s="261"/>
      <c r="J650" s="257"/>
      <c r="K650" s="257"/>
      <c r="L650" s="262"/>
      <c r="M650" s="263"/>
      <c r="N650" s="264"/>
      <c r="O650" s="264"/>
      <c r="P650" s="264"/>
      <c r="Q650" s="264"/>
      <c r="R650" s="264"/>
      <c r="S650" s="264"/>
      <c r="T650" s="265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66" t="s">
        <v>218</v>
      </c>
      <c r="AU650" s="266" t="s">
        <v>214</v>
      </c>
      <c r="AV650" s="14" t="s">
        <v>85</v>
      </c>
      <c r="AW650" s="14" t="s">
        <v>32</v>
      </c>
      <c r="AX650" s="14" t="s">
        <v>76</v>
      </c>
      <c r="AY650" s="266" t="s">
        <v>205</v>
      </c>
    </row>
    <row r="651" s="15" customFormat="1">
      <c r="A651" s="15"/>
      <c r="B651" s="267"/>
      <c r="C651" s="268"/>
      <c r="D651" s="247" t="s">
        <v>218</v>
      </c>
      <c r="E651" s="269" t="s">
        <v>1</v>
      </c>
      <c r="F651" s="270" t="s">
        <v>229</v>
      </c>
      <c r="G651" s="268"/>
      <c r="H651" s="271">
        <v>1.1699999999999999</v>
      </c>
      <c r="I651" s="272"/>
      <c r="J651" s="268"/>
      <c r="K651" s="268"/>
      <c r="L651" s="273"/>
      <c r="M651" s="274"/>
      <c r="N651" s="275"/>
      <c r="O651" s="275"/>
      <c r="P651" s="275"/>
      <c r="Q651" s="275"/>
      <c r="R651" s="275"/>
      <c r="S651" s="275"/>
      <c r="T651" s="276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77" t="s">
        <v>218</v>
      </c>
      <c r="AU651" s="277" t="s">
        <v>214</v>
      </c>
      <c r="AV651" s="15" t="s">
        <v>213</v>
      </c>
      <c r="AW651" s="15" t="s">
        <v>32</v>
      </c>
      <c r="AX651" s="15" t="s">
        <v>83</v>
      </c>
      <c r="AY651" s="277" t="s">
        <v>205</v>
      </c>
    </row>
    <row r="652" s="2" customFormat="1" ht="24.15" customHeight="1">
      <c r="A652" s="39"/>
      <c r="B652" s="40"/>
      <c r="C652" s="289" t="s">
        <v>556</v>
      </c>
      <c r="D652" s="289" t="s">
        <v>386</v>
      </c>
      <c r="E652" s="290" t="s">
        <v>557</v>
      </c>
      <c r="F652" s="291" t="s">
        <v>558</v>
      </c>
      <c r="G652" s="292" t="s">
        <v>255</v>
      </c>
      <c r="H652" s="293">
        <v>0.40000000000000002</v>
      </c>
      <c r="I652" s="294"/>
      <c r="J652" s="295">
        <f>ROUND(I652*H652,2)</f>
        <v>0</v>
      </c>
      <c r="K652" s="291" t="s">
        <v>212</v>
      </c>
      <c r="L652" s="296"/>
      <c r="M652" s="297" t="s">
        <v>1</v>
      </c>
      <c r="N652" s="298" t="s">
        <v>41</v>
      </c>
      <c r="O652" s="92"/>
      <c r="P652" s="236">
        <f>O652*H652</f>
        <v>0</v>
      </c>
      <c r="Q652" s="236">
        <v>0.0020600000000000002</v>
      </c>
      <c r="R652" s="236">
        <f>Q652*H652</f>
        <v>0.00082400000000000008</v>
      </c>
      <c r="S652" s="236">
        <v>0</v>
      </c>
      <c r="T652" s="237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38" t="s">
        <v>276</v>
      </c>
      <c r="AT652" s="238" t="s">
        <v>386</v>
      </c>
      <c r="AU652" s="238" t="s">
        <v>214</v>
      </c>
      <c r="AY652" s="18" t="s">
        <v>205</v>
      </c>
      <c r="BE652" s="239">
        <f>IF(N652="základní",J652,0)</f>
        <v>0</v>
      </c>
      <c r="BF652" s="239">
        <f>IF(N652="snížená",J652,0)</f>
        <v>0</v>
      </c>
      <c r="BG652" s="239">
        <f>IF(N652="zákl. přenesená",J652,0)</f>
        <v>0</v>
      </c>
      <c r="BH652" s="239">
        <f>IF(N652="sníž. přenesená",J652,0)</f>
        <v>0</v>
      </c>
      <c r="BI652" s="239">
        <f>IF(N652="nulová",J652,0)</f>
        <v>0</v>
      </c>
      <c r="BJ652" s="18" t="s">
        <v>83</v>
      </c>
      <c r="BK652" s="239">
        <f>ROUND(I652*H652,2)</f>
        <v>0</v>
      </c>
      <c r="BL652" s="18" t="s">
        <v>213</v>
      </c>
      <c r="BM652" s="238" t="s">
        <v>559</v>
      </c>
    </row>
    <row r="653" s="13" customFormat="1">
      <c r="A653" s="13"/>
      <c r="B653" s="245"/>
      <c r="C653" s="246"/>
      <c r="D653" s="247" t="s">
        <v>218</v>
      </c>
      <c r="E653" s="248" t="s">
        <v>1</v>
      </c>
      <c r="F653" s="249" t="s">
        <v>554</v>
      </c>
      <c r="G653" s="246"/>
      <c r="H653" s="248" t="s">
        <v>1</v>
      </c>
      <c r="I653" s="250"/>
      <c r="J653" s="246"/>
      <c r="K653" s="246"/>
      <c r="L653" s="251"/>
      <c r="M653" s="252"/>
      <c r="N653" s="253"/>
      <c r="O653" s="253"/>
      <c r="P653" s="253"/>
      <c r="Q653" s="253"/>
      <c r="R653" s="253"/>
      <c r="S653" s="253"/>
      <c r="T653" s="254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5" t="s">
        <v>218</v>
      </c>
      <c r="AU653" s="255" t="s">
        <v>214</v>
      </c>
      <c r="AV653" s="13" t="s">
        <v>83</v>
      </c>
      <c r="AW653" s="13" t="s">
        <v>32</v>
      </c>
      <c r="AX653" s="13" t="s">
        <v>76</v>
      </c>
      <c r="AY653" s="255" t="s">
        <v>205</v>
      </c>
    </row>
    <row r="654" s="13" customFormat="1">
      <c r="A654" s="13"/>
      <c r="B654" s="245"/>
      <c r="C654" s="246"/>
      <c r="D654" s="247" t="s">
        <v>218</v>
      </c>
      <c r="E654" s="248" t="s">
        <v>1</v>
      </c>
      <c r="F654" s="249" t="s">
        <v>220</v>
      </c>
      <c r="G654" s="246"/>
      <c r="H654" s="248" t="s">
        <v>1</v>
      </c>
      <c r="I654" s="250"/>
      <c r="J654" s="246"/>
      <c r="K654" s="246"/>
      <c r="L654" s="251"/>
      <c r="M654" s="252"/>
      <c r="N654" s="253"/>
      <c r="O654" s="253"/>
      <c r="P654" s="253"/>
      <c r="Q654" s="253"/>
      <c r="R654" s="253"/>
      <c r="S654" s="253"/>
      <c r="T654" s="254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5" t="s">
        <v>218</v>
      </c>
      <c r="AU654" s="255" t="s">
        <v>214</v>
      </c>
      <c r="AV654" s="13" t="s">
        <v>83</v>
      </c>
      <c r="AW654" s="13" t="s">
        <v>32</v>
      </c>
      <c r="AX654" s="13" t="s">
        <v>76</v>
      </c>
      <c r="AY654" s="255" t="s">
        <v>205</v>
      </c>
    </row>
    <row r="655" s="13" customFormat="1">
      <c r="A655" s="13"/>
      <c r="B655" s="245"/>
      <c r="C655" s="246"/>
      <c r="D655" s="247" t="s">
        <v>218</v>
      </c>
      <c r="E655" s="248" t="s">
        <v>1</v>
      </c>
      <c r="F655" s="249" t="s">
        <v>222</v>
      </c>
      <c r="G655" s="246"/>
      <c r="H655" s="248" t="s">
        <v>1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5" t="s">
        <v>218</v>
      </c>
      <c r="AU655" s="255" t="s">
        <v>214</v>
      </c>
      <c r="AV655" s="13" t="s">
        <v>83</v>
      </c>
      <c r="AW655" s="13" t="s">
        <v>32</v>
      </c>
      <c r="AX655" s="13" t="s">
        <v>76</v>
      </c>
      <c r="AY655" s="255" t="s">
        <v>205</v>
      </c>
    </row>
    <row r="656" s="14" customFormat="1">
      <c r="A656" s="14"/>
      <c r="B656" s="256"/>
      <c r="C656" s="257"/>
      <c r="D656" s="247" t="s">
        <v>218</v>
      </c>
      <c r="E656" s="258" t="s">
        <v>1</v>
      </c>
      <c r="F656" s="259" t="s">
        <v>560</v>
      </c>
      <c r="G656" s="257"/>
      <c r="H656" s="260">
        <v>0.40000000000000002</v>
      </c>
      <c r="I656" s="261"/>
      <c r="J656" s="257"/>
      <c r="K656" s="257"/>
      <c r="L656" s="262"/>
      <c r="M656" s="263"/>
      <c r="N656" s="264"/>
      <c r="O656" s="264"/>
      <c r="P656" s="264"/>
      <c r="Q656" s="264"/>
      <c r="R656" s="264"/>
      <c r="S656" s="264"/>
      <c r="T656" s="265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66" t="s">
        <v>218</v>
      </c>
      <c r="AU656" s="266" t="s">
        <v>214</v>
      </c>
      <c r="AV656" s="14" t="s">
        <v>85</v>
      </c>
      <c r="AW656" s="14" t="s">
        <v>32</v>
      </c>
      <c r="AX656" s="14" t="s">
        <v>83</v>
      </c>
      <c r="AY656" s="266" t="s">
        <v>205</v>
      </c>
    </row>
    <row r="657" s="2" customFormat="1" ht="44.25" customHeight="1">
      <c r="A657" s="39"/>
      <c r="B657" s="40"/>
      <c r="C657" s="227" t="s">
        <v>561</v>
      </c>
      <c r="D657" s="227" t="s">
        <v>208</v>
      </c>
      <c r="E657" s="228" t="s">
        <v>562</v>
      </c>
      <c r="F657" s="229" t="s">
        <v>563</v>
      </c>
      <c r="G657" s="230" t="s">
        <v>547</v>
      </c>
      <c r="H657" s="231">
        <v>10.4</v>
      </c>
      <c r="I657" s="232"/>
      <c r="J657" s="233">
        <f>ROUND(I657*H657,2)</f>
        <v>0</v>
      </c>
      <c r="K657" s="229" t="s">
        <v>212</v>
      </c>
      <c r="L657" s="45"/>
      <c r="M657" s="234" t="s">
        <v>1</v>
      </c>
      <c r="N657" s="235" t="s">
        <v>41</v>
      </c>
      <c r="O657" s="92"/>
      <c r="P657" s="236">
        <f>O657*H657</f>
        <v>0</v>
      </c>
      <c r="Q657" s="236">
        <v>0</v>
      </c>
      <c r="R657" s="236">
        <f>Q657*H657</f>
        <v>0</v>
      </c>
      <c r="S657" s="236">
        <v>0</v>
      </c>
      <c r="T657" s="237">
        <f>S657*H657</f>
        <v>0</v>
      </c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R657" s="238" t="s">
        <v>213</v>
      </c>
      <c r="AT657" s="238" t="s">
        <v>208</v>
      </c>
      <c r="AU657" s="238" t="s">
        <v>214</v>
      </c>
      <c r="AY657" s="18" t="s">
        <v>205</v>
      </c>
      <c r="BE657" s="239">
        <f>IF(N657="základní",J657,0)</f>
        <v>0</v>
      </c>
      <c r="BF657" s="239">
        <f>IF(N657="snížená",J657,0)</f>
        <v>0</v>
      </c>
      <c r="BG657" s="239">
        <f>IF(N657="zákl. přenesená",J657,0)</f>
        <v>0</v>
      </c>
      <c r="BH657" s="239">
        <f>IF(N657="sníž. přenesená",J657,0)</f>
        <v>0</v>
      </c>
      <c r="BI657" s="239">
        <f>IF(N657="nulová",J657,0)</f>
        <v>0</v>
      </c>
      <c r="BJ657" s="18" t="s">
        <v>83</v>
      </c>
      <c r="BK657" s="239">
        <f>ROUND(I657*H657,2)</f>
        <v>0</v>
      </c>
      <c r="BL657" s="18" t="s">
        <v>213</v>
      </c>
      <c r="BM657" s="238" t="s">
        <v>564</v>
      </c>
    </row>
    <row r="658" s="2" customFormat="1">
      <c r="A658" s="39"/>
      <c r="B658" s="40"/>
      <c r="C658" s="41"/>
      <c r="D658" s="240" t="s">
        <v>216</v>
      </c>
      <c r="E658" s="41"/>
      <c r="F658" s="241" t="s">
        <v>565</v>
      </c>
      <c r="G658" s="41"/>
      <c r="H658" s="41"/>
      <c r="I658" s="242"/>
      <c r="J658" s="41"/>
      <c r="K658" s="41"/>
      <c r="L658" s="45"/>
      <c r="M658" s="243"/>
      <c r="N658" s="244"/>
      <c r="O658" s="92"/>
      <c r="P658" s="92"/>
      <c r="Q658" s="92"/>
      <c r="R658" s="92"/>
      <c r="S658" s="92"/>
      <c r="T658" s="93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T658" s="18" t="s">
        <v>216</v>
      </c>
      <c r="AU658" s="18" t="s">
        <v>214</v>
      </c>
    </row>
    <row r="659" s="2" customFormat="1" ht="24.15" customHeight="1">
      <c r="A659" s="39"/>
      <c r="B659" s="40"/>
      <c r="C659" s="289" t="s">
        <v>566</v>
      </c>
      <c r="D659" s="289" t="s">
        <v>386</v>
      </c>
      <c r="E659" s="290" t="s">
        <v>567</v>
      </c>
      <c r="F659" s="291" t="s">
        <v>568</v>
      </c>
      <c r="G659" s="292" t="s">
        <v>255</v>
      </c>
      <c r="H659" s="293">
        <v>10.4</v>
      </c>
      <c r="I659" s="294"/>
      <c r="J659" s="295">
        <f>ROUND(I659*H659,2)</f>
        <v>0</v>
      </c>
      <c r="K659" s="291" t="s">
        <v>212</v>
      </c>
      <c r="L659" s="296"/>
      <c r="M659" s="297" t="s">
        <v>1</v>
      </c>
      <c r="N659" s="298" t="s">
        <v>41</v>
      </c>
      <c r="O659" s="92"/>
      <c r="P659" s="236">
        <f>O659*H659</f>
        <v>0</v>
      </c>
      <c r="Q659" s="236">
        <v>0.0022200000000000002</v>
      </c>
      <c r="R659" s="236">
        <f>Q659*H659</f>
        <v>0.023088000000000004</v>
      </c>
      <c r="S659" s="236">
        <v>0</v>
      </c>
      <c r="T659" s="237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38" t="s">
        <v>276</v>
      </c>
      <c r="AT659" s="238" t="s">
        <v>386</v>
      </c>
      <c r="AU659" s="238" t="s">
        <v>214</v>
      </c>
      <c r="AY659" s="18" t="s">
        <v>205</v>
      </c>
      <c r="BE659" s="239">
        <f>IF(N659="základní",J659,0)</f>
        <v>0</v>
      </c>
      <c r="BF659" s="239">
        <f>IF(N659="snížená",J659,0)</f>
        <v>0</v>
      </c>
      <c r="BG659" s="239">
        <f>IF(N659="zákl. přenesená",J659,0)</f>
        <v>0</v>
      </c>
      <c r="BH659" s="239">
        <f>IF(N659="sníž. přenesená",J659,0)</f>
        <v>0</v>
      </c>
      <c r="BI659" s="239">
        <f>IF(N659="nulová",J659,0)</f>
        <v>0</v>
      </c>
      <c r="BJ659" s="18" t="s">
        <v>83</v>
      </c>
      <c r="BK659" s="239">
        <f>ROUND(I659*H659,2)</f>
        <v>0</v>
      </c>
      <c r="BL659" s="18" t="s">
        <v>213</v>
      </c>
      <c r="BM659" s="238" t="s">
        <v>569</v>
      </c>
    </row>
    <row r="660" s="13" customFormat="1">
      <c r="A660" s="13"/>
      <c r="B660" s="245"/>
      <c r="C660" s="246"/>
      <c r="D660" s="247" t="s">
        <v>218</v>
      </c>
      <c r="E660" s="248" t="s">
        <v>1</v>
      </c>
      <c r="F660" s="249" t="s">
        <v>554</v>
      </c>
      <c r="G660" s="246"/>
      <c r="H660" s="248" t="s">
        <v>1</v>
      </c>
      <c r="I660" s="250"/>
      <c r="J660" s="246"/>
      <c r="K660" s="246"/>
      <c r="L660" s="251"/>
      <c r="M660" s="252"/>
      <c r="N660" s="253"/>
      <c r="O660" s="253"/>
      <c r="P660" s="253"/>
      <c r="Q660" s="253"/>
      <c r="R660" s="253"/>
      <c r="S660" s="253"/>
      <c r="T660" s="254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5" t="s">
        <v>218</v>
      </c>
      <c r="AU660" s="255" t="s">
        <v>214</v>
      </c>
      <c r="AV660" s="13" t="s">
        <v>83</v>
      </c>
      <c r="AW660" s="13" t="s">
        <v>32</v>
      </c>
      <c r="AX660" s="13" t="s">
        <v>76</v>
      </c>
      <c r="AY660" s="255" t="s">
        <v>205</v>
      </c>
    </row>
    <row r="661" s="13" customFormat="1">
      <c r="A661" s="13"/>
      <c r="B661" s="245"/>
      <c r="C661" s="246"/>
      <c r="D661" s="247" t="s">
        <v>218</v>
      </c>
      <c r="E661" s="248" t="s">
        <v>1</v>
      </c>
      <c r="F661" s="249" t="s">
        <v>220</v>
      </c>
      <c r="G661" s="246"/>
      <c r="H661" s="248" t="s">
        <v>1</v>
      </c>
      <c r="I661" s="250"/>
      <c r="J661" s="246"/>
      <c r="K661" s="246"/>
      <c r="L661" s="251"/>
      <c r="M661" s="252"/>
      <c r="N661" s="253"/>
      <c r="O661" s="253"/>
      <c r="P661" s="253"/>
      <c r="Q661" s="253"/>
      <c r="R661" s="253"/>
      <c r="S661" s="253"/>
      <c r="T661" s="254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5" t="s">
        <v>218</v>
      </c>
      <c r="AU661" s="255" t="s">
        <v>214</v>
      </c>
      <c r="AV661" s="13" t="s">
        <v>83</v>
      </c>
      <c r="AW661" s="13" t="s">
        <v>32</v>
      </c>
      <c r="AX661" s="13" t="s">
        <v>76</v>
      </c>
      <c r="AY661" s="255" t="s">
        <v>205</v>
      </c>
    </row>
    <row r="662" s="13" customFormat="1">
      <c r="A662" s="13"/>
      <c r="B662" s="245"/>
      <c r="C662" s="246"/>
      <c r="D662" s="247" t="s">
        <v>218</v>
      </c>
      <c r="E662" s="248" t="s">
        <v>1</v>
      </c>
      <c r="F662" s="249" t="s">
        <v>222</v>
      </c>
      <c r="G662" s="246"/>
      <c r="H662" s="248" t="s">
        <v>1</v>
      </c>
      <c r="I662" s="250"/>
      <c r="J662" s="246"/>
      <c r="K662" s="246"/>
      <c r="L662" s="251"/>
      <c r="M662" s="252"/>
      <c r="N662" s="253"/>
      <c r="O662" s="253"/>
      <c r="P662" s="253"/>
      <c r="Q662" s="253"/>
      <c r="R662" s="253"/>
      <c r="S662" s="253"/>
      <c r="T662" s="254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5" t="s">
        <v>218</v>
      </c>
      <c r="AU662" s="255" t="s">
        <v>214</v>
      </c>
      <c r="AV662" s="13" t="s">
        <v>83</v>
      </c>
      <c r="AW662" s="13" t="s">
        <v>32</v>
      </c>
      <c r="AX662" s="13" t="s">
        <v>76</v>
      </c>
      <c r="AY662" s="255" t="s">
        <v>205</v>
      </c>
    </row>
    <row r="663" s="14" customFormat="1">
      <c r="A663" s="14"/>
      <c r="B663" s="256"/>
      <c r="C663" s="257"/>
      <c r="D663" s="247" t="s">
        <v>218</v>
      </c>
      <c r="E663" s="258" t="s">
        <v>1</v>
      </c>
      <c r="F663" s="259" t="s">
        <v>570</v>
      </c>
      <c r="G663" s="257"/>
      <c r="H663" s="260">
        <v>4</v>
      </c>
      <c r="I663" s="261"/>
      <c r="J663" s="257"/>
      <c r="K663" s="257"/>
      <c r="L663" s="262"/>
      <c r="M663" s="263"/>
      <c r="N663" s="264"/>
      <c r="O663" s="264"/>
      <c r="P663" s="264"/>
      <c r="Q663" s="264"/>
      <c r="R663" s="264"/>
      <c r="S663" s="264"/>
      <c r="T663" s="265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66" t="s">
        <v>218</v>
      </c>
      <c r="AU663" s="266" t="s">
        <v>214</v>
      </c>
      <c r="AV663" s="14" t="s">
        <v>85</v>
      </c>
      <c r="AW663" s="14" t="s">
        <v>32</v>
      </c>
      <c r="AX663" s="14" t="s">
        <v>76</v>
      </c>
      <c r="AY663" s="266" t="s">
        <v>205</v>
      </c>
    </row>
    <row r="664" s="14" customFormat="1">
      <c r="A664" s="14"/>
      <c r="B664" s="256"/>
      <c r="C664" s="257"/>
      <c r="D664" s="247" t="s">
        <v>218</v>
      </c>
      <c r="E664" s="258" t="s">
        <v>1</v>
      </c>
      <c r="F664" s="259" t="s">
        <v>571</v>
      </c>
      <c r="G664" s="257"/>
      <c r="H664" s="260">
        <v>6.4000000000000004</v>
      </c>
      <c r="I664" s="261"/>
      <c r="J664" s="257"/>
      <c r="K664" s="257"/>
      <c r="L664" s="262"/>
      <c r="M664" s="263"/>
      <c r="N664" s="264"/>
      <c r="O664" s="264"/>
      <c r="P664" s="264"/>
      <c r="Q664" s="264"/>
      <c r="R664" s="264"/>
      <c r="S664" s="264"/>
      <c r="T664" s="265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66" t="s">
        <v>218</v>
      </c>
      <c r="AU664" s="266" t="s">
        <v>214</v>
      </c>
      <c r="AV664" s="14" t="s">
        <v>85</v>
      </c>
      <c r="AW664" s="14" t="s">
        <v>32</v>
      </c>
      <c r="AX664" s="14" t="s">
        <v>76</v>
      </c>
      <c r="AY664" s="266" t="s">
        <v>205</v>
      </c>
    </row>
    <row r="665" s="15" customFormat="1">
      <c r="A665" s="15"/>
      <c r="B665" s="267"/>
      <c r="C665" s="268"/>
      <c r="D665" s="247" t="s">
        <v>218</v>
      </c>
      <c r="E665" s="269" t="s">
        <v>1</v>
      </c>
      <c r="F665" s="270" t="s">
        <v>229</v>
      </c>
      <c r="G665" s="268"/>
      <c r="H665" s="271">
        <v>10.4</v>
      </c>
      <c r="I665" s="272"/>
      <c r="J665" s="268"/>
      <c r="K665" s="268"/>
      <c r="L665" s="273"/>
      <c r="M665" s="274"/>
      <c r="N665" s="275"/>
      <c r="O665" s="275"/>
      <c r="P665" s="275"/>
      <c r="Q665" s="275"/>
      <c r="R665" s="275"/>
      <c r="S665" s="275"/>
      <c r="T665" s="276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77" t="s">
        <v>218</v>
      </c>
      <c r="AU665" s="277" t="s">
        <v>214</v>
      </c>
      <c r="AV665" s="15" t="s">
        <v>213</v>
      </c>
      <c r="AW665" s="15" t="s">
        <v>32</v>
      </c>
      <c r="AX665" s="15" t="s">
        <v>83</v>
      </c>
      <c r="AY665" s="277" t="s">
        <v>205</v>
      </c>
    </row>
    <row r="666" s="2" customFormat="1" ht="44.25" customHeight="1">
      <c r="A666" s="39"/>
      <c r="B666" s="40"/>
      <c r="C666" s="227" t="s">
        <v>572</v>
      </c>
      <c r="D666" s="227" t="s">
        <v>208</v>
      </c>
      <c r="E666" s="228" t="s">
        <v>573</v>
      </c>
      <c r="F666" s="229" t="s">
        <v>574</v>
      </c>
      <c r="G666" s="230" t="s">
        <v>547</v>
      </c>
      <c r="H666" s="231">
        <v>0.40000000000000002</v>
      </c>
      <c r="I666" s="232"/>
      <c r="J666" s="233">
        <f>ROUND(I666*H666,2)</f>
        <v>0</v>
      </c>
      <c r="K666" s="229" t="s">
        <v>212</v>
      </c>
      <c r="L666" s="45"/>
      <c r="M666" s="234" t="s">
        <v>1</v>
      </c>
      <c r="N666" s="235" t="s">
        <v>41</v>
      </c>
      <c r="O666" s="92"/>
      <c r="P666" s="236">
        <f>O666*H666</f>
        <v>0</v>
      </c>
      <c r="Q666" s="236">
        <v>0</v>
      </c>
      <c r="R666" s="236">
        <f>Q666*H666</f>
        <v>0</v>
      </c>
      <c r="S666" s="236">
        <v>0</v>
      </c>
      <c r="T666" s="237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38" t="s">
        <v>213</v>
      </c>
      <c r="AT666" s="238" t="s">
        <v>208</v>
      </c>
      <c r="AU666" s="238" t="s">
        <v>214</v>
      </c>
      <c r="AY666" s="18" t="s">
        <v>205</v>
      </c>
      <c r="BE666" s="239">
        <f>IF(N666="základní",J666,0)</f>
        <v>0</v>
      </c>
      <c r="BF666" s="239">
        <f>IF(N666="snížená",J666,0)</f>
        <v>0</v>
      </c>
      <c r="BG666" s="239">
        <f>IF(N666="zákl. přenesená",J666,0)</f>
        <v>0</v>
      </c>
      <c r="BH666" s="239">
        <f>IF(N666="sníž. přenesená",J666,0)</f>
        <v>0</v>
      </c>
      <c r="BI666" s="239">
        <f>IF(N666="nulová",J666,0)</f>
        <v>0</v>
      </c>
      <c r="BJ666" s="18" t="s">
        <v>83</v>
      </c>
      <c r="BK666" s="239">
        <f>ROUND(I666*H666,2)</f>
        <v>0</v>
      </c>
      <c r="BL666" s="18" t="s">
        <v>213</v>
      </c>
      <c r="BM666" s="238" t="s">
        <v>575</v>
      </c>
    </row>
    <row r="667" s="2" customFormat="1">
      <c r="A667" s="39"/>
      <c r="B667" s="40"/>
      <c r="C667" s="41"/>
      <c r="D667" s="240" t="s">
        <v>216</v>
      </c>
      <c r="E667" s="41"/>
      <c r="F667" s="241" t="s">
        <v>576</v>
      </c>
      <c r="G667" s="41"/>
      <c r="H667" s="41"/>
      <c r="I667" s="242"/>
      <c r="J667" s="41"/>
      <c r="K667" s="41"/>
      <c r="L667" s="45"/>
      <c r="M667" s="243"/>
      <c r="N667" s="244"/>
      <c r="O667" s="92"/>
      <c r="P667" s="92"/>
      <c r="Q667" s="92"/>
      <c r="R667" s="92"/>
      <c r="S667" s="92"/>
      <c r="T667" s="93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T667" s="18" t="s">
        <v>216</v>
      </c>
      <c r="AU667" s="18" t="s">
        <v>214</v>
      </c>
    </row>
    <row r="668" s="2" customFormat="1" ht="24.15" customHeight="1">
      <c r="A668" s="39"/>
      <c r="B668" s="40"/>
      <c r="C668" s="289" t="s">
        <v>577</v>
      </c>
      <c r="D668" s="289" t="s">
        <v>386</v>
      </c>
      <c r="E668" s="290" t="s">
        <v>578</v>
      </c>
      <c r="F668" s="291" t="s">
        <v>579</v>
      </c>
      <c r="G668" s="292" t="s">
        <v>255</v>
      </c>
      <c r="H668" s="293">
        <v>0.40000000000000002</v>
      </c>
      <c r="I668" s="294"/>
      <c r="J668" s="295">
        <f>ROUND(I668*H668,2)</f>
        <v>0</v>
      </c>
      <c r="K668" s="291" t="s">
        <v>212</v>
      </c>
      <c r="L668" s="296"/>
      <c r="M668" s="297" t="s">
        <v>1</v>
      </c>
      <c r="N668" s="298" t="s">
        <v>41</v>
      </c>
      <c r="O668" s="92"/>
      <c r="P668" s="236">
        <f>O668*H668</f>
        <v>0</v>
      </c>
      <c r="Q668" s="236">
        <v>0.0043099999999999996</v>
      </c>
      <c r="R668" s="236">
        <f>Q668*H668</f>
        <v>0.0017239999999999998</v>
      </c>
      <c r="S668" s="236">
        <v>0</v>
      </c>
      <c r="T668" s="237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38" t="s">
        <v>276</v>
      </c>
      <c r="AT668" s="238" t="s">
        <v>386</v>
      </c>
      <c r="AU668" s="238" t="s">
        <v>214</v>
      </c>
      <c r="AY668" s="18" t="s">
        <v>205</v>
      </c>
      <c r="BE668" s="239">
        <f>IF(N668="základní",J668,0)</f>
        <v>0</v>
      </c>
      <c r="BF668" s="239">
        <f>IF(N668="snížená",J668,0)</f>
        <v>0</v>
      </c>
      <c r="BG668" s="239">
        <f>IF(N668="zákl. přenesená",J668,0)</f>
        <v>0</v>
      </c>
      <c r="BH668" s="239">
        <f>IF(N668="sníž. přenesená",J668,0)</f>
        <v>0</v>
      </c>
      <c r="BI668" s="239">
        <f>IF(N668="nulová",J668,0)</f>
        <v>0</v>
      </c>
      <c r="BJ668" s="18" t="s">
        <v>83</v>
      </c>
      <c r="BK668" s="239">
        <f>ROUND(I668*H668,2)</f>
        <v>0</v>
      </c>
      <c r="BL668" s="18" t="s">
        <v>213</v>
      </c>
      <c r="BM668" s="238" t="s">
        <v>580</v>
      </c>
    </row>
    <row r="669" s="13" customFormat="1">
      <c r="A669" s="13"/>
      <c r="B669" s="245"/>
      <c r="C669" s="246"/>
      <c r="D669" s="247" t="s">
        <v>218</v>
      </c>
      <c r="E669" s="248" t="s">
        <v>1</v>
      </c>
      <c r="F669" s="249" t="s">
        <v>554</v>
      </c>
      <c r="G669" s="246"/>
      <c r="H669" s="248" t="s">
        <v>1</v>
      </c>
      <c r="I669" s="250"/>
      <c r="J669" s="246"/>
      <c r="K669" s="246"/>
      <c r="L669" s="251"/>
      <c r="M669" s="252"/>
      <c r="N669" s="253"/>
      <c r="O669" s="253"/>
      <c r="P669" s="253"/>
      <c r="Q669" s="253"/>
      <c r="R669" s="253"/>
      <c r="S669" s="253"/>
      <c r="T669" s="254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5" t="s">
        <v>218</v>
      </c>
      <c r="AU669" s="255" t="s">
        <v>214</v>
      </c>
      <c r="AV669" s="13" t="s">
        <v>83</v>
      </c>
      <c r="AW669" s="13" t="s">
        <v>32</v>
      </c>
      <c r="AX669" s="13" t="s">
        <v>76</v>
      </c>
      <c r="AY669" s="255" t="s">
        <v>205</v>
      </c>
    </row>
    <row r="670" s="13" customFormat="1">
      <c r="A670" s="13"/>
      <c r="B670" s="245"/>
      <c r="C670" s="246"/>
      <c r="D670" s="247" t="s">
        <v>218</v>
      </c>
      <c r="E670" s="248" t="s">
        <v>1</v>
      </c>
      <c r="F670" s="249" t="s">
        <v>220</v>
      </c>
      <c r="G670" s="246"/>
      <c r="H670" s="248" t="s">
        <v>1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5" t="s">
        <v>218</v>
      </c>
      <c r="AU670" s="255" t="s">
        <v>214</v>
      </c>
      <c r="AV670" s="13" t="s">
        <v>83</v>
      </c>
      <c r="AW670" s="13" t="s">
        <v>32</v>
      </c>
      <c r="AX670" s="13" t="s">
        <v>76</v>
      </c>
      <c r="AY670" s="255" t="s">
        <v>205</v>
      </c>
    </row>
    <row r="671" s="13" customFormat="1">
      <c r="A671" s="13"/>
      <c r="B671" s="245"/>
      <c r="C671" s="246"/>
      <c r="D671" s="247" t="s">
        <v>218</v>
      </c>
      <c r="E671" s="248" t="s">
        <v>1</v>
      </c>
      <c r="F671" s="249" t="s">
        <v>222</v>
      </c>
      <c r="G671" s="246"/>
      <c r="H671" s="248" t="s">
        <v>1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5" t="s">
        <v>218</v>
      </c>
      <c r="AU671" s="255" t="s">
        <v>214</v>
      </c>
      <c r="AV671" s="13" t="s">
        <v>83</v>
      </c>
      <c r="AW671" s="13" t="s">
        <v>32</v>
      </c>
      <c r="AX671" s="13" t="s">
        <v>76</v>
      </c>
      <c r="AY671" s="255" t="s">
        <v>205</v>
      </c>
    </row>
    <row r="672" s="14" customFormat="1">
      <c r="A672" s="14"/>
      <c r="B672" s="256"/>
      <c r="C672" s="257"/>
      <c r="D672" s="247" t="s">
        <v>218</v>
      </c>
      <c r="E672" s="258" t="s">
        <v>1</v>
      </c>
      <c r="F672" s="259" t="s">
        <v>560</v>
      </c>
      <c r="G672" s="257"/>
      <c r="H672" s="260">
        <v>0.40000000000000002</v>
      </c>
      <c r="I672" s="261"/>
      <c r="J672" s="257"/>
      <c r="K672" s="257"/>
      <c r="L672" s="262"/>
      <c r="M672" s="263"/>
      <c r="N672" s="264"/>
      <c r="O672" s="264"/>
      <c r="P672" s="264"/>
      <c r="Q672" s="264"/>
      <c r="R672" s="264"/>
      <c r="S672" s="264"/>
      <c r="T672" s="26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66" t="s">
        <v>218</v>
      </c>
      <c r="AU672" s="266" t="s">
        <v>214</v>
      </c>
      <c r="AV672" s="14" t="s">
        <v>85</v>
      </c>
      <c r="AW672" s="14" t="s">
        <v>32</v>
      </c>
      <c r="AX672" s="14" t="s">
        <v>76</v>
      </c>
      <c r="AY672" s="266" t="s">
        <v>205</v>
      </c>
    </row>
    <row r="673" s="15" customFormat="1">
      <c r="A673" s="15"/>
      <c r="B673" s="267"/>
      <c r="C673" s="268"/>
      <c r="D673" s="247" t="s">
        <v>218</v>
      </c>
      <c r="E673" s="269" t="s">
        <v>1</v>
      </c>
      <c r="F673" s="270" t="s">
        <v>229</v>
      </c>
      <c r="G673" s="268"/>
      <c r="H673" s="271">
        <v>0.40000000000000002</v>
      </c>
      <c r="I673" s="272"/>
      <c r="J673" s="268"/>
      <c r="K673" s="268"/>
      <c r="L673" s="273"/>
      <c r="M673" s="274"/>
      <c r="N673" s="275"/>
      <c r="O673" s="275"/>
      <c r="P673" s="275"/>
      <c r="Q673" s="275"/>
      <c r="R673" s="275"/>
      <c r="S673" s="275"/>
      <c r="T673" s="276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T673" s="277" t="s">
        <v>218</v>
      </c>
      <c r="AU673" s="277" t="s">
        <v>214</v>
      </c>
      <c r="AV673" s="15" t="s">
        <v>213</v>
      </c>
      <c r="AW673" s="15" t="s">
        <v>32</v>
      </c>
      <c r="AX673" s="15" t="s">
        <v>83</v>
      </c>
      <c r="AY673" s="277" t="s">
        <v>205</v>
      </c>
    </row>
    <row r="674" s="2" customFormat="1" ht="24.15" customHeight="1">
      <c r="A674" s="39"/>
      <c r="B674" s="40"/>
      <c r="C674" s="289" t="s">
        <v>581</v>
      </c>
      <c r="D674" s="289" t="s">
        <v>386</v>
      </c>
      <c r="E674" s="290" t="s">
        <v>582</v>
      </c>
      <c r="F674" s="291" t="s">
        <v>583</v>
      </c>
      <c r="G674" s="292" t="s">
        <v>255</v>
      </c>
      <c r="H674" s="293">
        <v>0.40000000000000002</v>
      </c>
      <c r="I674" s="294"/>
      <c r="J674" s="295">
        <f>ROUND(I674*H674,2)</f>
        <v>0</v>
      </c>
      <c r="K674" s="291" t="s">
        <v>212</v>
      </c>
      <c r="L674" s="296"/>
      <c r="M674" s="297" t="s">
        <v>1</v>
      </c>
      <c r="N674" s="298" t="s">
        <v>41</v>
      </c>
      <c r="O674" s="92"/>
      <c r="P674" s="236">
        <f>O674*H674</f>
        <v>0</v>
      </c>
      <c r="Q674" s="236">
        <v>0.0067299999999999999</v>
      </c>
      <c r="R674" s="236">
        <f>Q674*H674</f>
        <v>0.0026919999999999999</v>
      </c>
      <c r="S674" s="236">
        <v>0</v>
      </c>
      <c r="T674" s="237">
        <f>S674*H674</f>
        <v>0</v>
      </c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R674" s="238" t="s">
        <v>276</v>
      </c>
      <c r="AT674" s="238" t="s">
        <v>386</v>
      </c>
      <c r="AU674" s="238" t="s">
        <v>214</v>
      </c>
      <c r="AY674" s="18" t="s">
        <v>205</v>
      </c>
      <c r="BE674" s="239">
        <f>IF(N674="základní",J674,0)</f>
        <v>0</v>
      </c>
      <c r="BF674" s="239">
        <f>IF(N674="snížená",J674,0)</f>
        <v>0</v>
      </c>
      <c r="BG674" s="239">
        <f>IF(N674="zákl. přenesená",J674,0)</f>
        <v>0</v>
      </c>
      <c r="BH674" s="239">
        <f>IF(N674="sníž. přenesená",J674,0)</f>
        <v>0</v>
      </c>
      <c r="BI674" s="239">
        <f>IF(N674="nulová",J674,0)</f>
        <v>0</v>
      </c>
      <c r="BJ674" s="18" t="s">
        <v>83</v>
      </c>
      <c r="BK674" s="239">
        <f>ROUND(I674*H674,2)</f>
        <v>0</v>
      </c>
      <c r="BL674" s="18" t="s">
        <v>213</v>
      </c>
      <c r="BM674" s="238" t="s">
        <v>584</v>
      </c>
    </row>
    <row r="675" s="13" customFormat="1">
      <c r="A675" s="13"/>
      <c r="B675" s="245"/>
      <c r="C675" s="246"/>
      <c r="D675" s="247" t="s">
        <v>218</v>
      </c>
      <c r="E675" s="248" t="s">
        <v>1</v>
      </c>
      <c r="F675" s="249" t="s">
        <v>554</v>
      </c>
      <c r="G675" s="246"/>
      <c r="H675" s="248" t="s">
        <v>1</v>
      </c>
      <c r="I675" s="250"/>
      <c r="J675" s="246"/>
      <c r="K675" s="246"/>
      <c r="L675" s="251"/>
      <c r="M675" s="252"/>
      <c r="N675" s="253"/>
      <c r="O675" s="253"/>
      <c r="P675" s="253"/>
      <c r="Q675" s="253"/>
      <c r="R675" s="253"/>
      <c r="S675" s="253"/>
      <c r="T675" s="254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5" t="s">
        <v>218</v>
      </c>
      <c r="AU675" s="255" t="s">
        <v>214</v>
      </c>
      <c r="AV675" s="13" t="s">
        <v>83</v>
      </c>
      <c r="AW675" s="13" t="s">
        <v>32</v>
      </c>
      <c r="AX675" s="13" t="s">
        <v>76</v>
      </c>
      <c r="AY675" s="255" t="s">
        <v>205</v>
      </c>
    </row>
    <row r="676" s="13" customFormat="1">
      <c r="A676" s="13"/>
      <c r="B676" s="245"/>
      <c r="C676" s="246"/>
      <c r="D676" s="247" t="s">
        <v>218</v>
      </c>
      <c r="E676" s="248" t="s">
        <v>1</v>
      </c>
      <c r="F676" s="249" t="s">
        <v>220</v>
      </c>
      <c r="G676" s="246"/>
      <c r="H676" s="248" t="s">
        <v>1</v>
      </c>
      <c r="I676" s="250"/>
      <c r="J676" s="246"/>
      <c r="K676" s="246"/>
      <c r="L676" s="251"/>
      <c r="M676" s="252"/>
      <c r="N676" s="253"/>
      <c r="O676" s="253"/>
      <c r="P676" s="253"/>
      <c r="Q676" s="253"/>
      <c r="R676" s="253"/>
      <c r="S676" s="253"/>
      <c r="T676" s="254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5" t="s">
        <v>218</v>
      </c>
      <c r="AU676" s="255" t="s">
        <v>214</v>
      </c>
      <c r="AV676" s="13" t="s">
        <v>83</v>
      </c>
      <c r="AW676" s="13" t="s">
        <v>32</v>
      </c>
      <c r="AX676" s="13" t="s">
        <v>76</v>
      </c>
      <c r="AY676" s="255" t="s">
        <v>205</v>
      </c>
    </row>
    <row r="677" s="13" customFormat="1">
      <c r="A677" s="13"/>
      <c r="B677" s="245"/>
      <c r="C677" s="246"/>
      <c r="D677" s="247" t="s">
        <v>218</v>
      </c>
      <c r="E677" s="248" t="s">
        <v>1</v>
      </c>
      <c r="F677" s="249" t="s">
        <v>222</v>
      </c>
      <c r="G677" s="246"/>
      <c r="H677" s="248" t="s">
        <v>1</v>
      </c>
      <c r="I677" s="250"/>
      <c r="J677" s="246"/>
      <c r="K677" s="246"/>
      <c r="L677" s="251"/>
      <c r="M677" s="252"/>
      <c r="N677" s="253"/>
      <c r="O677" s="253"/>
      <c r="P677" s="253"/>
      <c r="Q677" s="253"/>
      <c r="R677" s="253"/>
      <c r="S677" s="253"/>
      <c r="T677" s="254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5" t="s">
        <v>218</v>
      </c>
      <c r="AU677" s="255" t="s">
        <v>214</v>
      </c>
      <c r="AV677" s="13" t="s">
        <v>83</v>
      </c>
      <c r="AW677" s="13" t="s">
        <v>32</v>
      </c>
      <c r="AX677" s="13" t="s">
        <v>76</v>
      </c>
      <c r="AY677" s="255" t="s">
        <v>205</v>
      </c>
    </row>
    <row r="678" s="14" customFormat="1">
      <c r="A678" s="14"/>
      <c r="B678" s="256"/>
      <c r="C678" s="257"/>
      <c r="D678" s="247" t="s">
        <v>218</v>
      </c>
      <c r="E678" s="258" t="s">
        <v>1</v>
      </c>
      <c r="F678" s="259" t="s">
        <v>560</v>
      </c>
      <c r="G678" s="257"/>
      <c r="H678" s="260">
        <v>0.40000000000000002</v>
      </c>
      <c r="I678" s="261"/>
      <c r="J678" s="257"/>
      <c r="K678" s="257"/>
      <c r="L678" s="262"/>
      <c r="M678" s="263"/>
      <c r="N678" s="264"/>
      <c r="O678" s="264"/>
      <c r="P678" s="264"/>
      <c r="Q678" s="264"/>
      <c r="R678" s="264"/>
      <c r="S678" s="264"/>
      <c r="T678" s="265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66" t="s">
        <v>218</v>
      </c>
      <c r="AU678" s="266" t="s">
        <v>214</v>
      </c>
      <c r="AV678" s="14" t="s">
        <v>85</v>
      </c>
      <c r="AW678" s="14" t="s">
        <v>32</v>
      </c>
      <c r="AX678" s="14" t="s">
        <v>76</v>
      </c>
      <c r="AY678" s="266" t="s">
        <v>205</v>
      </c>
    </row>
    <row r="679" s="15" customFormat="1">
      <c r="A679" s="15"/>
      <c r="B679" s="267"/>
      <c r="C679" s="268"/>
      <c r="D679" s="247" t="s">
        <v>218</v>
      </c>
      <c r="E679" s="269" t="s">
        <v>1</v>
      </c>
      <c r="F679" s="270" t="s">
        <v>229</v>
      </c>
      <c r="G679" s="268"/>
      <c r="H679" s="271">
        <v>0.40000000000000002</v>
      </c>
      <c r="I679" s="272"/>
      <c r="J679" s="268"/>
      <c r="K679" s="268"/>
      <c r="L679" s="273"/>
      <c r="M679" s="274"/>
      <c r="N679" s="275"/>
      <c r="O679" s="275"/>
      <c r="P679" s="275"/>
      <c r="Q679" s="275"/>
      <c r="R679" s="275"/>
      <c r="S679" s="275"/>
      <c r="T679" s="276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77" t="s">
        <v>218</v>
      </c>
      <c r="AU679" s="277" t="s">
        <v>214</v>
      </c>
      <c r="AV679" s="15" t="s">
        <v>213</v>
      </c>
      <c r="AW679" s="15" t="s">
        <v>32</v>
      </c>
      <c r="AX679" s="15" t="s">
        <v>83</v>
      </c>
      <c r="AY679" s="277" t="s">
        <v>205</v>
      </c>
    </row>
    <row r="680" s="2" customFormat="1" ht="44.25" customHeight="1">
      <c r="A680" s="39"/>
      <c r="B680" s="40"/>
      <c r="C680" s="227" t="s">
        <v>585</v>
      </c>
      <c r="D680" s="227" t="s">
        <v>208</v>
      </c>
      <c r="E680" s="228" t="s">
        <v>586</v>
      </c>
      <c r="F680" s="229" t="s">
        <v>587</v>
      </c>
      <c r="G680" s="230" t="s">
        <v>547</v>
      </c>
      <c r="H680" s="231">
        <v>4.4500000000000002</v>
      </c>
      <c r="I680" s="232"/>
      <c r="J680" s="233">
        <f>ROUND(I680*H680,2)</f>
        <v>0</v>
      </c>
      <c r="K680" s="229" t="s">
        <v>212</v>
      </c>
      <c r="L680" s="45"/>
      <c r="M680" s="234" t="s">
        <v>1</v>
      </c>
      <c r="N680" s="235" t="s">
        <v>41</v>
      </c>
      <c r="O680" s="92"/>
      <c r="P680" s="236">
        <f>O680*H680</f>
        <v>0</v>
      </c>
      <c r="Q680" s="236">
        <v>0</v>
      </c>
      <c r="R680" s="236">
        <f>Q680*H680</f>
        <v>0</v>
      </c>
      <c r="S680" s="236">
        <v>0</v>
      </c>
      <c r="T680" s="237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38" t="s">
        <v>213</v>
      </c>
      <c r="AT680" s="238" t="s">
        <v>208</v>
      </c>
      <c r="AU680" s="238" t="s">
        <v>214</v>
      </c>
      <c r="AY680" s="18" t="s">
        <v>205</v>
      </c>
      <c r="BE680" s="239">
        <f>IF(N680="základní",J680,0)</f>
        <v>0</v>
      </c>
      <c r="BF680" s="239">
        <f>IF(N680="snížená",J680,0)</f>
        <v>0</v>
      </c>
      <c r="BG680" s="239">
        <f>IF(N680="zákl. přenesená",J680,0)</f>
        <v>0</v>
      </c>
      <c r="BH680" s="239">
        <f>IF(N680="sníž. přenesená",J680,0)</f>
        <v>0</v>
      </c>
      <c r="BI680" s="239">
        <f>IF(N680="nulová",J680,0)</f>
        <v>0</v>
      </c>
      <c r="BJ680" s="18" t="s">
        <v>83</v>
      </c>
      <c r="BK680" s="239">
        <f>ROUND(I680*H680,2)</f>
        <v>0</v>
      </c>
      <c r="BL680" s="18" t="s">
        <v>213</v>
      </c>
      <c r="BM680" s="238" t="s">
        <v>588</v>
      </c>
    </row>
    <row r="681" s="2" customFormat="1">
      <c r="A681" s="39"/>
      <c r="B681" s="40"/>
      <c r="C681" s="41"/>
      <c r="D681" s="240" t="s">
        <v>216</v>
      </c>
      <c r="E681" s="41"/>
      <c r="F681" s="241" t="s">
        <v>589</v>
      </c>
      <c r="G681" s="41"/>
      <c r="H681" s="41"/>
      <c r="I681" s="242"/>
      <c r="J681" s="41"/>
      <c r="K681" s="41"/>
      <c r="L681" s="45"/>
      <c r="M681" s="243"/>
      <c r="N681" s="244"/>
      <c r="O681" s="92"/>
      <c r="P681" s="92"/>
      <c r="Q681" s="92"/>
      <c r="R681" s="92"/>
      <c r="S681" s="92"/>
      <c r="T681" s="93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T681" s="18" t="s">
        <v>216</v>
      </c>
      <c r="AU681" s="18" t="s">
        <v>214</v>
      </c>
    </row>
    <row r="682" s="2" customFormat="1" ht="24.15" customHeight="1">
      <c r="A682" s="39"/>
      <c r="B682" s="40"/>
      <c r="C682" s="289" t="s">
        <v>590</v>
      </c>
      <c r="D682" s="289" t="s">
        <v>386</v>
      </c>
      <c r="E682" s="290" t="s">
        <v>578</v>
      </c>
      <c r="F682" s="291" t="s">
        <v>579</v>
      </c>
      <c r="G682" s="292" t="s">
        <v>255</v>
      </c>
      <c r="H682" s="293">
        <v>1.8999999999999999</v>
      </c>
      <c r="I682" s="294"/>
      <c r="J682" s="295">
        <f>ROUND(I682*H682,2)</f>
        <v>0</v>
      </c>
      <c r="K682" s="291" t="s">
        <v>212</v>
      </c>
      <c r="L682" s="296"/>
      <c r="M682" s="297" t="s">
        <v>1</v>
      </c>
      <c r="N682" s="298" t="s">
        <v>41</v>
      </c>
      <c r="O682" s="92"/>
      <c r="P682" s="236">
        <f>O682*H682</f>
        <v>0</v>
      </c>
      <c r="Q682" s="236">
        <v>0.0043099999999999996</v>
      </c>
      <c r="R682" s="236">
        <f>Q682*H682</f>
        <v>0.0081889999999999984</v>
      </c>
      <c r="S682" s="236">
        <v>0</v>
      </c>
      <c r="T682" s="237">
        <f>S682*H682</f>
        <v>0</v>
      </c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R682" s="238" t="s">
        <v>276</v>
      </c>
      <c r="AT682" s="238" t="s">
        <v>386</v>
      </c>
      <c r="AU682" s="238" t="s">
        <v>214</v>
      </c>
      <c r="AY682" s="18" t="s">
        <v>205</v>
      </c>
      <c r="BE682" s="239">
        <f>IF(N682="základní",J682,0)</f>
        <v>0</v>
      </c>
      <c r="BF682" s="239">
        <f>IF(N682="snížená",J682,0)</f>
        <v>0</v>
      </c>
      <c r="BG682" s="239">
        <f>IF(N682="zákl. přenesená",J682,0)</f>
        <v>0</v>
      </c>
      <c r="BH682" s="239">
        <f>IF(N682="sníž. přenesená",J682,0)</f>
        <v>0</v>
      </c>
      <c r="BI682" s="239">
        <f>IF(N682="nulová",J682,0)</f>
        <v>0</v>
      </c>
      <c r="BJ682" s="18" t="s">
        <v>83</v>
      </c>
      <c r="BK682" s="239">
        <f>ROUND(I682*H682,2)</f>
        <v>0</v>
      </c>
      <c r="BL682" s="18" t="s">
        <v>213</v>
      </c>
      <c r="BM682" s="238" t="s">
        <v>591</v>
      </c>
    </row>
    <row r="683" s="13" customFormat="1">
      <c r="A683" s="13"/>
      <c r="B683" s="245"/>
      <c r="C683" s="246"/>
      <c r="D683" s="247" t="s">
        <v>218</v>
      </c>
      <c r="E683" s="248" t="s">
        <v>1</v>
      </c>
      <c r="F683" s="249" t="s">
        <v>554</v>
      </c>
      <c r="G683" s="246"/>
      <c r="H683" s="248" t="s">
        <v>1</v>
      </c>
      <c r="I683" s="250"/>
      <c r="J683" s="246"/>
      <c r="K683" s="246"/>
      <c r="L683" s="251"/>
      <c r="M683" s="252"/>
      <c r="N683" s="253"/>
      <c r="O683" s="253"/>
      <c r="P683" s="253"/>
      <c r="Q683" s="253"/>
      <c r="R683" s="253"/>
      <c r="S683" s="253"/>
      <c r="T683" s="254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5" t="s">
        <v>218</v>
      </c>
      <c r="AU683" s="255" t="s">
        <v>214</v>
      </c>
      <c r="AV683" s="13" t="s">
        <v>83</v>
      </c>
      <c r="AW683" s="13" t="s">
        <v>32</v>
      </c>
      <c r="AX683" s="13" t="s">
        <v>76</v>
      </c>
      <c r="AY683" s="255" t="s">
        <v>205</v>
      </c>
    </row>
    <row r="684" s="13" customFormat="1">
      <c r="A684" s="13"/>
      <c r="B684" s="245"/>
      <c r="C684" s="246"/>
      <c r="D684" s="247" t="s">
        <v>218</v>
      </c>
      <c r="E684" s="248" t="s">
        <v>1</v>
      </c>
      <c r="F684" s="249" t="s">
        <v>220</v>
      </c>
      <c r="G684" s="246"/>
      <c r="H684" s="248" t="s">
        <v>1</v>
      </c>
      <c r="I684" s="250"/>
      <c r="J684" s="246"/>
      <c r="K684" s="246"/>
      <c r="L684" s="251"/>
      <c r="M684" s="252"/>
      <c r="N684" s="253"/>
      <c r="O684" s="253"/>
      <c r="P684" s="253"/>
      <c r="Q684" s="253"/>
      <c r="R684" s="253"/>
      <c r="S684" s="253"/>
      <c r="T684" s="254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5" t="s">
        <v>218</v>
      </c>
      <c r="AU684" s="255" t="s">
        <v>214</v>
      </c>
      <c r="AV684" s="13" t="s">
        <v>83</v>
      </c>
      <c r="AW684" s="13" t="s">
        <v>32</v>
      </c>
      <c r="AX684" s="13" t="s">
        <v>76</v>
      </c>
      <c r="AY684" s="255" t="s">
        <v>205</v>
      </c>
    </row>
    <row r="685" s="13" customFormat="1">
      <c r="A685" s="13"/>
      <c r="B685" s="245"/>
      <c r="C685" s="246"/>
      <c r="D685" s="247" t="s">
        <v>218</v>
      </c>
      <c r="E685" s="248" t="s">
        <v>1</v>
      </c>
      <c r="F685" s="249" t="s">
        <v>222</v>
      </c>
      <c r="G685" s="246"/>
      <c r="H685" s="248" t="s">
        <v>1</v>
      </c>
      <c r="I685" s="250"/>
      <c r="J685" s="246"/>
      <c r="K685" s="246"/>
      <c r="L685" s="251"/>
      <c r="M685" s="252"/>
      <c r="N685" s="253"/>
      <c r="O685" s="253"/>
      <c r="P685" s="253"/>
      <c r="Q685" s="253"/>
      <c r="R685" s="253"/>
      <c r="S685" s="253"/>
      <c r="T685" s="254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5" t="s">
        <v>218</v>
      </c>
      <c r="AU685" s="255" t="s">
        <v>214</v>
      </c>
      <c r="AV685" s="13" t="s">
        <v>83</v>
      </c>
      <c r="AW685" s="13" t="s">
        <v>32</v>
      </c>
      <c r="AX685" s="13" t="s">
        <v>76</v>
      </c>
      <c r="AY685" s="255" t="s">
        <v>205</v>
      </c>
    </row>
    <row r="686" s="14" customFormat="1">
      <c r="A686" s="14"/>
      <c r="B686" s="256"/>
      <c r="C686" s="257"/>
      <c r="D686" s="247" t="s">
        <v>218</v>
      </c>
      <c r="E686" s="258" t="s">
        <v>1</v>
      </c>
      <c r="F686" s="259" t="s">
        <v>592</v>
      </c>
      <c r="G686" s="257"/>
      <c r="H686" s="260">
        <v>1.8999999999999999</v>
      </c>
      <c r="I686" s="261"/>
      <c r="J686" s="257"/>
      <c r="K686" s="257"/>
      <c r="L686" s="262"/>
      <c r="M686" s="263"/>
      <c r="N686" s="264"/>
      <c r="O686" s="264"/>
      <c r="P686" s="264"/>
      <c r="Q686" s="264"/>
      <c r="R686" s="264"/>
      <c r="S686" s="264"/>
      <c r="T686" s="265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66" t="s">
        <v>218</v>
      </c>
      <c r="AU686" s="266" t="s">
        <v>214</v>
      </c>
      <c r="AV686" s="14" t="s">
        <v>85</v>
      </c>
      <c r="AW686" s="14" t="s">
        <v>32</v>
      </c>
      <c r="AX686" s="14" t="s">
        <v>76</v>
      </c>
      <c r="AY686" s="266" t="s">
        <v>205</v>
      </c>
    </row>
    <row r="687" s="15" customFormat="1">
      <c r="A687" s="15"/>
      <c r="B687" s="267"/>
      <c r="C687" s="268"/>
      <c r="D687" s="247" t="s">
        <v>218</v>
      </c>
      <c r="E687" s="269" t="s">
        <v>1</v>
      </c>
      <c r="F687" s="270" t="s">
        <v>229</v>
      </c>
      <c r="G687" s="268"/>
      <c r="H687" s="271">
        <v>1.8999999999999999</v>
      </c>
      <c r="I687" s="272"/>
      <c r="J687" s="268"/>
      <c r="K687" s="268"/>
      <c r="L687" s="273"/>
      <c r="M687" s="274"/>
      <c r="N687" s="275"/>
      <c r="O687" s="275"/>
      <c r="P687" s="275"/>
      <c r="Q687" s="275"/>
      <c r="R687" s="275"/>
      <c r="S687" s="275"/>
      <c r="T687" s="276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T687" s="277" t="s">
        <v>218</v>
      </c>
      <c r="AU687" s="277" t="s">
        <v>214</v>
      </c>
      <c r="AV687" s="15" t="s">
        <v>213</v>
      </c>
      <c r="AW687" s="15" t="s">
        <v>32</v>
      </c>
      <c r="AX687" s="15" t="s">
        <v>83</v>
      </c>
      <c r="AY687" s="277" t="s">
        <v>205</v>
      </c>
    </row>
    <row r="688" s="2" customFormat="1" ht="24.15" customHeight="1">
      <c r="A688" s="39"/>
      <c r="B688" s="40"/>
      <c r="C688" s="289" t="s">
        <v>593</v>
      </c>
      <c r="D688" s="289" t="s">
        <v>386</v>
      </c>
      <c r="E688" s="290" t="s">
        <v>594</v>
      </c>
      <c r="F688" s="291" t="s">
        <v>595</v>
      </c>
      <c r="G688" s="292" t="s">
        <v>255</v>
      </c>
      <c r="H688" s="293">
        <v>2.5499999999999998</v>
      </c>
      <c r="I688" s="294"/>
      <c r="J688" s="295">
        <f>ROUND(I688*H688,2)</f>
        <v>0</v>
      </c>
      <c r="K688" s="291" t="s">
        <v>212</v>
      </c>
      <c r="L688" s="296"/>
      <c r="M688" s="297" t="s">
        <v>1</v>
      </c>
      <c r="N688" s="298" t="s">
        <v>41</v>
      </c>
      <c r="O688" s="92"/>
      <c r="P688" s="236">
        <f>O688*H688</f>
        <v>0</v>
      </c>
      <c r="Q688" s="236">
        <v>0.01052</v>
      </c>
      <c r="R688" s="236">
        <f>Q688*H688</f>
        <v>0.026825999999999999</v>
      </c>
      <c r="S688" s="236">
        <v>0</v>
      </c>
      <c r="T688" s="237">
        <f>S688*H688</f>
        <v>0</v>
      </c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R688" s="238" t="s">
        <v>276</v>
      </c>
      <c r="AT688" s="238" t="s">
        <v>386</v>
      </c>
      <c r="AU688" s="238" t="s">
        <v>214</v>
      </c>
      <c r="AY688" s="18" t="s">
        <v>205</v>
      </c>
      <c r="BE688" s="239">
        <f>IF(N688="základní",J688,0)</f>
        <v>0</v>
      </c>
      <c r="BF688" s="239">
        <f>IF(N688="snížená",J688,0)</f>
        <v>0</v>
      </c>
      <c r="BG688" s="239">
        <f>IF(N688="zákl. přenesená",J688,0)</f>
        <v>0</v>
      </c>
      <c r="BH688" s="239">
        <f>IF(N688="sníž. přenesená",J688,0)</f>
        <v>0</v>
      </c>
      <c r="BI688" s="239">
        <f>IF(N688="nulová",J688,0)</f>
        <v>0</v>
      </c>
      <c r="BJ688" s="18" t="s">
        <v>83</v>
      </c>
      <c r="BK688" s="239">
        <f>ROUND(I688*H688,2)</f>
        <v>0</v>
      </c>
      <c r="BL688" s="18" t="s">
        <v>213</v>
      </c>
      <c r="BM688" s="238" t="s">
        <v>596</v>
      </c>
    </row>
    <row r="689" s="13" customFormat="1">
      <c r="A689" s="13"/>
      <c r="B689" s="245"/>
      <c r="C689" s="246"/>
      <c r="D689" s="247" t="s">
        <v>218</v>
      </c>
      <c r="E689" s="248" t="s">
        <v>1</v>
      </c>
      <c r="F689" s="249" t="s">
        <v>554</v>
      </c>
      <c r="G689" s="246"/>
      <c r="H689" s="248" t="s">
        <v>1</v>
      </c>
      <c r="I689" s="250"/>
      <c r="J689" s="246"/>
      <c r="K689" s="246"/>
      <c r="L689" s="251"/>
      <c r="M689" s="252"/>
      <c r="N689" s="253"/>
      <c r="O689" s="253"/>
      <c r="P689" s="253"/>
      <c r="Q689" s="253"/>
      <c r="R689" s="253"/>
      <c r="S689" s="253"/>
      <c r="T689" s="254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5" t="s">
        <v>218</v>
      </c>
      <c r="AU689" s="255" t="s">
        <v>214</v>
      </c>
      <c r="AV689" s="13" t="s">
        <v>83</v>
      </c>
      <c r="AW689" s="13" t="s">
        <v>32</v>
      </c>
      <c r="AX689" s="13" t="s">
        <v>76</v>
      </c>
      <c r="AY689" s="255" t="s">
        <v>205</v>
      </c>
    </row>
    <row r="690" s="13" customFormat="1">
      <c r="A690" s="13"/>
      <c r="B690" s="245"/>
      <c r="C690" s="246"/>
      <c r="D690" s="247" t="s">
        <v>218</v>
      </c>
      <c r="E690" s="248" t="s">
        <v>1</v>
      </c>
      <c r="F690" s="249" t="s">
        <v>220</v>
      </c>
      <c r="G690" s="246"/>
      <c r="H690" s="248" t="s">
        <v>1</v>
      </c>
      <c r="I690" s="250"/>
      <c r="J690" s="246"/>
      <c r="K690" s="246"/>
      <c r="L690" s="251"/>
      <c r="M690" s="252"/>
      <c r="N690" s="253"/>
      <c r="O690" s="253"/>
      <c r="P690" s="253"/>
      <c r="Q690" s="253"/>
      <c r="R690" s="253"/>
      <c r="S690" s="253"/>
      <c r="T690" s="254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5" t="s">
        <v>218</v>
      </c>
      <c r="AU690" s="255" t="s">
        <v>214</v>
      </c>
      <c r="AV690" s="13" t="s">
        <v>83</v>
      </c>
      <c r="AW690" s="13" t="s">
        <v>32</v>
      </c>
      <c r="AX690" s="13" t="s">
        <v>76</v>
      </c>
      <c r="AY690" s="255" t="s">
        <v>205</v>
      </c>
    </row>
    <row r="691" s="13" customFormat="1">
      <c r="A691" s="13"/>
      <c r="B691" s="245"/>
      <c r="C691" s="246"/>
      <c r="D691" s="247" t="s">
        <v>218</v>
      </c>
      <c r="E691" s="248" t="s">
        <v>1</v>
      </c>
      <c r="F691" s="249" t="s">
        <v>222</v>
      </c>
      <c r="G691" s="246"/>
      <c r="H691" s="248" t="s">
        <v>1</v>
      </c>
      <c r="I691" s="250"/>
      <c r="J691" s="246"/>
      <c r="K691" s="246"/>
      <c r="L691" s="251"/>
      <c r="M691" s="252"/>
      <c r="N691" s="253"/>
      <c r="O691" s="253"/>
      <c r="P691" s="253"/>
      <c r="Q691" s="253"/>
      <c r="R691" s="253"/>
      <c r="S691" s="253"/>
      <c r="T691" s="254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5" t="s">
        <v>218</v>
      </c>
      <c r="AU691" s="255" t="s">
        <v>214</v>
      </c>
      <c r="AV691" s="13" t="s">
        <v>83</v>
      </c>
      <c r="AW691" s="13" t="s">
        <v>32</v>
      </c>
      <c r="AX691" s="13" t="s">
        <v>76</v>
      </c>
      <c r="AY691" s="255" t="s">
        <v>205</v>
      </c>
    </row>
    <row r="692" s="14" customFormat="1">
      <c r="A692" s="14"/>
      <c r="B692" s="256"/>
      <c r="C692" s="257"/>
      <c r="D692" s="247" t="s">
        <v>218</v>
      </c>
      <c r="E692" s="258" t="s">
        <v>1</v>
      </c>
      <c r="F692" s="259" t="s">
        <v>597</v>
      </c>
      <c r="G692" s="257"/>
      <c r="H692" s="260">
        <v>2.5499999999999998</v>
      </c>
      <c r="I692" s="261"/>
      <c r="J692" s="257"/>
      <c r="K692" s="257"/>
      <c r="L692" s="262"/>
      <c r="M692" s="263"/>
      <c r="N692" s="264"/>
      <c r="O692" s="264"/>
      <c r="P692" s="264"/>
      <c r="Q692" s="264"/>
      <c r="R692" s="264"/>
      <c r="S692" s="264"/>
      <c r="T692" s="26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66" t="s">
        <v>218</v>
      </c>
      <c r="AU692" s="266" t="s">
        <v>214</v>
      </c>
      <c r="AV692" s="14" t="s">
        <v>85</v>
      </c>
      <c r="AW692" s="14" t="s">
        <v>32</v>
      </c>
      <c r="AX692" s="14" t="s">
        <v>76</v>
      </c>
      <c r="AY692" s="266" t="s">
        <v>205</v>
      </c>
    </row>
    <row r="693" s="15" customFormat="1">
      <c r="A693" s="15"/>
      <c r="B693" s="267"/>
      <c r="C693" s="268"/>
      <c r="D693" s="247" t="s">
        <v>218</v>
      </c>
      <c r="E693" s="269" t="s">
        <v>1</v>
      </c>
      <c r="F693" s="270" t="s">
        <v>229</v>
      </c>
      <c r="G693" s="268"/>
      <c r="H693" s="271">
        <v>2.5499999999999998</v>
      </c>
      <c r="I693" s="272"/>
      <c r="J693" s="268"/>
      <c r="K693" s="268"/>
      <c r="L693" s="273"/>
      <c r="M693" s="274"/>
      <c r="N693" s="275"/>
      <c r="O693" s="275"/>
      <c r="P693" s="275"/>
      <c r="Q693" s="275"/>
      <c r="R693" s="275"/>
      <c r="S693" s="275"/>
      <c r="T693" s="276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77" t="s">
        <v>218</v>
      </c>
      <c r="AU693" s="277" t="s">
        <v>214</v>
      </c>
      <c r="AV693" s="15" t="s">
        <v>213</v>
      </c>
      <c r="AW693" s="15" t="s">
        <v>32</v>
      </c>
      <c r="AX693" s="15" t="s">
        <v>83</v>
      </c>
      <c r="AY693" s="277" t="s">
        <v>205</v>
      </c>
    </row>
    <row r="694" s="12" customFormat="1" ht="22.8" customHeight="1">
      <c r="A694" s="12"/>
      <c r="B694" s="211"/>
      <c r="C694" s="212"/>
      <c r="D694" s="213" t="s">
        <v>75</v>
      </c>
      <c r="E694" s="225" t="s">
        <v>214</v>
      </c>
      <c r="F694" s="225" t="s">
        <v>598</v>
      </c>
      <c r="G694" s="212"/>
      <c r="H694" s="212"/>
      <c r="I694" s="215"/>
      <c r="J694" s="226">
        <f>BK694</f>
        <v>0</v>
      </c>
      <c r="K694" s="212"/>
      <c r="L694" s="217"/>
      <c r="M694" s="218"/>
      <c r="N694" s="219"/>
      <c r="O694" s="219"/>
      <c r="P694" s="220">
        <f>P695+P801+P832</f>
        <v>0</v>
      </c>
      <c r="Q694" s="219"/>
      <c r="R694" s="220">
        <f>R695+R801+R832</f>
        <v>317.21067860000005</v>
      </c>
      <c r="S694" s="219"/>
      <c r="T694" s="221">
        <f>T695+T801+T832</f>
        <v>0</v>
      </c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R694" s="222" t="s">
        <v>83</v>
      </c>
      <c r="AT694" s="223" t="s">
        <v>75</v>
      </c>
      <c r="AU694" s="223" t="s">
        <v>83</v>
      </c>
      <c r="AY694" s="222" t="s">
        <v>205</v>
      </c>
      <c r="BK694" s="224">
        <f>BK695+BK801+BK832</f>
        <v>0</v>
      </c>
    </row>
    <row r="695" s="12" customFormat="1" ht="20.88" customHeight="1">
      <c r="A695" s="12"/>
      <c r="B695" s="211"/>
      <c r="C695" s="212"/>
      <c r="D695" s="213" t="s">
        <v>75</v>
      </c>
      <c r="E695" s="225" t="s">
        <v>467</v>
      </c>
      <c r="F695" s="225" t="s">
        <v>599</v>
      </c>
      <c r="G695" s="212"/>
      <c r="H695" s="212"/>
      <c r="I695" s="215"/>
      <c r="J695" s="226">
        <f>BK695</f>
        <v>0</v>
      </c>
      <c r="K695" s="212"/>
      <c r="L695" s="217"/>
      <c r="M695" s="218"/>
      <c r="N695" s="219"/>
      <c r="O695" s="219"/>
      <c r="P695" s="220">
        <f>SUM(P696:P800)</f>
        <v>0</v>
      </c>
      <c r="Q695" s="219"/>
      <c r="R695" s="220">
        <f>SUM(R696:R800)</f>
        <v>269.39424610000003</v>
      </c>
      <c r="S695" s="219"/>
      <c r="T695" s="221">
        <f>SUM(T696:T800)</f>
        <v>0</v>
      </c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R695" s="222" t="s">
        <v>83</v>
      </c>
      <c r="AT695" s="223" t="s">
        <v>75</v>
      </c>
      <c r="AU695" s="223" t="s">
        <v>85</v>
      </c>
      <c r="AY695" s="222" t="s">
        <v>205</v>
      </c>
      <c r="BK695" s="224">
        <f>SUM(BK696:BK800)</f>
        <v>0</v>
      </c>
    </row>
    <row r="696" s="2" customFormat="1" ht="24.15" customHeight="1">
      <c r="A696" s="39"/>
      <c r="B696" s="40"/>
      <c r="C696" s="227" t="s">
        <v>600</v>
      </c>
      <c r="D696" s="227" t="s">
        <v>208</v>
      </c>
      <c r="E696" s="228" t="s">
        <v>601</v>
      </c>
      <c r="F696" s="229" t="s">
        <v>602</v>
      </c>
      <c r="G696" s="230" t="s">
        <v>398</v>
      </c>
      <c r="H696" s="231">
        <v>801.86400000000003</v>
      </c>
      <c r="I696" s="232"/>
      <c r="J696" s="233">
        <f>ROUND(I696*H696,2)</f>
        <v>0</v>
      </c>
      <c r="K696" s="229" t="s">
        <v>212</v>
      </c>
      <c r="L696" s="45"/>
      <c r="M696" s="234" t="s">
        <v>1</v>
      </c>
      <c r="N696" s="235" t="s">
        <v>41</v>
      </c>
      <c r="O696" s="92"/>
      <c r="P696" s="236">
        <f>O696*H696</f>
        <v>0</v>
      </c>
      <c r="Q696" s="236">
        <v>0.26878000000000002</v>
      </c>
      <c r="R696" s="236">
        <f>Q696*H696</f>
        <v>215.52500592000001</v>
      </c>
      <c r="S696" s="236">
        <v>0</v>
      </c>
      <c r="T696" s="237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38" t="s">
        <v>213</v>
      </c>
      <c r="AT696" s="238" t="s">
        <v>208</v>
      </c>
      <c r="AU696" s="238" t="s">
        <v>214</v>
      </c>
      <c r="AY696" s="18" t="s">
        <v>205</v>
      </c>
      <c r="BE696" s="239">
        <f>IF(N696="základní",J696,0)</f>
        <v>0</v>
      </c>
      <c r="BF696" s="239">
        <f>IF(N696="snížená",J696,0)</f>
        <v>0</v>
      </c>
      <c r="BG696" s="239">
        <f>IF(N696="zákl. přenesená",J696,0)</f>
        <v>0</v>
      </c>
      <c r="BH696" s="239">
        <f>IF(N696="sníž. přenesená",J696,0)</f>
        <v>0</v>
      </c>
      <c r="BI696" s="239">
        <f>IF(N696="nulová",J696,0)</f>
        <v>0</v>
      </c>
      <c r="BJ696" s="18" t="s">
        <v>83</v>
      </c>
      <c r="BK696" s="239">
        <f>ROUND(I696*H696,2)</f>
        <v>0</v>
      </c>
      <c r="BL696" s="18" t="s">
        <v>213</v>
      </c>
      <c r="BM696" s="238" t="s">
        <v>603</v>
      </c>
    </row>
    <row r="697" s="2" customFormat="1">
      <c r="A697" s="39"/>
      <c r="B697" s="40"/>
      <c r="C697" s="41"/>
      <c r="D697" s="240" t="s">
        <v>216</v>
      </c>
      <c r="E697" s="41"/>
      <c r="F697" s="241" t="s">
        <v>604</v>
      </c>
      <c r="G697" s="41"/>
      <c r="H697" s="41"/>
      <c r="I697" s="242"/>
      <c r="J697" s="41"/>
      <c r="K697" s="41"/>
      <c r="L697" s="45"/>
      <c r="M697" s="243"/>
      <c r="N697" s="244"/>
      <c r="O697" s="92"/>
      <c r="P697" s="92"/>
      <c r="Q697" s="92"/>
      <c r="R697" s="92"/>
      <c r="S697" s="92"/>
      <c r="T697" s="93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T697" s="18" t="s">
        <v>216</v>
      </c>
      <c r="AU697" s="18" t="s">
        <v>214</v>
      </c>
    </row>
    <row r="698" s="13" customFormat="1">
      <c r="A698" s="13"/>
      <c r="B698" s="245"/>
      <c r="C698" s="246"/>
      <c r="D698" s="247" t="s">
        <v>218</v>
      </c>
      <c r="E698" s="248" t="s">
        <v>1</v>
      </c>
      <c r="F698" s="249" t="s">
        <v>219</v>
      </c>
      <c r="G698" s="246"/>
      <c r="H698" s="248" t="s">
        <v>1</v>
      </c>
      <c r="I698" s="250"/>
      <c r="J698" s="246"/>
      <c r="K698" s="246"/>
      <c r="L698" s="251"/>
      <c r="M698" s="252"/>
      <c r="N698" s="253"/>
      <c r="O698" s="253"/>
      <c r="P698" s="253"/>
      <c r="Q698" s="253"/>
      <c r="R698" s="253"/>
      <c r="S698" s="253"/>
      <c r="T698" s="254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5" t="s">
        <v>218</v>
      </c>
      <c r="AU698" s="255" t="s">
        <v>214</v>
      </c>
      <c r="AV698" s="13" t="s">
        <v>83</v>
      </c>
      <c r="AW698" s="13" t="s">
        <v>32</v>
      </c>
      <c r="AX698" s="13" t="s">
        <v>76</v>
      </c>
      <c r="AY698" s="255" t="s">
        <v>205</v>
      </c>
    </row>
    <row r="699" s="13" customFormat="1">
      <c r="A699" s="13"/>
      <c r="B699" s="245"/>
      <c r="C699" s="246"/>
      <c r="D699" s="247" t="s">
        <v>218</v>
      </c>
      <c r="E699" s="248" t="s">
        <v>1</v>
      </c>
      <c r="F699" s="249" t="s">
        <v>220</v>
      </c>
      <c r="G699" s="246"/>
      <c r="H699" s="248" t="s">
        <v>1</v>
      </c>
      <c r="I699" s="250"/>
      <c r="J699" s="246"/>
      <c r="K699" s="246"/>
      <c r="L699" s="251"/>
      <c r="M699" s="252"/>
      <c r="N699" s="253"/>
      <c r="O699" s="253"/>
      <c r="P699" s="253"/>
      <c r="Q699" s="253"/>
      <c r="R699" s="253"/>
      <c r="S699" s="253"/>
      <c r="T699" s="254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5" t="s">
        <v>218</v>
      </c>
      <c r="AU699" s="255" t="s">
        <v>214</v>
      </c>
      <c r="AV699" s="13" t="s">
        <v>83</v>
      </c>
      <c r="AW699" s="13" t="s">
        <v>32</v>
      </c>
      <c r="AX699" s="13" t="s">
        <v>76</v>
      </c>
      <c r="AY699" s="255" t="s">
        <v>205</v>
      </c>
    </row>
    <row r="700" s="13" customFormat="1">
      <c r="A700" s="13"/>
      <c r="B700" s="245"/>
      <c r="C700" s="246"/>
      <c r="D700" s="247" t="s">
        <v>218</v>
      </c>
      <c r="E700" s="248" t="s">
        <v>1</v>
      </c>
      <c r="F700" s="249" t="s">
        <v>222</v>
      </c>
      <c r="G700" s="246"/>
      <c r="H700" s="248" t="s">
        <v>1</v>
      </c>
      <c r="I700" s="250"/>
      <c r="J700" s="246"/>
      <c r="K700" s="246"/>
      <c r="L700" s="251"/>
      <c r="M700" s="252"/>
      <c r="N700" s="253"/>
      <c r="O700" s="253"/>
      <c r="P700" s="253"/>
      <c r="Q700" s="253"/>
      <c r="R700" s="253"/>
      <c r="S700" s="253"/>
      <c r="T700" s="254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5" t="s">
        <v>218</v>
      </c>
      <c r="AU700" s="255" t="s">
        <v>214</v>
      </c>
      <c r="AV700" s="13" t="s">
        <v>83</v>
      </c>
      <c r="AW700" s="13" t="s">
        <v>32</v>
      </c>
      <c r="AX700" s="13" t="s">
        <v>76</v>
      </c>
      <c r="AY700" s="255" t="s">
        <v>205</v>
      </c>
    </row>
    <row r="701" s="13" customFormat="1">
      <c r="A701" s="13"/>
      <c r="B701" s="245"/>
      <c r="C701" s="246"/>
      <c r="D701" s="247" t="s">
        <v>218</v>
      </c>
      <c r="E701" s="248" t="s">
        <v>1</v>
      </c>
      <c r="F701" s="249" t="s">
        <v>605</v>
      </c>
      <c r="G701" s="246"/>
      <c r="H701" s="248" t="s">
        <v>1</v>
      </c>
      <c r="I701" s="250"/>
      <c r="J701" s="246"/>
      <c r="K701" s="246"/>
      <c r="L701" s="251"/>
      <c r="M701" s="252"/>
      <c r="N701" s="253"/>
      <c r="O701" s="253"/>
      <c r="P701" s="253"/>
      <c r="Q701" s="253"/>
      <c r="R701" s="253"/>
      <c r="S701" s="253"/>
      <c r="T701" s="254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5" t="s">
        <v>218</v>
      </c>
      <c r="AU701" s="255" t="s">
        <v>214</v>
      </c>
      <c r="AV701" s="13" t="s">
        <v>83</v>
      </c>
      <c r="AW701" s="13" t="s">
        <v>32</v>
      </c>
      <c r="AX701" s="13" t="s">
        <v>76</v>
      </c>
      <c r="AY701" s="255" t="s">
        <v>205</v>
      </c>
    </row>
    <row r="702" s="14" customFormat="1">
      <c r="A702" s="14"/>
      <c r="B702" s="256"/>
      <c r="C702" s="257"/>
      <c r="D702" s="247" t="s">
        <v>218</v>
      </c>
      <c r="E702" s="258" t="s">
        <v>1</v>
      </c>
      <c r="F702" s="259" t="s">
        <v>606</v>
      </c>
      <c r="G702" s="257"/>
      <c r="H702" s="260">
        <v>124.617</v>
      </c>
      <c r="I702" s="261"/>
      <c r="J702" s="257"/>
      <c r="K702" s="257"/>
      <c r="L702" s="262"/>
      <c r="M702" s="263"/>
      <c r="N702" s="264"/>
      <c r="O702" s="264"/>
      <c r="P702" s="264"/>
      <c r="Q702" s="264"/>
      <c r="R702" s="264"/>
      <c r="S702" s="264"/>
      <c r="T702" s="265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66" t="s">
        <v>218</v>
      </c>
      <c r="AU702" s="266" t="s">
        <v>214</v>
      </c>
      <c r="AV702" s="14" t="s">
        <v>85</v>
      </c>
      <c r="AW702" s="14" t="s">
        <v>32</v>
      </c>
      <c r="AX702" s="14" t="s">
        <v>76</v>
      </c>
      <c r="AY702" s="266" t="s">
        <v>205</v>
      </c>
    </row>
    <row r="703" s="14" customFormat="1">
      <c r="A703" s="14"/>
      <c r="B703" s="256"/>
      <c r="C703" s="257"/>
      <c r="D703" s="247" t="s">
        <v>218</v>
      </c>
      <c r="E703" s="258" t="s">
        <v>1</v>
      </c>
      <c r="F703" s="259" t="s">
        <v>607</v>
      </c>
      <c r="G703" s="257"/>
      <c r="H703" s="260">
        <v>33.241</v>
      </c>
      <c r="I703" s="261"/>
      <c r="J703" s="257"/>
      <c r="K703" s="257"/>
      <c r="L703" s="262"/>
      <c r="M703" s="263"/>
      <c r="N703" s="264"/>
      <c r="O703" s="264"/>
      <c r="P703" s="264"/>
      <c r="Q703" s="264"/>
      <c r="R703" s="264"/>
      <c r="S703" s="264"/>
      <c r="T703" s="265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66" t="s">
        <v>218</v>
      </c>
      <c r="AU703" s="266" t="s">
        <v>214</v>
      </c>
      <c r="AV703" s="14" t="s">
        <v>85</v>
      </c>
      <c r="AW703" s="14" t="s">
        <v>32</v>
      </c>
      <c r="AX703" s="14" t="s">
        <v>76</v>
      </c>
      <c r="AY703" s="266" t="s">
        <v>205</v>
      </c>
    </row>
    <row r="704" s="16" customFormat="1">
      <c r="A704" s="16"/>
      <c r="B704" s="278"/>
      <c r="C704" s="279"/>
      <c r="D704" s="247" t="s">
        <v>218</v>
      </c>
      <c r="E704" s="280" t="s">
        <v>1</v>
      </c>
      <c r="F704" s="281" t="s">
        <v>241</v>
      </c>
      <c r="G704" s="279"/>
      <c r="H704" s="282">
        <v>157.858</v>
      </c>
      <c r="I704" s="283"/>
      <c r="J704" s="279"/>
      <c r="K704" s="279"/>
      <c r="L704" s="284"/>
      <c r="M704" s="285"/>
      <c r="N704" s="286"/>
      <c r="O704" s="286"/>
      <c r="P704" s="286"/>
      <c r="Q704" s="286"/>
      <c r="R704" s="286"/>
      <c r="S704" s="286"/>
      <c r="T704" s="287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T704" s="288" t="s">
        <v>218</v>
      </c>
      <c r="AU704" s="288" t="s">
        <v>214</v>
      </c>
      <c r="AV704" s="16" t="s">
        <v>214</v>
      </c>
      <c r="AW704" s="16" t="s">
        <v>32</v>
      </c>
      <c r="AX704" s="16" t="s">
        <v>76</v>
      </c>
      <c r="AY704" s="288" t="s">
        <v>205</v>
      </c>
    </row>
    <row r="705" s="13" customFormat="1">
      <c r="A705" s="13"/>
      <c r="B705" s="245"/>
      <c r="C705" s="246"/>
      <c r="D705" s="247" t="s">
        <v>218</v>
      </c>
      <c r="E705" s="248" t="s">
        <v>1</v>
      </c>
      <c r="F705" s="249" t="s">
        <v>608</v>
      </c>
      <c r="G705" s="246"/>
      <c r="H705" s="248" t="s">
        <v>1</v>
      </c>
      <c r="I705" s="250"/>
      <c r="J705" s="246"/>
      <c r="K705" s="246"/>
      <c r="L705" s="251"/>
      <c r="M705" s="252"/>
      <c r="N705" s="253"/>
      <c r="O705" s="253"/>
      <c r="P705" s="253"/>
      <c r="Q705" s="253"/>
      <c r="R705" s="253"/>
      <c r="S705" s="253"/>
      <c r="T705" s="254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5" t="s">
        <v>218</v>
      </c>
      <c r="AU705" s="255" t="s">
        <v>214</v>
      </c>
      <c r="AV705" s="13" t="s">
        <v>83</v>
      </c>
      <c r="AW705" s="13" t="s">
        <v>32</v>
      </c>
      <c r="AX705" s="13" t="s">
        <v>76</v>
      </c>
      <c r="AY705" s="255" t="s">
        <v>205</v>
      </c>
    </row>
    <row r="706" s="14" customFormat="1">
      <c r="A706" s="14"/>
      <c r="B706" s="256"/>
      <c r="C706" s="257"/>
      <c r="D706" s="247" t="s">
        <v>218</v>
      </c>
      <c r="E706" s="258" t="s">
        <v>1</v>
      </c>
      <c r="F706" s="259" t="s">
        <v>609</v>
      </c>
      <c r="G706" s="257"/>
      <c r="H706" s="260">
        <v>618.05600000000004</v>
      </c>
      <c r="I706" s="261"/>
      <c r="J706" s="257"/>
      <c r="K706" s="257"/>
      <c r="L706" s="262"/>
      <c r="M706" s="263"/>
      <c r="N706" s="264"/>
      <c r="O706" s="264"/>
      <c r="P706" s="264"/>
      <c r="Q706" s="264"/>
      <c r="R706" s="264"/>
      <c r="S706" s="264"/>
      <c r="T706" s="265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66" t="s">
        <v>218</v>
      </c>
      <c r="AU706" s="266" t="s">
        <v>214</v>
      </c>
      <c r="AV706" s="14" t="s">
        <v>85</v>
      </c>
      <c r="AW706" s="14" t="s">
        <v>32</v>
      </c>
      <c r="AX706" s="14" t="s">
        <v>76</v>
      </c>
      <c r="AY706" s="266" t="s">
        <v>205</v>
      </c>
    </row>
    <row r="707" s="14" customFormat="1">
      <c r="A707" s="14"/>
      <c r="B707" s="256"/>
      <c r="C707" s="257"/>
      <c r="D707" s="247" t="s">
        <v>218</v>
      </c>
      <c r="E707" s="258" t="s">
        <v>1</v>
      </c>
      <c r="F707" s="259" t="s">
        <v>610</v>
      </c>
      <c r="G707" s="257"/>
      <c r="H707" s="260">
        <v>25.949999999999999</v>
      </c>
      <c r="I707" s="261"/>
      <c r="J707" s="257"/>
      <c r="K707" s="257"/>
      <c r="L707" s="262"/>
      <c r="M707" s="263"/>
      <c r="N707" s="264"/>
      <c r="O707" s="264"/>
      <c r="P707" s="264"/>
      <c r="Q707" s="264"/>
      <c r="R707" s="264"/>
      <c r="S707" s="264"/>
      <c r="T707" s="265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66" t="s">
        <v>218</v>
      </c>
      <c r="AU707" s="266" t="s">
        <v>214</v>
      </c>
      <c r="AV707" s="14" t="s">
        <v>85</v>
      </c>
      <c r="AW707" s="14" t="s">
        <v>32</v>
      </c>
      <c r="AX707" s="14" t="s">
        <v>76</v>
      </c>
      <c r="AY707" s="266" t="s">
        <v>205</v>
      </c>
    </row>
    <row r="708" s="16" customFormat="1">
      <c r="A708" s="16"/>
      <c r="B708" s="278"/>
      <c r="C708" s="279"/>
      <c r="D708" s="247" t="s">
        <v>218</v>
      </c>
      <c r="E708" s="280" t="s">
        <v>1</v>
      </c>
      <c r="F708" s="281" t="s">
        <v>241</v>
      </c>
      <c r="G708" s="279"/>
      <c r="H708" s="282">
        <v>644.00599999999997</v>
      </c>
      <c r="I708" s="283"/>
      <c r="J708" s="279"/>
      <c r="K708" s="279"/>
      <c r="L708" s="284"/>
      <c r="M708" s="285"/>
      <c r="N708" s="286"/>
      <c r="O708" s="286"/>
      <c r="P708" s="286"/>
      <c r="Q708" s="286"/>
      <c r="R708" s="286"/>
      <c r="S708" s="286"/>
      <c r="T708" s="287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T708" s="288" t="s">
        <v>218</v>
      </c>
      <c r="AU708" s="288" t="s">
        <v>214</v>
      </c>
      <c r="AV708" s="16" t="s">
        <v>214</v>
      </c>
      <c r="AW708" s="16" t="s">
        <v>32</v>
      </c>
      <c r="AX708" s="16" t="s">
        <v>76</v>
      </c>
      <c r="AY708" s="288" t="s">
        <v>205</v>
      </c>
    </row>
    <row r="709" s="15" customFormat="1">
      <c r="A709" s="15"/>
      <c r="B709" s="267"/>
      <c r="C709" s="268"/>
      <c r="D709" s="247" t="s">
        <v>218</v>
      </c>
      <c r="E709" s="269" t="s">
        <v>1</v>
      </c>
      <c r="F709" s="270" t="s">
        <v>229</v>
      </c>
      <c r="G709" s="268"/>
      <c r="H709" s="271">
        <v>801.86400000000003</v>
      </c>
      <c r="I709" s="272"/>
      <c r="J709" s="268"/>
      <c r="K709" s="268"/>
      <c r="L709" s="273"/>
      <c r="M709" s="274"/>
      <c r="N709" s="275"/>
      <c r="O709" s="275"/>
      <c r="P709" s="275"/>
      <c r="Q709" s="275"/>
      <c r="R709" s="275"/>
      <c r="S709" s="275"/>
      <c r="T709" s="276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77" t="s">
        <v>218</v>
      </c>
      <c r="AU709" s="277" t="s">
        <v>214</v>
      </c>
      <c r="AV709" s="15" t="s">
        <v>213</v>
      </c>
      <c r="AW709" s="15" t="s">
        <v>32</v>
      </c>
      <c r="AX709" s="15" t="s">
        <v>83</v>
      </c>
      <c r="AY709" s="277" t="s">
        <v>205</v>
      </c>
    </row>
    <row r="710" s="2" customFormat="1" ht="24.15" customHeight="1">
      <c r="A710" s="39"/>
      <c r="B710" s="40"/>
      <c r="C710" s="227" t="s">
        <v>611</v>
      </c>
      <c r="D710" s="227" t="s">
        <v>208</v>
      </c>
      <c r="E710" s="228" t="s">
        <v>612</v>
      </c>
      <c r="F710" s="229" t="s">
        <v>613</v>
      </c>
      <c r="G710" s="230" t="s">
        <v>255</v>
      </c>
      <c r="H710" s="231">
        <v>146.18000000000001</v>
      </c>
      <c r="I710" s="232"/>
      <c r="J710" s="233">
        <f>ROUND(I710*H710,2)</f>
        <v>0</v>
      </c>
      <c r="K710" s="229" t="s">
        <v>212</v>
      </c>
      <c r="L710" s="45"/>
      <c r="M710" s="234" t="s">
        <v>1</v>
      </c>
      <c r="N710" s="235" t="s">
        <v>41</v>
      </c>
      <c r="O710" s="92"/>
      <c r="P710" s="236">
        <f>O710*H710</f>
        <v>0</v>
      </c>
      <c r="Q710" s="236">
        <v>0.01856</v>
      </c>
      <c r="R710" s="236">
        <f>Q710*H710</f>
        <v>2.7131008000000003</v>
      </c>
      <c r="S710" s="236">
        <v>0</v>
      </c>
      <c r="T710" s="237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38" t="s">
        <v>213</v>
      </c>
      <c r="AT710" s="238" t="s">
        <v>208</v>
      </c>
      <c r="AU710" s="238" t="s">
        <v>214</v>
      </c>
      <c r="AY710" s="18" t="s">
        <v>205</v>
      </c>
      <c r="BE710" s="239">
        <f>IF(N710="základní",J710,0)</f>
        <v>0</v>
      </c>
      <c r="BF710" s="239">
        <f>IF(N710="snížená",J710,0)</f>
        <v>0</v>
      </c>
      <c r="BG710" s="239">
        <f>IF(N710="zákl. přenesená",J710,0)</f>
        <v>0</v>
      </c>
      <c r="BH710" s="239">
        <f>IF(N710="sníž. přenesená",J710,0)</f>
        <v>0</v>
      </c>
      <c r="BI710" s="239">
        <f>IF(N710="nulová",J710,0)</f>
        <v>0</v>
      </c>
      <c r="BJ710" s="18" t="s">
        <v>83</v>
      </c>
      <c r="BK710" s="239">
        <f>ROUND(I710*H710,2)</f>
        <v>0</v>
      </c>
      <c r="BL710" s="18" t="s">
        <v>213</v>
      </c>
      <c r="BM710" s="238" t="s">
        <v>614</v>
      </c>
    </row>
    <row r="711" s="2" customFormat="1">
      <c r="A711" s="39"/>
      <c r="B711" s="40"/>
      <c r="C711" s="41"/>
      <c r="D711" s="240" t="s">
        <v>216</v>
      </c>
      <c r="E711" s="41"/>
      <c r="F711" s="241" t="s">
        <v>615</v>
      </c>
      <c r="G711" s="41"/>
      <c r="H711" s="41"/>
      <c r="I711" s="242"/>
      <c r="J711" s="41"/>
      <c r="K711" s="41"/>
      <c r="L711" s="45"/>
      <c r="M711" s="243"/>
      <c r="N711" s="244"/>
      <c r="O711" s="92"/>
      <c r="P711" s="92"/>
      <c r="Q711" s="92"/>
      <c r="R711" s="92"/>
      <c r="S711" s="92"/>
      <c r="T711" s="93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T711" s="18" t="s">
        <v>216</v>
      </c>
      <c r="AU711" s="18" t="s">
        <v>214</v>
      </c>
    </row>
    <row r="712" s="13" customFormat="1">
      <c r="A712" s="13"/>
      <c r="B712" s="245"/>
      <c r="C712" s="246"/>
      <c r="D712" s="247" t="s">
        <v>218</v>
      </c>
      <c r="E712" s="248" t="s">
        <v>1</v>
      </c>
      <c r="F712" s="249" t="s">
        <v>219</v>
      </c>
      <c r="G712" s="246"/>
      <c r="H712" s="248" t="s">
        <v>1</v>
      </c>
      <c r="I712" s="250"/>
      <c r="J712" s="246"/>
      <c r="K712" s="246"/>
      <c r="L712" s="251"/>
      <c r="M712" s="252"/>
      <c r="N712" s="253"/>
      <c r="O712" s="253"/>
      <c r="P712" s="253"/>
      <c r="Q712" s="253"/>
      <c r="R712" s="253"/>
      <c r="S712" s="253"/>
      <c r="T712" s="254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5" t="s">
        <v>218</v>
      </c>
      <c r="AU712" s="255" t="s">
        <v>214</v>
      </c>
      <c r="AV712" s="13" t="s">
        <v>83</v>
      </c>
      <c r="AW712" s="13" t="s">
        <v>32</v>
      </c>
      <c r="AX712" s="13" t="s">
        <v>76</v>
      </c>
      <c r="AY712" s="255" t="s">
        <v>205</v>
      </c>
    </row>
    <row r="713" s="13" customFormat="1">
      <c r="A713" s="13"/>
      <c r="B713" s="245"/>
      <c r="C713" s="246"/>
      <c r="D713" s="247" t="s">
        <v>218</v>
      </c>
      <c r="E713" s="248" t="s">
        <v>1</v>
      </c>
      <c r="F713" s="249" t="s">
        <v>220</v>
      </c>
      <c r="G713" s="246"/>
      <c r="H713" s="248" t="s">
        <v>1</v>
      </c>
      <c r="I713" s="250"/>
      <c r="J713" s="246"/>
      <c r="K713" s="246"/>
      <c r="L713" s="251"/>
      <c r="M713" s="252"/>
      <c r="N713" s="253"/>
      <c r="O713" s="253"/>
      <c r="P713" s="253"/>
      <c r="Q713" s="253"/>
      <c r="R713" s="253"/>
      <c r="S713" s="253"/>
      <c r="T713" s="254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5" t="s">
        <v>218</v>
      </c>
      <c r="AU713" s="255" t="s">
        <v>214</v>
      </c>
      <c r="AV713" s="13" t="s">
        <v>83</v>
      </c>
      <c r="AW713" s="13" t="s">
        <v>32</v>
      </c>
      <c r="AX713" s="13" t="s">
        <v>76</v>
      </c>
      <c r="AY713" s="255" t="s">
        <v>205</v>
      </c>
    </row>
    <row r="714" s="13" customFormat="1">
      <c r="A714" s="13"/>
      <c r="B714" s="245"/>
      <c r="C714" s="246"/>
      <c r="D714" s="247" t="s">
        <v>218</v>
      </c>
      <c r="E714" s="248" t="s">
        <v>1</v>
      </c>
      <c r="F714" s="249" t="s">
        <v>222</v>
      </c>
      <c r="G714" s="246"/>
      <c r="H714" s="248" t="s">
        <v>1</v>
      </c>
      <c r="I714" s="250"/>
      <c r="J714" s="246"/>
      <c r="K714" s="246"/>
      <c r="L714" s="251"/>
      <c r="M714" s="252"/>
      <c r="N714" s="253"/>
      <c r="O714" s="253"/>
      <c r="P714" s="253"/>
      <c r="Q714" s="253"/>
      <c r="R714" s="253"/>
      <c r="S714" s="253"/>
      <c r="T714" s="254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5" t="s">
        <v>218</v>
      </c>
      <c r="AU714" s="255" t="s">
        <v>214</v>
      </c>
      <c r="AV714" s="13" t="s">
        <v>83</v>
      </c>
      <c r="AW714" s="13" t="s">
        <v>32</v>
      </c>
      <c r="AX714" s="13" t="s">
        <v>76</v>
      </c>
      <c r="AY714" s="255" t="s">
        <v>205</v>
      </c>
    </row>
    <row r="715" s="13" customFormat="1">
      <c r="A715" s="13"/>
      <c r="B715" s="245"/>
      <c r="C715" s="246"/>
      <c r="D715" s="247" t="s">
        <v>218</v>
      </c>
      <c r="E715" s="248" t="s">
        <v>1</v>
      </c>
      <c r="F715" s="249" t="s">
        <v>605</v>
      </c>
      <c r="G715" s="246"/>
      <c r="H715" s="248" t="s">
        <v>1</v>
      </c>
      <c r="I715" s="250"/>
      <c r="J715" s="246"/>
      <c r="K715" s="246"/>
      <c r="L715" s="251"/>
      <c r="M715" s="252"/>
      <c r="N715" s="253"/>
      <c r="O715" s="253"/>
      <c r="P715" s="253"/>
      <c r="Q715" s="253"/>
      <c r="R715" s="253"/>
      <c r="S715" s="253"/>
      <c r="T715" s="254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5" t="s">
        <v>218</v>
      </c>
      <c r="AU715" s="255" t="s">
        <v>214</v>
      </c>
      <c r="AV715" s="13" t="s">
        <v>83</v>
      </c>
      <c r="AW715" s="13" t="s">
        <v>32</v>
      </c>
      <c r="AX715" s="13" t="s">
        <v>76</v>
      </c>
      <c r="AY715" s="255" t="s">
        <v>205</v>
      </c>
    </row>
    <row r="716" s="14" customFormat="1">
      <c r="A716" s="14"/>
      <c r="B716" s="256"/>
      <c r="C716" s="257"/>
      <c r="D716" s="247" t="s">
        <v>218</v>
      </c>
      <c r="E716" s="258" t="s">
        <v>1</v>
      </c>
      <c r="F716" s="259" t="s">
        <v>616</v>
      </c>
      <c r="G716" s="257"/>
      <c r="H716" s="260">
        <v>38.530000000000001</v>
      </c>
      <c r="I716" s="261"/>
      <c r="J716" s="257"/>
      <c r="K716" s="257"/>
      <c r="L716" s="262"/>
      <c r="M716" s="263"/>
      <c r="N716" s="264"/>
      <c r="O716" s="264"/>
      <c r="P716" s="264"/>
      <c r="Q716" s="264"/>
      <c r="R716" s="264"/>
      <c r="S716" s="264"/>
      <c r="T716" s="265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66" t="s">
        <v>218</v>
      </c>
      <c r="AU716" s="266" t="s">
        <v>214</v>
      </c>
      <c r="AV716" s="14" t="s">
        <v>85</v>
      </c>
      <c r="AW716" s="14" t="s">
        <v>32</v>
      </c>
      <c r="AX716" s="14" t="s">
        <v>76</v>
      </c>
      <c r="AY716" s="266" t="s">
        <v>205</v>
      </c>
    </row>
    <row r="717" s="14" customFormat="1">
      <c r="A717" s="14"/>
      <c r="B717" s="256"/>
      <c r="C717" s="257"/>
      <c r="D717" s="247" t="s">
        <v>218</v>
      </c>
      <c r="E717" s="258" t="s">
        <v>1</v>
      </c>
      <c r="F717" s="259" t="s">
        <v>617</v>
      </c>
      <c r="G717" s="257"/>
      <c r="H717" s="260">
        <v>6.75</v>
      </c>
      <c r="I717" s="261"/>
      <c r="J717" s="257"/>
      <c r="K717" s="257"/>
      <c r="L717" s="262"/>
      <c r="M717" s="263"/>
      <c r="N717" s="264"/>
      <c r="O717" s="264"/>
      <c r="P717" s="264"/>
      <c r="Q717" s="264"/>
      <c r="R717" s="264"/>
      <c r="S717" s="264"/>
      <c r="T717" s="265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66" t="s">
        <v>218</v>
      </c>
      <c r="AU717" s="266" t="s">
        <v>214</v>
      </c>
      <c r="AV717" s="14" t="s">
        <v>85</v>
      </c>
      <c r="AW717" s="14" t="s">
        <v>32</v>
      </c>
      <c r="AX717" s="14" t="s">
        <v>76</v>
      </c>
      <c r="AY717" s="266" t="s">
        <v>205</v>
      </c>
    </row>
    <row r="718" s="16" customFormat="1">
      <c r="A718" s="16"/>
      <c r="B718" s="278"/>
      <c r="C718" s="279"/>
      <c r="D718" s="247" t="s">
        <v>218</v>
      </c>
      <c r="E718" s="280" t="s">
        <v>1</v>
      </c>
      <c r="F718" s="281" t="s">
        <v>241</v>
      </c>
      <c r="G718" s="279"/>
      <c r="H718" s="282">
        <v>45.280000000000001</v>
      </c>
      <c r="I718" s="283"/>
      <c r="J718" s="279"/>
      <c r="K718" s="279"/>
      <c r="L718" s="284"/>
      <c r="M718" s="285"/>
      <c r="N718" s="286"/>
      <c r="O718" s="286"/>
      <c r="P718" s="286"/>
      <c r="Q718" s="286"/>
      <c r="R718" s="286"/>
      <c r="S718" s="286"/>
      <c r="T718" s="287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T718" s="288" t="s">
        <v>218</v>
      </c>
      <c r="AU718" s="288" t="s">
        <v>214</v>
      </c>
      <c r="AV718" s="16" t="s">
        <v>214</v>
      </c>
      <c r="AW718" s="16" t="s">
        <v>32</v>
      </c>
      <c r="AX718" s="16" t="s">
        <v>76</v>
      </c>
      <c r="AY718" s="288" t="s">
        <v>205</v>
      </c>
    </row>
    <row r="719" s="13" customFormat="1">
      <c r="A719" s="13"/>
      <c r="B719" s="245"/>
      <c r="C719" s="246"/>
      <c r="D719" s="247" t="s">
        <v>218</v>
      </c>
      <c r="E719" s="248" t="s">
        <v>1</v>
      </c>
      <c r="F719" s="249" t="s">
        <v>608</v>
      </c>
      <c r="G719" s="246"/>
      <c r="H719" s="248" t="s">
        <v>1</v>
      </c>
      <c r="I719" s="250"/>
      <c r="J719" s="246"/>
      <c r="K719" s="246"/>
      <c r="L719" s="251"/>
      <c r="M719" s="252"/>
      <c r="N719" s="253"/>
      <c r="O719" s="253"/>
      <c r="P719" s="253"/>
      <c r="Q719" s="253"/>
      <c r="R719" s="253"/>
      <c r="S719" s="253"/>
      <c r="T719" s="254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5" t="s">
        <v>218</v>
      </c>
      <c r="AU719" s="255" t="s">
        <v>214</v>
      </c>
      <c r="AV719" s="13" t="s">
        <v>83</v>
      </c>
      <c r="AW719" s="13" t="s">
        <v>32</v>
      </c>
      <c r="AX719" s="13" t="s">
        <v>76</v>
      </c>
      <c r="AY719" s="255" t="s">
        <v>205</v>
      </c>
    </row>
    <row r="720" s="14" customFormat="1">
      <c r="A720" s="14"/>
      <c r="B720" s="256"/>
      <c r="C720" s="257"/>
      <c r="D720" s="247" t="s">
        <v>218</v>
      </c>
      <c r="E720" s="258" t="s">
        <v>1</v>
      </c>
      <c r="F720" s="259" t="s">
        <v>618</v>
      </c>
      <c r="G720" s="257"/>
      <c r="H720" s="260">
        <v>49</v>
      </c>
      <c r="I720" s="261"/>
      <c r="J720" s="257"/>
      <c r="K720" s="257"/>
      <c r="L720" s="262"/>
      <c r="M720" s="263"/>
      <c r="N720" s="264"/>
      <c r="O720" s="264"/>
      <c r="P720" s="264"/>
      <c r="Q720" s="264"/>
      <c r="R720" s="264"/>
      <c r="S720" s="264"/>
      <c r="T720" s="26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66" t="s">
        <v>218</v>
      </c>
      <c r="AU720" s="266" t="s">
        <v>214</v>
      </c>
      <c r="AV720" s="14" t="s">
        <v>85</v>
      </c>
      <c r="AW720" s="14" t="s">
        <v>32</v>
      </c>
      <c r="AX720" s="14" t="s">
        <v>76</v>
      </c>
      <c r="AY720" s="266" t="s">
        <v>205</v>
      </c>
    </row>
    <row r="721" s="14" customFormat="1">
      <c r="A721" s="14"/>
      <c r="B721" s="256"/>
      <c r="C721" s="257"/>
      <c r="D721" s="247" t="s">
        <v>218</v>
      </c>
      <c r="E721" s="258" t="s">
        <v>1</v>
      </c>
      <c r="F721" s="259" t="s">
        <v>619</v>
      </c>
      <c r="G721" s="257"/>
      <c r="H721" s="260">
        <v>51.899999999999999</v>
      </c>
      <c r="I721" s="261"/>
      <c r="J721" s="257"/>
      <c r="K721" s="257"/>
      <c r="L721" s="262"/>
      <c r="M721" s="263"/>
      <c r="N721" s="264"/>
      <c r="O721" s="264"/>
      <c r="P721" s="264"/>
      <c r="Q721" s="264"/>
      <c r="R721" s="264"/>
      <c r="S721" s="264"/>
      <c r="T721" s="265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66" t="s">
        <v>218</v>
      </c>
      <c r="AU721" s="266" t="s">
        <v>214</v>
      </c>
      <c r="AV721" s="14" t="s">
        <v>85</v>
      </c>
      <c r="AW721" s="14" t="s">
        <v>32</v>
      </c>
      <c r="AX721" s="14" t="s">
        <v>76</v>
      </c>
      <c r="AY721" s="266" t="s">
        <v>205</v>
      </c>
    </row>
    <row r="722" s="16" customFormat="1">
      <c r="A722" s="16"/>
      <c r="B722" s="278"/>
      <c r="C722" s="279"/>
      <c r="D722" s="247" t="s">
        <v>218</v>
      </c>
      <c r="E722" s="280" t="s">
        <v>1</v>
      </c>
      <c r="F722" s="281" t="s">
        <v>241</v>
      </c>
      <c r="G722" s="279"/>
      <c r="H722" s="282">
        <v>100.90000000000001</v>
      </c>
      <c r="I722" s="283"/>
      <c r="J722" s="279"/>
      <c r="K722" s="279"/>
      <c r="L722" s="284"/>
      <c r="M722" s="285"/>
      <c r="N722" s="286"/>
      <c r="O722" s="286"/>
      <c r="P722" s="286"/>
      <c r="Q722" s="286"/>
      <c r="R722" s="286"/>
      <c r="S722" s="286"/>
      <c r="T722" s="287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T722" s="288" t="s">
        <v>218</v>
      </c>
      <c r="AU722" s="288" t="s">
        <v>214</v>
      </c>
      <c r="AV722" s="16" t="s">
        <v>214</v>
      </c>
      <c r="AW722" s="16" t="s">
        <v>32</v>
      </c>
      <c r="AX722" s="16" t="s">
        <v>76</v>
      </c>
      <c r="AY722" s="288" t="s">
        <v>205</v>
      </c>
    </row>
    <row r="723" s="15" customFormat="1">
      <c r="A723" s="15"/>
      <c r="B723" s="267"/>
      <c r="C723" s="268"/>
      <c r="D723" s="247" t="s">
        <v>218</v>
      </c>
      <c r="E723" s="269" t="s">
        <v>1</v>
      </c>
      <c r="F723" s="270" t="s">
        <v>229</v>
      </c>
      <c r="G723" s="268"/>
      <c r="H723" s="271">
        <v>146.18000000000001</v>
      </c>
      <c r="I723" s="272"/>
      <c r="J723" s="268"/>
      <c r="K723" s="268"/>
      <c r="L723" s="273"/>
      <c r="M723" s="274"/>
      <c r="N723" s="275"/>
      <c r="O723" s="275"/>
      <c r="P723" s="275"/>
      <c r="Q723" s="275"/>
      <c r="R723" s="275"/>
      <c r="S723" s="275"/>
      <c r="T723" s="276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77" t="s">
        <v>218</v>
      </c>
      <c r="AU723" s="277" t="s">
        <v>214</v>
      </c>
      <c r="AV723" s="15" t="s">
        <v>213</v>
      </c>
      <c r="AW723" s="15" t="s">
        <v>32</v>
      </c>
      <c r="AX723" s="15" t="s">
        <v>83</v>
      </c>
      <c r="AY723" s="277" t="s">
        <v>205</v>
      </c>
    </row>
    <row r="724" s="2" customFormat="1" ht="33" customHeight="1">
      <c r="A724" s="39"/>
      <c r="B724" s="40"/>
      <c r="C724" s="227" t="s">
        <v>620</v>
      </c>
      <c r="D724" s="227" t="s">
        <v>208</v>
      </c>
      <c r="E724" s="228" t="s">
        <v>621</v>
      </c>
      <c r="F724" s="229" t="s">
        <v>622</v>
      </c>
      <c r="G724" s="230" t="s">
        <v>398</v>
      </c>
      <c r="H724" s="231">
        <v>188.00299999999999</v>
      </c>
      <c r="I724" s="232"/>
      <c r="J724" s="233">
        <f>ROUND(I724*H724,2)</f>
        <v>0</v>
      </c>
      <c r="K724" s="229" t="s">
        <v>212</v>
      </c>
      <c r="L724" s="45"/>
      <c r="M724" s="234" t="s">
        <v>1</v>
      </c>
      <c r="N724" s="235" t="s">
        <v>41</v>
      </c>
      <c r="O724" s="92"/>
      <c r="P724" s="236">
        <f>O724*H724</f>
        <v>0</v>
      </c>
      <c r="Q724" s="236">
        <v>0.16116</v>
      </c>
      <c r="R724" s="236">
        <f>Q724*H724</f>
        <v>30.298563479999999</v>
      </c>
      <c r="S724" s="236">
        <v>0</v>
      </c>
      <c r="T724" s="237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38" t="s">
        <v>213</v>
      </c>
      <c r="AT724" s="238" t="s">
        <v>208</v>
      </c>
      <c r="AU724" s="238" t="s">
        <v>214</v>
      </c>
      <c r="AY724" s="18" t="s">
        <v>205</v>
      </c>
      <c r="BE724" s="239">
        <f>IF(N724="základní",J724,0)</f>
        <v>0</v>
      </c>
      <c r="BF724" s="239">
        <f>IF(N724="snížená",J724,0)</f>
        <v>0</v>
      </c>
      <c r="BG724" s="239">
        <f>IF(N724="zákl. přenesená",J724,0)</f>
        <v>0</v>
      </c>
      <c r="BH724" s="239">
        <f>IF(N724="sníž. přenesená",J724,0)</f>
        <v>0</v>
      </c>
      <c r="BI724" s="239">
        <f>IF(N724="nulová",J724,0)</f>
        <v>0</v>
      </c>
      <c r="BJ724" s="18" t="s">
        <v>83</v>
      </c>
      <c r="BK724" s="239">
        <f>ROUND(I724*H724,2)</f>
        <v>0</v>
      </c>
      <c r="BL724" s="18" t="s">
        <v>213</v>
      </c>
      <c r="BM724" s="238" t="s">
        <v>623</v>
      </c>
    </row>
    <row r="725" s="2" customFormat="1">
      <c r="A725" s="39"/>
      <c r="B725" s="40"/>
      <c r="C725" s="41"/>
      <c r="D725" s="240" t="s">
        <v>216</v>
      </c>
      <c r="E725" s="41"/>
      <c r="F725" s="241" t="s">
        <v>624</v>
      </c>
      <c r="G725" s="41"/>
      <c r="H725" s="41"/>
      <c r="I725" s="242"/>
      <c r="J725" s="41"/>
      <c r="K725" s="41"/>
      <c r="L725" s="45"/>
      <c r="M725" s="243"/>
      <c r="N725" s="244"/>
      <c r="O725" s="92"/>
      <c r="P725" s="92"/>
      <c r="Q725" s="92"/>
      <c r="R725" s="92"/>
      <c r="S725" s="92"/>
      <c r="T725" s="93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T725" s="18" t="s">
        <v>216</v>
      </c>
      <c r="AU725" s="18" t="s">
        <v>214</v>
      </c>
    </row>
    <row r="726" s="13" customFormat="1">
      <c r="A726" s="13"/>
      <c r="B726" s="245"/>
      <c r="C726" s="246"/>
      <c r="D726" s="247" t="s">
        <v>218</v>
      </c>
      <c r="E726" s="248" t="s">
        <v>1</v>
      </c>
      <c r="F726" s="249" t="s">
        <v>219</v>
      </c>
      <c r="G726" s="246"/>
      <c r="H726" s="248" t="s">
        <v>1</v>
      </c>
      <c r="I726" s="250"/>
      <c r="J726" s="246"/>
      <c r="K726" s="246"/>
      <c r="L726" s="251"/>
      <c r="M726" s="252"/>
      <c r="N726" s="253"/>
      <c r="O726" s="253"/>
      <c r="P726" s="253"/>
      <c r="Q726" s="253"/>
      <c r="R726" s="253"/>
      <c r="S726" s="253"/>
      <c r="T726" s="254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5" t="s">
        <v>218</v>
      </c>
      <c r="AU726" s="255" t="s">
        <v>214</v>
      </c>
      <c r="AV726" s="13" t="s">
        <v>83</v>
      </c>
      <c r="AW726" s="13" t="s">
        <v>32</v>
      </c>
      <c r="AX726" s="13" t="s">
        <v>76</v>
      </c>
      <c r="AY726" s="255" t="s">
        <v>205</v>
      </c>
    </row>
    <row r="727" s="13" customFormat="1">
      <c r="A727" s="13"/>
      <c r="B727" s="245"/>
      <c r="C727" s="246"/>
      <c r="D727" s="247" t="s">
        <v>218</v>
      </c>
      <c r="E727" s="248" t="s">
        <v>1</v>
      </c>
      <c r="F727" s="249" t="s">
        <v>220</v>
      </c>
      <c r="G727" s="246"/>
      <c r="H727" s="248" t="s">
        <v>1</v>
      </c>
      <c r="I727" s="250"/>
      <c r="J727" s="246"/>
      <c r="K727" s="246"/>
      <c r="L727" s="251"/>
      <c r="M727" s="252"/>
      <c r="N727" s="253"/>
      <c r="O727" s="253"/>
      <c r="P727" s="253"/>
      <c r="Q727" s="253"/>
      <c r="R727" s="253"/>
      <c r="S727" s="253"/>
      <c r="T727" s="254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5" t="s">
        <v>218</v>
      </c>
      <c r="AU727" s="255" t="s">
        <v>214</v>
      </c>
      <c r="AV727" s="13" t="s">
        <v>83</v>
      </c>
      <c r="AW727" s="13" t="s">
        <v>32</v>
      </c>
      <c r="AX727" s="13" t="s">
        <v>76</v>
      </c>
      <c r="AY727" s="255" t="s">
        <v>205</v>
      </c>
    </row>
    <row r="728" s="13" customFormat="1">
      <c r="A728" s="13"/>
      <c r="B728" s="245"/>
      <c r="C728" s="246"/>
      <c r="D728" s="247" t="s">
        <v>218</v>
      </c>
      <c r="E728" s="248" t="s">
        <v>1</v>
      </c>
      <c r="F728" s="249" t="s">
        <v>222</v>
      </c>
      <c r="G728" s="246"/>
      <c r="H728" s="248" t="s">
        <v>1</v>
      </c>
      <c r="I728" s="250"/>
      <c r="J728" s="246"/>
      <c r="K728" s="246"/>
      <c r="L728" s="251"/>
      <c r="M728" s="252"/>
      <c r="N728" s="253"/>
      <c r="O728" s="253"/>
      <c r="P728" s="253"/>
      <c r="Q728" s="253"/>
      <c r="R728" s="253"/>
      <c r="S728" s="253"/>
      <c r="T728" s="254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5" t="s">
        <v>218</v>
      </c>
      <c r="AU728" s="255" t="s">
        <v>214</v>
      </c>
      <c r="AV728" s="13" t="s">
        <v>83</v>
      </c>
      <c r="AW728" s="13" t="s">
        <v>32</v>
      </c>
      <c r="AX728" s="13" t="s">
        <v>76</v>
      </c>
      <c r="AY728" s="255" t="s">
        <v>205</v>
      </c>
    </row>
    <row r="729" s="13" customFormat="1">
      <c r="A729" s="13"/>
      <c r="B729" s="245"/>
      <c r="C729" s="246"/>
      <c r="D729" s="247" t="s">
        <v>218</v>
      </c>
      <c r="E729" s="248" t="s">
        <v>1</v>
      </c>
      <c r="F729" s="249" t="s">
        <v>605</v>
      </c>
      <c r="G729" s="246"/>
      <c r="H729" s="248" t="s">
        <v>1</v>
      </c>
      <c r="I729" s="250"/>
      <c r="J729" s="246"/>
      <c r="K729" s="246"/>
      <c r="L729" s="251"/>
      <c r="M729" s="252"/>
      <c r="N729" s="253"/>
      <c r="O729" s="253"/>
      <c r="P729" s="253"/>
      <c r="Q729" s="253"/>
      <c r="R729" s="253"/>
      <c r="S729" s="253"/>
      <c r="T729" s="254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5" t="s">
        <v>218</v>
      </c>
      <c r="AU729" s="255" t="s">
        <v>214</v>
      </c>
      <c r="AV729" s="13" t="s">
        <v>83</v>
      </c>
      <c r="AW729" s="13" t="s">
        <v>32</v>
      </c>
      <c r="AX729" s="13" t="s">
        <v>76</v>
      </c>
      <c r="AY729" s="255" t="s">
        <v>205</v>
      </c>
    </row>
    <row r="730" s="14" customFormat="1">
      <c r="A730" s="14"/>
      <c r="B730" s="256"/>
      <c r="C730" s="257"/>
      <c r="D730" s="247" t="s">
        <v>218</v>
      </c>
      <c r="E730" s="258" t="s">
        <v>1</v>
      </c>
      <c r="F730" s="259" t="s">
        <v>625</v>
      </c>
      <c r="G730" s="257"/>
      <c r="H730" s="260">
        <v>115.77800000000001</v>
      </c>
      <c r="I730" s="261"/>
      <c r="J730" s="257"/>
      <c r="K730" s="257"/>
      <c r="L730" s="262"/>
      <c r="M730" s="263"/>
      <c r="N730" s="264"/>
      <c r="O730" s="264"/>
      <c r="P730" s="264"/>
      <c r="Q730" s="264"/>
      <c r="R730" s="264"/>
      <c r="S730" s="264"/>
      <c r="T730" s="265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66" t="s">
        <v>218</v>
      </c>
      <c r="AU730" s="266" t="s">
        <v>214</v>
      </c>
      <c r="AV730" s="14" t="s">
        <v>85</v>
      </c>
      <c r="AW730" s="14" t="s">
        <v>32</v>
      </c>
      <c r="AX730" s="14" t="s">
        <v>76</v>
      </c>
      <c r="AY730" s="266" t="s">
        <v>205</v>
      </c>
    </row>
    <row r="731" s="14" customFormat="1">
      <c r="A731" s="14"/>
      <c r="B731" s="256"/>
      <c r="C731" s="257"/>
      <c r="D731" s="247" t="s">
        <v>218</v>
      </c>
      <c r="E731" s="258" t="s">
        <v>1</v>
      </c>
      <c r="F731" s="259" t="s">
        <v>626</v>
      </c>
      <c r="G731" s="257"/>
      <c r="H731" s="260">
        <v>36.064</v>
      </c>
      <c r="I731" s="261"/>
      <c r="J731" s="257"/>
      <c r="K731" s="257"/>
      <c r="L731" s="262"/>
      <c r="M731" s="263"/>
      <c r="N731" s="264"/>
      <c r="O731" s="264"/>
      <c r="P731" s="264"/>
      <c r="Q731" s="264"/>
      <c r="R731" s="264"/>
      <c r="S731" s="264"/>
      <c r="T731" s="265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66" t="s">
        <v>218</v>
      </c>
      <c r="AU731" s="266" t="s">
        <v>214</v>
      </c>
      <c r="AV731" s="14" t="s">
        <v>85</v>
      </c>
      <c r="AW731" s="14" t="s">
        <v>32</v>
      </c>
      <c r="AX731" s="14" t="s">
        <v>76</v>
      </c>
      <c r="AY731" s="266" t="s">
        <v>205</v>
      </c>
    </row>
    <row r="732" s="16" customFormat="1">
      <c r="A732" s="16"/>
      <c r="B732" s="278"/>
      <c r="C732" s="279"/>
      <c r="D732" s="247" t="s">
        <v>218</v>
      </c>
      <c r="E732" s="280" t="s">
        <v>1</v>
      </c>
      <c r="F732" s="281" t="s">
        <v>241</v>
      </c>
      <c r="G732" s="279"/>
      <c r="H732" s="282">
        <v>151.84200000000001</v>
      </c>
      <c r="I732" s="283"/>
      <c r="J732" s="279"/>
      <c r="K732" s="279"/>
      <c r="L732" s="284"/>
      <c r="M732" s="285"/>
      <c r="N732" s="286"/>
      <c r="O732" s="286"/>
      <c r="P732" s="286"/>
      <c r="Q732" s="286"/>
      <c r="R732" s="286"/>
      <c r="S732" s="286"/>
      <c r="T732" s="287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T732" s="288" t="s">
        <v>218</v>
      </c>
      <c r="AU732" s="288" t="s">
        <v>214</v>
      </c>
      <c r="AV732" s="16" t="s">
        <v>214</v>
      </c>
      <c r="AW732" s="16" t="s">
        <v>32</v>
      </c>
      <c r="AX732" s="16" t="s">
        <v>76</v>
      </c>
      <c r="AY732" s="288" t="s">
        <v>205</v>
      </c>
    </row>
    <row r="733" s="13" customFormat="1">
      <c r="A733" s="13"/>
      <c r="B733" s="245"/>
      <c r="C733" s="246"/>
      <c r="D733" s="247" t="s">
        <v>218</v>
      </c>
      <c r="E733" s="248" t="s">
        <v>1</v>
      </c>
      <c r="F733" s="249" t="s">
        <v>608</v>
      </c>
      <c r="G733" s="246"/>
      <c r="H733" s="248" t="s">
        <v>1</v>
      </c>
      <c r="I733" s="250"/>
      <c r="J733" s="246"/>
      <c r="K733" s="246"/>
      <c r="L733" s="251"/>
      <c r="M733" s="252"/>
      <c r="N733" s="253"/>
      <c r="O733" s="253"/>
      <c r="P733" s="253"/>
      <c r="Q733" s="253"/>
      <c r="R733" s="253"/>
      <c r="S733" s="253"/>
      <c r="T733" s="254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5" t="s">
        <v>218</v>
      </c>
      <c r="AU733" s="255" t="s">
        <v>214</v>
      </c>
      <c r="AV733" s="13" t="s">
        <v>83</v>
      </c>
      <c r="AW733" s="13" t="s">
        <v>32</v>
      </c>
      <c r="AX733" s="13" t="s">
        <v>76</v>
      </c>
      <c r="AY733" s="255" t="s">
        <v>205</v>
      </c>
    </row>
    <row r="734" s="14" customFormat="1">
      <c r="A734" s="14"/>
      <c r="B734" s="256"/>
      <c r="C734" s="257"/>
      <c r="D734" s="247" t="s">
        <v>218</v>
      </c>
      <c r="E734" s="258" t="s">
        <v>1</v>
      </c>
      <c r="F734" s="259" t="s">
        <v>627</v>
      </c>
      <c r="G734" s="257"/>
      <c r="H734" s="260">
        <v>36.161000000000001</v>
      </c>
      <c r="I734" s="261"/>
      <c r="J734" s="257"/>
      <c r="K734" s="257"/>
      <c r="L734" s="262"/>
      <c r="M734" s="263"/>
      <c r="N734" s="264"/>
      <c r="O734" s="264"/>
      <c r="P734" s="264"/>
      <c r="Q734" s="264"/>
      <c r="R734" s="264"/>
      <c r="S734" s="264"/>
      <c r="T734" s="265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66" t="s">
        <v>218</v>
      </c>
      <c r="AU734" s="266" t="s">
        <v>214</v>
      </c>
      <c r="AV734" s="14" t="s">
        <v>85</v>
      </c>
      <c r="AW734" s="14" t="s">
        <v>32</v>
      </c>
      <c r="AX734" s="14" t="s">
        <v>76</v>
      </c>
      <c r="AY734" s="266" t="s">
        <v>205</v>
      </c>
    </row>
    <row r="735" s="16" customFormat="1">
      <c r="A735" s="16"/>
      <c r="B735" s="278"/>
      <c r="C735" s="279"/>
      <c r="D735" s="247" t="s">
        <v>218</v>
      </c>
      <c r="E735" s="280" t="s">
        <v>1</v>
      </c>
      <c r="F735" s="281" t="s">
        <v>241</v>
      </c>
      <c r="G735" s="279"/>
      <c r="H735" s="282">
        <v>36.161000000000001</v>
      </c>
      <c r="I735" s="283"/>
      <c r="J735" s="279"/>
      <c r="K735" s="279"/>
      <c r="L735" s="284"/>
      <c r="M735" s="285"/>
      <c r="N735" s="286"/>
      <c r="O735" s="286"/>
      <c r="P735" s="286"/>
      <c r="Q735" s="286"/>
      <c r="R735" s="286"/>
      <c r="S735" s="286"/>
      <c r="T735" s="287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T735" s="288" t="s">
        <v>218</v>
      </c>
      <c r="AU735" s="288" t="s">
        <v>214</v>
      </c>
      <c r="AV735" s="16" t="s">
        <v>214</v>
      </c>
      <c r="AW735" s="16" t="s">
        <v>32</v>
      </c>
      <c r="AX735" s="16" t="s">
        <v>76</v>
      </c>
      <c r="AY735" s="288" t="s">
        <v>205</v>
      </c>
    </row>
    <row r="736" s="15" customFormat="1">
      <c r="A736" s="15"/>
      <c r="B736" s="267"/>
      <c r="C736" s="268"/>
      <c r="D736" s="247" t="s">
        <v>218</v>
      </c>
      <c r="E736" s="269" t="s">
        <v>1</v>
      </c>
      <c r="F736" s="270" t="s">
        <v>229</v>
      </c>
      <c r="G736" s="268"/>
      <c r="H736" s="271">
        <v>188.00299999999999</v>
      </c>
      <c r="I736" s="272"/>
      <c r="J736" s="268"/>
      <c r="K736" s="268"/>
      <c r="L736" s="273"/>
      <c r="M736" s="274"/>
      <c r="N736" s="275"/>
      <c r="O736" s="275"/>
      <c r="P736" s="275"/>
      <c r="Q736" s="275"/>
      <c r="R736" s="275"/>
      <c r="S736" s="275"/>
      <c r="T736" s="276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T736" s="277" t="s">
        <v>218</v>
      </c>
      <c r="AU736" s="277" t="s">
        <v>214</v>
      </c>
      <c r="AV736" s="15" t="s">
        <v>213</v>
      </c>
      <c r="AW736" s="15" t="s">
        <v>32</v>
      </c>
      <c r="AX736" s="15" t="s">
        <v>83</v>
      </c>
      <c r="AY736" s="277" t="s">
        <v>205</v>
      </c>
    </row>
    <row r="737" s="2" customFormat="1" ht="24.15" customHeight="1">
      <c r="A737" s="39"/>
      <c r="B737" s="40"/>
      <c r="C737" s="227" t="s">
        <v>628</v>
      </c>
      <c r="D737" s="227" t="s">
        <v>208</v>
      </c>
      <c r="E737" s="228" t="s">
        <v>629</v>
      </c>
      <c r="F737" s="229" t="s">
        <v>630</v>
      </c>
      <c r="G737" s="230" t="s">
        <v>255</v>
      </c>
      <c r="H737" s="231">
        <v>41.93</v>
      </c>
      <c r="I737" s="232"/>
      <c r="J737" s="233">
        <f>ROUND(I737*H737,2)</f>
        <v>0</v>
      </c>
      <c r="K737" s="229" t="s">
        <v>212</v>
      </c>
      <c r="L737" s="45"/>
      <c r="M737" s="234" t="s">
        <v>1</v>
      </c>
      <c r="N737" s="235" t="s">
        <v>41</v>
      </c>
      <c r="O737" s="92"/>
      <c r="P737" s="236">
        <f>O737*H737</f>
        <v>0</v>
      </c>
      <c r="Q737" s="236">
        <v>0.0049800000000000001</v>
      </c>
      <c r="R737" s="236">
        <f>Q737*H737</f>
        <v>0.20881140000000001</v>
      </c>
      <c r="S737" s="236">
        <v>0</v>
      </c>
      <c r="T737" s="237">
        <f>S737*H737</f>
        <v>0</v>
      </c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R737" s="238" t="s">
        <v>213</v>
      </c>
      <c r="AT737" s="238" t="s">
        <v>208</v>
      </c>
      <c r="AU737" s="238" t="s">
        <v>214</v>
      </c>
      <c r="AY737" s="18" t="s">
        <v>205</v>
      </c>
      <c r="BE737" s="239">
        <f>IF(N737="základní",J737,0)</f>
        <v>0</v>
      </c>
      <c r="BF737" s="239">
        <f>IF(N737="snížená",J737,0)</f>
        <v>0</v>
      </c>
      <c r="BG737" s="239">
        <f>IF(N737="zákl. přenesená",J737,0)</f>
        <v>0</v>
      </c>
      <c r="BH737" s="239">
        <f>IF(N737="sníž. přenesená",J737,0)</f>
        <v>0</v>
      </c>
      <c r="BI737" s="239">
        <f>IF(N737="nulová",J737,0)</f>
        <v>0</v>
      </c>
      <c r="BJ737" s="18" t="s">
        <v>83</v>
      </c>
      <c r="BK737" s="239">
        <f>ROUND(I737*H737,2)</f>
        <v>0</v>
      </c>
      <c r="BL737" s="18" t="s">
        <v>213</v>
      </c>
      <c r="BM737" s="238" t="s">
        <v>631</v>
      </c>
    </row>
    <row r="738" s="2" customFormat="1">
      <c r="A738" s="39"/>
      <c r="B738" s="40"/>
      <c r="C738" s="41"/>
      <c r="D738" s="240" t="s">
        <v>216</v>
      </c>
      <c r="E738" s="41"/>
      <c r="F738" s="241" t="s">
        <v>632</v>
      </c>
      <c r="G738" s="41"/>
      <c r="H738" s="41"/>
      <c r="I738" s="242"/>
      <c r="J738" s="41"/>
      <c r="K738" s="41"/>
      <c r="L738" s="45"/>
      <c r="M738" s="243"/>
      <c r="N738" s="244"/>
      <c r="O738" s="92"/>
      <c r="P738" s="92"/>
      <c r="Q738" s="92"/>
      <c r="R738" s="92"/>
      <c r="S738" s="92"/>
      <c r="T738" s="93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T738" s="18" t="s">
        <v>216</v>
      </c>
      <c r="AU738" s="18" t="s">
        <v>214</v>
      </c>
    </row>
    <row r="739" s="13" customFormat="1">
      <c r="A739" s="13"/>
      <c r="B739" s="245"/>
      <c r="C739" s="246"/>
      <c r="D739" s="247" t="s">
        <v>218</v>
      </c>
      <c r="E739" s="248" t="s">
        <v>1</v>
      </c>
      <c r="F739" s="249" t="s">
        <v>219</v>
      </c>
      <c r="G739" s="246"/>
      <c r="H739" s="248" t="s">
        <v>1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5" t="s">
        <v>218</v>
      </c>
      <c r="AU739" s="255" t="s">
        <v>214</v>
      </c>
      <c r="AV739" s="13" t="s">
        <v>83</v>
      </c>
      <c r="AW739" s="13" t="s">
        <v>32</v>
      </c>
      <c r="AX739" s="13" t="s">
        <v>76</v>
      </c>
      <c r="AY739" s="255" t="s">
        <v>205</v>
      </c>
    </row>
    <row r="740" s="13" customFormat="1">
      <c r="A740" s="13"/>
      <c r="B740" s="245"/>
      <c r="C740" s="246"/>
      <c r="D740" s="247" t="s">
        <v>218</v>
      </c>
      <c r="E740" s="248" t="s">
        <v>1</v>
      </c>
      <c r="F740" s="249" t="s">
        <v>220</v>
      </c>
      <c r="G740" s="246"/>
      <c r="H740" s="248" t="s">
        <v>1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5" t="s">
        <v>218</v>
      </c>
      <c r="AU740" s="255" t="s">
        <v>214</v>
      </c>
      <c r="AV740" s="13" t="s">
        <v>83</v>
      </c>
      <c r="AW740" s="13" t="s">
        <v>32</v>
      </c>
      <c r="AX740" s="13" t="s">
        <v>76</v>
      </c>
      <c r="AY740" s="255" t="s">
        <v>205</v>
      </c>
    </row>
    <row r="741" s="13" customFormat="1">
      <c r="A741" s="13"/>
      <c r="B741" s="245"/>
      <c r="C741" s="246"/>
      <c r="D741" s="247" t="s">
        <v>218</v>
      </c>
      <c r="E741" s="248" t="s">
        <v>1</v>
      </c>
      <c r="F741" s="249" t="s">
        <v>222</v>
      </c>
      <c r="G741" s="246"/>
      <c r="H741" s="248" t="s">
        <v>1</v>
      </c>
      <c r="I741" s="250"/>
      <c r="J741" s="246"/>
      <c r="K741" s="246"/>
      <c r="L741" s="251"/>
      <c r="M741" s="252"/>
      <c r="N741" s="253"/>
      <c r="O741" s="253"/>
      <c r="P741" s="253"/>
      <c r="Q741" s="253"/>
      <c r="R741" s="253"/>
      <c r="S741" s="253"/>
      <c r="T741" s="254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5" t="s">
        <v>218</v>
      </c>
      <c r="AU741" s="255" t="s">
        <v>214</v>
      </c>
      <c r="AV741" s="13" t="s">
        <v>83</v>
      </c>
      <c r="AW741" s="13" t="s">
        <v>32</v>
      </c>
      <c r="AX741" s="13" t="s">
        <v>76</v>
      </c>
      <c r="AY741" s="255" t="s">
        <v>205</v>
      </c>
    </row>
    <row r="742" s="13" customFormat="1">
      <c r="A742" s="13"/>
      <c r="B742" s="245"/>
      <c r="C742" s="246"/>
      <c r="D742" s="247" t="s">
        <v>218</v>
      </c>
      <c r="E742" s="248" t="s">
        <v>1</v>
      </c>
      <c r="F742" s="249" t="s">
        <v>605</v>
      </c>
      <c r="G742" s="246"/>
      <c r="H742" s="248" t="s">
        <v>1</v>
      </c>
      <c r="I742" s="250"/>
      <c r="J742" s="246"/>
      <c r="K742" s="246"/>
      <c r="L742" s="251"/>
      <c r="M742" s="252"/>
      <c r="N742" s="253"/>
      <c r="O742" s="253"/>
      <c r="P742" s="253"/>
      <c r="Q742" s="253"/>
      <c r="R742" s="253"/>
      <c r="S742" s="253"/>
      <c r="T742" s="254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5" t="s">
        <v>218</v>
      </c>
      <c r="AU742" s="255" t="s">
        <v>214</v>
      </c>
      <c r="AV742" s="13" t="s">
        <v>83</v>
      </c>
      <c r="AW742" s="13" t="s">
        <v>32</v>
      </c>
      <c r="AX742" s="13" t="s">
        <v>76</v>
      </c>
      <c r="AY742" s="255" t="s">
        <v>205</v>
      </c>
    </row>
    <row r="743" s="14" customFormat="1">
      <c r="A743" s="14"/>
      <c r="B743" s="256"/>
      <c r="C743" s="257"/>
      <c r="D743" s="247" t="s">
        <v>218</v>
      </c>
      <c r="E743" s="258" t="s">
        <v>1</v>
      </c>
      <c r="F743" s="259" t="s">
        <v>633</v>
      </c>
      <c r="G743" s="257"/>
      <c r="H743" s="260">
        <v>19.43</v>
      </c>
      <c r="I743" s="261"/>
      <c r="J743" s="257"/>
      <c r="K743" s="257"/>
      <c r="L743" s="262"/>
      <c r="M743" s="263"/>
      <c r="N743" s="264"/>
      <c r="O743" s="264"/>
      <c r="P743" s="264"/>
      <c r="Q743" s="264"/>
      <c r="R743" s="264"/>
      <c r="S743" s="264"/>
      <c r="T743" s="265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66" t="s">
        <v>218</v>
      </c>
      <c r="AU743" s="266" t="s">
        <v>214</v>
      </c>
      <c r="AV743" s="14" t="s">
        <v>85</v>
      </c>
      <c r="AW743" s="14" t="s">
        <v>32</v>
      </c>
      <c r="AX743" s="14" t="s">
        <v>76</v>
      </c>
      <c r="AY743" s="266" t="s">
        <v>205</v>
      </c>
    </row>
    <row r="744" s="14" customFormat="1">
      <c r="A744" s="14"/>
      <c r="B744" s="256"/>
      <c r="C744" s="257"/>
      <c r="D744" s="247" t="s">
        <v>218</v>
      </c>
      <c r="E744" s="258" t="s">
        <v>1</v>
      </c>
      <c r="F744" s="259" t="s">
        <v>634</v>
      </c>
      <c r="G744" s="257"/>
      <c r="H744" s="260">
        <v>11.199999999999999</v>
      </c>
      <c r="I744" s="261"/>
      <c r="J744" s="257"/>
      <c r="K744" s="257"/>
      <c r="L744" s="262"/>
      <c r="M744" s="263"/>
      <c r="N744" s="264"/>
      <c r="O744" s="264"/>
      <c r="P744" s="264"/>
      <c r="Q744" s="264"/>
      <c r="R744" s="264"/>
      <c r="S744" s="264"/>
      <c r="T744" s="265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66" t="s">
        <v>218</v>
      </c>
      <c r="AU744" s="266" t="s">
        <v>214</v>
      </c>
      <c r="AV744" s="14" t="s">
        <v>85</v>
      </c>
      <c r="AW744" s="14" t="s">
        <v>32</v>
      </c>
      <c r="AX744" s="14" t="s">
        <v>76</v>
      </c>
      <c r="AY744" s="266" t="s">
        <v>205</v>
      </c>
    </row>
    <row r="745" s="13" customFormat="1">
      <c r="A745" s="13"/>
      <c r="B745" s="245"/>
      <c r="C745" s="246"/>
      <c r="D745" s="247" t="s">
        <v>218</v>
      </c>
      <c r="E745" s="248" t="s">
        <v>1</v>
      </c>
      <c r="F745" s="249" t="s">
        <v>608</v>
      </c>
      <c r="G745" s="246"/>
      <c r="H745" s="248" t="s">
        <v>1</v>
      </c>
      <c r="I745" s="250"/>
      <c r="J745" s="246"/>
      <c r="K745" s="246"/>
      <c r="L745" s="251"/>
      <c r="M745" s="252"/>
      <c r="N745" s="253"/>
      <c r="O745" s="253"/>
      <c r="P745" s="253"/>
      <c r="Q745" s="253"/>
      <c r="R745" s="253"/>
      <c r="S745" s="253"/>
      <c r="T745" s="254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5" t="s">
        <v>218</v>
      </c>
      <c r="AU745" s="255" t="s">
        <v>214</v>
      </c>
      <c r="AV745" s="13" t="s">
        <v>83</v>
      </c>
      <c r="AW745" s="13" t="s">
        <v>32</v>
      </c>
      <c r="AX745" s="13" t="s">
        <v>76</v>
      </c>
      <c r="AY745" s="255" t="s">
        <v>205</v>
      </c>
    </row>
    <row r="746" s="14" customFormat="1">
      <c r="A746" s="14"/>
      <c r="B746" s="256"/>
      <c r="C746" s="257"/>
      <c r="D746" s="247" t="s">
        <v>218</v>
      </c>
      <c r="E746" s="258" t="s">
        <v>1</v>
      </c>
      <c r="F746" s="259" t="s">
        <v>635</v>
      </c>
      <c r="G746" s="257"/>
      <c r="H746" s="260">
        <v>11.300000000000001</v>
      </c>
      <c r="I746" s="261"/>
      <c r="J746" s="257"/>
      <c r="K746" s="257"/>
      <c r="L746" s="262"/>
      <c r="M746" s="263"/>
      <c r="N746" s="264"/>
      <c r="O746" s="264"/>
      <c r="P746" s="264"/>
      <c r="Q746" s="264"/>
      <c r="R746" s="264"/>
      <c r="S746" s="264"/>
      <c r="T746" s="265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66" t="s">
        <v>218</v>
      </c>
      <c r="AU746" s="266" t="s">
        <v>214</v>
      </c>
      <c r="AV746" s="14" t="s">
        <v>85</v>
      </c>
      <c r="AW746" s="14" t="s">
        <v>32</v>
      </c>
      <c r="AX746" s="14" t="s">
        <v>76</v>
      </c>
      <c r="AY746" s="266" t="s">
        <v>205</v>
      </c>
    </row>
    <row r="747" s="15" customFormat="1">
      <c r="A747" s="15"/>
      <c r="B747" s="267"/>
      <c r="C747" s="268"/>
      <c r="D747" s="247" t="s">
        <v>218</v>
      </c>
      <c r="E747" s="269" t="s">
        <v>1</v>
      </c>
      <c r="F747" s="270" t="s">
        <v>229</v>
      </c>
      <c r="G747" s="268"/>
      <c r="H747" s="271">
        <v>41.93</v>
      </c>
      <c r="I747" s="272"/>
      <c r="J747" s="268"/>
      <c r="K747" s="268"/>
      <c r="L747" s="273"/>
      <c r="M747" s="274"/>
      <c r="N747" s="275"/>
      <c r="O747" s="275"/>
      <c r="P747" s="275"/>
      <c r="Q747" s="275"/>
      <c r="R747" s="275"/>
      <c r="S747" s="275"/>
      <c r="T747" s="276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77" t="s">
        <v>218</v>
      </c>
      <c r="AU747" s="277" t="s">
        <v>214</v>
      </c>
      <c r="AV747" s="15" t="s">
        <v>213</v>
      </c>
      <c r="AW747" s="15" t="s">
        <v>32</v>
      </c>
      <c r="AX747" s="15" t="s">
        <v>83</v>
      </c>
      <c r="AY747" s="277" t="s">
        <v>205</v>
      </c>
    </row>
    <row r="748" s="2" customFormat="1" ht="16.5" customHeight="1">
      <c r="A748" s="39"/>
      <c r="B748" s="40"/>
      <c r="C748" s="227" t="s">
        <v>636</v>
      </c>
      <c r="D748" s="227" t="s">
        <v>208</v>
      </c>
      <c r="E748" s="228" t="s">
        <v>637</v>
      </c>
      <c r="F748" s="229" t="s">
        <v>638</v>
      </c>
      <c r="G748" s="230" t="s">
        <v>211</v>
      </c>
      <c r="H748" s="231">
        <v>7.4299999999999997</v>
      </c>
      <c r="I748" s="232"/>
      <c r="J748" s="233">
        <f>ROUND(I748*H748,2)</f>
        <v>0</v>
      </c>
      <c r="K748" s="229" t="s">
        <v>212</v>
      </c>
      <c r="L748" s="45"/>
      <c r="M748" s="234" t="s">
        <v>1</v>
      </c>
      <c r="N748" s="235" t="s">
        <v>41</v>
      </c>
      <c r="O748" s="92"/>
      <c r="P748" s="236">
        <f>O748*H748</f>
        <v>0</v>
      </c>
      <c r="Q748" s="236">
        <v>2.5018699999999998</v>
      </c>
      <c r="R748" s="236">
        <f>Q748*H748</f>
        <v>18.588894099999997</v>
      </c>
      <c r="S748" s="236">
        <v>0</v>
      </c>
      <c r="T748" s="237">
        <f>S748*H748</f>
        <v>0</v>
      </c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R748" s="238" t="s">
        <v>213</v>
      </c>
      <c r="AT748" s="238" t="s">
        <v>208</v>
      </c>
      <c r="AU748" s="238" t="s">
        <v>214</v>
      </c>
      <c r="AY748" s="18" t="s">
        <v>205</v>
      </c>
      <c r="BE748" s="239">
        <f>IF(N748="základní",J748,0)</f>
        <v>0</v>
      </c>
      <c r="BF748" s="239">
        <f>IF(N748="snížená",J748,0)</f>
        <v>0</v>
      </c>
      <c r="BG748" s="239">
        <f>IF(N748="zákl. přenesená",J748,0)</f>
        <v>0</v>
      </c>
      <c r="BH748" s="239">
        <f>IF(N748="sníž. přenesená",J748,0)</f>
        <v>0</v>
      </c>
      <c r="BI748" s="239">
        <f>IF(N748="nulová",J748,0)</f>
        <v>0</v>
      </c>
      <c r="BJ748" s="18" t="s">
        <v>83</v>
      </c>
      <c r="BK748" s="239">
        <f>ROUND(I748*H748,2)</f>
        <v>0</v>
      </c>
      <c r="BL748" s="18" t="s">
        <v>213</v>
      </c>
      <c r="BM748" s="238" t="s">
        <v>639</v>
      </c>
    </row>
    <row r="749" s="2" customFormat="1">
      <c r="A749" s="39"/>
      <c r="B749" s="40"/>
      <c r="C749" s="41"/>
      <c r="D749" s="240" t="s">
        <v>216</v>
      </c>
      <c r="E749" s="41"/>
      <c r="F749" s="241" t="s">
        <v>640</v>
      </c>
      <c r="G749" s="41"/>
      <c r="H749" s="41"/>
      <c r="I749" s="242"/>
      <c r="J749" s="41"/>
      <c r="K749" s="41"/>
      <c r="L749" s="45"/>
      <c r="M749" s="243"/>
      <c r="N749" s="244"/>
      <c r="O749" s="92"/>
      <c r="P749" s="92"/>
      <c r="Q749" s="92"/>
      <c r="R749" s="92"/>
      <c r="S749" s="92"/>
      <c r="T749" s="93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T749" s="18" t="s">
        <v>216</v>
      </c>
      <c r="AU749" s="18" t="s">
        <v>214</v>
      </c>
    </row>
    <row r="750" s="13" customFormat="1">
      <c r="A750" s="13"/>
      <c r="B750" s="245"/>
      <c r="C750" s="246"/>
      <c r="D750" s="247" t="s">
        <v>218</v>
      </c>
      <c r="E750" s="248" t="s">
        <v>1</v>
      </c>
      <c r="F750" s="249" t="s">
        <v>219</v>
      </c>
      <c r="G750" s="246"/>
      <c r="H750" s="248" t="s">
        <v>1</v>
      </c>
      <c r="I750" s="250"/>
      <c r="J750" s="246"/>
      <c r="K750" s="246"/>
      <c r="L750" s="251"/>
      <c r="M750" s="252"/>
      <c r="N750" s="253"/>
      <c r="O750" s="253"/>
      <c r="P750" s="253"/>
      <c r="Q750" s="253"/>
      <c r="R750" s="253"/>
      <c r="S750" s="253"/>
      <c r="T750" s="254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5" t="s">
        <v>218</v>
      </c>
      <c r="AU750" s="255" t="s">
        <v>214</v>
      </c>
      <c r="AV750" s="13" t="s">
        <v>83</v>
      </c>
      <c r="AW750" s="13" t="s">
        <v>32</v>
      </c>
      <c r="AX750" s="13" t="s">
        <v>76</v>
      </c>
      <c r="AY750" s="255" t="s">
        <v>205</v>
      </c>
    </row>
    <row r="751" s="13" customFormat="1">
      <c r="A751" s="13"/>
      <c r="B751" s="245"/>
      <c r="C751" s="246"/>
      <c r="D751" s="247" t="s">
        <v>218</v>
      </c>
      <c r="E751" s="248" t="s">
        <v>1</v>
      </c>
      <c r="F751" s="249" t="s">
        <v>220</v>
      </c>
      <c r="G751" s="246"/>
      <c r="H751" s="248" t="s">
        <v>1</v>
      </c>
      <c r="I751" s="250"/>
      <c r="J751" s="246"/>
      <c r="K751" s="246"/>
      <c r="L751" s="251"/>
      <c r="M751" s="252"/>
      <c r="N751" s="253"/>
      <c r="O751" s="253"/>
      <c r="P751" s="253"/>
      <c r="Q751" s="253"/>
      <c r="R751" s="253"/>
      <c r="S751" s="253"/>
      <c r="T751" s="254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5" t="s">
        <v>218</v>
      </c>
      <c r="AU751" s="255" t="s">
        <v>214</v>
      </c>
      <c r="AV751" s="13" t="s">
        <v>83</v>
      </c>
      <c r="AW751" s="13" t="s">
        <v>32</v>
      </c>
      <c r="AX751" s="13" t="s">
        <v>76</v>
      </c>
      <c r="AY751" s="255" t="s">
        <v>205</v>
      </c>
    </row>
    <row r="752" s="13" customFormat="1">
      <c r="A752" s="13"/>
      <c r="B752" s="245"/>
      <c r="C752" s="246"/>
      <c r="D752" s="247" t="s">
        <v>218</v>
      </c>
      <c r="E752" s="248" t="s">
        <v>1</v>
      </c>
      <c r="F752" s="249" t="s">
        <v>222</v>
      </c>
      <c r="G752" s="246"/>
      <c r="H752" s="248" t="s">
        <v>1</v>
      </c>
      <c r="I752" s="250"/>
      <c r="J752" s="246"/>
      <c r="K752" s="246"/>
      <c r="L752" s="251"/>
      <c r="M752" s="252"/>
      <c r="N752" s="253"/>
      <c r="O752" s="253"/>
      <c r="P752" s="253"/>
      <c r="Q752" s="253"/>
      <c r="R752" s="253"/>
      <c r="S752" s="253"/>
      <c r="T752" s="254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5" t="s">
        <v>218</v>
      </c>
      <c r="AU752" s="255" t="s">
        <v>214</v>
      </c>
      <c r="AV752" s="13" t="s">
        <v>83</v>
      </c>
      <c r="AW752" s="13" t="s">
        <v>32</v>
      </c>
      <c r="AX752" s="13" t="s">
        <v>76</v>
      </c>
      <c r="AY752" s="255" t="s">
        <v>205</v>
      </c>
    </row>
    <row r="753" s="14" customFormat="1">
      <c r="A753" s="14"/>
      <c r="B753" s="256"/>
      <c r="C753" s="257"/>
      <c r="D753" s="247" t="s">
        <v>218</v>
      </c>
      <c r="E753" s="258" t="s">
        <v>1</v>
      </c>
      <c r="F753" s="259" t="s">
        <v>641</v>
      </c>
      <c r="G753" s="257"/>
      <c r="H753" s="260">
        <v>7.4299999999999997</v>
      </c>
      <c r="I753" s="261"/>
      <c r="J753" s="257"/>
      <c r="K753" s="257"/>
      <c r="L753" s="262"/>
      <c r="M753" s="263"/>
      <c r="N753" s="264"/>
      <c r="O753" s="264"/>
      <c r="P753" s="264"/>
      <c r="Q753" s="264"/>
      <c r="R753" s="264"/>
      <c r="S753" s="264"/>
      <c r="T753" s="265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66" t="s">
        <v>218</v>
      </c>
      <c r="AU753" s="266" t="s">
        <v>214</v>
      </c>
      <c r="AV753" s="14" t="s">
        <v>85</v>
      </c>
      <c r="AW753" s="14" t="s">
        <v>32</v>
      </c>
      <c r="AX753" s="14" t="s">
        <v>76</v>
      </c>
      <c r="AY753" s="266" t="s">
        <v>205</v>
      </c>
    </row>
    <row r="754" s="15" customFormat="1">
      <c r="A754" s="15"/>
      <c r="B754" s="267"/>
      <c r="C754" s="268"/>
      <c r="D754" s="247" t="s">
        <v>218</v>
      </c>
      <c r="E754" s="269" t="s">
        <v>1</v>
      </c>
      <c r="F754" s="270" t="s">
        <v>229</v>
      </c>
      <c r="G754" s="268"/>
      <c r="H754" s="271">
        <v>7.4299999999999997</v>
      </c>
      <c r="I754" s="272"/>
      <c r="J754" s="268"/>
      <c r="K754" s="268"/>
      <c r="L754" s="273"/>
      <c r="M754" s="274"/>
      <c r="N754" s="275"/>
      <c r="O754" s="275"/>
      <c r="P754" s="275"/>
      <c r="Q754" s="275"/>
      <c r="R754" s="275"/>
      <c r="S754" s="275"/>
      <c r="T754" s="276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77" t="s">
        <v>218</v>
      </c>
      <c r="AU754" s="277" t="s">
        <v>214</v>
      </c>
      <c r="AV754" s="15" t="s">
        <v>213</v>
      </c>
      <c r="AW754" s="15" t="s">
        <v>32</v>
      </c>
      <c r="AX754" s="15" t="s">
        <v>83</v>
      </c>
      <c r="AY754" s="277" t="s">
        <v>205</v>
      </c>
    </row>
    <row r="755" s="2" customFormat="1" ht="24.15" customHeight="1">
      <c r="A755" s="39"/>
      <c r="B755" s="40"/>
      <c r="C755" s="227" t="s">
        <v>642</v>
      </c>
      <c r="D755" s="227" t="s">
        <v>208</v>
      </c>
      <c r="E755" s="228" t="s">
        <v>643</v>
      </c>
      <c r="F755" s="229" t="s">
        <v>644</v>
      </c>
      <c r="G755" s="230" t="s">
        <v>398</v>
      </c>
      <c r="H755" s="231">
        <v>54.695999999999998</v>
      </c>
      <c r="I755" s="232"/>
      <c r="J755" s="233">
        <f>ROUND(I755*H755,2)</f>
        <v>0</v>
      </c>
      <c r="K755" s="229" t="s">
        <v>212</v>
      </c>
      <c r="L755" s="45"/>
      <c r="M755" s="234" t="s">
        <v>1</v>
      </c>
      <c r="N755" s="235" t="s">
        <v>41</v>
      </c>
      <c r="O755" s="92"/>
      <c r="P755" s="236">
        <f>O755*H755</f>
        <v>0</v>
      </c>
      <c r="Q755" s="236">
        <v>0.0027499999999999998</v>
      </c>
      <c r="R755" s="236">
        <f>Q755*H755</f>
        <v>0.15041399999999999</v>
      </c>
      <c r="S755" s="236">
        <v>0</v>
      </c>
      <c r="T755" s="237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38" t="s">
        <v>213</v>
      </c>
      <c r="AT755" s="238" t="s">
        <v>208</v>
      </c>
      <c r="AU755" s="238" t="s">
        <v>214</v>
      </c>
      <c r="AY755" s="18" t="s">
        <v>205</v>
      </c>
      <c r="BE755" s="239">
        <f>IF(N755="základní",J755,0)</f>
        <v>0</v>
      </c>
      <c r="BF755" s="239">
        <f>IF(N755="snížená",J755,0)</f>
        <v>0</v>
      </c>
      <c r="BG755" s="239">
        <f>IF(N755="zákl. přenesená",J755,0)</f>
        <v>0</v>
      </c>
      <c r="BH755" s="239">
        <f>IF(N755="sníž. přenesená",J755,0)</f>
        <v>0</v>
      </c>
      <c r="BI755" s="239">
        <f>IF(N755="nulová",J755,0)</f>
        <v>0</v>
      </c>
      <c r="BJ755" s="18" t="s">
        <v>83</v>
      </c>
      <c r="BK755" s="239">
        <f>ROUND(I755*H755,2)</f>
        <v>0</v>
      </c>
      <c r="BL755" s="18" t="s">
        <v>213</v>
      </c>
      <c r="BM755" s="238" t="s">
        <v>645</v>
      </c>
    </row>
    <row r="756" s="2" customFormat="1">
      <c r="A756" s="39"/>
      <c r="B756" s="40"/>
      <c r="C756" s="41"/>
      <c r="D756" s="240" t="s">
        <v>216</v>
      </c>
      <c r="E756" s="41"/>
      <c r="F756" s="241" t="s">
        <v>646</v>
      </c>
      <c r="G756" s="41"/>
      <c r="H756" s="41"/>
      <c r="I756" s="242"/>
      <c r="J756" s="41"/>
      <c r="K756" s="41"/>
      <c r="L756" s="45"/>
      <c r="M756" s="243"/>
      <c r="N756" s="244"/>
      <c r="O756" s="92"/>
      <c r="P756" s="92"/>
      <c r="Q756" s="92"/>
      <c r="R756" s="92"/>
      <c r="S756" s="92"/>
      <c r="T756" s="93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T756" s="18" t="s">
        <v>216</v>
      </c>
      <c r="AU756" s="18" t="s">
        <v>214</v>
      </c>
    </row>
    <row r="757" s="13" customFormat="1">
      <c r="A757" s="13"/>
      <c r="B757" s="245"/>
      <c r="C757" s="246"/>
      <c r="D757" s="247" t="s">
        <v>218</v>
      </c>
      <c r="E757" s="248" t="s">
        <v>1</v>
      </c>
      <c r="F757" s="249" t="s">
        <v>219</v>
      </c>
      <c r="G757" s="246"/>
      <c r="H757" s="248" t="s">
        <v>1</v>
      </c>
      <c r="I757" s="250"/>
      <c r="J757" s="246"/>
      <c r="K757" s="246"/>
      <c r="L757" s="251"/>
      <c r="M757" s="252"/>
      <c r="N757" s="253"/>
      <c r="O757" s="253"/>
      <c r="P757" s="253"/>
      <c r="Q757" s="253"/>
      <c r="R757" s="253"/>
      <c r="S757" s="253"/>
      <c r="T757" s="254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5" t="s">
        <v>218</v>
      </c>
      <c r="AU757" s="255" t="s">
        <v>214</v>
      </c>
      <c r="AV757" s="13" t="s">
        <v>83</v>
      </c>
      <c r="AW757" s="13" t="s">
        <v>32</v>
      </c>
      <c r="AX757" s="13" t="s">
        <v>76</v>
      </c>
      <c r="AY757" s="255" t="s">
        <v>205</v>
      </c>
    </row>
    <row r="758" s="13" customFormat="1">
      <c r="A758" s="13"/>
      <c r="B758" s="245"/>
      <c r="C758" s="246"/>
      <c r="D758" s="247" t="s">
        <v>218</v>
      </c>
      <c r="E758" s="248" t="s">
        <v>1</v>
      </c>
      <c r="F758" s="249" t="s">
        <v>220</v>
      </c>
      <c r="G758" s="246"/>
      <c r="H758" s="248" t="s">
        <v>1</v>
      </c>
      <c r="I758" s="250"/>
      <c r="J758" s="246"/>
      <c r="K758" s="246"/>
      <c r="L758" s="251"/>
      <c r="M758" s="252"/>
      <c r="N758" s="253"/>
      <c r="O758" s="253"/>
      <c r="P758" s="253"/>
      <c r="Q758" s="253"/>
      <c r="R758" s="253"/>
      <c r="S758" s="253"/>
      <c r="T758" s="254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5" t="s">
        <v>218</v>
      </c>
      <c r="AU758" s="255" t="s">
        <v>214</v>
      </c>
      <c r="AV758" s="13" t="s">
        <v>83</v>
      </c>
      <c r="AW758" s="13" t="s">
        <v>32</v>
      </c>
      <c r="AX758" s="13" t="s">
        <v>76</v>
      </c>
      <c r="AY758" s="255" t="s">
        <v>205</v>
      </c>
    </row>
    <row r="759" s="13" customFormat="1">
      <c r="A759" s="13"/>
      <c r="B759" s="245"/>
      <c r="C759" s="246"/>
      <c r="D759" s="247" t="s">
        <v>218</v>
      </c>
      <c r="E759" s="248" t="s">
        <v>1</v>
      </c>
      <c r="F759" s="249" t="s">
        <v>222</v>
      </c>
      <c r="G759" s="246"/>
      <c r="H759" s="248" t="s">
        <v>1</v>
      </c>
      <c r="I759" s="250"/>
      <c r="J759" s="246"/>
      <c r="K759" s="246"/>
      <c r="L759" s="251"/>
      <c r="M759" s="252"/>
      <c r="N759" s="253"/>
      <c r="O759" s="253"/>
      <c r="P759" s="253"/>
      <c r="Q759" s="253"/>
      <c r="R759" s="253"/>
      <c r="S759" s="253"/>
      <c r="T759" s="254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5" t="s">
        <v>218</v>
      </c>
      <c r="AU759" s="255" t="s">
        <v>214</v>
      </c>
      <c r="AV759" s="13" t="s">
        <v>83</v>
      </c>
      <c r="AW759" s="13" t="s">
        <v>32</v>
      </c>
      <c r="AX759" s="13" t="s">
        <v>76</v>
      </c>
      <c r="AY759" s="255" t="s">
        <v>205</v>
      </c>
    </row>
    <row r="760" s="14" customFormat="1">
      <c r="A760" s="14"/>
      <c r="B760" s="256"/>
      <c r="C760" s="257"/>
      <c r="D760" s="247" t="s">
        <v>218</v>
      </c>
      <c r="E760" s="258" t="s">
        <v>1</v>
      </c>
      <c r="F760" s="259" t="s">
        <v>647</v>
      </c>
      <c r="G760" s="257"/>
      <c r="H760" s="260">
        <v>54.695999999999998</v>
      </c>
      <c r="I760" s="261"/>
      <c r="J760" s="257"/>
      <c r="K760" s="257"/>
      <c r="L760" s="262"/>
      <c r="M760" s="263"/>
      <c r="N760" s="264"/>
      <c r="O760" s="264"/>
      <c r="P760" s="264"/>
      <c r="Q760" s="264"/>
      <c r="R760" s="264"/>
      <c r="S760" s="264"/>
      <c r="T760" s="265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66" t="s">
        <v>218</v>
      </c>
      <c r="AU760" s="266" t="s">
        <v>214</v>
      </c>
      <c r="AV760" s="14" t="s">
        <v>85</v>
      </c>
      <c r="AW760" s="14" t="s">
        <v>32</v>
      </c>
      <c r="AX760" s="14" t="s">
        <v>76</v>
      </c>
      <c r="AY760" s="266" t="s">
        <v>205</v>
      </c>
    </row>
    <row r="761" s="15" customFormat="1">
      <c r="A761" s="15"/>
      <c r="B761" s="267"/>
      <c r="C761" s="268"/>
      <c r="D761" s="247" t="s">
        <v>218</v>
      </c>
      <c r="E761" s="269" t="s">
        <v>1</v>
      </c>
      <c r="F761" s="270" t="s">
        <v>229</v>
      </c>
      <c r="G761" s="268"/>
      <c r="H761" s="271">
        <v>54.695999999999998</v>
      </c>
      <c r="I761" s="272"/>
      <c r="J761" s="268"/>
      <c r="K761" s="268"/>
      <c r="L761" s="273"/>
      <c r="M761" s="274"/>
      <c r="N761" s="275"/>
      <c r="O761" s="275"/>
      <c r="P761" s="275"/>
      <c r="Q761" s="275"/>
      <c r="R761" s="275"/>
      <c r="S761" s="275"/>
      <c r="T761" s="276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77" t="s">
        <v>218</v>
      </c>
      <c r="AU761" s="277" t="s">
        <v>214</v>
      </c>
      <c r="AV761" s="15" t="s">
        <v>213</v>
      </c>
      <c r="AW761" s="15" t="s">
        <v>32</v>
      </c>
      <c r="AX761" s="15" t="s">
        <v>83</v>
      </c>
      <c r="AY761" s="277" t="s">
        <v>205</v>
      </c>
    </row>
    <row r="762" s="2" customFormat="1" ht="24.15" customHeight="1">
      <c r="A762" s="39"/>
      <c r="B762" s="40"/>
      <c r="C762" s="227" t="s">
        <v>648</v>
      </c>
      <c r="D762" s="227" t="s">
        <v>208</v>
      </c>
      <c r="E762" s="228" t="s">
        <v>649</v>
      </c>
      <c r="F762" s="229" t="s">
        <v>650</v>
      </c>
      <c r="G762" s="230" t="s">
        <v>398</v>
      </c>
      <c r="H762" s="231">
        <v>54.695999999999998</v>
      </c>
      <c r="I762" s="232"/>
      <c r="J762" s="233">
        <f>ROUND(I762*H762,2)</f>
        <v>0</v>
      </c>
      <c r="K762" s="229" t="s">
        <v>212</v>
      </c>
      <c r="L762" s="45"/>
      <c r="M762" s="234" t="s">
        <v>1</v>
      </c>
      <c r="N762" s="235" t="s">
        <v>41</v>
      </c>
      <c r="O762" s="92"/>
      <c r="P762" s="236">
        <f>O762*H762</f>
        <v>0</v>
      </c>
      <c r="Q762" s="236">
        <v>0</v>
      </c>
      <c r="R762" s="236">
        <f>Q762*H762</f>
        <v>0</v>
      </c>
      <c r="S762" s="236">
        <v>0</v>
      </c>
      <c r="T762" s="237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38" t="s">
        <v>213</v>
      </c>
      <c r="AT762" s="238" t="s">
        <v>208</v>
      </c>
      <c r="AU762" s="238" t="s">
        <v>214</v>
      </c>
      <c r="AY762" s="18" t="s">
        <v>205</v>
      </c>
      <c r="BE762" s="239">
        <f>IF(N762="základní",J762,0)</f>
        <v>0</v>
      </c>
      <c r="BF762" s="239">
        <f>IF(N762="snížená",J762,0)</f>
        <v>0</v>
      </c>
      <c r="BG762" s="239">
        <f>IF(N762="zákl. přenesená",J762,0)</f>
        <v>0</v>
      </c>
      <c r="BH762" s="239">
        <f>IF(N762="sníž. přenesená",J762,0)</f>
        <v>0</v>
      </c>
      <c r="BI762" s="239">
        <f>IF(N762="nulová",J762,0)</f>
        <v>0</v>
      </c>
      <c r="BJ762" s="18" t="s">
        <v>83</v>
      </c>
      <c r="BK762" s="239">
        <f>ROUND(I762*H762,2)</f>
        <v>0</v>
      </c>
      <c r="BL762" s="18" t="s">
        <v>213</v>
      </c>
      <c r="BM762" s="238" t="s">
        <v>651</v>
      </c>
    </row>
    <row r="763" s="2" customFormat="1">
      <c r="A763" s="39"/>
      <c r="B763" s="40"/>
      <c r="C763" s="41"/>
      <c r="D763" s="240" t="s">
        <v>216</v>
      </c>
      <c r="E763" s="41"/>
      <c r="F763" s="241" t="s">
        <v>652</v>
      </c>
      <c r="G763" s="41"/>
      <c r="H763" s="41"/>
      <c r="I763" s="242"/>
      <c r="J763" s="41"/>
      <c r="K763" s="41"/>
      <c r="L763" s="45"/>
      <c r="M763" s="243"/>
      <c r="N763" s="244"/>
      <c r="O763" s="92"/>
      <c r="P763" s="92"/>
      <c r="Q763" s="92"/>
      <c r="R763" s="92"/>
      <c r="S763" s="92"/>
      <c r="T763" s="93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T763" s="18" t="s">
        <v>216</v>
      </c>
      <c r="AU763" s="18" t="s">
        <v>214</v>
      </c>
    </row>
    <row r="764" s="2" customFormat="1" ht="16.5" customHeight="1">
      <c r="A764" s="39"/>
      <c r="B764" s="40"/>
      <c r="C764" s="227" t="s">
        <v>653</v>
      </c>
      <c r="D764" s="227" t="s">
        <v>208</v>
      </c>
      <c r="E764" s="228" t="s">
        <v>654</v>
      </c>
      <c r="F764" s="229" t="s">
        <v>655</v>
      </c>
      <c r="G764" s="230" t="s">
        <v>357</v>
      </c>
      <c r="H764" s="231">
        <v>0.62</v>
      </c>
      <c r="I764" s="232"/>
      <c r="J764" s="233">
        <f>ROUND(I764*H764,2)</f>
        <v>0</v>
      </c>
      <c r="K764" s="229" t="s">
        <v>212</v>
      </c>
      <c r="L764" s="45"/>
      <c r="M764" s="234" t="s">
        <v>1</v>
      </c>
      <c r="N764" s="235" t="s">
        <v>41</v>
      </c>
      <c r="O764" s="92"/>
      <c r="P764" s="236">
        <f>O764*H764</f>
        <v>0</v>
      </c>
      <c r="Q764" s="236">
        <v>1.04922</v>
      </c>
      <c r="R764" s="236">
        <f>Q764*H764</f>
        <v>0.65051639999999999</v>
      </c>
      <c r="S764" s="236">
        <v>0</v>
      </c>
      <c r="T764" s="237">
        <f>S764*H764</f>
        <v>0</v>
      </c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R764" s="238" t="s">
        <v>213</v>
      </c>
      <c r="AT764" s="238" t="s">
        <v>208</v>
      </c>
      <c r="AU764" s="238" t="s">
        <v>214</v>
      </c>
      <c r="AY764" s="18" t="s">
        <v>205</v>
      </c>
      <c r="BE764" s="239">
        <f>IF(N764="základní",J764,0)</f>
        <v>0</v>
      </c>
      <c r="BF764" s="239">
        <f>IF(N764="snížená",J764,0)</f>
        <v>0</v>
      </c>
      <c r="BG764" s="239">
        <f>IF(N764="zákl. přenesená",J764,0)</f>
        <v>0</v>
      </c>
      <c r="BH764" s="239">
        <f>IF(N764="sníž. přenesená",J764,0)</f>
        <v>0</v>
      </c>
      <c r="BI764" s="239">
        <f>IF(N764="nulová",J764,0)</f>
        <v>0</v>
      </c>
      <c r="BJ764" s="18" t="s">
        <v>83</v>
      </c>
      <c r="BK764" s="239">
        <f>ROUND(I764*H764,2)</f>
        <v>0</v>
      </c>
      <c r="BL764" s="18" t="s">
        <v>213</v>
      </c>
      <c r="BM764" s="238" t="s">
        <v>656</v>
      </c>
    </row>
    <row r="765" s="2" customFormat="1">
      <c r="A765" s="39"/>
      <c r="B765" s="40"/>
      <c r="C765" s="41"/>
      <c r="D765" s="240" t="s">
        <v>216</v>
      </c>
      <c r="E765" s="41"/>
      <c r="F765" s="241" t="s">
        <v>657</v>
      </c>
      <c r="G765" s="41"/>
      <c r="H765" s="41"/>
      <c r="I765" s="242"/>
      <c r="J765" s="41"/>
      <c r="K765" s="41"/>
      <c r="L765" s="45"/>
      <c r="M765" s="243"/>
      <c r="N765" s="244"/>
      <c r="O765" s="92"/>
      <c r="P765" s="92"/>
      <c r="Q765" s="92"/>
      <c r="R765" s="92"/>
      <c r="S765" s="92"/>
      <c r="T765" s="93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T765" s="18" t="s">
        <v>216</v>
      </c>
      <c r="AU765" s="18" t="s">
        <v>214</v>
      </c>
    </row>
    <row r="766" s="13" customFormat="1">
      <c r="A766" s="13"/>
      <c r="B766" s="245"/>
      <c r="C766" s="246"/>
      <c r="D766" s="247" t="s">
        <v>218</v>
      </c>
      <c r="E766" s="248" t="s">
        <v>1</v>
      </c>
      <c r="F766" s="249" t="s">
        <v>219</v>
      </c>
      <c r="G766" s="246"/>
      <c r="H766" s="248" t="s">
        <v>1</v>
      </c>
      <c r="I766" s="250"/>
      <c r="J766" s="246"/>
      <c r="K766" s="246"/>
      <c r="L766" s="251"/>
      <c r="M766" s="252"/>
      <c r="N766" s="253"/>
      <c r="O766" s="253"/>
      <c r="P766" s="253"/>
      <c r="Q766" s="253"/>
      <c r="R766" s="253"/>
      <c r="S766" s="253"/>
      <c r="T766" s="254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5" t="s">
        <v>218</v>
      </c>
      <c r="AU766" s="255" t="s">
        <v>214</v>
      </c>
      <c r="AV766" s="13" t="s">
        <v>83</v>
      </c>
      <c r="AW766" s="13" t="s">
        <v>32</v>
      </c>
      <c r="AX766" s="13" t="s">
        <v>76</v>
      </c>
      <c r="AY766" s="255" t="s">
        <v>205</v>
      </c>
    </row>
    <row r="767" s="13" customFormat="1">
      <c r="A767" s="13"/>
      <c r="B767" s="245"/>
      <c r="C767" s="246"/>
      <c r="D767" s="247" t="s">
        <v>218</v>
      </c>
      <c r="E767" s="248" t="s">
        <v>1</v>
      </c>
      <c r="F767" s="249" t="s">
        <v>658</v>
      </c>
      <c r="G767" s="246"/>
      <c r="H767" s="248" t="s">
        <v>1</v>
      </c>
      <c r="I767" s="250"/>
      <c r="J767" s="246"/>
      <c r="K767" s="246"/>
      <c r="L767" s="251"/>
      <c r="M767" s="252"/>
      <c r="N767" s="253"/>
      <c r="O767" s="253"/>
      <c r="P767" s="253"/>
      <c r="Q767" s="253"/>
      <c r="R767" s="253"/>
      <c r="S767" s="253"/>
      <c r="T767" s="254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5" t="s">
        <v>218</v>
      </c>
      <c r="AU767" s="255" t="s">
        <v>214</v>
      </c>
      <c r="AV767" s="13" t="s">
        <v>83</v>
      </c>
      <c r="AW767" s="13" t="s">
        <v>32</v>
      </c>
      <c r="AX767" s="13" t="s">
        <v>76</v>
      </c>
      <c r="AY767" s="255" t="s">
        <v>205</v>
      </c>
    </row>
    <row r="768" s="13" customFormat="1">
      <c r="A768" s="13"/>
      <c r="B768" s="245"/>
      <c r="C768" s="246"/>
      <c r="D768" s="247" t="s">
        <v>218</v>
      </c>
      <c r="E768" s="248" t="s">
        <v>1</v>
      </c>
      <c r="F768" s="249" t="s">
        <v>220</v>
      </c>
      <c r="G768" s="246"/>
      <c r="H768" s="248" t="s">
        <v>1</v>
      </c>
      <c r="I768" s="250"/>
      <c r="J768" s="246"/>
      <c r="K768" s="246"/>
      <c r="L768" s="251"/>
      <c r="M768" s="252"/>
      <c r="N768" s="253"/>
      <c r="O768" s="253"/>
      <c r="P768" s="253"/>
      <c r="Q768" s="253"/>
      <c r="R768" s="253"/>
      <c r="S768" s="253"/>
      <c r="T768" s="254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5" t="s">
        <v>218</v>
      </c>
      <c r="AU768" s="255" t="s">
        <v>214</v>
      </c>
      <c r="AV768" s="13" t="s">
        <v>83</v>
      </c>
      <c r="AW768" s="13" t="s">
        <v>32</v>
      </c>
      <c r="AX768" s="13" t="s">
        <v>76</v>
      </c>
      <c r="AY768" s="255" t="s">
        <v>205</v>
      </c>
    </row>
    <row r="769" s="13" customFormat="1">
      <c r="A769" s="13"/>
      <c r="B769" s="245"/>
      <c r="C769" s="246"/>
      <c r="D769" s="247" t="s">
        <v>218</v>
      </c>
      <c r="E769" s="248" t="s">
        <v>1</v>
      </c>
      <c r="F769" s="249" t="s">
        <v>222</v>
      </c>
      <c r="G769" s="246"/>
      <c r="H769" s="248" t="s">
        <v>1</v>
      </c>
      <c r="I769" s="250"/>
      <c r="J769" s="246"/>
      <c r="K769" s="246"/>
      <c r="L769" s="251"/>
      <c r="M769" s="252"/>
      <c r="N769" s="253"/>
      <c r="O769" s="253"/>
      <c r="P769" s="253"/>
      <c r="Q769" s="253"/>
      <c r="R769" s="253"/>
      <c r="S769" s="253"/>
      <c r="T769" s="254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5" t="s">
        <v>218</v>
      </c>
      <c r="AU769" s="255" t="s">
        <v>214</v>
      </c>
      <c r="AV769" s="13" t="s">
        <v>83</v>
      </c>
      <c r="AW769" s="13" t="s">
        <v>32</v>
      </c>
      <c r="AX769" s="13" t="s">
        <v>76</v>
      </c>
      <c r="AY769" s="255" t="s">
        <v>205</v>
      </c>
    </row>
    <row r="770" s="14" customFormat="1">
      <c r="A770" s="14"/>
      <c r="B770" s="256"/>
      <c r="C770" s="257"/>
      <c r="D770" s="247" t="s">
        <v>218</v>
      </c>
      <c r="E770" s="258" t="s">
        <v>1</v>
      </c>
      <c r="F770" s="259" t="s">
        <v>659</v>
      </c>
      <c r="G770" s="257"/>
      <c r="H770" s="260">
        <v>0.62</v>
      </c>
      <c r="I770" s="261"/>
      <c r="J770" s="257"/>
      <c r="K770" s="257"/>
      <c r="L770" s="262"/>
      <c r="M770" s="263"/>
      <c r="N770" s="264"/>
      <c r="O770" s="264"/>
      <c r="P770" s="264"/>
      <c r="Q770" s="264"/>
      <c r="R770" s="264"/>
      <c r="S770" s="264"/>
      <c r="T770" s="265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66" t="s">
        <v>218</v>
      </c>
      <c r="AU770" s="266" t="s">
        <v>214</v>
      </c>
      <c r="AV770" s="14" t="s">
        <v>85</v>
      </c>
      <c r="AW770" s="14" t="s">
        <v>32</v>
      </c>
      <c r="AX770" s="14" t="s">
        <v>76</v>
      </c>
      <c r="AY770" s="266" t="s">
        <v>205</v>
      </c>
    </row>
    <row r="771" s="15" customFormat="1">
      <c r="A771" s="15"/>
      <c r="B771" s="267"/>
      <c r="C771" s="268"/>
      <c r="D771" s="247" t="s">
        <v>218</v>
      </c>
      <c r="E771" s="269" t="s">
        <v>1</v>
      </c>
      <c r="F771" s="270" t="s">
        <v>229</v>
      </c>
      <c r="G771" s="268"/>
      <c r="H771" s="271">
        <v>0.62</v>
      </c>
      <c r="I771" s="272"/>
      <c r="J771" s="268"/>
      <c r="K771" s="268"/>
      <c r="L771" s="273"/>
      <c r="M771" s="274"/>
      <c r="N771" s="275"/>
      <c r="O771" s="275"/>
      <c r="P771" s="275"/>
      <c r="Q771" s="275"/>
      <c r="R771" s="275"/>
      <c r="S771" s="275"/>
      <c r="T771" s="276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77" t="s">
        <v>218</v>
      </c>
      <c r="AU771" s="277" t="s">
        <v>214</v>
      </c>
      <c r="AV771" s="15" t="s">
        <v>213</v>
      </c>
      <c r="AW771" s="15" t="s">
        <v>32</v>
      </c>
      <c r="AX771" s="15" t="s">
        <v>83</v>
      </c>
      <c r="AY771" s="277" t="s">
        <v>205</v>
      </c>
    </row>
    <row r="772" s="2" customFormat="1" ht="21.75" customHeight="1">
      <c r="A772" s="39"/>
      <c r="B772" s="40"/>
      <c r="C772" s="227" t="s">
        <v>660</v>
      </c>
      <c r="D772" s="227" t="s">
        <v>208</v>
      </c>
      <c r="E772" s="228" t="s">
        <v>661</v>
      </c>
      <c r="F772" s="229" t="s">
        <v>662</v>
      </c>
      <c r="G772" s="230" t="s">
        <v>547</v>
      </c>
      <c r="H772" s="231">
        <v>3</v>
      </c>
      <c r="I772" s="232"/>
      <c r="J772" s="233">
        <f>ROUND(I772*H772,2)</f>
        <v>0</v>
      </c>
      <c r="K772" s="229" t="s">
        <v>1</v>
      </c>
      <c r="L772" s="45"/>
      <c r="M772" s="234" t="s">
        <v>1</v>
      </c>
      <c r="N772" s="235" t="s">
        <v>41</v>
      </c>
      <c r="O772" s="92"/>
      <c r="P772" s="236">
        <f>O772*H772</f>
        <v>0</v>
      </c>
      <c r="Q772" s="236">
        <v>0.083260000000000001</v>
      </c>
      <c r="R772" s="236">
        <f>Q772*H772</f>
        <v>0.24978</v>
      </c>
      <c r="S772" s="236">
        <v>0</v>
      </c>
      <c r="T772" s="237">
        <f>S772*H772</f>
        <v>0</v>
      </c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R772" s="238" t="s">
        <v>213</v>
      </c>
      <c r="AT772" s="238" t="s">
        <v>208</v>
      </c>
      <c r="AU772" s="238" t="s">
        <v>214</v>
      </c>
      <c r="AY772" s="18" t="s">
        <v>205</v>
      </c>
      <c r="BE772" s="239">
        <f>IF(N772="základní",J772,0)</f>
        <v>0</v>
      </c>
      <c r="BF772" s="239">
        <f>IF(N772="snížená",J772,0)</f>
        <v>0</v>
      </c>
      <c r="BG772" s="239">
        <f>IF(N772="zákl. přenesená",J772,0)</f>
        <v>0</v>
      </c>
      <c r="BH772" s="239">
        <f>IF(N772="sníž. přenesená",J772,0)</f>
        <v>0</v>
      </c>
      <c r="BI772" s="239">
        <f>IF(N772="nulová",J772,0)</f>
        <v>0</v>
      </c>
      <c r="BJ772" s="18" t="s">
        <v>83</v>
      </c>
      <c r="BK772" s="239">
        <f>ROUND(I772*H772,2)</f>
        <v>0</v>
      </c>
      <c r="BL772" s="18" t="s">
        <v>213</v>
      </c>
      <c r="BM772" s="238" t="s">
        <v>663</v>
      </c>
    </row>
    <row r="773" s="13" customFormat="1">
      <c r="A773" s="13"/>
      <c r="B773" s="245"/>
      <c r="C773" s="246"/>
      <c r="D773" s="247" t="s">
        <v>218</v>
      </c>
      <c r="E773" s="248" t="s">
        <v>1</v>
      </c>
      <c r="F773" s="249" t="s">
        <v>219</v>
      </c>
      <c r="G773" s="246"/>
      <c r="H773" s="248" t="s">
        <v>1</v>
      </c>
      <c r="I773" s="250"/>
      <c r="J773" s="246"/>
      <c r="K773" s="246"/>
      <c r="L773" s="251"/>
      <c r="M773" s="252"/>
      <c r="N773" s="253"/>
      <c r="O773" s="253"/>
      <c r="P773" s="253"/>
      <c r="Q773" s="253"/>
      <c r="R773" s="253"/>
      <c r="S773" s="253"/>
      <c r="T773" s="254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5" t="s">
        <v>218</v>
      </c>
      <c r="AU773" s="255" t="s">
        <v>214</v>
      </c>
      <c r="AV773" s="13" t="s">
        <v>83</v>
      </c>
      <c r="AW773" s="13" t="s">
        <v>32</v>
      </c>
      <c r="AX773" s="13" t="s">
        <v>76</v>
      </c>
      <c r="AY773" s="255" t="s">
        <v>205</v>
      </c>
    </row>
    <row r="774" s="13" customFormat="1">
      <c r="A774" s="13"/>
      <c r="B774" s="245"/>
      <c r="C774" s="246"/>
      <c r="D774" s="247" t="s">
        <v>218</v>
      </c>
      <c r="E774" s="248" t="s">
        <v>1</v>
      </c>
      <c r="F774" s="249" t="s">
        <v>220</v>
      </c>
      <c r="G774" s="246"/>
      <c r="H774" s="248" t="s">
        <v>1</v>
      </c>
      <c r="I774" s="250"/>
      <c r="J774" s="246"/>
      <c r="K774" s="246"/>
      <c r="L774" s="251"/>
      <c r="M774" s="252"/>
      <c r="N774" s="253"/>
      <c r="O774" s="253"/>
      <c r="P774" s="253"/>
      <c r="Q774" s="253"/>
      <c r="R774" s="253"/>
      <c r="S774" s="253"/>
      <c r="T774" s="254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5" t="s">
        <v>218</v>
      </c>
      <c r="AU774" s="255" t="s">
        <v>214</v>
      </c>
      <c r="AV774" s="13" t="s">
        <v>83</v>
      </c>
      <c r="AW774" s="13" t="s">
        <v>32</v>
      </c>
      <c r="AX774" s="13" t="s">
        <v>76</v>
      </c>
      <c r="AY774" s="255" t="s">
        <v>205</v>
      </c>
    </row>
    <row r="775" s="13" customFormat="1">
      <c r="A775" s="13"/>
      <c r="B775" s="245"/>
      <c r="C775" s="246"/>
      <c r="D775" s="247" t="s">
        <v>218</v>
      </c>
      <c r="E775" s="248" t="s">
        <v>1</v>
      </c>
      <c r="F775" s="249" t="s">
        <v>222</v>
      </c>
      <c r="G775" s="246"/>
      <c r="H775" s="248" t="s">
        <v>1</v>
      </c>
      <c r="I775" s="250"/>
      <c r="J775" s="246"/>
      <c r="K775" s="246"/>
      <c r="L775" s="251"/>
      <c r="M775" s="252"/>
      <c r="N775" s="253"/>
      <c r="O775" s="253"/>
      <c r="P775" s="253"/>
      <c r="Q775" s="253"/>
      <c r="R775" s="253"/>
      <c r="S775" s="253"/>
      <c r="T775" s="254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5" t="s">
        <v>218</v>
      </c>
      <c r="AU775" s="255" t="s">
        <v>214</v>
      </c>
      <c r="AV775" s="13" t="s">
        <v>83</v>
      </c>
      <c r="AW775" s="13" t="s">
        <v>32</v>
      </c>
      <c r="AX775" s="13" t="s">
        <v>76</v>
      </c>
      <c r="AY775" s="255" t="s">
        <v>205</v>
      </c>
    </row>
    <row r="776" s="13" customFormat="1">
      <c r="A776" s="13"/>
      <c r="B776" s="245"/>
      <c r="C776" s="246"/>
      <c r="D776" s="247" t="s">
        <v>218</v>
      </c>
      <c r="E776" s="248" t="s">
        <v>1</v>
      </c>
      <c r="F776" s="249" t="s">
        <v>664</v>
      </c>
      <c r="G776" s="246"/>
      <c r="H776" s="248" t="s">
        <v>1</v>
      </c>
      <c r="I776" s="250"/>
      <c r="J776" s="246"/>
      <c r="K776" s="246"/>
      <c r="L776" s="251"/>
      <c r="M776" s="252"/>
      <c r="N776" s="253"/>
      <c r="O776" s="253"/>
      <c r="P776" s="253"/>
      <c r="Q776" s="253"/>
      <c r="R776" s="253"/>
      <c r="S776" s="253"/>
      <c r="T776" s="254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5" t="s">
        <v>218</v>
      </c>
      <c r="AU776" s="255" t="s">
        <v>214</v>
      </c>
      <c r="AV776" s="13" t="s">
        <v>83</v>
      </c>
      <c r="AW776" s="13" t="s">
        <v>32</v>
      </c>
      <c r="AX776" s="13" t="s">
        <v>76</v>
      </c>
      <c r="AY776" s="255" t="s">
        <v>205</v>
      </c>
    </row>
    <row r="777" s="13" customFormat="1">
      <c r="A777" s="13"/>
      <c r="B777" s="245"/>
      <c r="C777" s="246"/>
      <c r="D777" s="247" t="s">
        <v>218</v>
      </c>
      <c r="E777" s="248" t="s">
        <v>1</v>
      </c>
      <c r="F777" s="249" t="s">
        <v>665</v>
      </c>
      <c r="G777" s="246"/>
      <c r="H777" s="248" t="s">
        <v>1</v>
      </c>
      <c r="I777" s="250"/>
      <c r="J777" s="246"/>
      <c r="K777" s="246"/>
      <c r="L777" s="251"/>
      <c r="M777" s="252"/>
      <c r="N777" s="253"/>
      <c r="O777" s="253"/>
      <c r="P777" s="253"/>
      <c r="Q777" s="253"/>
      <c r="R777" s="253"/>
      <c r="S777" s="253"/>
      <c r="T777" s="254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5" t="s">
        <v>218</v>
      </c>
      <c r="AU777" s="255" t="s">
        <v>214</v>
      </c>
      <c r="AV777" s="13" t="s">
        <v>83</v>
      </c>
      <c r="AW777" s="13" t="s">
        <v>32</v>
      </c>
      <c r="AX777" s="13" t="s">
        <v>76</v>
      </c>
      <c r="AY777" s="255" t="s">
        <v>205</v>
      </c>
    </row>
    <row r="778" s="13" customFormat="1">
      <c r="A778" s="13"/>
      <c r="B778" s="245"/>
      <c r="C778" s="246"/>
      <c r="D778" s="247" t="s">
        <v>218</v>
      </c>
      <c r="E778" s="248" t="s">
        <v>1</v>
      </c>
      <c r="F778" s="249" t="s">
        <v>666</v>
      </c>
      <c r="G778" s="246"/>
      <c r="H778" s="248" t="s">
        <v>1</v>
      </c>
      <c r="I778" s="250"/>
      <c r="J778" s="246"/>
      <c r="K778" s="246"/>
      <c r="L778" s="251"/>
      <c r="M778" s="252"/>
      <c r="N778" s="253"/>
      <c r="O778" s="253"/>
      <c r="P778" s="253"/>
      <c r="Q778" s="253"/>
      <c r="R778" s="253"/>
      <c r="S778" s="253"/>
      <c r="T778" s="254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5" t="s">
        <v>218</v>
      </c>
      <c r="AU778" s="255" t="s">
        <v>214</v>
      </c>
      <c r="AV778" s="13" t="s">
        <v>83</v>
      </c>
      <c r="AW778" s="13" t="s">
        <v>32</v>
      </c>
      <c r="AX778" s="13" t="s">
        <v>76</v>
      </c>
      <c r="AY778" s="255" t="s">
        <v>205</v>
      </c>
    </row>
    <row r="779" s="13" customFormat="1">
      <c r="A779" s="13"/>
      <c r="B779" s="245"/>
      <c r="C779" s="246"/>
      <c r="D779" s="247" t="s">
        <v>218</v>
      </c>
      <c r="E779" s="248" t="s">
        <v>1</v>
      </c>
      <c r="F779" s="249" t="s">
        <v>667</v>
      </c>
      <c r="G779" s="246"/>
      <c r="H779" s="248" t="s">
        <v>1</v>
      </c>
      <c r="I779" s="250"/>
      <c r="J779" s="246"/>
      <c r="K779" s="246"/>
      <c r="L779" s="251"/>
      <c r="M779" s="252"/>
      <c r="N779" s="253"/>
      <c r="O779" s="253"/>
      <c r="P779" s="253"/>
      <c r="Q779" s="253"/>
      <c r="R779" s="253"/>
      <c r="S779" s="253"/>
      <c r="T779" s="254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5" t="s">
        <v>218</v>
      </c>
      <c r="AU779" s="255" t="s">
        <v>214</v>
      </c>
      <c r="AV779" s="13" t="s">
        <v>83</v>
      </c>
      <c r="AW779" s="13" t="s">
        <v>32</v>
      </c>
      <c r="AX779" s="13" t="s">
        <v>76</v>
      </c>
      <c r="AY779" s="255" t="s">
        <v>205</v>
      </c>
    </row>
    <row r="780" s="14" customFormat="1">
      <c r="A780" s="14"/>
      <c r="B780" s="256"/>
      <c r="C780" s="257"/>
      <c r="D780" s="247" t="s">
        <v>218</v>
      </c>
      <c r="E780" s="258" t="s">
        <v>1</v>
      </c>
      <c r="F780" s="259" t="s">
        <v>668</v>
      </c>
      <c r="G780" s="257"/>
      <c r="H780" s="260">
        <v>3</v>
      </c>
      <c r="I780" s="261"/>
      <c r="J780" s="257"/>
      <c r="K780" s="257"/>
      <c r="L780" s="262"/>
      <c r="M780" s="263"/>
      <c r="N780" s="264"/>
      <c r="O780" s="264"/>
      <c r="P780" s="264"/>
      <c r="Q780" s="264"/>
      <c r="R780" s="264"/>
      <c r="S780" s="264"/>
      <c r="T780" s="265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66" t="s">
        <v>218</v>
      </c>
      <c r="AU780" s="266" t="s">
        <v>214</v>
      </c>
      <c r="AV780" s="14" t="s">
        <v>85</v>
      </c>
      <c r="AW780" s="14" t="s">
        <v>32</v>
      </c>
      <c r="AX780" s="14" t="s">
        <v>76</v>
      </c>
      <c r="AY780" s="266" t="s">
        <v>205</v>
      </c>
    </row>
    <row r="781" s="15" customFormat="1">
      <c r="A781" s="15"/>
      <c r="B781" s="267"/>
      <c r="C781" s="268"/>
      <c r="D781" s="247" t="s">
        <v>218</v>
      </c>
      <c r="E781" s="269" t="s">
        <v>1</v>
      </c>
      <c r="F781" s="270" t="s">
        <v>229</v>
      </c>
      <c r="G781" s="268"/>
      <c r="H781" s="271">
        <v>3</v>
      </c>
      <c r="I781" s="272"/>
      <c r="J781" s="268"/>
      <c r="K781" s="268"/>
      <c r="L781" s="273"/>
      <c r="M781" s="274"/>
      <c r="N781" s="275"/>
      <c r="O781" s="275"/>
      <c r="P781" s="275"/>
      <c r="Q781" s="275"/>
      <c r="R781" s="275"/>
      <c r="S781" s="275"/>
      <c r="T781" s="276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T781" s="277" t="s">
        <v>218</v>
      </c>
      <c r="AU781" s="277" t="s">
        <v>214</v>
      </c>
      <c r="AV781" s="15" t="s">
        <v>213</v>
      </c>
      <c r="AW781" s="15" t="s">
        <v>32</v>
      </c>
      <c r="AX781" s="15" t="s">
        <v>83</v>
      </c>
      <c r="AY781" s="277" t="s">
        <v>205</v>
      </c>
    </row>
    <row r="782" s="2" customFormat="1" ht="21.75" customHeight="1">
      <c r="A782" s="39"/>
      <c r="B782" s="40"/>
      <c r="C782" s="227" t="s">
        <v>669</v>
      </c>
      <c r="D782" s="227" t="s">
        <v>208</v>
      </c>
      <c r="E782" s="228" t="s">
        <v>670</v>
      </c>
      <c r="F782" s="229" t="s">
        <v>671</v>
      </c>
      <c r="G782" s="230" t="s">
        <v>547</v>
      </c>
      <c r="H782" s="231">
        <v>4</v>
      </c>
      <c r="I782" s="232"/>
      <c r="J782" s="233">
        <f>ROUND(I782*H782,2)</f>
        <v>0</v>
      </c>
      <c r="K782" s="229" t="s">
        <v>212</v>
      </c>
      <c r="L782" s="45"/>
      <c r="M782" s="234" t="s">
        <v>1</v>
      </c>
      <c r="N782" s="235" t="s">
        <v>41</v>
      </c>
      <c r="O782" s="92"/>
      <c r="P782" s="236">
        <f>O782*H782</f>
        <v>0</v>
      </c>
      <c r="Q782" s="236">
        <v>0.04555</v>
      </c>
      <c r="R782" s="236">
        <f>Q782*H782</f>
        <v>0.1822</v>
      </c>
      <c r="S782" s="236">
        <v>0</v>
      </c>
      <c r="T782" s="237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38" t="s">
        <v>213</v>
      </c>
      <c r="AT782" s="238" t="s">
        <v>208</v>
      </c>
      <c r="AU782" s="238" t="s">
        <v>214</v>
      </c>
      <c r="AY782" s="18" t="s">
        <v>205</v>
      </c>
      <c r="BE782" s="239">
        <f>IF(N782="základní",J782,0)</f>
        <v>0</v>
      </c>
      <c r="BF782" s="239">
        <f>IF(N782="snížená",J782,0)</f>
        <v>0</v>
      </c>
      <c r="BG782" s="239">
        <f>IF(N782="zákl. přenesená",J782,0)</f>
        <v>0</v>
      </c>
      <c r="BH782" s="239">
        <f>IF(N782="sníž. přenesená",J782,0)</f>
        <v>0</v>
      </c>
      <c r="BI782" s="239">
        <f>IF(N782="nulová",J782,0)</f>
        <v>0</v>
      </c>
      <c r="BJ782" s="18" t="s">
        <v>83</v>
      </c>
      <c r="BK782" s="239">
        <f>ROUND(I782*H782,2)</f>
        <v>0</v>
      </c>
      <c r="BL782" s="18" t="s">
        <v>213</v>
      </c>
      <c r="BM782" s="238" t="s">
        <v>672</v>
      </c>
    </row>
    <row r="783" s="2" customFormat="1">
      <c r="A783" s="39"/>
      <c r="B783" s="40"/>
      <c r="C783" s="41"/>
      <c r="D783" s="240" t="s">
        <v>216</v>
      </c>
      <c r="E783" s="41"/>
      <c r="F783" s="241" t="s">
        <v>673</v>
      </c>
      <c r="G783" s="41"/>
      <c r="H783" s="41"/>
      <c r="I783" s="242"/>
      <c r="J783" s="41"/>
      <c r="K783" s="41"/>
      <c r="L783" s="45"/>
      <c r="M783" s="243"/>
      <c r="N783" s="244"/>
      <c r="O783" s="92"/>
      <c r="P783" s="92"/>
      <c r="Q783" s="92"/>
      <c r="R783" s="92"/>
      <c r="S783" s="92"/>
      <c r="T783" s="93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T783" s="18" t="s">
        <v>216</v>
      </c>
      <c r="AU783" s="18" t="s">
        <v>214</v>
      </c>
    </row>
    <row r="784" s="13" customFormat="1">
      <c r="A784" s="13"/>
      <c r="B784" s="245"/>
      <c r="C784" s="246"/>
      <c r="D784" s="247" t="s">
        <v>218</v>
      </c>
      <c r="E784" s="248" t="s">
        <v>1</v>
      </c>
      <c r="F784" s="249" t="s">
        <v>219</v>
      </c>
      <c r="G784" s="246"/>
      <c r="H784" s="248" t="s">
        <v>1</v>
      </c>
      <c r="I784" s="250"/>
      <c r="J784" s="246"/>
      <c r="K784" s="246"/>
      <c r="L784" s="251"/>
      <c r="M784" s="252"/>
      <c r="N784" s="253"/>
      <c r="O784" s="253"/>
      <c r="P784" s="253"/>
      <c r="Q784" s="253"/>
      <c r="R784" s="253"/>
      <c r="S784" s="253"/>
      <c r="T784" s="254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5" t="s">
        <v>218</v>
      </c>
      <c r="AU784" s="255" t="s">
        <v>214</v>
      </c>
      <c r="AV784" s="13" t="s">
        <v>83</v>
      </c>
      <c r="AW784" s="13" t="s">
        <v>32</v>
      </c>
      <c r="AX784" s="13" t="s">
        <v>76</v>
      </c>
      <c r="AY784" s="255" t="s">
        <v>205</v>
      </c>
    </row>
    <row r="785" s="13" customFormat="1">
      <c r="A785" s="13"/>
      <c r="B785" s="245"/>
      <c r="C785" s="246"/>
      <c r="D785" s="247" t="s">
        <v>218</v>
      </c>
      <c r="E785" s="248" t="s">
        <v>1</v>
      </c>
      <c r="F785" s="249" t="s">
        <v>220</v>
      </c>
      <c r="G785" s="246"/>
      <c r="H785" s="248" t="s">
        <v>1</v>
      </c>
      <c r="I785" s="250"/>
      <c r="J785" s="246"/>
      <c r="K785" s="246"/>
      <c r="L785" s="251"/>
      <c r="M785" s="252"/>
      <c r="N785" s="253"/>
      <c r="O785" s="253"/>
      <c r="P785" s="253"/>
      <c r="Q785" s="253"/>
      <c r="R785" s="253"/>
      <c r="S785" s="253"/>
      <c r="T785" s="254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5" t="s">
        <v>218</v>
      </c>
      <c r="AU785" s="255" t="s">
        <v>214</v>
      </c>
      <c r="AV785" s="13" t="s">
        <v>83</v>
      </c>
      <c r="AW785" s="13" t="s">
        <v>32</v>
      </c>
      <c r="AX785" s="13" t="s">
        <v>76</v>
      </c>
      <c r="AY785" s="255" t="s">
        <v>205</v>
      </c>
    </row>
    <row r="786" s="13" customFormat="1">
      <c r="A786" s="13"/>
      <c r="B786" s="245"/>
      <c r="C786" s="246"/>
      <c r="D786" s="247" t="s">
        <v>218</v>
      </c>
      <c r="E786" s="248" t="s">
        <v>1</v>
      </c>
      <c r="F786" s="249" t="s">
        <v>222</v>
      </c>
      <c r="G786" s="246"/>
      <c r="H786" s="248" t="s">
        <v>1</v>
      </c>
      <c r="I786" s="250"/>
      <c r="J786" s="246"/>
      <c r="K786" s="246"/>
      <c r="L786" s="251"/>
      <c r="M786" s="252"/>
      <c r="N786" s="253"/>
      <c r="O786" s="253"/>
      <c r="P786" s="253"/>
      <c r="Q786" s="253"/>
      <c r="R786" s="253"/>
      <c r="S786" s="253"/>
      <c r="T786" s="254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5" t="s">
        <v>218</v>
      </c>
      <c r="AU786" s="255" t="s">
        <v>214</v>
      </c>
      <c r="AV786" s="13" t="s">
        <v>83</v>
      </c>
      <c r="AW786" s="13" t="s">
        <v>32</v>
      </c>
      <c r="AX786" s="13" t="s">
        <v>76</v>
      </c>
      <c r="AY786" s="255" t="s">
        <v>205</v>
      </c>
    </row>
    <row r="787" s="14" customFormat="1">
      <c r="A787" s="14"/>
      <c r="B787" s="256"/>
      <c r="C787" s="257"/>
      <c r="D787" s="247" t="s">
        <v>218</v>
      </c>
      <c r="E787" s="258" t="s">
        <v>1</v>
      </c>
      <c r="F787" s="259" t="s">
        <v>674</v>
      </c>
      <c r="G787" s="257"/>
      <c r="H787" s="260">
        <v>4</v>
      </c>
      <c r="I787" s="261"/>
      <c r="J787" s="257"/>
      <c r="K787" s="257"/>
      <c r="L787" s="262"/>
      <c r="M787" s="263"/>
      <c r="N787" s="264"/>
      <c r="O787" s="264"/>
      <c r="P787" s="264"/>
      <c r="Q787" s="264"/>
      <c r="R787" s="264"/>
      <c r="S787" s="264"/>
      <c r="T787" s="265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66" t="s">
        <v>218</v>
      </c>
      <c r="AU787" s="266" t="s">
        <v>214</v>
      </c>
      <c r="AV787" s="14" t="s">
        <v>85</v>
      </c>
      <c r="AW787" s="14" t="s">
        <v>32</v>
      </c>
      <c r="AX787" s="14" t="s">
        <v>83</v>
      </c>
      <c r="AY787" s="266" t="s">
        <v>205</v>
      </c>
    </row>
    <row r="788" s="2" customFormat="1" ht="21.75" customHeight="1">
      <c r="A788" s="39"/>
      <c r="B788" s="40"/>
      <c r="C788" s="227" t="s">
        <v>675</v>
      </c>
      <c r="D788" s="227" t="s">
        <v>208</v>
      </c>
      <c r="E788" s="228" t="s">
        <v>676</v>
      </c>
      <c r="F788" s="229" t="s">
        <v>677</v>
      </c>
      <c r="G788" s="230" t="s">
        <v>547</v>
      </c>
      <c r="H788" s="231">
        <v>4</v>
      </c>
      <c r="I788" s="232"/>
      <c r="J788" s="233">
        <f>ROUND(I788*H788,2)</f>
        <v>0</v>
      </c>
      <c r="K788" s="229" t="s">
        <v>212</v>
      </c>
      <c r="L788" s="45"/>
      <c r="M788" s="234" t="s">
        <v>1</v>
      </c>
      <c r="N788" s="235" t="s">
        <v>41</v>
      </c>
      <c r="O788" s="92"/>
      <c r="P788" s="236">
        <f>O788*H788</f>
        <v>0</v>
      </c>
      <c r="Q788" s="236">
        <v>0.081850000000000006</v>
      </c>
      <c r="R788" s="236">
        <f>Q788*H788</f>
        <v>0.32740000000000002</v>
      </c>
      <c r="S788" s="236">
        <v>0</v>
      </c>
      <c r="T788" s="237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38" t="s">
        <v>213</v>
      </c>
      <c r="AT788" s="238" t="s">
        <v>208</v>
      </c>
      <c r="AU788" s="238" t="s">
        <v>214</v>
      </c>
      <c r="AY788" s="18" t="s">
        <v>205</v>
      </c>
      <c r="BE788" s="239">
        <f>IF(N788="základní",J788,0)</f>
        <v>0</v>
      </c>
      <c r="BF788" s="239">
        <f>IF(N788="snížená",J788,0)</f>
        <v>0</v>
      </c>
      <c r="BG788" s="239">
        <f>IF(N788="zákl. přenesená",J788,0)</f>
        <v>0</v>
      </c>
      <c r="BH788" s="239">
        <f>IF(N788="sníž. přenesená",J788,0)</f>
        <v>0</v>
      </c>
      <c r="BI788" s="239">
        <f>IF(N788="nulová",J788,0)</f>
        <v>0</v>
      </c>
      <c r="BJ788" s="18" t="s">
        <v>83</v>
      </c>
      <c r="BK788" s="239">
        <f>ROUND(I788*H788,2)</f>
        <v>0</v>
      </c>
      <c r="BL788" s="18" t="s">
        <v>213</v>
      </c>
      <c r="BM788" s="238" t="s">
        <v>678</v>
      </c>
    </row>
    <row r="789" s="2" customFormat="1">
      <c r="A789" s="39"/>
      <c r="B789" s="40"/>
      <c r="C789" s="41"/>
      <c r="D789" s="240" t="s">
        <v>216</v>
      </c>
      <c r="E789" s="41"/>
      <c r="F789" s="241" t="s">
        <v>679</v>
      </c>
      <c r="G789" s="41"/>
      <c r="H789" s="41"/>
      <c r="I789" s="242"/>
      <c r="J789" s="41"/>
      <c r="K789" s="41"/>
      <c r="L789" s="45"/>
      <c r="M789" s="243"/>
      <c r="N789" s="244"/>
      <c r="O789" s="92"/>
      <c r="P789" s="92"/>
      <c r="Q789" s="92"/>
      <c r="R789" s="92"/>
      <c r="S789" s="92"/>
      <c r="T789" s="93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T789" s="18" t="s">
        <v>216</v>
      </c>
      <c r="AU789" s="18" t="s">
        <v>214</v>
      </c>
    </row>
    <row r="790" s="13" customFormat="1">
      <c r="A790" s="13"/>
      <c r="B790" s="245"/>
      <c r="C790" s="246"/>
      <c r="D790" s="247" t="s">
        <v>218</v>
      </c>
      <c r="E790" s="248" t="s">
        <v>1</v>
      </c>
      <c r="F790" s="249" t="s">
        <v>219</v>
      </c>
      <c r="G790" s="246"/>
      <c r="H790" s="248" t="s">
        <v>1</v>
      </c>
      <c r="I790" s="250"/>
      <c r="J790" s="246"/>
      <c r="K790" s="246"/>
      <c r="L790" s="251"/>
      <c r="M790" s="252"/>
      <c r="N790" s="253"/>
      <c r="O790" s="253"/>
      <c r="P790" s="253"/>
      <c r="Q790" s="253"/>
      <c r="R790" s="253"/>
      <c r="S790" s="253"/>
      <c r="T790" s="254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5" t="s">
        <v>218</v>
      </c>
      <c r="AU790" s="255" t="s">
        <v>214</v>
      </c>
      <c r="AV790" s="13" t="s">
        <v>83</v>
      </c>
      <c r="AW790" s="13" t="s">
        <v>32</v>
      </c>
      <c r="AX790" s="13" t="s">
        <v>76</v>
      </c>
      <c r="AY790" s="255" t="s">
        <v>205</v>
      </c>
    </row>
    <row r="791" s="13" customFormat="1">
      <c r="A791" s="13"/>
      <c r="B791" s="245"/>
      <c r="C791" s="246"/>
      <c r="D791" s="247" t="s">
        <v>218</v>
      </c>
      <c r="E791" s="248" t="s">
        <v>1</v>
      </c>
      <c r="F791" s="249" t="s">
        <v>220</v>
      </c>
      <c r="G791" s="246"/>
      <c r="H791" s="248" t="s">
        <v>1</v>
      </c>
      <c r="I791" s="250"/>
      <c r="J791" s="246"/>
      <c r="K791" s="246"/>
      <c r="L791" s="251"/>
      <c r="M791" s="252"/>
      <c r="N791" s="253"/>
      <c r="O791" s="253"/>
      <c r="P791" s="253"/>
      <c r="Q791" s="253"/>
      <c r="R791" s="253"/>
      <c r="S791" s="253"/>
      <c r="T791" s="254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5" t="s">
        <v>218</v>
      </c>
      <c r="AU791" s="255" t="s">
        <v>214</v>
      </c>
      <c r="AV791" s="13" t="s">
        <v>83</v>
      </c>
      <c r="AW791" s="13" t="s">
        <v>32</v>
      </c>
      <c r="AX791" s="13" t="s">
        <v>76</v>
      </c>
      <c r="AY791" s="255" t="s">
        <v>205</v>
      </c>
    </row>
    <row r="792" s="13" customFormat="1">
      <c r="A792" s="13"/>
      <c r="B792" s="245"/>
      <c r="C792" s="246"/>
      <c r="D792" s="247" t="s">
        <v>218</v>
      </c>
      <c r="E792" s="248" t="s">
        <v>1</v>
      </c>
      <c r="F792" s="249" t="s">
        <v>222</v>
      </c>
      <c r="G792" s="246"/>
      <c r="H792" s="248" t="s">
        <v>1</v>
      </c>
      <c r="I792" s="250"/>
      <c r="J792" s="246"/>
      <c r="K792" s="246"/>
      <c r="L792" s="251"/>
      <c r="M792" s="252"/>
      <c r="N792" s="253"/>
      <c r="O792" s="253"/>
      <c r="P792" s="253"/>
      <c r="Q792" s="253"/>
      <c r="R792" s="253"/>
      <c r="S792" s="253"/>
      <c r="T792" s="254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5" t="s">
        <v>218</v>
      </c>
      <c r="AU792" s="255" t="s">
        <v>214</v>
      </c>
      <c r="AV792" s="13" t="s">
        <v>83</v>
      </c>
      <c r="AW792" s="13" t="s">
        <v>32</v>
      </c>
      <c r="AX792" s="13" t="s">
        <v>76</v>
      </c>
      <c r="AY792" s="255" t="s">
        <v>205</v>
      </c>
    </row>
    <row r="793" s="14" customFormat="1">
      <c r="A793" s="14"/>
      <c r="B793" s="256"/>
      <c r="C793" s="257"/>
      <c r="D793" s="247" t="s">
        <v>218</v>
      </c>
      <c r="E793" s="258" t="s">
        <v>1</v>
      </c>
      <c r="F793" s="259" t="s">
        <v>680</v>
      </c>
      <c r="G793" s="257"/>
      <c r="H793" s="260">
        <v>4</v>
      </c>
      <c r="I793" s="261"/>
      <c r="J793" s="257"/>
      <c r="K793" s="257"/>
      <c r="L793" s="262"/>
      <c r="M793" s="263"/>
      <c r="N793" s="264"/>
      <c r="O793" s="264"/>
      <c r="P793" s="264"/>
      <c r="Q793" s="264"/>
      <c r="R793" s="264"/>
      <c r="S793" s="264"/>
      <c r="T793" s="265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66" t="s">
        <v>218</v>
      </c>
      <c r="AU793" s="266" t="s">
        <v>214</v>
      </c>
      <c r="AV793" s="14" t="s">
        <v>85</v>
      </c>
      <c r="AW793" s="14" t="s">
        <v>32</v>
      </c>
      <c r="AX793" s="14" t="s">
        <v>83</v>
      </c>
      <c r="AY793" s="266" t="s">
        <v>205</v>
      </c>
    </row>
    <row r="794" s="2" customFormat="1" ht="21.75" customHeight="1">
      <c r="A794" s="39"/>
      <c r="B794" s="40"/>
      <c r="C794" s="227" t="s">
        <v>681</v>
      </c>
      <c r="D794" s="227" t="s">
        <v>208</v>
      </c>
      <c r="E794" s="228" t="s">
        <v>682</v>
      </c>
      <c r="F794" s="229" t="s">
        <v>683</v>
      </c>
      <c r="G794" s="230" t="s">
        <v>547</v>
      </c>
      <c r="H794" s="231">
        <v>6</v>
      </c>
      <c r="I794" s="232"/>
      <c r="J794" s="233">
        <f>ROUND(I794*H794,2)</f>
        <v>0</v>
      </c>
      <c r="K794" s="229" t="s">
        <v>1</v>
      </c>
      <c r="L794" s="45"/>
      <c r="M794" s="234" t="s">
        <v>1</v>
      </c>
      <c r="N794" s="235" t="s">
        <v>41</v>
      </c>
      <c r="O794" s="92"/>
      <c r="P794" s="236">
        <f>O794*H794</f>
        <v>0</v>
      </c>
      <c r="Q794" s="236">
        <v>0.083260000000000001</v>
      </c>
      <c r="R794" s="236">
        <f>Q794*H794</f>
        <v>0.49956</v>
      </c>
      <c r="S794" s="236">
        <v>0</v>
      </c>
      <c r="T794" s="237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38" t="s">
        <v>213</v>
      </c>
      <c r="AT794" s="238" t="s">
        <v>208</v>
      </c>
      <c r="AU794" s="238" t="s">
        <v>214</v>
      </c>
      <c r="AY794" s="18" t="s">
        <v>205</v>
      </c>
      <c r="BE794" s="239">
        <f>IF(N794="základní",J794,0)</f>
        <v>0</v>
      </c>
      <c r="BF794" s="239">
        <f>IF(N794="snížená",J794,0)</f>
        <v>0</v>
      </c>
      <c r="BG794" s="239">
        <f>IF(N794="zákl. přenesená",J794,0)</f>
        <v>0</v>
      </c>
      <c r="BH794" s="239">
        <f>IF(N794="sníž. přenesená",J794,0)</f>
        <v>0</v>
      </c>
      <c r="BI794" s="239">
        <f>IF(N794="nulová",J794,0)</f>
        <v>0</v>
      </c>
      <c r="BJ794" s="18" t="s">
        <v>83</v>
      </c>
      <c r="BK794" s="239">
        <f>ROUND(I794*H794,2)</f>
        <v>0</v>
      </c>
      <c r="BL794" s="18" t="s">
        <v>213</v>
      </c>
      <c r="BM794" s="238" t="s">
        <v>684</v>
      </c>
    </row>
    <row r="795" s="13" customFormat="1">
      <c r="A795" s="13"/>
      <c r="B795" s="245"/>
      <c r="C795" s="246"/>
      <c r="D795" s="247" t="s">
        <v>218</v>
      </c>
      <c r="E795" s="248" t="s">
        <v>1</v>
      </c>
      <c r="F795" s="249" t="s">
        <v>219</v>
      </c>
      <c r="G795" s="246"/>
      <c r="H795" s="248" t="s">
        <v>1</v>
      </c>
      <c r="I795" s="250"/>
      <c r="J795" s="246"/>
      <c r="K795" s="246"/>
      <c r="L795" s="251"/>
      <c r="M795" s="252"/>
      <c r="N795" s="253"/>
      <c r="O795" s="253"/>
      <c r="P795" s="253"/>
      <c r="Q795" s="253"/>
      <c r="R795" s="253"/>
      <c r="S795" s="253"/>
      <c r="T795" s="254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5" t="s">
        <v>218</v>
      </c>
      <c r="AU795" s="255" t="s">
        <v>214</v>
      </c>
      <c r="AV795" s="13" t="s">
        <v>83</v>
      </c>
      <c r="AW795" s="13" t="s">
        <v>32</v>
      </c>
      <c r="AX795" s="13" t="s">
        <v>76</v>
      </c>
      <c r="AY795" s="255" t="s">
        <v>205</v>
      </c>
    </row>
    <row r="796" s="13" customFormat="1">
      <c r="A796" s="13"/>
      <c r="B796" s="245"/>
      <c r="C796" s="246"/>
      <c r="D796" s="247" t="s">
        <v>218</v>
      </c>
      <c r="E796" s="248" t="s">
        <v>1</v>
      </c>
      <c r="F796" s="249" t="s">
        <v>220</v>
      </c>
      <c r="G796" s="246"/>
      <c r="H796" s="248" t="s">
        <v>1</v>
      </c>
      <c r="I796" s="250"/>
      <c r="J796" s="246"/>
      <c r="K796" s="246"/>
      <c r="L796" s="251"/>
      <c r="M796" s="252"/>
      <c r="N796" s="253"/>
      <c r="O796" s="253"/>
      <c r="P796" s="253"/>
      <c r="Q796" s="253"/>
      <c r="R796" s="253"/>
      <c r="S796" s="253"/>
      <c r="T796" s="254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5" t="s">
        <v>218</v>
      </c>
      <c r="AU796" s="255" t="s">
        <v>214</v>
      </c>
      <c r="AV796" s="13" t="s">
        <v>83</v>
      </c>
      <c r="AW796" s="13" t="s">
        <v>32</v>
      </c>
      <c r="AX796" s="13" t="s">
        <v>76</v>
      </c>
      <c r="AY796" s="255" t="s">
        <v>205</v>
      </c>
    </row>
    <row r="797" s="13" customFormat="1">
      <c r="A797" s="13"/>
      <c r="B797" s="245"/>
      <c r="C797" s="246"/>
      <c r="D797" s="247" t="s">
        <v>218</v>
      </c>
      <c r="E797" s="248" t="s">
        <v>1</v>
      </c>
      <c r="F797" s="249" t="s">
        <v>222</v>
      </c>
      <c r="G797" s="246"/>
      <c r="H797" s="248" t="s">
        <v>1</v>
      </c>
      <c r="I797" s="250"/>
      <c r="J797" s="246"/>
      <c r="K797" s="246"/>
      <c r="L797" s="251"/>
      <c r="M797" s="252"/>
      <c r="N797" s="253"/>
      <c r="O797" s="253"/>
      <c r="P797" s="253"/>
      <c r="Q797" s="253"/>
      <c r="R797" s="253"/>
      <c r="S797" s="253"/>
      <c r="T797" s="254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5" t="s">
        <v>218</v>
      </c>
      <c r="AU797" s="255" t="s">
        <v>214</v>
      </c>
      <c r="AV797" s="13" t="s">
        <v>83</v>
      </c>
      <c r="AW797" s="13" t="s">
        <v>32</v>
      </c>
      <c r="AX797" s="13" t="s">
        <v>76</v>
      </c>
      <c r="AY797" s="255" t="s">
        <v>205</v>
      </c>
    </row>
    <row r="798" s="14" customFormat="1">
      <c r="A798" s="14"/>
      <c r="B798" s="256"/>
      <c r="C798" s="257"/>
      <c r="D798" s="247" t="s">
        <v>218</v>
      </c>
      <c r="E798" s="258" t="s">
        <v>1</v>
      </c>
      <c r="F798" s="259" t="s">
        <v>685</v>
      </c>
      <c r="G798" s="257"/>
      <c r="H798" s="260">
        <v>4</v>
      </c>
      <c r="I798" s="261"/>
      <c r="J798" s="257"/>
      <c r="K798" s="257"/>
      <c r="L798" s="262"/>
      <c r="M798" s="263"/>
      <c r="N798" s="264"/>
      <c r="O798" s="264"/>
      <c r="P798" s="264"/>
      <c r="Q798" s="264"/>
      <c r="R798" s="264"/>
      <c r="S798" s="264"/>
      <c r="T798" s="265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66" t="s">
        <v>218</v>
      </c>
      <c r="AU798" s="266" t="s">
        <v>214</v>
      </c>
      <c r="AV798" s="14" t="s">
        <v>85</v>
      </c>
      <c r="AW798" s="14" t="s">
        <v>32</v>
      </c>
      <c r="AX798" s="14" t="s">
        <v>76</v>
      </c>
      <c r="AY798" s="266" t="s">
        <v>205</v>
      </c>
    </row>
    <row r="799" s="14" customFormat="1">
      <c r="A799" s="14"/>
      <c r="B799" s="256"/>
      <c r="C799" s="257"/>
      <c r="D799" s="247" t="s">
        <v>218</v>
      </c>
      <c r="E799" s="258" t="s">
        <v>1</v>
      </c>
      <c r="F799" s="259" t="s">
        <v>686</v>
      </c>
      <c r="G799" s="257"/>
      <c r="H799" s="260">
        <v>2</v>
      </c>
      <c r="I799" s="261"/>
      <c r="J799" s="257"/>
      <c r="K799" s="257"/>
      <c r="L799" s="262"/>
      <c r="M799" s="263"/>
      <c r="N799" s="264"/>
      <c r="O799" s="264"/>
      <c r="P799" s="264"/>
      <c r="Q799" s="264"/>
      <c r="R799" s="264"/>
      <c r="S799" s="264"/>
      <c r="T799" s="265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66" t="s">
        <v>218</v>
      </c>
      <c r="AU799" s="266" t="s">
        <v>214</v>
      </c>
      <c r="AV799" s="14" t="s">
        <v>85</v>
      </c>
      <c r="AW799" s="14" t="s">
        <v>32</v>
      </c>
      <c r="AX799" s="14" t="s">
        <v>76</v>
      </c>
      <c r="AY799" s="266" t="s">
        <v>205</v>
      </c>
    </row>
    <row r="800" s="15" customFormat="1">
      <c r="A800" s="15"/>
      <c r="B800" s="267"/>
      <c r="C800" s="268"/>
      <c r="D800" s="247" t="s">
        <v>218</v>
      </c>
      <c r="E800" s="269" t="s">
        <v>1</v>
      </c>
      <c r="F800" s="270" t="s">
        <v>229</v>
      </c>
      <c r="G800" s="268"/>
      <c r="H800" s="271">
        <v>6</v>
      </c>
      <c r="I800" s="272"/>
      <c r="J800" s="268"/>
      <c r="K800" s="268"/>
      <c r="L800" s="273"/>
      <c r="M800" s="274"/>
      <c r="N800" s="275"/>
      <c r="O800" s="275"/>
      <c r="P800" s="275"/>
      <c r="Q800" s="275"/>
      <c r="R800" s="275"/>
      <c r="S800" s="275"/>
      <c r="T800" s="276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77" t="s">
        <v>218</v>
      </c>
      <c r="AU800" s="277" t="s">
        <v>214</v>
      </c>
      <c r="AV800" s="15" t="s">
        <v>213</v>
      </c>
      <c r="AW800" s="15" t="s">
        <v>32</v>
      </c>
      <c r="AX800" s="15" t="s">
        <v>83</v>
      </c>
      <c r="AY800" s="277" t="s">
        <v>205</v>
      </c>
    </row>
    <row r="801" s="12" customFormat="1" ht="20.88" customHeight="1">
      <c r="A801" s="12"/>
      <c r="B801" s="211"/>
      <c r="C801" s="212"/>
      <c r="D801" s="213" t="s">
        <v>75</v>
      </c>
      <c r="E801" s="225" t="s">
        <v>481</v>
      </c>
      <c r="F801" s="225" t="s">
        <v>687</v>
      </c>
      <c r="G801" s="212"/>
      <c r="H801" s="212"/>
      <c r="I801" s="215"/>
      <c r="J801" s="226">
        <f>BK801</f>
        <v>0</v>
      </c>
      <c r="K801" s="212"/>
      <c r="L801" s="217"/>
      <c r="M801" s="218"/>
      <c r="N801" s="219"/>
      <c r="O801" s="219"/>
      <c r="P801" s="220">
        <f>SUM(P802:P831)</f>
        <v>0</v>
      </c>
      <c r="Q801" s="219"/>
      <c r="R801" s="220">
        <f>SUM(R802:R831)</f>
        <v>40.798126580000002</v>
      </c>
      <c r="S801" s="219"/>
      <c r="T801" s="221">
        <f>SUM(T802:T831)</f>
        <v>0</v>
      </c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R801" s="222" t="s">
        <v>83</v>
      </c>
      <c r="AT801" s="223" t="s">
        <v>75</v>
      </c>
      <c r="AU801" s="223" t="s">
        <v>85</v>
      </c>
      <c r="AY801" s="222" t="s">
        <v>205</v>
      </c>
      <c r="BK801" s="224">
        <f>SUM(BK802:BK831)</f>
        <v>0</v>
      </c>
    </row>
    <row r="802" s="2" customFormat="1" ht="21.75" customHeight="1">
      <c r="A802" s="39"/>
      <c r="B802" s="40"/>
      <c r="C802" s="227" t="s">
        <v>688</v>
      </c>
      <c r="D802" s="227" t="s">
        <v>208</v>
      </c>
      <c r="E802" s="228" t="s">
        <v>689</v>
      </c>
      <c r="F802" s="229" t="s">
        <v>690</v>
      </c>
      <c r="G802" s="230" t="s">
        <v>211</v>
      </c>
      <c r="H802" s="231">
        <v>15.502000000000001</v>
      </c>
      <c r="I802" s="232"/>
      <c r="J802" s="233">
        <f>ROUND(I802*H802,2)</f>
        <v>0</v>
      </c>
      <c r="K802" s="229" t="s">
        <v>212</v>
      </c>
      <c r="L802" s="45"/>
      <c r="M802" s="234" t="s">
        <v>1</v>
      </c>
      <c r="N802" s="235" t="s">
        <v>41</v>
      </c>
      <c r="O802" s="92"/>
      <c r="P802" s="236">
        <f>O802*H802</f>
        <v>0</v>
      </c>
      <c r="Q802" s="236">
        <v>2.5018699999999998</v>
      </c>
      <c r="R802" s="236">
        <f>Q802*H802</f>
        <v>38.783988739999998</v>
      </c>
      <c r="S802" s="236">
        <v>0</v>
      </c>
      <c r="T802" s="237">
        <f>S802*H802</f>
        <v>0</v>
      </c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R802" s="238" t="s">
        <v>213</v>
      </c>
      <c r="AT802" s="238" t="s">
        <v>208</v>
      </c>
      <c r="AU802" s="238" t="s">
        <v>214</v>
      </c>
      <c r="AY802" s="18" t="s">
        <v>205</v>
      </c>
      <c r="BE802" s="239">
        <f>IF(N802="základní",J802,0)</f>
        <v>0</v>
      </c>
      <c r="BF802" s="239">
        <f>IF(N802="snížená",J802,0)</f>
        <v>0</v>
      </c>
      <c r="BG802" s="239">
        <f>IF(N802="zákl. přenesená",J802,0)</f>
        <v>0</v>
      </c>
      <c r="BH802" s="239">
        <f>IF(N802="sníž. přenesená",J802,0)</f>
        <v>0</v>
      </c>
      <c r="BI802" s="239">
        <f>IF(N802="nulová",J802,0)</f>
        <v>0</v>
      </c>
      <c r="BJ802" s="18" t="s">
        <v>83</v>
      </c>
      <c r="BK802" s="239">
        <f>ROUND(I802*H802,2)</f>
        <v>0</v>
      </c>
      <c r="BL802" s="18" t="s">
        <v>213</v>
      </c>
      <c r="BM802" s="238" t="s">
        <v>691</v>
      </c>
    </row>
    <row r="803" s="2" customFormat="1">
      <c r="A803" s="39"/>
      <c r="B803" s="40"/>
      <c r="C803" s="41"/>
      <c r="D803" s="240" t="s">
        <v>216</v>
      </c>
      <c r="E803" s="41"/>
      <c r="F803" s="241" t="s">
        <v>692</v>
      </c>
      <c r="G803" s="41"/>
      <c r="H803" s="41"/>
      <c r="I803" s="242"/>
      <c r="J803" s="41"/>
      <c r="K803" s="41"/>
      <c r="L803" s="45"/>
      <c r="M803" s="243"/>
      <c r="N803" s="244"/>
      <c r="O803" s="92"/>
      <c r="P803" s="92"/>
      <c r="Q803" s="92"/>
      <c r="R803" s="92"/>
      <c r="S803" s="92"/>
      <c r="T803" s="93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T803" s="18" t="s">
        <v>216</v>
      </c>
      <c r="AU803" s="18" t="s">
        <v>214</v>
      </c>
    </row>
    <row r="804" s="13" customFormat="1">
      <c r="A804" s="13"/>
      <c r="B804" s="245"/>
      <c r="C804" s="246"/>
      <c r="D804" s="247" t="s">
        <v>218</v>
      </c>
      <c r="E804" s="248" t="s">
        <v>1</v>
      </c>
      <c r="F804" s="249" t="s">
        <v>219</v>
      </c>
      <c r="G804" s="246"/>
      <c r="H804" s="248" t="s">
        <v>1</v>
      </c>
      <c r="I804" s="250"/>
      <c r="J804" s="246"/>
      <c r="K804" s="246"/>
      <c r="L804" s="251"/>
      <c r="M804" s="252"/>
      <c r="N804" s="253"/>
      <c r="O804" s="253"/>
      <c r="P804" s="253"/>
      <c r="Q804" s="253"/>
      <c r="R804" s="253"/>
      <c r="S804" s="253"/>
      <c r="T804" s="254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5" t="s">
        <v>218</v>
      </c>
      <c r="AU804" s="255" t="s">
        <v>214</v>
      </c>
      <c r="AV804" s="13" t="s">
        <v>83</v>
      </c>
      <c r="AW804" s="13" t="s">
        <v>32</v>
      </c>
      <c r="AX804" s="13" t="s">
        <v>76</v>
      </c>
      <c r="AY804" s="255" t="s">
        <v>205</v>
      </c>
    </row>
    <row r="805" s="13" customFormat="1">
      <c r="A805" s="13"/>
      <c r="B805" s="245"/>
      <c r="C805" s="246"/>
      <c r="D805" s="247" t="s">
        <v>218</v>
      </c>
      <c r="E805" s="248" t="s">
        <v>1</v>
      </c>
      <c r="F805" s="249" t="s">
        <v>220</v>
      </c>
      <c r="G805" s="246"/>
      <c r="H805" s="248" t="s">
        <v>1</v>
      </c>
      <c r="I805" s="250"/>
      <c r="J805" s="246"/>
      <c r="K805" s="246"/>
      <c r="L805" s="251"/>
      <c r="M805" s="252"/>
      <c r="N805" s="253"/>
      <c r="O805" s="253"/>
      <c r="P805" s="253"/>
      <c r="Q805" s="253"/>
      <c r="R805" s="253"/>
      <c r="S805" s="253"/>
      <c r="T805" s="254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5" t="s">
        <v>218</v>
      </c>
      <c r="AU805" s="255" t="s">
        <v>214</v>
      </c>
      <c r="AV805" s="13" t="s">
        <v>83</v>
      </c>
      <c r="AW805" s="13" t="s">
        <v>32</v>
      </c>
      <c r="AX805" s="13" t="s">
        <v>76</v>
      </c>
      <c r="AY805" s="255" t="s">
        <v>205</v>
      </c>
    </row>
    <row r="806" s="13" customFormat="1">
      <c r="A806" s="13"/>
      <c r="B806" s="245"/>
      <c r="C806" s="246"/>
      <c r="D806" s="247" t="s">
        <v>218</v>
      </c>
      <c r="E806" s="248" t="s">
        <v>1</v>
      </c>
      <c r="F806" s="249" t="s">
        <v>222</v>
      </c>
      <c r="G806" s="246"/>
      <c r="H806" s="248" t="s">
        <v>1</v>
      </c>
      <c r="I806" s="250"/>
      <c r="J806" s="246"/>
      <c r="K806" s="246"/>
      <c r="L806" s="251"/>
      <c r="M806" s="252"/>
      <c r="N806" s="253"/>
      <c r="O806" s="253"/>
      <c r="P806" s="253"/>
      <c r="Q806" s="253"/>
      <c r="R806" s="253"/>
      <c r="S806" s="253"/>
      <c r="T806" s="254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5" t="s">
        <v>218</v>
      </c>
      <c r="AU806" s="255" t="s">
        <v>214</v>
      </c>
      <c r="AV806" s="13" t="s">
        <v>83</v>
      </c>
      <c r="AW806" s="13" t="s">
        <v>32</v>
      </c>
      <c r="AX806" s="13" t="s">
        <v>76</v>
      </c>
      <c r="AY806" s="255" t="s">
        <v>205</v>
      </c>
    </row>
    <row r="807" s="14" customFormat="1">
      <c r="A807" s="14"/>
      <c r="B807" s="256"/>
      <c r="C807" s="257"/>
      <c r="D807" s="247" t="s">
        <v>218</v>
      </c>
      <c r="E807" s="258" t="s">
        <v>1</v>
      </c>
      <c r="F807" s="259" t="s">
        <v>693</v>
      </c>
      <c r="G807" s="257"/>
      <c r="H807" s="260">
        <v>0.77400000000000002</v>
      </c>
      <c r="I807" s="261"/>
      <c r="J807" s="257"/>
      <c r="K807" s="257"/>
      <c r="L807" s="262"/>
      <c r="M807" s="263"/>
      <c r="N807" s="264"/>
      <c r="O807" s="264"/>
      <c r="P807" s="264"/>
      <c r="Q807" s="264"/>
      <c r="R807" s="264"/>
      <c r="S807" s="264"/>
      <c r="T807" s="265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66" t="s">
        <v>218</v>
      </c>
      <c r="AU807" s="266" t="s">
        <v>214</v>
      </c>
      <c r="AV807" s="14" t="s">
        <v>85</v>
      </c>
      <c r="AW807" s="14" t="s">
        <v>32</v>
      </c>
      <c r="AX807" s="14" t="s">
        <v>76</v>
      </c>
      <c r="AY807" s="266" t="s">
        <v>205</v>
      </c>
    </row>
    <row r="808" s="14" customFormat="1">
      <c r="A808" s="14"/>
      <c r="B808" s="256"/>
      <c r="C808" s="257"/>
      <c r="D808" s="247" t="s">
        <v>218</v>
      </c>
      <c r="E808" s="258" t="s">
        <v>1</v>
      </c>
      <c r="F808" s="259" t="s">
        <v>694</v>
      </c>
      <c r="G808" s="257"/>
      <c r="H808" s="260">
        <v>3.4399999999999999</v>
      </c>
      <c r="I808" s="261"/>
      <c r="J808" s="257"/>
      <c r="K808" s="257"/>
      <c r="L808" s="262"/>
      <c r="M808" s="263"/>
      <c r="N808" s="264"/>
      <c r="O808" s="264"/>
      <c r="P808" s="264"/>
      <c r="Q808" s="264"/>
      <c r="R808" s="264"/>
      <c r="S808" s="264"/>
      <c r="T808" s="265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66" t="s">
        <v>218</v>
      </c>
      <c r="AU808" s="266" t="s">
        <v>214</v>
      </c>
      <c r="AV808" s="14" t="s">
        <v>85</v>
      </c>
      <c r="AW808" s="14" t="s">
        <v>32</v>
      </c>
      <c r="AX808" s="14" t="s">
        <v>76</v>
      </c>
      <c r="AY808" s="266" t="s">
        <v>205</v>
      </c>
    </row>
    <row r="809" s="14" customFormat="1">
      <c r="A809" s="14"/>
      <c r="B809" s="256"/>
      <c r="C809" s="257"/>
      <c r="D809" s="247" t="s">
        <v>218</v>
      </c>
      <c r="E809" s="258" t="s">
        <v>1</v>
      </c>
      <c r="F809" s="259" t="s">
        <v>695</v>
      </c>
      <c r="G809" s="257"/>
      <c r="H809" s="260">
        <v>4.5149999999999997</v>
      </c>
      <c r="I809" s="261"/>
      <c r="J809" s="257"/>
      <c r="K809" s="257"/>
      <c r="L809" s="262"/>
      <c r="M809" s="263"/>
      <c r="N809" s="264"/>
      <c r="O809" s="264"/>
      <c r="P809" s="264"/>
      <c r="Q809" s="264"/>
      <c r="R809" s="264"/>
      <c r="S809" s="264"/>
      <c r="T809" s="265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66" t="s">
        <v>218</v>
      </c>
      <c r="AU809" s="266" t="s">
        <v>214</v>
      </c>
      <c r="AV809" s="14" t="s">
        <v>85</v>
      </c>
      <c r="AW809" s="14" t="s">
        <v>32</v>
      </c>
      <c r="AX809" s="14" t="s">
        <v>76</v>
      </c>
      <c r="AY809" s="266" t="s">
        <v>205</v>
      </c>
    </row>
    <row r="810" s="14" customFormat="1">
      <c r="A810" s="14"/>
      <c r="B810" s="256"/>
      <c r="C810" s="257"/>
      <c r="D810" s="247" t="s">
        <v>218</v>
      </c>
      <c r="E810" s="258" t="s">
        <v>1</v>
      </c>
      <c r="F810" s="259" t="s">
        <v>696</v>
      </c>
      <c r="G810" s="257"/>
      <c r="H810" s="260">
        <v>6.7729999999999997</v>
      </c>
      <c r="I810" s="261"/>
      <c r="J810" s="257"/>
      <c r="K810" s="257"/>
      <c r="L810" s="262"/>
      <c r="M810" s="263"/>
      <c r="N810" s="264"/>
      <c r="O810" s="264"/>
      <c r="P810" s="264"/>
      <c r="Q810" s="264"/>
      <c r="R810" s="264"/>
      <c r="S810" s="264"/>
      <c r="T810" s="265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66" t="s">
        <v>218</v>
      </c>
      <c r="AU810" s="266" t="s">
        <v>214</v>
      </c>
      <c r="AV810" s="14" t="s">
        <v>85</v>
      </c>
      <c r="AW810" s="14" t="s">
        <v>32</v>
      </c>
      <c r="AX810" s="14" t="s">
        <v>76</v>
      </c>
      <c r="AY810" s="266" t="s">
        <v>205</v>
      </c>
    </row>
    <row r="811" s="15" customFormat="1">
      <c r="A811" s="15"/>
      <c r="B811" s="267"/>
      <c r="C811" s="268"/>
      <c r="D811" s="247" t="s">
        <v>218</v>
      </c>
      <c r="E811" s="269" t="s">
        <v>1</v>
      </c>
      <c r="F811" s="270" t="s">
        <v>229</v>
      </c>
      <c r="G811" s="268"/>
      <c r="H811" s="271">
        <v>15.502000000000001</v>
      </c>
      <c r="I811" s="272"/>
      <c r="J811" s="268"/>
      <c r="K811" s="268"/>
      <c r="L811" s="273"/>
      <c r="M811" s="274"/>
      <c r="N811" s="275"/>
      <c r="O811" s="275"/>
      <c r="P811" s="275"/>
      <c r="Q811" s="275"/>
      <c r="R811" s="275"/>
      <c r="S811" s="275"/>
      <c r="T811" s="276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77" t="s">
        <v>218</v>
      </c>
      <c r="AU811" s="277" t="s">
        <v>214</v>
      </c>
      <c r="AV811" s="15" t="s">
        <v>213</v>
      </c>
      <c r="AW811" s="15" t="s">
        <v>32</v>
      </c>
      <c r="AX811" s="15" t="s">
        <v>83</v>
      </c>
      <c r="AY811" s="277" t="s">
        <v>205</v>
      </c>
    </row>
    <row r="812" s="2" customFormat="1" ht="24.15" customHeight="1">
      <c r="A812" s="39"/>
      <c r="B812" s="40"/>
      <c r="C812" s="227" t="s">
        <v>697</v>
      </c>
      <c r="D812" s="227" t="s">
        <v>208</v>
      </c>
      <c r="E812" s="228" t="s">
        <v>698</v>
      </c>
      <c r="F812" s="229" t="s">
        <v>699</v>
      </c>
      <c r="G812" s="230" t="s">
        <v>398</v>
      </c>
      <c r="H812" s="231">
        <v>156.09</v>
      </c>
      <c r="I812" s="232"/>
      <c r="J812" s="233">
        <f>ROUND(I812*H812,2)</f>
        <v>0</v>
      </c>
      <c r="K812" s="229" t="s">
        <v>212</v>
      </c>
      <c r="L812" s="45"/>
      <c r="M812" s="234" t="s">
        <v>1</v>
      </c>
      <c r="N812" s="235" t="s">
        <v>41</v>
      </c>
      <c r="O812" s="92"/>
      <c r="P812" s="236">
        <f>O812*H812</f>
        <v>0</v>
      </c>
      <c r="Q812" s="236">
        <v>0.0024399999999999999</v>
      </c>
      <c r="R812" s="236">
        <f>Q812*H812</f>
        <v>0.38085959999999996</v>
      </c>
      <c r="S812" s="236">
        <v>0</v>
      </c>
      <c r="T812" s="237">
        <f>S812*H812</f>
        <v>0</v>
      </c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R812" s="238" t="s">
        <v>213</v>
      </c>
      <c r="AT812" s="238" t="s">
        <v>208</v>
      </c>
      <c r="AU812" s="238" t="s">
        <v>214</v>
      </c>
      <c r="AY812" s="18" t="s">
        <v>205</v>
      </c>
      <c r="BE812" s="239">
        <f>IF(N812="základní",J812,0)</f>
        <v>0</v>
      </c>
      <c r="BF812" s="239">
        <f>IF(N812="snížená",J812,0)</f>
        <v>0</v>
      </c>
      <c r="BG812" s="239">
        <f>IF(N812="zákl. přenesená",J812,0)</f>
        <v>0</v>
      </c>
      <c r="BH812" s="239">
        <f>IF(N812="sníž. přenesená",J812,0)</f>
        <v>0</v>
      </c>
      <c r="BI812" s="239">
        <f>IF(N812="nulová",J812,0)</f>
        <v>0</v>
      </c>
      <c r="BJ812" s="18" t="s">
        <v>83</v>
      </c>
      <c r="BK812" s="239">
        <f>ROUND(I812*H812,2)</f>
        <v>0</v>
      </c>
      <c r="BL812" s="18" t="s">
        <v>213</v>
      </c>
      <c r="BM812" s="238" t="s">
        <v>700</v>
      </c>
    </row>
    <row r="813" s="2" customFormat="1">
      <c r="A813" s="39"/>
      <c r="B813" s="40"/>
      <c r="C813" s="41"/>
      <c r="D813" s="240" t="s">
        <v>216</v>
      </c>
      <c r="E813" s="41"/>
      <c r="F813" s="241" t="s">
        <v>701</v>
      </c>
      <c r="G813" s="41"/>
      <c r="H813" s="41"/>
      <c r="I813" s="242"/>
      <c r="J813" s="41"/>
      <c r="K813" s="41"/>
      <c r="L813" s="45"/>
      <c r="M813" s="243"/>
      <c r="N813" s="244"/>
      <c r="O813" s="92"/>
      <c r="P813" s="92"/>
      <c r="Q813" s="92"/>
      <c r="R813" s="92"/>
      <c r="S813" s="92"/>
      <c r="T813" s="93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T813" s="18" t="s">
        <v>216</v>
      </c>
      <c r="AU813" s="18" t="s">
        <v>214</v>
      </c>
    </row>
    <row r="814" s="13" customFormat="1">
      <c r="A814" s="13"/>
      <c r="B814" s="245"/>
      <c r="C814" s="246"/>
      <c r="D814" s="247" t="s">
        <v>218</v>
      </c>
      <c r="E814" s="248" t="s">
        <v>1</v>
      </c>
      <c r="F814" s="249" t="s">
        <v>219</v>
      </c>
      <c r="G814" s="246"/>
      <c r="H814" s="248" t="s">
        <v>1</v>
      </c>
      <c r="I814" s="250"/>
      <c r="J814" s="246"/>
      <c r="K814" s="246"/>
      <c r="L814" s="251"/>
      <c r="M814" s="252"/>
      <c r="N814" s="253"/>
      <c r="O814" s="253"/>
      <c r="P814" s="253"/>
      <c r="Q814" s="253"/>
      <c r="R814" s="253"/>
      <c r="S814" s="253"/>
      <c r="T814" s="254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5" t="s">
        <v>218</v>
      </c>
      <c r="AU814" s="255" t="s">
        <v>214</v>
      </c>
      <c r="AV814" s="13" t="s">
        <v>83</v>
      </c>
      <c r="AW814" s="13" t="s">
        <v>32</v>
      </c>
      <c r="AX814" s="13" t="s">
        <v>76</v>
      </c>
      <c r="AY814" s="255" t="s">
        <v>205</v>
      </c>
    </row>
    <row r="815" s="13" customFormat="1">
      <c r="A815" s="13"/>
      <c r="B815" s="245"/>
      <c r="C815" s="246"/>
      <c r="D815" s="247" t="s">
        <v>218</v>
      </c>
      <c r="E815" s="248" t="s">
        <v>1</v>
      </c>
      <c r="F815" s="249" t="s">
        <v>220</v>
      </c>
      <c r="G815" s="246"/>
      <c r="H815" s="248" t="s">
        <v>1</v>
      </c>
      <c r="I815" s="250"/>
      <c r="J815" s="246"/>
      <c r="K815" s="246"/>
      <c r="L815" s="251"/>
      <c r="M815" s="252"/>
      <c r="N815" s="253"/>
      <c r="O815" s="253"/>
      <c r="P815" s="253"/>
      <c r="Q815" s="253"/>
      <c r="R815" s="253"/>
      <c r="S815" s="253"/>
      <c r="T815" s="254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5" t="s">
        <v>218</v>
      </c>
      <c r="AU815" s="255" t="s">
        <v>214</v>
      </c>
      <c r="AV815" s="13" t="s">
        <v>83</v>
      </c>
      <c r="AW815" s="13" t="s">
        <v>32</v>
      </c>
      <c r="AX815" s="13" t="s">
        <v>76</v>
      </c>
      <c r="AY815" s="255" t="s">
        <v>205</v>
      </c>
    </row>
    <row r="816" s="13" customFormat="1">
      <c r="A816" s="13"/>
      <c r="B816" s="245"/>
      <c r="C816" s="246"/>
      <c r="D816" s="247" t="s">
        <v>218</v>
      </c>
      <c r="E816" s="248" t="s">
        <v>1</v>
      </c>
      <c r="F816" s="249" t="s">
        <v>222</v>
      </c>
      <c r="G816" s="246"/>
      <c r="H816" s="248" t="s">
        <v>1</v>
      </c>
      <c r="I816" s="250"/>
      <c r="J816" s="246"/>
      <c r="K816" s="246"/>
      <c r="L816" s="251"/>
      <c r="M816" s="252"/>
      <c r="N816" s="253"/>
      <c r="O816" s="253"/>
      <c r="P816" s="253"/>
      <c r="Q816" s="253"/>
      <c r="R816" s="253"/>
      <c r="S816" s="253"/>
      <c r="T816" s="254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5" t="s">
        <v>218</v>
      </c>
      <c r="AU816" s="255" t="s">
        <v>214</v>
      </c>
      <c r="AV816" s="13" t="s">
        <v>83</v>
      </c>
      <c r="AW816" s="13" t="s">
        <v>32</v>
      </c>
      <c r="AX816" s="13" t="s">
        <v>76</v>
      </c>
      <c r="AY816" s="255" t="s">
        <v>205</v>
      </c>
    </row>
    <row r="817" s="14" customFormat="1">
      <c r="A817" s="14"/>
      <c r="B817" s="256"/>
      <c r="C817" s="257"/>
      <c r="D817" s="247" t="s">
        <v>218</v>
      </c>
      <c r="E817" s="258" t="s">
        <v>1</v>
      </c>
      <c r="F817" s="259" t="s">
        <v>702</v>
      </c>
      <c r="G817" s="257"/>
      <c r="H817" s="260">
        <v>10.32</v>
      </c>
      <c r="I817" s="261"/>
      <c r="J817" s="257"/>
      <c r="K817" s="257"/>
      <c r="L817" s="262"/>
      <c r="M817" s="263"/>
      <c r="N817" s="264"/>
      <c r="O817" s="264"/>
      <c r="P817" s="264"/>
      <c r="Q817" s="264"/>
      <c r="R817" s="264"/>
      <c r="S817" s="264"/>
      <c r="T817" s="265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66" t="s">
        <v>218</v>
      </c>
      <c r="AU817" s="266" t="s">
        <v>214</v>
      </c>
      <c r="AV817" s="14" t="s">
        <v>85</v>
      </c>
      <c r="AW817" s="14" t="s">
        <v>32</v>
      </c>
      <c r="AX817" s="14" t="s">
        <v>76</v>
      </c>
      <c r="AY817" s="266" t="s">
        <v>205</v>
      </c>
    </row>
    <row r="818" s="14" customFormat="1">
      <c r="A818" s="14"/>
      <c r="B818" s="256"/>
      <c r="C818" s="257"/>
      <c r="D818" s="247" t="s">
        <v>218</v>
      </c>
      <c r="E818" s="258" t="s">
        <v>1</v>
      </c>
      <c r="F818" s="259" t="s">
        <v>703</v>
      </c>
      <c r="G818" s="257"/>
      <c r="H818" s="260">
        <v>34.399999999999999</v>
      </c>
      <c r="I818" s="261"/>
      <c r="J818" s="257"/>
      <c r="K818" s="257"/>
      <c r="L818" s="262"/>
      <c r="M818" s="263"/>
      <c r="N818" s="264"/>
      <c r="O818" s="264"/>
      <c r="P818" s="264"/>
      <c r="Q818" s="264"/>
      <c r="R818" s="264"/>
      <c r="S818" s="264"/>
      <c r="T818" s="265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66" t="s">
        <v>218</v>
      </c>
      <c r="AU818" s="266" t="s">
        <v>214</v>
      </c>
      <c r="AV818" s="14" t="s">
        <v>85</v>
      </c>
      <c r="AW818" s="14" t="s">
        <v>32</v>
      </c>
      <c r="AX818" s="14" t="s">
        <v>76</v>
      </c>
      <c r="AY818" s="266" t="s">
        <v>205</v>
      </c>
    </row>
    <row r="819" s="14" customFormat="1">
      <c r="A819" s="14"/>
      <c r="B819" s="256"/>
      <c r="C819" s="257"/>
      <c r="D819" s="247" t="s">
        <v>218</v>
      </c>
      <c r="E819" s="258" t="s">
        <v>1</v>
      </c>
      <c r="F819" s="259" t="s">
        <v>704</v>
      </c>
      <c r="G819" s="257"/>
      <c r="H819" s="260">
        <v>48.159999999999997</v>
      </c>
      <c r="I819" s="261"/>
      <c r="J819" s="257"/>
      <c r="K819" s="257"/>
      <c r="L819" s="262"/>
      <c r="M819" s="263"/>
      <c r="N819" s="264"/>
      <c r="O819" s="264"/>
      <c r="P819" s="264"/>
      <c r="Q819" s="264"/>
      <c r="R819" s="264"/>
      <c r="S819" s="264"/>
      <c r="T819" s="265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66" t="s">
        <v>218</v>
      </c>
      <c r="AU819" s="266" t="s">
        <v>214</v>
      </c>
      <c r="AV819" s="14" t="s">
        <v>85</v>
      </c>
      <c r="AW819" s="14" t="s">
        <v>32</v>
      </c>
      <c r="AX819" s="14" t="s">
        <v>76</v>
      </c>
      <c r="AY819" s="266" t="s">
        <v>205</v>
      </c>
    </row>
    <row r="820" s="14" customFormat="1">
      <c r="A820" s="14"/>
      <c r="B820" s="256"/>
      <c r="C820" s="257"/>
      <c r="D820" s="247" t="s">
        <v>218</v>
      </c>
      <c r="E820" s="258" t="s">
        <v>1</v>
      </c>
      <c r="F820" s="259" t="s">
        <v>705</v>
      </c>
      <c r="G820" s="257"/>
      <c r="H820" s="260">
        <v>63.210000000000001</v>
      </c>
      <c r="I820" s="261"/>
      <c r="J820" s="257"/>
      <c r="K820" s="257"/>
      <c r="L820" s="262"/>
      <c r="M820" s="263"/>
      <c r="N820" s="264"/>
      <c r="O820" s="264"/>
      <c r="P820" s="264"/>
      <c r="Q820" s="264"/>
      <c r="R820" s="264"/>
      <c r="S820" s="264"/>
      <c r="T820" s="265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66" t="s">
        <v>218</v>
      </c>
      <c r="AU820" s="266" t="s">
        <v>214</v>
      </c>
      <c r="AV820" s="14" t="s">
        <v>85</v>
      </c>
      <c r="AW820" s="14" t="s">
        <v>32</v>
      </c>
      <c r="AX820" s="14" t="s">
        <v>76</v>
      </c>
      <c r="AY820" s="266" t="s">
        <v>205</v>
      </c>
    </row>
    <row r="821" s="15" customFormat="1">
      <c r="A821" s="15"/>
      <c r="B821" s="267"/>
      <c r="C821" s="268"/>
      <c r="D821" s="247" t="s">
        <v>218</v>
      </c>
      <c r="E821" s="269" t="s">
        <v>1</v>
      </c>
      <c r="F821" s="270" t="s">
        <v>229</v>
      </c>
      <c r="G821" s="268"/>
      <c r="H821" s="271">
        <v>156.09</v>
      </c>
      <c r="I821" s="272"/>
      <c r="J821" s="268"/>
      <c r="K821" s="268"/>
      <c r="L821" s="273"/>
      <c r="M821" s="274"/>
      <c r="N821" s="275"/>
      <c r="O821" s="275"/>
      <c r="P821" s="275"/>
      <c r="Q821" s="275"/>
      <c r="R821" s="275"/>
      <c r="S821" s="275"/>
      <c r="T821" s="276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T821" s="277" t="s">
        <v>218</v>
      </c>
      <c r="AU821" s="277" t="s">
        <v>214</v>
      </c>
      <c r="AV821" s="15" t="s">
        <v>213</v>
      </c>
      <c r="AW821" s="15" t="s">
        <v>32</v>
      </c>
      <c r="AX821" s="15" t="s">
        <v>83</v>
      </c>
      <c r="AY821" s="277" t="s">
        <v>205</v>
      </c>
    </row>
    <row r="822" s="2" customFormat="1" ht="24.15" customHeight="1">
      <c r="A822" s="39"/>
      <c r="B822" s="40"/>
      <c r="C822" s="227" t="s">
        <v>706</v>
      </c>
      <c r="D822" s="227" t="s">
        <v>208</v>
      </c>
      <c r="E822" s="228" t="s">
        <v>707</v>
      </c>
      <c r="F822" s="229" t="s">
        <v>708</v>
      </c>
      <c r="G822" s="230" t="s">
        <v>398</v>
      </c>
      <c r="H822" s="231">
        <v>156.09</v>
      </c>
      <c r="I822" s="232"/>
      <c r="J822" s="233">
        <f>ROUND(I822*H822,2)</f>
        <v>0</v>
      </c>
      <c r="K822" s="229" t="s">
        <v>212</v>
      </c>
      <c r="L822" s="45"/>
      <c r="M822" s="234" t="s">
        <v>1</v>
      </c>
      <c r="N822" s="235" t="s">
        <v>41</v>
      </c>
      <c r="O822" s="92"/>
      <c r="P822" s="236">
        <f>O822*H822</f>
        <v>0</v>
      </c>
      <c r="Q822" s="236">
        <v>0</v>
      </c>
      <c r="R822" s="236">
        <f>Q822*H822</f>
        <v>0</v>
      </c>
      <c r="S822" s="236">
        <v>0</v>
      </c>
      <c r="T822" s="237">
        <f>S822*H822</f>
        <v>0</v>
      </c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R822" s="238" t="s">
        <v>213</v>
      </c>
      <c r="AT822" s="238" t="s">
        <v>208</v>
      </c>
      <c r="AU822" s="238" t="s">
        <v>214</v>
      </c>
      <c r="AY822" s="18" t="s">
        <v>205</v>
      </c>
      <c r="BE822" s="239">
        <f>IF(N822="základní",J822,0)</f>
        <v>0</v>
      </c>
      <c r="BF822" s="239">
        <f>IF(N822="snížená",J822,0)</f>
        <v>0</v>
      </c>
      <c r="BG822" s="239">
        <f>IF(N822="zákl. přenesená",J822,0)</f>
        <v>0</v>
      </c>
      <c r="BH822" s="239">
        <f>IF(N822="sníž. přenesená",J822,0)</f>
        <v>0</v>
      </c>
      <c r="BI822" s="239">
        <f>IF(N822="nulová",J822,0)</f>
        <v>0</v>
      </c>
      <c r="BJ822" s="18" t="s">
        <v>83</v>
      </c>
      <c r="BK822" s="239">
        <f>ROUND(I822*H822,2)</f>
        <v>0</v>
      </c>
      <c r="BL822" s="18" t="s">
        <v>213</v>
      </c>
      <c r="BM822" s="238" t="s">
        <v>709</v>
      </c>
    </row>
    <row r="823" s="2" customFormat="1">
      <c r="A823" s="39"/>
      <c r="B823" s="40"/>
      <c r="C823" s="41"/>
      <c r="D823" s="240" t="s">
        <v>216</v>
      </c>
      <c r="E823" s="41"/>
      <c r="F823" s="241" t="s">
        <v>710</v>
      </c>
      <c r="G823" s="41"/>
      <c r="H823" s="41"/>
      <c r="I823" s="242"/>
      <c r="J823" s="41"/>
      <c r="K823" s="41"/>
      <c r="L823" s="45"/>
      <c r="M823" s="243"/>
      <c r="N823" s="244"/>
      <c r="O823" s="92"/>
      <c r="P823" s="92"/>
      <c r="Q823" s="92"/>
      <c r="R823" s="92"/>
      <c r="S823" s="92"/>
      <c r="T823" s="93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T823" s="18" t="s">
        <v>216</v>
      </c>
      <c r="AU823" s="18" t="s">
        <v>214</v>
      </c>
    </row>
    <row r="824" s="2" customFormat="1" ht="21.75" customHeight="1">
      <c r="A824" s="39"/>
      <c r="B824" s="40"/>
      <c r="C824" s="227" t="s">
        <v>711</v>
      </c>
      <c r="D824" s="227" t="s">
        <v>208</v>
      </c>
      <c r="E824" s="228" t="s">
        <v>712</v>
      </c>
      <c r="F824" s="229" t="s">
        <v>713</v>
      </c>
      <c r="G824" s="230" t="s">
        <v>357</v>
      </c>
      <c r="H824" s="231">
        <v>1.5520000000000001</v>
      </c>
      <c r="I824" s="232"/>
      <c r="J824" s="233">
        <f>ROUND(I824*H824,2)</f>
        <v>0</v>
      </c>
      <c r="K824" s="229" t="s">
        <v>212</v>
      </c>
      <c r="L824" s="45"/>
      <c r="M824" s="234" t="s">
        <v>1</v>
      </c>
      <c r="N824" s="235" t="s">
        <v>41</v>
      </c>
      <c r="O824" s="92"/>
      <c r="P824" s="236">
        <f>O824*H824</f>
        <v>0</v>
      </c>
      <c r="Q824" s="236">
        <v>1.05237</v>
      </c>
      <c r="R824" s="236">
        <f>Q824*H824</f>
        <v>1.6332782400000001</v>
      </c>
      <c r="S824" s="236">
        <v>0</v>
      </c>
      <c r="T824" s="237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38" t="s">
        <v>213</v>
      </c>
      <c r="AT824" s="238" t="s">
        <v>208</v>
      </c>
      <c r="AU824" s="238" t="s">
        <v>214</v>
      </c>
      <c r="AY824" s="18" t="s">
        <v>205</v>
      </c>
      <c r="BE824" s="239">
        <f>IF(N824="základní",J824,0)</f>
        <v>0</v>
      </c>
      <c r="BF824" s="239">
        <f>IF(N824="snížená",J824,0)</f>
        <v>0</v>
      </c>
      <c r="BG824" s="239">
        <f>IF(N824="zákl. přenesená",J824,0)</f>
        <v>0</v>
      </c>
      <c r="BH824" s="239">
        <f>IF(N824="sníž. přenesená",J824,0)</f>
        <v>0</v>
      </c>
      <c r="BI824" s="239">
        <f>IF(N824="nulová",J824,0)</f>
        <v>0</v>
      </c>
      <c r="BJ824" s="18" t="s">
        <v>83</v>
      </c>
      <c r="BK824" s="239">
        <f>ROUND(I824*H824,2)</f>
        <v>0</v>
      </c>
      <c r="BL824" s="18" t="s">
        <v>213</v>
      </c>
      <c r="BM824" s="238" t="s">
        <v>714</v>
      </c>
    </row>
    <row r="825" s="2" customFormat="1">
      <c r="A825" s="39"/>
      <c r="B825" s="40"/>
      <c r="C825" s="41"/>
      <c r="D825" s="240" t="s">
        <v>216</v>
      </c>
      <c r="E825" s="41"/>
      <c r="F825" s="241" t="s">
        <v>715</v>
      </c>
      <c r="G825" s="41"/>
      <c r="H825" s="41"/>
      <c r="I825" s="242"/>
      <c r="J825" s="41"/>
      <c r="K825" s="41"/>
      <c r="L825" s="45"/>
      <c r="M825" s="243"/>
      <c r="N825" s="244"/>
      <c r="O825" s="92"/>
      <c r="P825" s="92"/>
      <c r="Q825" s="92"/>
      <c r="R825" s="92"/>
      <c r="S825" s="92"/>
      <c r="T825" s="93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T825" s="18" t="s">
        <v>216</v>
      </c>
      <c r="AU825" s="18" t="s">
        <v>214</v>
      </c>
    </row>
    <row r="826" s="13" customFormat="1">
      <c r="A826" s="13"/>
      <c r="B826" s="245"/>
      <c r="C826" s="246"/>
      <c r="D826" s="247" t="s">
        <v>218</v>
      </c>
      <c r="E826" s="248" t="s">
        <v>1</v>
      </c>
      <c r="F826" s="249" t="s">
        <v>219</v>
      </c>
      <c r="G826" s="246"/>
      <c r="H826" s="248" t="s">
        <v>1</v>
      </c>
      <c r="I826" s="250"/>
      <c r="J826" s="246"/>
      <c r="K826" s="246"/>
      <c r="L826" s="251"/>
      <c r="M826" s="252"/>
      <c r="N826" s="253"/>
      <c r="O826" s="253"/>
      <c r="P826" s="253"/>
      <c r="Q826" s="253"/>
      <c r="R826" s="253"/>
      <c r="S826" s="253"/>
      <c r="T826" s="254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5" t="s">
        <v>218</v>
      </c>
      <c r="AU826" s="255" t="s">
        <v>214</v>
      </c>
      <c r="AV826" s="13" t="s">
        <v>83</v>
      </c>
      <c r="AW826" s="13" t="s">
        <v>32</v>
      </c>
      <c r="AX826" s="13" t="s">
        <v>76</v>
      </c>
      <c r="AY826" s="255" t="s">
        <v>205</v>
      </c>
    </row>
    <row r="827" s="13" customFormat="1">
      <c r="A827" s="13"/>
      <c r="B827" s="245"/>
      <c r="C827" s="246"/>
      <c r="D827" s="247" t="s">
        <v>218</v>
      </c>
      <c r="E827" s="248" t="s">
        <v>1</v>
      </c>
      <c r="F827" s="249" t="s">
        <v>716</v>
      </c>
      <c r="G827" s="246"/>
      <c r="H827" s="248" t="s">
        <v>1</v>
      </c>
      <c r="I827" s="250"/>
      <c r="J827" s="246"/>
      <c r="K827" s="246"/>
      <c r="L827" s="251"/>
      <c r="M827" s="252"/>
      <c r="N827" s="253"/>
      <c r="O827" s="253"/>
      <c r="P827" s="253"/>
      <c r="Q827" s="253"/>
      <c r="R827" s="253"/>
      <c r="S827" s="253"/>
      <c r="T827" s="254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5" t="s">
        <v>218</v>
      </c>
      <c r="AU827" s="255" t="s">
        <v>214</v>
      </c>
      <c r="AV827" s="13" t="s">
        <v>83</v>
      </c>
      <c r="AW827" s="13" t="s">
        <v>32</v>
      </c>
      <c r="AX827" s="13" t="s">
        <v>76</v>
      </c>
      <c r="AY827" s="255" t="s">
        <v>205</v>
      </c>
    </row>
    <row r="828" s="13" customFormat="1">
      <c r="A828" s="13"/>
      <c r="B828" s="245"/>
      <c r="C828" s="246"/>
      <c r="D828" s="247" t="s">
        <v>218</v>
      </c>
      <c r="E828" s="248" t="s">
        <v>1</v>
      </c>
      <c r="F828" s="249" t="s">
        <v>220</v>
      </c>
      <c r="G828" s="246"/>
      <c r="H828" s="248" t="s">
        <v>1</v>
      </c>
      <c r="I828" s="250"/>
      <c r="J828" s="246"/>
      <c r="K828" s="246"/>
      <c r="L828" s="251"/>
      <c r="M828" s="252"/>
      <c r="N828" s="253"/>
      <c r="O828" s="253"/>
      <c r="P828" s="253"/>
      <c r="Q828" s="253"/>
      <c r="R828" s="253"/>
      <c r="S828" s="253"/>
      <c r="T828" s="254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55" t="s">
        <v>218</v>
      </c>
      <c r="AU828" s="255" t="s">
        <v>214</v>
      </c>
      <c r="AV828" s="13" t="s">
        <v>83</v>
      </c>
      <c r="AW828" s="13" t="s">
        <v>32</v>
      </c>
      <c r="AX828" s="13" t="s">
        <v>76</v>
      </c>
      <c r="AY828" s="255" t="s">
        <v>205</v>
      </c>
    </row>
    <row r="829" s="13" customFormat="1">
      <c r="A829" s="13"/>
      <c r="B829" s="245"/>
      <c r="C829" s="246"/>
      <c r="D829" s="247" t="s">
        <v>218</v>
      </c>
      <c r="E829" s="248" t="s">
        <v>1</v>
      </c>
      <c r="F829" s="249" t="s">
        <v>222</v>
      </c>
      <c r="G829" s="246"/>
      <c r="H829" s="248" t="s">
        <v>1</v>
      </c>
      <c r="I829" s="250"/>
      <c r="J829" s="246"/>
      <c r="K829" s="246"/>
      <c r="L829" s="251"/>
      <c r="M829" s="252"/>
      <c r="N829" s="253"/>
      <c r="O829" s="253"/>
      <c r="P829" s="253"/>
      <c r="Q829" s="253"/>
      <c r="R829" s="253"/>
      <c r="S829" s="253"/>
      <c r="T829" s="254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5" t="s">
        <v>218</v>
      </c>
      <c r="AU829" s="255" t="s">
        <v>214</v>
      </c>
      <c r="AV829" s="13" t="s">
        <v>83</v>
      </c>
      <c r="AW829" s="13" t="s">
        <v>32</v>
      </c>
      <c r="AX829" s="13" t="s">
        <v>76</v>
      </c>
      <c r="AY829" s="255" t="s">
        <v>205</v>
      </c>
    </row>
    <row r="830" s="14" customFormat="1">
      <c r="A830" s="14"/>
      <c r="B830" s="256"/>
      <c r="C830" s="257"/>
      <c r="D830" s="247" t="s">
        <v>218</v>
      </c>
      <c r="E830" s="258" t="s">
        <v>1</v>
      </c>
      <c r="F830" s="259" t="s">
        <v>717</v>
      </c>
      <c r="G830" s="257"/>
      <c r="H830" s="260">
        <v>1.5520000000000001</v>
      </c>
      <c r="I830" s="261"/>
      <c r="J830" s="257"/>
      <c r="K830" s="257"/>
      <c r="L830" s="262"/>
      <c r="M830" s="263"/>
      <c r="N830" s="264"/>
      <c r="O830" s="264"/>
      <c r="P830" s="264"/>
      <c r="Q830" s="264"/>
      <c r="R830" s="264"/>
      <c r="S830" s="264"/>
      <c r="T830" s="265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66" t="s">
        <v>218</v>
      </c>
      <c r="AU830" s="266" t="s">
        <v>214</v>
      </c>
      <c r="AV830" s="14" t="s">
        <v>85</v>
      </c>
      <c r="AW830" s="14" t="s">
        <v>32</v>
      </c>
      <c r="AX830" s="14" t="s">
        <v>76</v>
      </c>
      <c r="AY830" s="266" t="s">
        <v>205</v>
      </c>
    </row>
    <row r="831" s="15" customFormat="1">
      <c r="A831" s="15"/>
      <c r="B831" s="267"/>
      <c r="C831" s="268"/>
      <c r="D831" s="247" t="s">
        <v>218</v>
      </c>
      <c r="E831" s="269" t="s">
        <v>1</v>
      </c>
      <c r="F831" s="270" t="s">
        <v>229</v>
      </c>
      <c r="G831" s="268"/>
      <c r="H831" s="271">
        <v>1.5520000000000001</v>
      </c>
      <c r="I831" s="272"/>
      <c r="J831" s="268"/>
      <c r="K831" s="268"/>
      <c r="L831" s="273"/>
      <c r="M831" s="274"/>
      <c r="N831" s="275"/>
      <c r="O831" s="275"/>
      <c r="P831" s="275"/>
      <c r="Q831" s="275"/>
      <c r="R831" s="275"/>
      <c r="S831" s="275"/>
      <c r="T831" s="276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T831" s="277" t="s">
        <v>218</v>
      </c>
      <c r="AU831" s="277" t="s">
        <v>214</v>
      </c>
      <c r="AV831" s="15" t="s">
        <v>213</v>
      </c>
      <c r="AW831" s="15" t="s">
        <v>32</v>
      </c>
      <c r="AX831" s="15" t="s">
        <v>83</v>
      </c>
      <c r="AY831" s="277" t="s">
        <v>205</v>
      </c>
    </row>
    <row r="832" s="12" customFormat="1" ht="20.88" customHeight="1">
      <c r="A832" s="12"/>
      <c r="B832" s="211"/>
      <c r="C832" s="212"/>
      <c r="D832" s="213" t="s">
        <v>75</v>
      </c>
      <c r="E832" s="225" t="s">
        <v>489</v>
      </c>
      <c r="F832" s="225" t="s">
        <v>718</v>
      </c>
      <c r="G832" s="212"/>
      <c r="H832" s="212"/>
      <c r="I832" s="215"/>
      <c r="J832" s="226">
        <f>BK832</f>
        <v>0</v>
      </c>
      <c r="K832" s="212"/>
      <c r="L832" s="217"/>
      <c r="M832" s="218"/>
      <c r="N832" s="219"/>
      <c r="O832" s="219"/>
      <c r="P832" s="220">
        <f>SUM(P833:P859)</f>
        <v>0</v>
      </c>
      <c r="Q832" s="219"/>
      <c r="R832" s="220">
        <f>SUM(R833:R859)</f>
        <v>7.0183059200000004</v>
      </c>
      <c r="S832" s="219"/>
      <c r="T832" s="221">
        <f>SUM(T833:T859)</f>
        <v>0</v>
      </c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R832" s="222" t="s">
        <v>83</v>
      </c>
      <c r="AT832" s="223" t="s">
        <v>75</v>
      </c>
      <c r="AU832" s="223" t="s">
        <v>85</v>
      </c>
      <c r="AY832" s="222" t="s">
        <v>205</v>
      </c>
      <c r="BK832" s="224">
        <f>SUM(BK833:BK859)</f>
        <v>0</v>
      </c>
    </row>
    <row r="833" s="2" customFormat="1" ht="33" customHeight="1">
      <c r="A833" s="39"/>
      <c r="B833" s="40"/>
      <c r="C833" s="227" t="s">
        <v>719</v>
      </c>
      <c r="D833" s="227" t="s">
        <v>208</v>
      </c>
      <c r="E833" s="228" t="s">
        <v>720</v>
      </c>
      <c r="F833" s="229" t="s">
        <v>721</v>
      </c>
      <c r="G833" s="230" t="s">
        <v>398</v>
      </c>
      <c r="H833" s="231">
        <v>449.64299999999997</v>
      </c>
      <c r="I833" s="232"/>
      <c r="J833" s="233">
        <f>ROUND(I833*H833,2)</f>
        <v>0</v>
      </c>
      <c r="K833" s="229" t="s">
        <v>212</v>
      </c>
      <c r="L833" s="45"/>
      <c r="M833" s="234" t="s">
        <v>1</v>
      </c>
      <c r="N833" s="235" t="s">
        <v>41</v>
      </c>
      <c r="O833" s="92"/>
      <c r="P833" s="236">
        <f>O833*H833</f>
        <v>0</v>
      </c>
      <c r="Q833" s="236">
        <v>0</v>
      </c>
      <c r="R833" s="236">
        <f>Q833*H833</f>
        <v>0</v>
      </c>
      <c r="S833" s="236">
        <v>0</v>
      </c>
      <c r="T833" s="237">
        <f>S833*H833</f>
        <v>0</v>
      </c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R833" s="238" t="s">
        <v>213</v>
      </c>
      <c r="AT833" s="238" t="s">
        <v>208</v>
      </c>
      <c r="AU833" s="238" t="s">
        <v>214</v>
      </c>
      <c r="AY833" s="18" t="s">
        <v>205</v>
      </c>
      <c r="BE833" s="239">
        <f>IF(N833="základní",J833,0)</f>
        <v>0</v>
      </c>
      <c r="BF833" s="239">
        <f>IF(N833="snížená",J833,0)</f>
        <v>0</v>
      </c>
      <c r="BG833" s="239">
        <f>IF(N833="zákl. přenesená",J833,0)</f>
        <v>0</v>
      </c>
      <c r="BH833" s="239">
        <f>IF(N833="sníž. přenesená",J833,0)</f>
        <v>0</v>
      </c>
      <c r="BI833" s="239">
        <f>IF(N833="nulová",J833,0)</f>
        <v>0</v>
      </c>
      <c r="BJ833" s="18" t="s">
        <v>83</v>
      </c>
      <c r="BK833" s="239">
        <f>ROUND(I833*H833,2)</f>
        <v>0</v>
      </c>
      <c r="BL833" s="18" t="s">
        <v>213</v>
      </c>
      <c r="BM833" s="238" t="s">
        <v>722</v>
      </c>
    </row>
    <row r="834" s="2" customFormat="1">
      <c r="A834" s="39"/>
      <c r="B834" s="40"/>
      <c r="C834" s="41"/>
      <c r="D834" s="240" t="s">
        <v>216</v>
      </c>
      <c r="E834" s="41"/>
      <c r="F834" s="241" t="s">
        <v>723</v>
      </c>
      <c r="G834" s="41"/>
      <c r="H834" s="41"/>
      <c r="I834" s="242"/>
      <c r="J834" s="41"/>
      <c r="K834" s="41"/>
      <c r="L834" s="45"/>
      <c r="M834" s="243"/>
      <c r="N834" s="244"/>
      <c r="O834" s="92"/>
      <c r="P834" s="92"/>
      <c r="Q834" s="92"/>
      <c r="R834" s="92"/>
      <c r="S834" s="92"/>
      <c r="T834" s="93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T834" s="18" t="s">
        <v>216</v>
      </c>
      <c r="AU834" s="18" t="s">
        <v>214</v>
      </c>
    </row>
    <row r="835" s="2" customFormat="1" ht="37.8" customHeight="1">
      <c r="A835" s="39"/>
      <c r="B835" s="40"/>
      <c r="C835" s="289" t="s">
        <v>724</v>
      </c>
      <c r="D835" s="289" t="s">
        <v>386</v>
      </c>
      <c r="E835" s="290" t="s">
        <v>725</v>
      </c>
      <c r="F835" s="291" t="s">
        <v>726</v>
      </c>
      <c r="G835" s="292" t="s">
        <v>398</v>
      </c>
      <c r="H835" s="293">
        <v>494.60700000000003</v>
      </c>
      <c r="I835" s="294"/>
      <c r="J835" s="295">
        <f>ROUND(I835*H835,2)</f>
        <v>0</v>
      </c>
      <c r="K835" s="291" t="s">
        <v>212</v>
      </c>
      <c r="L835" s="296"/>
      <c r="M835" s="297" t="s">
        <v>1</v>
      </c>
      <c r="N835" s="298" t="s">
        <v>41</v>
      </c>
      <c r="O835" s="92"/>
      <c r="P835" s="236">
        <f>O835*H835</f>
        <v>0</v>
      </c>
      <c r="Q835" s="236">
        <v>0.0124</v>
      </c>
      <c r="R835" s="236">
        <f>Q835*H835</f>
        <v>6.1331268000000003</v>
      </c>
      <c r="S835" s="236">
        <v>0</v>
      </c>
      <c r="T835" s="237">
        <f>S835*H835</f>
        <v>0</v>
      </c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R835" s="238" t="s">
        <v>276</v>
      </c>
      <c r="AT835" s="238" t="s">
        <v>386</v>
      </c>
      <c r="AU835" s="238" t="s">
        <v>214</v>
      </c>
      <c r="AY835" s="18" t="s">
        <v>205</v>
      </c>
      <c r="BE835" s="239">
        <f>IF(N835="základní",J835,0)</f>
        <v>0</v>
      </c>
      <c r="BF835" s="239">
        <f>IF(N835="snížená",J835,0)</f>
        <v>0</v>
      </c>
      <c r="BG835" s="239">
        <f>IF(N835="zákl. přenesená",J835,0)</f>
        <v>0</v>
      </c>
      <c r="BH835" s="239">
        <f>IF(N835="sníž. přenesená",J835,0)</f>
        <v>0</v>
      </c>
      <c r="BI835" s="239">
        <f>IF(N835="nulová",J835,0)</f>
        <v>0</v>
      </c>
      <c r="BJ835" s="18" t="s">
        <v>83</v>
      </c>
      <c r="BK835" s="239">
        <f>ROUND(I835*H835,2)</f>
        <v>0</v>
      </c>
      <c r="BL835" s="18" t="s">
        <v>213</v>
      </c>
      <c r="BM835" s="238" t="s">
        <v>727</v>
      </c>
    </row>
    <row r="836" s="13" customFormat="1">
      <c r="A836" s="13"/>
      <c r="B836" s="245"/>
      <c r="C836" s="246"/>
      <c r="D836" s="247" t="s">
        <v>218</v>
      </c>
      <c r="E836" s="248" t="s">
        <v>1</v>
      </c>
      <c r="F836" s="249" t="s">
        <v>219</v>
      </c>
      <c r="G836" s="246"/>
      <c r="H836" s="248" t="s">
        <v>1</v>
      </c>
      <c r="I836" s="250"/>
      <c r="J836" s="246"/>
      <c r="K836" s="246"/>
      <c r="L836" s="251"/>
      <c r="M836" s="252"/>
      <c r="N836" s="253"/>
      <c r="O836" s="253"/>
      <c r="P836" s="253"/>
      <c r="Q836" s="253"/>
      <c r="R836" s="253"/>
      <c r="S836" s="253"/>
      <c r="T836" s="254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5" t="s">
        <v>218</v>
      </c>
      <c r="AU836" s="255" t="s">
        <v>214</v>
      </c>
      <c r="AV836" s="13" t="s">
        <v>83</v>
      </c>
      <c r="AW836" s="13" t="s">
        <v>32</v>
      </c>
      <c r="AX836" s="13" t="s">
        <v>76</v>
      </c>
      <c r="AY836" s="255" t="s">
        <v>205</v>
      </c>
    </row>
    <row r="837" s="13" customFormat="1">
      <c r="A837" s="13"/>
      <c r="B837" s="245"/>
      <c r="C837" s="246"/>
      <c r="D837" s="247" t="s">
        <v>218</v>
      </c>
      <c r="E837" s="248" t="s">
        <v>1</v>
      </c>
      <c r="F837" s="249" t="s">
        <v>220</v>
      </c>
      <c r="G837" s="246"/>
      <c r="H837" s="248" t="s">
        <v>1</v>
      </c>
      <c r="I837" s="250"/>
      <c r="J837" s="246"/>
      <c r="K837" s="246"/>
      <c r="L837" s="251"/>
      <c r="M837" s="252"/>
      <c r="N837" s="253"/>
      <c r="O837" s="253"/>
      <c r="P837" s="253"/>
      <c r="Q837" s="253"/>
      <c r="R837" s="253"/>
      <c r="S837" s="253"/>
      <c r="T837" s="254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5" t="s">
        <v>218</v>
      </c>
      <c r="AU837" s="255" t="s">
        <v>214</v>
      </c>
      <c r="AV837" s="13" t="s">
        <v>83</v>
      </c>
      <c r="AW837" s="13" t="s">
        <v>32</v>
      </c>
      <c r="AX837" s="13" t="s">
        <v>76</v>
      </c>
      <c r="AY837" s="255" t="s">
        <v>205</v>
      </c>
    </row>
    <row r="838" s="13" customFormat="1">
      <c r="A838" s="13"/>
      <c r="B838" s="245"/>
      <c r="C838" s="246"/>
      <c r="D838" s="247" t="s">
        <v>218</v>
      </c>
      <c r="E838" s="248" t="s">
        <v>1</v>
      </c>
      <c r="F838" s="249" t="s">
        <v>222</v>
      </c>
      <c r="G838" s="246"/>
      <c r="H838" s="248" t="s">
        <v>1</v>
      </c>
      <c r="I838" s="250"/>
      <c r="J838" s="246"/>
      <c r="K838" s="246"/>
      <c r="L838" s="251"/>
      <c r="M838" s="252"/>
      <c r="N838" s="253"/>
      <c r="O838" s="253"/>
      <c r="P838" s="253"/>
      <c r="Q838" s="253"/>
      <c r="R838" s="253"/>
      <c r="S838" s="253"/>
      <c r="T838" s="254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55" t="s">
        <v>218</v>
      </c>
      <c r="AU838" s="255" t="s">
        <v>214</v>
      </c>
      <c r="AV838" s="13" t="s">
        <v>83</v>
      </c>
      <c r="AW838" s="13" t="s">
        <v>32</v>
      </c>
      <c r="AX838" s="13" t="s">
        <v>76</v>
      </c>
      <c r="AY838" s="255" t="s">
        <v>205</v>
      </c>
    </row>
    <row r="839" s="13" customFormat="1">
      <c r="A839" s="13"/>
      <c r="B839" s="245"/>
      <c r="C839" s="246"/>
      <c r="D839" s="247" t="s">
        <v>218</v>
      </c>
      <c r="E839" s="248" t="s">
        <v>1</v>
      </c>
      <c r="F839" s="249" t="s">
        <v>728</v>
      </c>
      <c r="G839" s="246"/>
      <c r="H839" s="248" t="s">
        <v>1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5" t="s">
        <v>218</v>
      </c>
      <c r="AU839" s="255" t="s">
        <v>214</v>
      </c>
      <c r="AV839" s="13" t="s">
        <v>83</v>
      </c>
      <c r="AW839" s="13" t="s">
        <v>32</v>
      </c>
      <c r="AX839" s="13" t="s">
        <v>76</v>
      </c>
      <c r="AY839" s="255" t="s">
        <v>205</v>
      </c>
    </row>
    <row r="840" s="14" customFormat="1">
      <c r="A840" s="14"/>
      <c r="B840" s="256"/>
      <c r="C840" s="257"/>
      <c r="D840" s="247" t="s">
        <v>218</v>
      </c>
      <c r="E840" s="258" t="s">
        <v>1</v>
      </c>
      <c r="F840" s="259" t="s">
        <v>729</v>
      </c>
      <c r="G840" s="257"/>
      <c r="H840" s="260">
        <v>377.72800000000001</v>
      </c>
      <c r="I840" s="261"/>
      <c r="J840" s="257"/>
      <c r="K840" s="257"/>
      <c r="L840" s="262"/>
      <c r="M840" s="263"/>
      <c r="N840" s="264"/>
      <c r="O840" s="264"/>
      <c r="P840" s="264"/>
      <c r="Q840" s="264"/>
      <c r="R840" s="264"/>
      <c r="S840" s="264"/>
      <c r="T840" s="265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66" t="s">
        <v>218</v>
      </c>
      <c r="AU840" s="266" t="s">
        <v>214</v>
      </c>
      <c r="AV840" s="14" t="s">
        <v>85</v>
      </c>
      <c r="AW840" s="14" t="s">
        <v>32</v>
      </c>
      <c r="AX840" s="14" t="s">
        <v>76</v>
      </c>
      <c r="AY840" s="266" t="s">
        <v>205</v>
      </c>
    </row>
    <row r="841" s="14" customFormat="1">
      <c r="A841" s="14"/>
      <c r="B841" s="256"/>
      <c r="C841" s="257"/>
      <c r="D841" s="247" t="s">
        <v>218</v>
      </c>
      <c r="E841" s="258" t="s">
        <v>1</v>
      </c>
      <c r="F841" s="259" t="s">
        <v>730</v>
      </c>
      <c r="G841" s="257"/>
      <c r="H841" s="260">
        <v>71.915000000000006</v>
      </c>
      <c r="I841" s="261"/>
      <c r="J841" s="257"/>
      <c r="K841" s="257"/>
      <c r="L841" s="262"/>
      <c r="M841" s="263"/>
      <c r="N841" s="264"/>
      <c r="O841" s="264"/>
      <c r="P841" s="264"/>
      <c r="Q841" s="264"/>
      <c r="R841" s="264"/>
      <c r="S841" s="264"/>
      <c r="T841" s="265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66" t="s">
        <v>218</v>
      </c>
      <c r="AU841" s="266" t="s">
        <v>214</v>
      </c>
      <c r="AV841" s="14" t="s">
        <v>85</v>
      </c>
      <c r="AW841" s="14" t="s">
        <v>32</v>
      </c>
      <c r="AX841" s="14" t="s">
        <v>76</v>
      </c>
      <c r="AY841" s="266" t="s">
        <v>205</v>
      </c>
    </row>
    <row r="842" s="15" customFormat="1">
      <c r="A842" s="15"/>
      <c r="B842" s="267"/>
      <c r="C842" s="268"/>
      <c r="D842" s="247" t="s">
        <v>218</v>
      </c>
      <c r="E842" s="269" t="s">
        <v>1</v>
      </c>
      <c r="F842" s="270" t="s">
        <v>229</v>
      </c>
      <c r="G842" s="268"/>
      <c r="H842" s="271">
        <v>449.64299999999997</v>
      </c>
      <c r="I842" s="272"/>
      <c r="J842" s="268"/>
      <c r="K842" s="268"/>
      <c r="L842" s="273"/>
      <c r="M842" s="274"/>
      <c r="N842" s="275"/>
      <c r="O842" s="275"/>
      <c r="P842" s="275"/>
      <c r="Q842" s="275"/>
      <c r="R842" s="275"/>
      <c r="S842" s="275"/>
      <c r="T842" s="276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77" t="s">
        <v>218</v>
      </c>
      <c r="AU842" s="277" t="s">
        <v>214</v>
      </c>
      <c r="AV842" s="15" t="s">
        <v>213</v>
      </c>
      <c r="AW842" s="15" t="s">
        <v>32</v>
      </c>
      <c r="AX842" s="15" t="s">
        <v>83</v>
      </c>
      <c r="AY842" s="277" t="s">
        <v>205</v>
      </c>
    </row>
    <row r="843" s="14" customFormat="1">
      <c r="A843" s="14"/>
      <c r="B843" s="256"/>
      <c r="C843" s="257"/>
      <c r="D843" s="247" t="s">
        <v>218</v>
      </c>
      <c r="E843" s="257"/>
      <c r="F843" s="259" t="s">
        <v>731</v>
      </c>
      <c r="G843" s="257"/>
      <c r="H843" s="260">
        <v>494.60700000000003</v>
      </c>
      <c r="I843" s="261"/>
      <c r="J843" s="257"/>
      <c r="K843" s="257"/>
      <c r="L843" s="262"/>
      <c r="M843" s="263"/>
      <c r="N843" s="264"/>
      <c r="O843" s="264"/>
      <c r="P843" s="264"/>
      <c r="Q843" s="264"/>
      <c r="R843" s="264"/>
      <c r="S843" s="264"/>
      <c r="T843" s="265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66" t="s">
        <v>218</v>
      </c>
      <c r="AU843" s="266" t="s">
        <v>214</v>
      </c>
      <c r="AV843" s="14" t="s">
        <v>85</v>
      </c>
      <c r="AW843" s="14" t="s">
        <v>4</v>
      </c>
      <c r="AX843" s="14" t="s">
        <v>83</v>
      </c>
      <c r="AY843" s="266" t="s">
        <v>205</v>
      </c>
    </row>
    <row r="844" s="2" customFormat="1" ht="24.15" customHeight="1">
      <c r="A844" s="39"/>
      <c r="B844" s="40"/>
      <c r="C844" s="227" t="s">
        <v>732</v>
      </c>
      <c r="D844" s="227" t="s">
        <v>208</v>
      </c>
      <c r="E844" s="228" t="s">
        <v>733</v>
      </c>
      <c r="F844" s="229" t="s">
        <v>734</v>
      </c>
      <c r="G844" s="230" t="s">
        <v>398</v>
      </c>
      <c r="H844" s="231">
        <v>8.5999999999999996</v>
      </c>
      <c r="I844" s="232"/>
      <c r="J844" s="233">
        <f>ROUND(I844*H844,2)</f>
        <v>0</v>
      </c>
      <c r="K844" s="229" t="s">
        <v>212</v>
      </c>
      <c r="L844" s="45"/>
      <c r="M844" s="234" t="s">
        <v>1</v>
      </c>
      <c r="N844" s="235" t="s">
        <v>41</v>
      </c>
      <c r="O844" s="92"/>
      <c r="P844" s="236">
        <f>O844*H844</f>
        <v>0</v>
      </c>
      <c r="Q844" s="236">
        <v>0.061719999999999997</v>
      </c>
      <c r="R844" s="236">
        <f>Q844*H844</f>
        <v>0.53079199999999993</v>
      </c>
      <c r="S844" s="236">
        <v>0</v>
      </c>
      <c r="T844" s="237">
        <f>S844*H844</f>
        <v>0</v>
      </c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R844" s="238" t="s">
        <v>213</v>
      </c>
      <c r="AT844" s="238" t="s">
        <v>208</v>
      </c>
      <c r="AU844" s="238" t="s">
        <v>214</v>
      </c>
      <c r="AY844" s="18" t="s">
        <v>205</v>
      </c>
      <c r="BE844" s="239">
        <f>IF(N844="základní",J844,0)</f>
        <v>0</v>
      </c>
      <c r="BF844" s="239">
        <f>IF(N844="snížená",J844,0)</f>
        <v>0</v>
      </c>
      <c r="BG844" s="239">
        <f>IF(N844="zákl. přenesená",J844,0)</f>
        <v>0</v>
      </c>
      <c r="BH844" s="239">
        <f>IF(N844="sníž. přenesená",J844,0)</f>
        <v>0</v>
      </c>
      <c r="BI844" s="239">
        <f>IF(N844="nulová",J844,0)</f>
        <v>0</v>
      </c>
      <c r="BJ844" s="18" t="s">
        <v>83</v>
      </c>
      <c r="BK844" s="239">
        <f>ROUND(I844*H844,2)</f>
        <v>0</v>
      </c>
      <c r="BL844" s="18" t="s">
        <v>213</v>
      </c>
      <c r="BM844" s="238" t="s">
        <v>735</v>
      </c>
    </row>
    <row r="845" s="2" customFormat="1">
      <c r="A845" s="39"/>
      <c r="B845" s="40"/>
      <c r="C845" s="41"/>
      <c r="D845" s="240" t="s">
        <v>216</v>
      </c>
      <c r="E845" s="41"/>
      <c r="F845" s="241" t="s">
        <v>736</v>
      </c>
      <c r="G845" s="41"/>
      <c r="H845" s="41"/>
      <c r="I845" s="242"/>
      <c r="J845" s="41"/>
      <c r="K845" s="41"/>
      <c r="L845" s="45"/>
      <c r="M845" s="243"/>
      <c r="N845" s="244"/>
      <c r="O845" s="92"/>
      <c r="P845" s="92"/>
      <c r="Q845" s="92"/>
      <c r="R845" s="92"/>
      <c r="S845" s="92"/>
      <c r="T845" s="93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T845" s="18" t="s">
        <v>216</v>
      </c>
      <c r="AU845" s="18" t="s">
        <v>214</v>
      </c>
    </row>
    <row r="846" s="13" customFormat="1">
      <c r="A846" s="13"/>
      <c r="B846" s="245"/>
      <c r="C846" s="246"/>
      <c r="D846" s="247" t="s">
        <v>218</v>
      </c>
      <c r="E846" s="248" t="s">
        <v>1</v>
      </c>
      <c r="F846" s="249" t="s">
        <v>219</v>
      </c>
      <c r="G846" s="246"/>
      <c r="H846" s="248" t="s">
        <v>1</v>
      </c>
      <c r="I846" s="250"/>
      <c r="J846" s="246"/>
      <c r="K846" s="246"/>
      <c r="L846" s="251"/>
      <c r="M846" s="252"/>
      <c r="N846" s="253"/>
      <c r="O846" s="253"/>
      <c r="P846" s="253"/>
      <c r="Q846" s="253"/>
      <c r="R846" s="253"/>
      <c r="S846" s="253"/>
      <c r="T846" s="254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5" t="s">
        <v>218</v>
      </c>
      <c r="AU846" s="255" t="s">
        <v>214</v>
      </c>
      <c r="AV846" s="13" t="s">
        <v>83</v>
      </c>
      <c r="AW846" s="13" t="s">
        <v>32</v>
      </c>
      <c r="AX846" s="13" t="s">
        <v>76</v>
      </c>
      <c r="AY846" s="255" t="s">
        <v>205</v>
      </c>
    </row>
    <row r="847" s="13" customFormat="1">
      <c r="A847" s="13"/>
      <c r="B847" s="245"/>
      <c r="C847" s="246"/>
      <c r="D847" s="247" t="s">
        <v>218</v>
      </c>
      <c r="E847" s="248" t="s">
        <v>1</v>
      </c>
      <c r="F847" s="249" t="s">
        <v>220</v>
      </c>
      <c r="G847" s="246"/>
      <c r="H847" s="248" t="s">
        <v>1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5" t="s">
        <v>218</v>
      </c>
      <c r="AU847" s="255" t="s">
        <v>214</v>
      </c>
      <c r="AV847" s="13" t="s">
        <v>83</v>
      </c>
      <c r="AW847" s="13" t="s">
        <v>32</v>
      </c>
      <c r="AX847" s="13" t="s">
        <v>76</v>
      </c>
      <c r="AY847" s="255" t="s">
        <v>205</v>
      </c>
    </row>
    <row r="848" s="13" customFormat="1">
      <c r="A848" s="13"/>
      <c r="B848" s="245"/>
      <c r="C848" s="246"/>
      <c r="D848" s="247" t="s">
        <v>218</v>
      </c>
      <c r="E848" s="248" t="s">
        <v>1</v>
      </c>
      <c r="F848" s="249" t="s">
        <v>222</v>
      </c>
      <c r="G848" s="246"/>
      <c r="H848" s="248" t="s">
        <v>1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5" t="s">
        <v>218</v>
      </c>
      <c r="AU848" s="255" t="s">
        <v>214</v>
      </c>
      <c r="AV848" s="13" t="s">
        <v>83</v>
      </c>
      <c r="AW848" s="13" t="s">
        <v>32</v>
      </c>
      <c r="AX848" s="13" t="s">
        <v>76</v>
      </c>
      <c r="AY848" s="255" t="s">
        <v>205</v>
      </c>
    </row>
    <row r="849" s="14" customFormat="1">
      <c r="A849" s="14"/>
      <c r="B849" s="256"/>
      <c r="C849" s="257"/>
      <c r="D849" s="247" t="s">
        <v>218</v>
      </c>
      <c r="E849" s="258" t="s">
        <v>1</v>
      </c>
      <c r="F849" s="259" t="s">
        <v>737</v>
      </c>
      <c r="G849" s="257"/>
      <c r="H849" s="260">
        <v>8.5999999999999996</v>
      </c>
      <c r="I849" s="261"/>
      <c r="J849" s="257"/>
      <c r="K849" s="257"/>
      <c r="L849" s="262"/>
      <c r="M849" s="263"/>
      <c r="N849" s="264"/>
      <c r="O849" s="264"/>
      <c r="P849" s="264"/>
      <c r="Q849" s="264"/>
      <c r="R849" s="264"/>
      <c r="S849" s="264"/>
      <c r="T849" s="265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66" t="s">
        <v>218</v>
      </c>
      <c r="AU849" s="266" t="s">
        <v>214</v>
      </c>
      <c r="AV849" s="14" t="s">
        <v>85</v>
      </c>
      <c r="AW849" s="14" t="s">
        <v>32</v>
      </c>
      <c r="AX849" s="14" t="s">
        <v>76</v>
      </c>
      <c r="AY849" s="266" t="s">
        <v>205</v>
      </c>
    </row>
    <row r="850" s="15" customFormat="1">
      <c r="A850" s="15"/>
      <c r="B850" s="267"/>
      <c r="C850" s="268"/>
      <c r="D850" s="247" t="s">
        <v>218</v>
      </c>
      <c r="E850" s="269" t="s">
        <v>1</v>
      </c>
      <c r="F850" s="270" t="s">
        <v>229</v>
      </c>
      <c r="G850" s="268"/>
      <c r="H850" s="271">
        <v>8.5999999999999996</v>
      </c>
      <c r="I850" s="272"/>
      <c r="J850" s="268"/>
      <c r="K850" s="268"/>
      <c r="L850" s="273"/>
      <c r="M850" s="274"/>
      <c r="N850" s="275"/>
      <c r="O850" s="275"/>
      <c r="P850" s="275"/>
      <c r="Q850" s="275"/>
      <c r="R850" s="275"/>
      <c r="S850" s="275"/>
      <c r="T850" s="276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77" t="s">
        <v>218</v>
      </c>
      <c r="AU850" s="277" t="s">
        <v>214</v>
      </c>
      <c r="AV850" s="15" t="s">
        <v>213</v>
      </c>
      <c r="AW850" s="15" t="s">
        <v>32</v>
      </c>
      <c r="AX850" s="15" t="s">
        <v>83</v>
      </c>
      <c r="AY850" s="277" t="s">
        <v>205</v>
      </c>
    </row>
    <row r="851" s="2" customFormat="1" ht="24.15" customHeight="1">
      <c r="A851" s="39"/>
      <c r="B851" s="40"/>
      <c r="C851" s="227" t="s">
        <v>738</v>
      </c>
      <c r="D851" s="227" t="s">
        <v>208</v>
      </c>
      <c r="E851" s="228" t="s">
        <v>739</v>
      </c>
      <c r="F851" s="229" t="s">
        <v>740</v>
      </c>
      <c r="G851" s="230" t="s">
        <v>211</v>
      </c>
      <c r="H851" s="231">
        <v>0.13400000000000001</v>
      </c>
      <c r="I851" s="232"/>
      <c r="J851" s="233">
        <f>ROUND(I851*H851,2)</f>
        <v>0</v>
      </c>
      <c r="K851" s="229" t="s">
        <v>1</v>
      </c>
      <c r="L851" s="45"/>
      <c r="M851" s="234" t="s">
        <v>1</v>
      </c>
      <c r="N851" s="235" t="s">
        <v>41</v>
      </c>
      <c r="O851" s="92"/>
      <c r="P851" s="236">
        <f>O851*H851</f>
        <v>0</v>
      </c>
      <c r="Q851" s="236">
        <v>2.6446800000000001</v>
      </c>
      <c r="R851" s="236">
        <f>Q851*H851</f>
        <v>0.35438712000000006</v>
      </c>
      <c r="S851" s="236">
        <v>0</v>
      </c>
      <c r="T851" s="237">
        <f>S851*H851</f>
        <v>0</v>
      </c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R851" s="238" t="s">
        <v>213</v>
      </c>
      <c r="AT851" s="238" t="s">
        <v>208</v>
      </c>
      <c r="AU851" s="238" t="s">
        <v>214</v>
      </c>
      <c r="AY851" s="18" t="s">
        <v>205</v>
      </c>
      <c r="BE851" s="239">
        <f>IF(N851="základní",J851,0)</f>
        <v>0</v>
      </c>
      <c r="BF851" s="239">
        <f>IF(N851="snížená",J851,0)</f>
        <v>0</v>
      </c>
      <c r="BG851" s="239">
        <f>IF(N851="zákl. přenesená",J851,0)</f>
        <v>0</v>
      </c>
      <c r="BH851" s="239">
        <f>IF(N851="sníž. přenesená",J851,0)</f>
        <v>0</v>
      </c>
      <c r="BI851" s="239">
        <f>IF(N851="nulová",J851,0)</f>
        <v>0</v>
      </c>
      <c r="BJ851" s="18" t="s">
        <v>83</v>
      </c>
      <c r="BK851" s="239">
        <f>ROUND(I851*H851,2)</f>
        <v>0</v>
      </c>
      <c r="BL851" s="18" t="s">
        <v>213</v>
      </c>
      <c r="BM851" s="238" t="s">
        <v>741</v>
      </c>
    </row>
    <row r="852" s="13" customFormat="1">
      <c r="A852" s="13"/>
      <c r="B852" s="245"/>
      <c r="C852" s="246"/>
      <c r="D852" s="247" t="s">
        <v>218</v>
      </c>
      <c r="E852" s="248" t="s">
        <v>1</v>
      </c>
      <c r="F852" s="249" t="s">
        <v>219</v>
      </c>
      <c r="G852" s="246"/>
      <c r="H852" s="248" t="s">
        <v>1</v>
      </c>
      <c r="I852" s="250"/>
      <c r="J852" s="246"/>
      <c r="K852" s="246"/>
      <c r="L852" s="251"/>
      <c r="M852" s="252"/>
      <c r="N852" s="253"/>
      <c r="O852" s="253"/>
      <c r="P852" s="253"/>
      <c r="Q852" s="253"/>
      <c r="R852" s="253"/>
      <c r="S852" s="253"/>
      <c r="T852" s="254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5" t="s">
        <v>218</v>
      </c>
      <c r="AU852" s="255" t="s">
        <v>214</v>
      </c>
      <c r="AV852" s="13" t="s">
        <v>83</v>
      </c>
      <c r="AW852" s="13" t="s">
        <v>32</v>
      </c>
      <c r="AX852" s="13" t="s">
        <v>76</v>
      </c>
      <c r="AY852" s="255" t="s">
        <v>205</v>
      </c>
    </row>
    <row r="853" s="13" customFormat="1">
      <c r="A853" s="13"/>
      <c r="B853" s="245"/>
      <c r="C853" s="246"/>
      <c r="D853" s="247" t="s">
        <v>218</v>
      </c>
      <c r="E853" s="248" t="s">
        <v>1</v>
      </c>
      <c r="F853" s="249" t="s">
        <v>220</v>
      </c>
      <c r="G853" s="246"/>
      <c r="H853" s="248" t="s">
        <v>1</v>
      </c>
      <c r="I853" s="250"/>
      <c r="J853" s="246"/>
      <c r="K853" s="246"/>
      <c r="L853" s="251"/>
      <c r="M853" s="252"/>
      <c r="N853" s="253"/>
      <c r="O853" s="253"/>
      <c r="P853" s="253"/>
      <c r="Q853" s="253"/>
      <c r="R853" s="253"/>
      <c r="S853" s="253"/>
      <c r="T853" s="254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5" t="s">
        <v>218</v>
      </c>
      <c r="AU853" s="255" t="s">
        <v>214</v>
      </c>
      <c r="AV853" s="13" t="s">
        <v>83</v>
      </c>
      <c r="AW853" s="13" t="s">
        <v>32</v>
      </c>
      <c r="AX853" s="13" t="s">
        <v>76</v>
      </c>
      <c r="AY853" s="255" t="s">
        <v>205</v>
      </c>
    </row>
    <row r="854" s="13" customFormat="1">
      <c r="A854" s="13"/>
      <c r="B854" s="245"/>
      <c r="C854" s="246"/>
      <c r="D854" s="247" t="s">
        <v>218</v>
      </c>
      <c r="E854" s="248" t="s">
        <v>1</v>
      </c>
      <c r="F854" s="249" t="s">
        <v>222</v>
      </c>
      <c r="G854" s="246"/>
      <c r="H854" s="248" t="s">
        <v>1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5" t="s">
        <v>218</v>
      </c>
      <c r="AU854" s="255" t="s">
        <v>214</v>
      </c>
      <c r="AV854" s="13" t="s">
        <v>83</v>
      </c>
      <c r="AW854" s="13" t="s">
        <v>32</v>
      </c>
      <c r="AX854" s="13" t="s">
        <v>76</v>
      </c>
      <c r="AY854" s="255" t="s">
        <v>205</v>
      </c>
    </row>
    <row r="855" s="13" customFormat="1">
      <c r="A855" s="13"/>
      <c r="B855" s="245"/>
      <c r="C855" s="246"/>
      <c r="D855" s="247" t="s">
        <v>218</v>
      </c>
      <c r="E855" s="248" t="s">
        <v>1</v>
      </c>
      <c r="F855" s="249" t="s">
        <v>742</v>
      </c>
      <c r="G855" s="246"/>
      <c r="H855" s="248" t="s">
        <v>1</v>
      </c>
      <c r="I855" s="250"/>
      <c r="J855" s="246"/>
      <c r="K855" s="246"/>
      <c r="L855" s="251"/>
      <c r="M855" s="252"/>
      <c r="N855" s="253"/>
      <c r="O855" s="253"/>
      <c r="P855" s="253"/>
      <c r="Q855" s="253"/>
      <c r="R855" s="253"/>
      <c r="S855" s="253"/>
      <c r="T855" s="254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5" t="s">
        <v>218</v>
      </c>
      <c r="AU855" s="255" t="s">
        <v>214</v>
      </c>
      <c r="AV855" s="13" t="s">
        <v>83</v>
      </c>
      <c r="AW855" s="13" t="s">
        <v>32</v>
      </c>
      <c r="AX855" s="13" t="s">
        <v>76</v>
      </c>
      <c r="AY855" s="255" t="s">
        <v>205</v>
      </c>
    </row>
    <row r="856" s="13" customFormat="1">
      <c r="A856" s="13"/>
      <c r="B856" s="245"/>
      <c r="C856" s="246"/>
      <c r="D856" s="247" t="s">
        <v>218</v>
      </c>
      <c r="E856" s="248" t="s">
        <v>1</v>
      </c>
      <c r="F856" s="249" t="s">
        <v>222</v>
      </c>
      <c r="G856" s="246"/>
      <c r="H856" s="248" t="s">
        <v>1</v>
      </c>
      <c r="I856" s="250"/>
      <c r="J856" s="246"/>
      <c r="K856" s="246"/>
      <c r="L856" s="251"/>
      <c r="M856" s="252"/>
      <c r="N856" s="253"/>
      <c r="O856" s="253"/>
      <c r="P856" s="253"/>
      <c r="Q856" s="253"/>
      <c r="R856" s="253"/>
      <c r="S856" s="253"/>
      <c r="T856" s="254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5" t="s">
        <v>218</v>
      </c>
      <c r="AU856" s="255" t="s">
        <v>214</v>
      </c>
      <c r="AV856" s="13" t="s">
        <v>83</v>
      </c>
      <c r="AW856" s="13" t="s">
        <v>32</v>
      </c>
      <c r="AX856" s="13" t="s">
        <v>76</v>
      </c>
      <c r="AY856" s="255" t="s">
        <v>205</v>
      </c>
    </row>
    <row r="857" s="14" customFormat="1">
      <c r="A857" s="14"/>
      <c r="B857" s="256"/>
      <c r="C857" s="257"/>
      <c r="D857" s="247" t="s">
        <v>218</v>
      </c>
      <c r="E857" s="258" t="s">
        <v>1</v>
      </c>
      <c r="F857" s="259" t="s">
        <v>743</v>
      </c>
      <c r="G857" s="257"/>
      <c r="H857" s="260">
        <v>0.034000000000000002</v>
      </c>
      <c r="I857" s="261"/>
      <c r="J857" s="257"/>
      <c r="K857" s="257"/>
      <c r="L857" s="262"/>
      <c r="M857" s="263"/>
      <c r="N857" s="264"/>
      <c r="O857" s="264"/>
      <c r="P857" s="264"/>
      <c r="Q857" s="264"/>
      <c r="R857" s="264"/>
      <c r="S857" s="264"/>
      <c r="T857" s="265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66" t="s">
        <v>218</v>
      </c>
      <c r="AU857" s="266" t="s">
        <v>214</v>
      </c>
      <c r="AV857" s="14" t="s">
        <v>85</v>
      </c>
      <c r="AW857" s="14" t="s">
        <v>32</v>
      </c>
      <c r="AX857" s="14" t="s">
        <v>76</v>
      </c>
      <c r="AY857" s="266" t="s">
        <v>205</v>
      </c>
    </row>
    <row r="858" s="14" customFormat="1">
      <c r="A858" s="14"/>
      <c r="B858" s="256"/>
      <c r="C858" s="257"/>
      <c r="D858" s="247" t="s">
        <v>218</v>
      </c>
      <c r="E858" s="258" t="s">
        <v>1</v>
      </c>
      <c r="F858" s="259" t="s">
        <v>744</v>
      </c>
      <c r="G858" s="257"/>
      <c r="H858" s="260">
        <v>0.10000000000000001</v>
      </c>
      <c r="I858" s="261"/>
      <c r="J858" s="257"/>
      <c r="K858" s="257"/>
      <c r="L858" s="262"/>
      <c r="M858" s="263"/>
      <c r="N858" s="264"/>
      <c r="O858" s="264"/>
      <c r="P858" s="264"/>
      <c r="Q858" s="264"/>
      <c r="R858" s="264"/>
      <c r="S858" s="264"/>
      <c r="T858" s="265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66" t="s">
        <v>218</v>
      </c>
      <c r="AU858" s="266" t="s">
        <v>214</v>
      </c>
      <c r="AV858" s="14" t="s">
        <v>85</v>
      </c>
      <c r="AW858" s="14" t="s">
        <v>32</v>
      </c>
      <c r="AX858" s="14" t="s">
        <v>76</v>
      </c>
      <c r="AY858" s="266" t="s">
        <v>205</v>
      </c>
    </row>
    <row r="859" s="15" customFormat="1">
      <c r="A859" s="15"/>
      <c r="B859" s="267"/>
      <c r="C859" s="268"/>
      <c r="D859" s="247" t="s">
        <v>218</v>
      </c>
      <c r="E859" s="269" t="s">
        <v>1</v>
      </c>
      <c r="F859" s="270" t="s">
        <v>229</v>
      </c>
      <c r="G859" s="268"/>
      <c r="H859" s="271">
        <v>0.13400000000000001</v>
      </c>
      <c r="I859" s="272"/>
      <c r="J859" s="268"/>
      <c r="K859" s="268"/>
      <c r="L859" s="273"/>
      <c r="M859" s="274"/>
      <c r="N859" s="275"/>
      <c r="O859" s="275"/>
      <c r="P859" s="275"/>
      <c r="Q859" s="275"/>
      <c r="R859" s="275"/>
      <c r="S859" s="275"/>
      <c r="T859" s="276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T859" s="277" t="s">
        <v>218</v>
      </c>
      <c r="AU859" s="277" t="s">
        <v>214</v>
      </c>
      <c r="AV859" s="15" t="s">
        <v>213</v>
      </c>
      <c r="AW859" s="15" t="s">
        <v>32</v>
      </c>
      <c r="AX859" s="15" t="s">
        <v>83</v>
      </c>
      <c r="AY859" s="277" t="s">
        <v>205</v>
      </c>
    </row>
    <row r="860" s="12" customFormat="1" ht="22.8" customHeight="1">
      <c r="A860" s="12"/>
      <c r="B860" s="211"/>
      <c r="C860" s="212"/>
      <c r="D860" s="213" t="s">
        <v>75</v>
      </c>
      <c r="E860" s="225" t="s">
        <v>213</v>
      </c>
      <c r="F860" s="225" t="s">
        <v>745</v>
      </c>
      <c r="G860" s="212"/>
      <c r="H860" s="212"/>
      <c r="I860" s="215"/>
      <c r="J860" s="226">
        <f>BK860</f>
        <v>0</v>
      </c>
      <c r="K860" s="212"/>
      <c r="L860" s="217"/>
      <c r="M860" s="218"/>
      <c r="N860" s="219"/>
      <c r="O860" s="219"/>
      <c r="P860" s="220">
        <f>P861+P1027</f>
        <v>0</v>
      </c>
      <c r="Q860" s="219"/>
      <c r="R860" s="220">
        <f>R861+R1027</f>
        <v>278.42751955</v>
      </c>
      <c r="S860" s="219"/>
      <c r="T860" s="221">
        <f>T861+T1027</f>
        <v>0</v>
      </c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R860" s="222" t="s">
        <v>83</v>
      </c>
      <c r="AT860" s="223" t="s">
        <v>75</v>
      </c>
      <c r="AU860" s="223" t="s">
        <v>83</v>
      </c>
      <c r="AY860" s="222" t="s">
        <v>205</v>
      </c>
      <c r="BK860" s="224">
        <f>BK861+BK1027</f>
        <v>0</v>
      </c>
    </row>
    <row r="861" s="12" customFormat="1" ht="20.88" customHeight="1">
      <c r="A861" s="12"/>
      <c r="B861" s="211"/>
      <c r="C861" s="212"/>
      <c r="D861" s="213" t="s">
        <v>75</v>
      </c>
      <c r="E861" s="225" t="s">
        <v>544</v>
      </c>
      <c r="F861" s="225" t="s">
        <v>746</v>
      </c>
      <c r="G861" s="212"/>
      <c r="H861" s="212"/>
      <c r="I861" s="215"/>
      <c r="J861" s="226">
        <f>BK861</f>
        <v>0</v>
      </c>
      <c r="K861" s="212"/>
      <c r="L861" s="217"/>
      <c r="M861" s="218"/>
      <c r="N861" s="219"/>
      <c r="O861" s="219"/>
      <c r="P861" s="220">
        <f>SUM(P862:P1026)</f>
        <v>0</v>
      </c>
      <c r="Q861" s="219"/>
      <c r="R861" s="220">
        <f>SUM(R862:R1026)</f>
        <v>263.70299401</v>
      </c>
      <c r="S861" s="219"/>
      <c r="T861" s="221">
        <f>SUM(T862:T1026)</f>
        <v>0</v>
      </c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R861" s="222" t="s">
        <v>83</v>
      </c>
      <c r="AT861" s="223" t="s">
        <v>75</v>
      </c>
      <c r="AU861" s="223" t="s">
        <v>85</v>
      </c>
      <c r="AY861" s="222" t="s">
        <v>205</v>
      </c>
      <c r="BK861" s="224">
        <f>SUM(BK862:BK1026)</f>
        <v>0</v>
      </c>
    </row>
    <row r="862" s="2" customFormat="1" ht="24.15" customHeight="1">
      <c r="A862" s="39"/>
      <c r="B862" s="40"/>
      <c r="C862" s="227" t="s">
        <v>747</v>
      </c>
      <c r="D862" s="227" t="s">
        <v>208</v>
      </c>
      <c r="E862" s="228" t="s">
        <v>748</v>
      </c>
      <c r="F862" s="229" t="s">
        <v>749</v>
      </c>
      <c r="G862" s="230" t="s">
        <v>547</v>
      </c>
      <c r="H862" s="231">
        <v>231.59999999999999</v>
      </c>
      <c r="I862" s="232"/>
      <c r="J862" s="233">
        <f>ROUND(I862*H862,2)</f>
        <v>0</v>
      </c>
      <c r="K862" s="229" t="s">
        <v>212</v>
      </c>
      <c r="L862" s="45"/>
      <c r="M862" s="234" t="s">
        <v>1</v>
      </c>
      <c r="N862" s="235" t="s">
        <v>41</v>
      </c>
      <c r="O862" s="92"/>
      <c r="P862" s="236">
        <f>O862*H862</f>
        <v>0</v>
      </c>
      <c r="Q862" s="236">
        <v>0.18636</v>
      </c>
      <c r="R862" s="236">
        <f>Q862*H862</f>
        <v>43.160975999999998</v>
      </c>
      <c r="S862" s="236">
        <v>0</v>
      </c>
      <c r="T862" s="237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238" t="s">
        <v>213</v>
      </c>
      <c r="AT862" s="238" t="s">
        <v>208</v>
      </c>
      <c r="AU862" s="238" t="s">
        <v>214</v>
      </c>
      <c r="AY862" s="18" t="s">
        <v>205</v>
      </c>
      <c r="BE862" s="239">
        <f>IF(N862="základní",J862,0)</f>
        <v>0</v>
      </c>
      <c r="BF862" s="239">
        <f>IF(N862="snížená",J862,0)</f>
        <v>0</v>
      </c>
      <c r="BG862" s="239">
        <f>IF(N862="zákl. přenesená",J862,0)</f>
        <v>0</v>
      </c>
      <c r="BH862" s="239">
        <f>IF(N862="sníž. přenesená",J862,0)</f>
        <v>0</v>
      </c>
      <c r="BI862" s="239">
        <f>IF(N862="nulová",J862,0)</f>
        <v>0</v>
      </c>
      <c r="BJ862" s="18" t="s">
        <v>83</v>
      </c>
      <c r="BK862" s="239">
        <f>ROUND(I862*H862,2)</f>
        <v>0</v>
      </c>
      <c r="BL862" s="18" t="s">
        <v>213</v>
      </c>
      <c r="BM862" s="238" t="s">
        <v>750</v>
      </c>
    </row>
    <row r="863" s="2" customFormat="1">
      <c r="A863" s="39"/>
      <c r="B863" s="40"/>
      <c r="C863" s="41"/>
      <c r="D863" s="240" t="s">
        <v>216</v>
      </c>
      <c r="E863" s="41"/>
      <c r="F863" s="241" t="s">
        <v>751</v>
      </c>
      <c r="G863" s="41"/>
      <c r="H863" s="41"/>
      <c r="I863" s="242"/>
      <c r="J863" s="41"/>
      <c r="K863" s="41"/>
      <c r="L863" s="45"/>
      <c r="M863" s="243"/>
      <c r="N863" s="244"/>
      <c r="O863" s="92"/>
      <c r="P863" s="92"/>
      <c r="Q863" s="92"/>
      <c r="R863" s="92"/>
      <c r="S863" s="92"/>
      <c r="T863" s="93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T863" s="18" t="s">
        <v>216</v>
      </c>
      <c r="AU863" s="18" t="s">
        <v>214</v>
      </c>
    </row>
    <row r="864" s="2" customFormat="1" ht="16.5" customHeight="1">
      <c r="A864" s="39"/>
      <c r="B864" s="40"/>
      <c r="C864" s="289" t="s">
        <v>752</v>
      </c>
      <c r="D864" s="289" t="s">
        <v>386</v>
      </c>
      <c r="E864" s="290" t="s">
        <v>753</v>
      </c>
      <c r="F864" s="291" t="s">
        <v>754</v>
      </c>
      <c r="G864" s="292" t="s">
        <v>255</v>
      </c>
      <c r="H864" s="293">
        <v>7.9000000000000004</v>
      </c>
      <c r="I864" s="294"/>
      <c r="J864" s="295">
        <f>ROUND(I864*H864,2)</f>
        <v>0</v>
      </c>
      <c r="K864" s="291" t="s">
        <v>755</v>
      </c>
      <c r="L864" s="296"/>
      <c r="M864" s="297" t="s">
        <v>1</v>
      </c>
      <c r="N864" s="298" t="s">
        <v>41</v>
      </c>
      <c r="O864" s="92"/>
      <c r="P864" s="236">
        <f>O864*H864</f>
        <v>0</v>
      </c>
      <c r="Q864" s="236">
        <v>0.29499999999999998</v>
      </c>
      <c r="R864" s="236">
        <f>Q864*H864</f>
        <v>2.3304999999999998</v>
      </c>
      <c r="S864" s="236">
        <v>0</v>
      </c>
      <c r="T864" s="237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38" t="s">
        <v>276</v>
      </c>
      <c r="AT864" s="238" t="s">
        <v>386</v>
      </c>
      <c r="AU864" s="238" t="s">
        <v>214</v>
      </c>
      <c r="AY864" s="18" t="s">
        <v>205</v>
      </c>
      <c r="BE864" s="239">
        <f>IF(N864="základní",J864,0)</f>
        <v>0</v>
      </c>
      <c r="BF864" s="239">
        <f>IF(N864="snížená",J864,0)</f>
        <v>0</v>
      </c>
      <c r="BG864" s="239">
        <f>IF(N864="zákl. přenesená",J864,0)</f>
        <v>0</v>
      </c>
      <c r="BH864" s="239">
        <f>IF(N864="sníž. přenesená",J864,0)</f>
        <v>0</v>
      </c>
      <c r="BI864" s="239">
        <f>IF(N864="nulová",J864,0)</f>
        <v>0</v>
      </c>
      <c r="BJ864" s="18" t="s">
        <v>83</v>
      </c>
      <c r="BK864" s="239">
        <f>ROUND(I864*H864,2)</f>
        <v>0</v>
      </c>
      <c r="BL864" s="18" t="s">
        <v>213</v>
      </c>
      <c r="BM864" s="238" t="s">
        <v>756</v>
      </c>
    </row>
    <row r="865" s="13" customFormat="1">
      <c r="A865" s="13"/>
      <c r="B865" s="245"/>
      <c r="C865" s="246"/>
      <c r="D865" s="247" t="s">
        <v>218</v>
      </c>
      <c r="E865" s="248" t="s">
        <v>1</v>
      </c>
      <c r="F865" s="249" t="s">
        <v>219</v>
      </c>
      <c r="G865" s="246"/>
      <c r="H865" s="248" t="s">
        <v>1</v>
      </c>
      <c r="I865" s="250"/>
      <c r="J865" s="246"/>
      <c r="K865" s="246"/>
      <c r="L865" s="251"/>
      <c r="M865" s="252"/>
      <c r="N865" s="253"/>
      <c r="O865" s="253"/>
      <c r="P865" s="253"/>
      <c r="Q865" s="253"/>
      <c r="R865" s="253"/>
      <c r="S865" s="253"/>
      <c r="T865" s="254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5" t="s">
        <v>218</v>
      </c>
      <c r="AU865" s="255" t="s">
        <v>214</v>
      </c>
      <c r="AV865" s="13" t="s">
        <v>83</v>
      </c>
      <c r="AW865" s="13" t="s">
        <v>32</v>
      </c>
      <c r="AX865" s="13" t="s">
        <v>76</v>
      </c>
      <c r="AY865" s="255" t="s">
        <v>205</v>
      </c>
    </row>
    <row r="866" s="13" customFormat="1">
      <c r="A866" s="13"/>
      <c r="B866" s="245"/>
      <c r="C866" s="246"/>
      <c r="D866" s="247" t="s">
        <v>218</v>
      </c>
      <c r="E866" s="248" t="s">
        <v>1</v>
      </c>
      <c r="F866" s="249" t="s">
        <v>220</v>
      </c>
      <c r="G866" s="246"/>
      <c r="H866" s="248" t="s">
        <v>1</v>
      </c>
      <c r="I866" s="250"/>
      <c r="J866" s="246"/>
      <c r="K866" s="246"/>
      <c r="L866" s="251"/>
      <c r="M866" s="252"/>
      <c r="N866" s="253"/>
      <c r="O866" s="253"/>
      <c r="P866" s="253"/>
      <c r="Q866" s="253"/>
      <c r="R866" s="253"/>
      <c r="S866" s="253"/>
      <c r="T866" s="254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5" t="s">
        <v>218</v>
      </c>
      <c r="AU866" s="255" t="s">
        <v>214</v>
      </c>
      <c r="AV866" s="13" t="s">
        <v>83</v>
      </c>
      <c r="AW866" s="13" t="s">
        <v>32</v>
      </c>
      <c r="AX866" s="13" t="s">
        <v>76</v>
      </c>
      <c r="AY866" s="255" t="s">
        <v>205</v>
      </c>
    </row>
    <row r="867" s="13" customFormat="1">
      <c r="A867" s="13"/>
      <c r="B867" s="245"/>
      <c r="C867" s="246"/>
      <c r="D867" s="247" t="s">
        <v>218</v>
      </c>
      <c r="E867" s="248" t="s">
        <v>1</v>
      </c>
      <c r="F867" s="249" t="s">
        <v>222</v>
      </c>
      <c r="G867" s="246"/>
      <c r="H867" s="248" t="s">
        <v>1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5" t="s">
        <v>218</v>
      </c>
      <c r="AU867" s="255" t="s">
        <v>214</v>
      </c>
      <c r="AV867" s="13" t="s">
        <v>83</v>
      </c>
      <c r="AW867" s="13" t="s">
        <v>32</v>
      </c>
      <c r="AX867" s="13" t="s">
        <v>76</v>
      </c>
      <c r="AY867" s="255" t="s">
        <v>205</v>
      </c>
    </row>
    <row r="868" s="13" customFormat="1">
      <c r="A868" s="13"/>
      <c r="B868" s="245"/>
      <c r="C868" s="246"/>
      <c r="D868" s="247" t="s">
        <v>218</v>
      </c>
      <c r="E868" s="248" t="s">
        <v>1</v>
      </c>
      <c r="F868" s="249" t="s">
        <v>757</v>
      </c>
      <c r="G868" s="246"/>
      <c r="H868" s="248" t="s">
        <v>1</v>
      </c>
      <c r="I868" s="250"/>
      <c r="J868" s="246"/>
      <c r="K868" s="246"/>
      <c r="L868" s="251"/>
      <c r="M868" s="252"/>
      <c r="N868" s="253"/>
      <c r="O868" s="253"/>
      <c r="P868" s="253"/>
      <c r="Q868" s="253"/>
      <c r="R868" s="253"/>
      <c r="S868" s="253"/>
      <c r="T868" s="254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5" t="s">
        <v>218</v>
      </c>
      <c r="AU868" s="255" t="s">
        <v>214</v>
      </c>
      <c r="AV868" s="13" t="s">
        <v>83</v>
      </c>
      <c r="AW868" s="13" t="s">
        <v>32</v>
      </c>
      <c r="AX868" s="13" t="s">
        <v>76</v>
      </c>
      <c r="AY868" s="255" t="s">
        <v>205</v>
      </c>
    </row>
    <row r="869" s="14" customFormat="1">
      <c r="A869" s="14"/>
      <c r="B869" s="256"/>
      <c r="C869" s="257"/>
      <c r="D869" s="247" t="s">
        <v>218</v>
      </c>
      <c r="E869" s="258" t="s">
        <v>1</v>
      </c>
      <c r="F869" s="259" t="s">
        <v>758</v>
      </c>
      <c r="G869" s="257"/>
      <c r="H869" s="260">
        <v>7.9000000000000004</v>
      </c>
      <c r="I869" s="261"/>
      <c r="J869" s="257"/>
      <c r="K869" s="257"/>
      <c r="L869" s="262"/>
      <c r="M869" s="263"/>
      <c r="N869" s="264"/>
      <c r="O869" s="264"/>
      <c r="P869" s="264"/>
      <c r="Q869" s="264"/>
      <c r="R869" s="264"/>
      <c r="S869" s="264"/>
      <c r="T869" s="265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66" t="s">
        <v>218</v>
      </c>
      <c r="AU869" s="266" t="s">
        <v>214</v>
      </c>
      <c r="AV869" s="14" t="s">
        <v>85</v>
      </c>
      <c r="AW869" s="14" t="s">
        <v>32</v>
      </c>
      <c r="AX869" s="14" t="s">
        <v>76</v>
      </c>
      <c r="AY869" s="266" t="s">
        <v>205</v>
      </c>
    </row>
    <row r="870" s="15" customFormat="1">
      <c r="A870" s="15"/>
      <c r="B870" s="267"/>
      <c r="C870" s="268"/>
      <c r="D870" s="247" t="s">
        <v>218</v>
      </c>
      <c r="E870" s="269" t="s">
        <v>1</v>
      </c>
      <c r="F870" s="270" t="s">
        <v>229</v>
      </c>
      <c r="G870" s="268"/>
      <c r="H870" s="271">
        <v>7.9000000000000004</v>
      </c>
      <c r="I870" s="272"/>
      <c r="J870" s="268"/>
      <c r="K870" s="268"/>
      <c r="L870" s="273"/>
      <c r="M870" s="274"/>
      <c r="N870" s="275"/>
      <c r="O870" s="275"/>
      <c r="P870" s="275"/>
      <c r="Q870" s="275"/>
      <c r="R870" s="275"/>
      <c r="S870" s="275"/>
      <c r="T870" s="276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T870" s="277" t="s">
        <v>218</v>
      </c>
      <c r="AU870" s="277" t="s">
        <v>214</v>
      </c>
      <c r="AV870" s="15" t="s">
        <v>213</v>
      </c>
      <c r="AW870" s="15" t="s">
        <v>32</v>
      </c>
      <c r="AX870" s="15" t="s">
        <v>83</v>
      </c>
      <c r="AY870" s="277" t="s">
        <v>205</v>
      </c>
    </row>
    <row r="871" s="2" customFormat="1" ht="16.5" customHeight="1">
      <c r="A871" s="39"/>
      <c r="B871" s="40"/>
      <c r="C871" s="289" t="s">
        <v>759</v>
      </c>
      <c r="D871" s="289" t="s">
        <v>386</v>
      </c>
      <c r="E871" s="290" t="s">
        <v>760</v>
      </c>
      <c r="F871" s="291" t="s">
        <v>761</v>
      </c>
      <c r="G871" s="292" t="s">
        <v>255</v>
      </c>
      <c r="H871" s="293">
        <v>7.7000000000000002</v>
      </c>
      <c r="I871" s="294"/>
      <c r="J871" s="295">
        <f>ROUND(I871*H871,2)</f>
        <v>0</v>
      </c>
      <c r="K871" s="291" t="s">
        <v>755</v>
      </c>
      <c r="L871" s="296"/>
      <c r="M871" s="297" t="s">
        <v>1</v>
      </c>
      <c r="N871" s="298" t="s">
        <v>41</v>
      </c>
      <c r="O871" s="92"/>
      <c r="P871" s="236">
        <f>O871*H871</f>
        <v>0</v>
      </c>
      <c r="Q871" s="236">
        <v>0.29499999999999998</v>
      </c>
      <c r="R871" s="236">
        <f>Q871*H871</f>
        <v>2.2715000000000001</v>
      </c>
      <c r="S871" s="236">
        <v>0</v>
      </c>
      <c r="T871" s="237">
        <f>S871*H871</f>
        <v>0</v>
      </c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R871" s="238" t="s">
        <v>276</v>
      </c>
      <c r="AT871" s="238" t="s">
        <v>386</v>
      </c>
      <c r="AU871" s="238" t="s">
        <v>214</v>
      </c>
      <c r="AY871" s="18" t="s">
        <v>205</v>
      </c>
      <c r="BE871" s="239">
        <f>IF(N871="základní",J871,0)</f>
        <v>0</v>
      </c>
      <c r="BF871" s="239">
        <f>IF(N871="snížená",J871,0)</f>
        <v>0</v>
      </c>
      <c r="BG871" s="239">
        <f>IF(N871="zákl. přenesená",J871,0)</f>
        <v>0</v>
      </c>
      <c r="BH871" s="239">
        <f>IF(N871="sníž. přenesená",J871,0)</f>
        <v>0</v>
      </c>
      <c r="BI871" s="239">
        <f>IF(N871="nulová",J871,0)</f>
        <v>0</v>
      </c>
      <c r="BJ871" s="18" t="s">
        <v>83</v>
      </c>
      <c r="BK871" s="239">
        <f>ROUND(I871*H871,2)</f>
        <v>0</v>
      </c>
      <c r="BL871" s="18" t="s">
        <v>213</v>
      </c>
      <c r="BM871" s="238" t="s">
        <v>762</v>
      </c>
    </row>
    <row r="872" s="13" customFormat="1">
      <c r="A872" s="13"/>
      <c r="B872" s="245"/>
      <c r="C872" s="246"/>
      <c r="D872" s="247" t="s">
        <v>218</v>
      </c>
      <c r="E872" s="248" t="s">
        <v>1</v>
      </c>
      <c r="F872" s="249" t="s">
        <v>219</v>
      </c>
      <c r="G872" s="246"/>
      <c r="H872" s="248" t="s">
        <v>1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5" t="s">
        <v>218</v>
      </c>
      <c r="AU872" s="255" t="s">
        <v>214</v>
      </c>
      <c r="AV872" s="13" t="s">
        <v>83</v>
      </c>
      <c r="AW872" s="13" t="s">
        <v>32</v>
      </c>
      <c r="AX872" s="13" t="s">
        <v>76</v>
      </c>
      <c r="AY872" s="255" t="s">
        <v>205</v>
      </c>
    </row>
    <row r="873" s="13" customFormat="1">
      <c r="A873" s="13"/>
      <c r="B873" s="245"/>
      <c r="C873" s="246"/>
      <c r="D873" s="247" t="s">
        <v>218</v>
      </c>
      <c r="E873" s="248" t="s">
        <v>1</v>
      </c>
      <c r="F873" s="249" t="s">
        <v>220</v>
      </c>
      <c r="G873" s="246"/>
      <c r="H873" s="248" t="s">
        <v>1</v>
      </c>
      <c r="I873" s="250"/>
      <c r="J873" s="246"/>
      <c r="K873" s="246"/>
      <c r="L873" s="251"/>
      <c r="M873" s="252"/>
      <c r="N873" s="253"/>
      <c r="O873" s="253"/>
      <c r="P873" s="253"/>
      <c r="Q873" s="253"/>
      <c r="R873" s="253"/>
      <c r="S873" s="253"/>
      <c r="T873" s="254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5" t="s">
        <v>218</v>
      </c>
      <c r="AU873" s="255" t="s">
        <v>214</v>
      </c>
      <c r="AV873" s="13" t="s">
        <v>83</v>
      </c>
      <c r="AW873" s="13" t="s">
        <v>32</v>
      </c>
      <c r="AX873" s="13" t="s">
        <v>76</v>
      </c>
      <c r="AY873" s="255" t="s">
        <v>205</v>
      </c>
    </row>
    <row r="874" s="13" customFormat="1">
      <c r="A874" s="13"/>
      <c r="B874" s="245"/>
      <c r="C874" s="246"/>
      <c r="D874" s="247" t="s">
        <v>218</v>
      </c>
      <c r="E874" s="248" t="s">
        <v>1</v>
      </c>
      <c r="F874" s="249" t="s">
        <v>222</v>
      </c>
      <c r="G874" s="246"/>
      <c r="H874" s="248" t="s">
        <v>1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5" t="s">
        <v>218</v>
      </c>
      <c r="AU874" s="255" t="s">
        <v>214</v>
      </c>
      <c r="AV874" s="13" t="s">
        <v>83</v>
      </c>
      <c r="AW874" s="13" t="s">
        <v>32</v>
      </c>
      <c r="AX874" s="13" t="s">
        <v>76</v>
      </c>
      <c r="AY874" s="255" t="s">
        <v>205</v>
      </c>
    </row>
    <row r="875" s="13" customFormat="1">
      <c r="A875" s="13"/>
      <c r="B875" s="245"/>
      <c r="C875" s="246"/>
      <c r="D875" s="247" t="s">
        <v>218</v>
      </c>
      <c r="E875" s="248" t="s">
        <v>1</v>
      </c>
      <c r="F875" s="249" t="s">
        <v>757</v>
      </c>
      <c r="G875" s="246"/>
      <c r="H875" s="248" t="s">
        <v>1</v>
      </c>
      <c r="I875" s="250"/>
      <c r="J875" s="246"/>
      <c r="K875" s="246"/>
      <c r="L875" s="251"/>
      <c r="M875" s="252"/>
      <c r="N875" s="253"/>
      <c r="O875" s="253"/>
      <c r="P875" s="253"/>
      <c r="Q875" s="253"/>
      <c r="R875" s="253"/>
      <c r="S875" s="253"/>
      <c r="T875" s="254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5" t="s">
        <v>218</v>
      </c>
      <c r="AU875" s="255" t="s">
        <v>214</v>
      </c>
      <c r="AV875" s="13" t="s">
        <v>83</v>
      </c>
      <c r="AW875" s="13" t="s">
        <v>32</v>
      </c>
      <c r="AX875" s="13" t="s">
        <v>76</v>
      </c>
      <c r="AY875" s="255" t="s">
        <v>205</v>
      </c>
    </row>
    <row r="876" s="14" customFormat="1">
      <c r="A876" s="14"/>
      <c r="B876" s="256"/>
      <c r="C876" s="257"/>
      <c r="D876" s="247" t="s">
        <v>218</v>
      </c>
      <c r="E876" s="258" t="s">
        <v>1</v>
      </c>
      <c r="F876" s="259" t="s">
        <v>763</v>
      </c>
      <c r="G876" s="257"/>
      <c r="H876" s="260">
        <v>7.7000000000000002</v>
      </c>
      <c r="I876" s="261"/>
      <c r="J876" s="257"/>
      <c r="K876" s="257"/>
      <c r="L876" s="262"/>
      <c r="M876" s="263"/>
      <c r="N876" s="264"/>
      <c r="O876" s="264"/>
      <c r="P876" s="264"/>
      <c r="Q876" s="264"/>
      <c r="R876" s="264"/>
      <c r="S876" s="264"/>
      <c r="T876" s="265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66" t="s">
        <v>218</v>
      </c>
      <c r="AU876" s="266" t="s">
        <v>214</v>
      </c>
      <c r="AV876" s="14" t="s">
        <v>85</v>
      </c>
      <c r="AW876" s="14" t="s">
        <v>32</v>
      </c>
      <c r="AX876" s="14" t="s">
        <v>76</v>
      </c>
      <c r="AY876" s="266" t="s">
        <v>205</v>
      </c>
    </row>
    <row r="877" s="15" customFormat="1">
      <c r="A877" s="15"/>
      <c r="B877" s="267"/>
      <c r="C877" s="268"/>
      <c r="D877" s="247" t="s">
        <v>218</v>
      </c>
      <c r="E877" s="269" t="s">
        <v>1</v>
      </c>
      <c r="F877" s="270" t="s">
        <v>229</v>
      </c>
      <c r="G877" s="268"/>
      <c r="H877" s="271">
        <v>7.7000000000000002</v>
      </c>
      <c r="I877" s="272"/>
      <c r="J877" s="268"/>
      <c r="K877" s="268"/>
      <c r="L877" s="273"/>
      <c r="M877" s="274"/>
      <c r="N877" s="275"/>
      <c r="O877" s="275"/>
      <c r="P877" s="275"/>
      <c r="Q877" s="275"/>
      <c r="R877" s="275"/>
      <c r="S877" s="275"/>
      <c r="T877" s="276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T877" s="277" t="s">
        <v>218</v>
      </c>
      <c r="AU877" s="277" t="s">
        <v>214</v>
      </c>
      <c r="AV877" s="15" t="s">
        <v>213</v>
      </c>
      <c r="AW877" s="15" t="s">
        <v>32</v>
      </c>
      <c r="AX877" s="15" t="s">
        <v>83</v>
      </c>
      <c r="AY877" s="277" t="s">
        <v>205</v>
      </c>
    </row>
    <row r="878" s="2" customFormat="1" ht="16.5" customHeight="1">
      <c r="A878" s="39"/>
      <c r="B878" s="40"/>
      <c r="C878" s="289" t="s">
        <v>764</v>
      </c>
      <c r="D878" s="289" t="s">
        <v>386</v>
      </c>
      <c r="E878" s="290" t="s">
        <v>765</v>
      </c>
      <c r="F878" s="291" t="s">
        <v>766</v>
      </c>
      <c r="G878" s="292" t="s">
        <v>255</v>
      </c>
      <c r="H878" s="293">
        <v>7.7000000000000002</v>
      </c>
      <c r="I878" s="294"/>
      <c r="J878" s="295">
        <f>ROUND(I878*H878,2)</f>
        <v>0</v>
      </c>
      <c r="K878" s="291" t="s">
        <v>1</v>
      </c>
      <c r="L878" s="296"/>
      <c r="M878" s="297" t="s">
        <v>1</v>
      </c>
      <c r="N878" s="298" t="s">
        <v>41</v>
      </c>
      <c r="O878" s="92"/>
      <c r="P878" s="236">
        <f>O878*H878</f>
        <v>0</v>
      </c>
      <c r="Q878" s="236">
        <v>0.29499999999999998</v>
      </c>
      <c r="R878" s="236">
        <f>Q878*H878</f>
        <v>2.2715000000000001</v>
      </c>
      <c r="S878" s="236">
        <v>0</v>
      </c>
      <c r="T878" s="237">
        <f>S878*H878</f>
        <v>0</v>
      </c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R878" s="238" t="s">
        <v>276</v>
      </c>
      <c r="AT878" s="238" t="s">
        <v>386</v>
      </c>
      <c r="AU878" s="238" t="s">
        <v>214</v>
      </c>
      <c r="AY878" s="18" t="s">
        <v>205</v>
      </c>
      <c r="BE878" s="239">
        <f>IF(N878="základní",J878,0)</f>
        <v>0</v>
      </c>
      <c r="BF878" s="239">
        <f>IF(N878="snížená",J878,0)</f>
        <v>0</v>
      </c>
      <c r="BG878" s="239">
        <f>IF(N878="zákl. přenesená",J878,0)</f>
        <v>0</v>
      </c>
      <c r="BH878" s="239">
        <f>IF(N878="sníž. přenesená",J878,0)</f>
        <v>0</v>
      </c>
      <c r="BI878" s="239">
        <f>IF(N878="nulová",J878,0)</f>
        <v>0</v>
      </c>
      <c r="BJ878" s="18" t="s">
        <v>83</v>
      </c>
      <c r="BK878" s="239">
        <f>ROUND(I878*H878,2)</f>
        <v>0</v>
      </c>
      <c r="BL878" s="18" t="s">
        <v>213</v>
      </c>
      <c r="BM878" s="238" t="s">
        <v>767</v>
      </c>
    </row>
    <row r="879" s="13" customFormat="1">
      <c r="A879" s="13"/>
      <c r="B879" s="245"/>
      <c r="C879" s="246"/>
      <c r="D879" s="247" t="s">
        <v>218</v>
      </c>
      <c r="E879" s="248" t="s">
        <v>1</v>
      </c>
      <c r="F879" s="249" t="s">
        <v>219</v>
      </c>
      <c r="G879" s="246"/>
      <c r="H879" s="248" t="s">
        <v>1</v>
      </c>
      <c r="I879" s="250"/>
      <c r="J879" s="246"/>
      <c r="K879" s="246"/>
      <c r="L879" s="251"/>
      <c r="M879" s="252"/>
      <c r="N879" s="253"/>
      <c r="O879" s="253"/>
      <c r="P879" s="253"/>
      <c r="Q879" s="253"/>
      <c r="R879" s="253"/>
      <c r="S879" s="253"/>
      <c r="T879" s="254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5" t="s">
        <v>218</v>
      </c>
      <c r="AU879" s="255" t="s">
        <v>214</v>
      </c>
      <c r="AV879" s="13" t="s">
        <v>83</v>
      </c>
      <c r="AW879" s="13" t="s">
        <v>32</v>
      </c>
      <c r="AX879" s="13" t="s">
        <v>76</v>
      </c>
      <c r="AY879" s="255" t="s">
        <v>205</v>
      </c>
    </row>
    <row r="880" s="13" customFormat="1">
      <c r="A880" s="13"/>
      <c r="B880" s="245"/>
      <c r="C880" s="246"/>
      <c r="D880" s="247" t="s">
        <v>218</v>
      </c>
      <c r="E880" s="248" t="s">
        <v>1</v>
      </c>
      <c r="F880" s="249" t="s">
        <v>220</v>
      </c>
      <c r="G880" s="246"/>
      <c r="H880" s="248" t="s">
        <v>1</v>
      </c>
      <c r="I880" s="250"/>
      <c r="J880" s="246"/>
      <c r="K880" s="246"/>
      <c r="L880" s="251"/>
      <c r="M880" s="252"/>
      <c r="N880" s="253"/>
      <c r="O880" s="253"/>
      <c r="P880" s="253"/>
      <c r="Q880" s="253"/>
      <c r="R880" s="253"/>
      <c r="S880" s="253"/>
      <c r="T880" s="254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5" t="s">
        <v>218</v>
      </c>
      <c r="AU880" s="255" t="s">
        <v>214</v>
      </c>
      <c r="AV880" s="13" t="s">
        <v>83</v>
      </c>
      <c r="AW880" s="13" t="s">
        <v>32</v>
      </c>
      <c r="AX880" s="13" t="s">
        <v>76</v>
      </c>
      <c r="AY880" s="255" t="s">
        <v>205</v>
      </c>
    </row>
    <row r="881" s="13" customFormat="1">
      <c r="A881" s="13"/>
      <c r="B881" s="245"/>
      <c r="C881" s="246"/>
      <c r="D881" s="247" t="s">
        <v>218</v>
      </c>
      <c r="E881" s="248" t="s">
        <v>1</v>
      </c>
      <c r="F881" s="249" t="s">
        <v>222</v>
      </c>
      <c r="G881" s="246"/>
      <c r="H881" s="248" t="s">
        <v>1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5" t="s">
        <v>218</v>
      </c>
      <c r="AU881" s="255" t="s">
        <v>214</v>
      </c>
      <c r="AV881" s="13" t="s">
        <v>83</v>
      </c>
      <c r="AW881" s="13" t="s">
        <v>32</v>
      </c>
      <c r="AX881" s="13" t="s">
        <v>76</v>
      </c>
      <c r="AY881" s="255" t="s">
        <v>205</v>
      </c>
    </row>
    <row r="882" s="13" customFormat="1">
      <c r="A882" s="13"/>
      <c r="B882" s="245"/>
      <c r="C882" s="246"/>
      <c r="D882" s="247" t="s">
        <v>218</v>
      </c>
      <c r="E882" s="248" t="s">
        <v>1</v>
      </c>
      <c r="F882" s="249" t="s">
        <v>757</v>
      </c>
      <c r="G882" s="246"/>
      <c r="H882" s="248" t="s">
        <v>1</v>
      </c>
      <c r="I882" s="250"/>
      <c r="J882" s="246"/>
      <c r="K882" s="246"/>
      <c r="L882" s="251"/>
      <c r="M882" s="252"/>
      <c r="N882" s="253"/>
      <c r="O882" s="253"/>
      <c r="P882" s="253"/>
      <c r="Q882" s="253"/>
      <c r="R882" s="253"/>
      <c r="S882" s="253"/>
      <c r="T882" s="254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5" t="s">
        <v>218</v>
      </c>
      <c r="AU882" s="255" t="s">
        <v>214</v>
      </c>
      <c r="AV882" s="13" t="s">
        <v>83</v>
      </c>
      <c r="AW882" s="13" t="s">
        <v>32</v>
      </c>
      <c r="AX882" s="13" t="s">
        <v>76</v>
      </c>
      <c r="AY882" s="255" t="s">
        <v>205</v>
      </c>
    </row>
    <row r="883" s="14" customFormat="1">
      <c r="A883" s="14"/>
      <c r="B883" s="256"/>
      <c r="C883" s="257"/>
      <c r="D883" s="247" t="s">
        <v>218</v>
      </c>
      <c r="E883" s="258" t="s">
        <v>1</v>
      </c>
      <c r="F883" s="259" t="s">
        <v>768</v>
      </c>
      <c r="G883" s="257"/>
      <c r="H883" s="260">
        <v>7.7000000000000002</v>
      </c>
      <c r="I883" s="261"/>
      <c r="J883" s="257"/>
      <c r="K883" s="257"/>
      <c r="L883" s="262"/>
      <c r="M883" s="263"/>
      <c r="N883" s="264"/>
      <c r="O883" s="264"/>
      <c r="P883" s="264"/>
      <c r="Q883" s="264"/>
      <c r="R883" s="264"/>
      <c r="S883" s="264"/>
      <c r="T883" s="265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66" t="s">
        <v>218</v>
      </c>
      <c r="AU883" s="266" t="s">
        <v>214</v>
      </c>
      <c r="AV883" s="14" t="s">
        <v>85</v>
      </c>
      <c r="AW883" s="14" t="s">
        <v>32</v>
      </c>
      <c r="AX883" s="14" t="s">
        <v>76</v>
      </c>
      <c r="AY883" s="266" t="s">
        <v>205</v>
      </c>
    </row>
    <row r="884" s="15" customFormat="1">
      <c r="A884" s="15"/>
      <c r="B884" s="267"/>
      <c r="C884" s="268"/>
      <c r="D884" s="247" t="s">
        <v>218</v>
      </c>
      <c r="E884" s="269" t="s">
        <v>1</v>
      </c>
      <c r="F884" s="270" t="s">
        <v>229</v>
      </c>
      <c r="G884" s="268"/>
      <c r="H884" s="271">
        <v>7.7000000000000002</v>
      </c>
      <c r="I884" s="272"/>
      <c r="J884" s="268"/>
      <c r="K884" s="268"/>
      <c r="L884" s="273"/>
      <c r="M884" s="274"/>
      <c r="N884" s="275"/>
      <c r="O884" s="275"/>
      <c r="P884" s="275"/>
      <c r="Q884" s="275"/>
      <c r="R884" s="275"/>
      <c r="S884" s="275"/>
      <c r="T884" s="276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T884" s="277" t="s">
        <v>218</v>
      </c>
      <c r="AU884" s="277" t="s">
        <v>214</v>
      </c>
      <c r="AV884" s="15" t="s">
        <v>213</v>
      </c>
      <c r="AW884" s="15" t="s">
        <v>32</v>
      </c>
      <c r="AX884" s="15" t="s">
        <v>83</v>
      </c>
      <c r="AY884" s="277" t="s">
        <v>205</v>
      </c>
    </row>
    <row r="885" s="2" customFormat="1" ht="16.5" customHeight="1">
      <c r="A885" s="39"/>
      <c r="B885" s="40"/>
      <c r="C885" s="289" t="s">
        <v>769</v>
      </c>
      <c r="D885" s="289" t="s">
        <v>386</v>
      </c>
      <c r="E885" s="290" t="s">
        <v>770</v>
      </c>
      <c r="F885" s="291" t="s">
        <v>771</v>
      </c>
      <c r="G885" s="292" t="s">
        <v>255</v>
      </c>
      <c r="H885" s="293">
        <v>7.7000000000000002</v>
      </c>
      <c r="I885" s="294"/>
      <c r="J885" s="295">
        <f>ROUND(I885*H885,2)</f>
        <v>0</v>
      </c>
      <c r="K885" s="291" t="s">
        <v>1</v>
      </c>
      <c r="L885" s="296"/>
      <c r="M885" s="297" t="s">
        <v>1</v>
      </c>
      <c r="N885" s="298" t="s">
        <v>41</v>
      </c>
      <c r="O885" s="92"/>
      <c r="P885" s="236">
        <f>O885*H885</f>
        <v>0</v>
      </c>
      <c r="Q885" s="236">
        <v>0.29499999999999998</v>
      </c>
      <c r="R885" s="236">
        <f>Q885*H885</f>
        <v>2.2715000000000001</v>
      </c>
      <c r="S885" s="236">
        <v>0</v>
      </c>
      <c r="T885" s="237">
        <f>S885*H885</f>
        <v>0</v>
      </c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R885" s="238" t="s">
        <v>276</v>
      </c>
      <c r="AT885" s="238" t="s">
        <v>386</v>
      </c>
      <c r="AU885" s="238" t="s">
        <v>214</v>
      </c>
      <c r="AY885" s="18" t="s">
        <v>205</v>
      </c>
      <c r="BE885" s="239">
        <f>IF(N885="základní",J885,0)</f>
        <v>0</v>
      </c>
      <c r="BF885" s="239">
        <f>IF(N885="snížená",J885,0)</f>
        <v>0</v>
      </c>
      <c r="BG885" s="239">
        <f>IF(N885="zákl. přenesená",J885,0)</f>
        <v>0</v>
      </c>
      <c r="BH885" s="239">
        <f>IF(N885="sníž. přenesená",J885,0)</f>
        <v>0</v>
      </c>
      <c r="BI885" s="239">
        <f>IF(N885="nulová",J885,0)</f>
        <v>0</v>
      </c>
      <c r="BJ885" s="18" t="s">
        <v>83</v>
      </c>
      <c r="BK885" s="239">
        <f>ROUND(I885*H885,2)</f>
        <v>0</v>
      </c>
      <c r="BL885" s="18" t="s">
        <v>213</v>
      </c>
      <c r="BM885" s="238" t="s">
        <v>772</v>
      </c>
    </row>
    <row r="886" s="13" customFormat="1">
      <c r="A886" s="13"/>
      <c r="B886" s="245"/>
      <c r="C886" s="246"/>
      <c r="D886" s="247" t="s">
        <v>218</v>
      </c>
      <c r="E886" s="248" t="s">
        <v>1</v>
      </c>
      <c r="F886" s="249" t="s">
        <v>219</v>
      </c>
      <c r="G886" s="246"/>
      <c r="H886" s="248" t="s">
        <v>1</v>
      </c>
      <c r="I886" s="250"/>
      <c r="J886" s="246"/>
      <c r="K886" s="246"/>
      <c r="L886" s="251"/>
      <c r="M886" s="252"/>
      <c r="N886" s="253"/>
      <c r="O886" s="253"/>
      <c r="P886" s="253"/>
      <c r="Q886" s="253"/>
      <c r="R886" s="253"/>
      <c r="S886" s="253"/>
      <c r="T886" s="254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5" t="s">
        <v>218</v>
      </c>
      <c r="AU886" s="255" t="s">
        <v>214</v>
      </c>
      <c r="AV886" s="13" t="s">
        <v>83</v>
      </c>
      <c r="AW886" s="13" t="s">
        <v>32</v>
      </c>
      <c r="AX886" s="13" t="s">
        <v>76</v>
      </c>
      <c r="AY886" s="255" t="s">
        <v>205</v>
      </c>
    </row>
    <row r="887" s="13" customFormat="1">
      <c r="A887" s="13"/>
      <c r="B887" s="245"/>
      <c r="C887" s="246"/>
      <c r="D887" s="247" t="s">
        <v>218</v>
      </c>
      <c r="E887" s="248" t="s">
        <v>1</v>
      </c>
      <c r="F887" s="249" t="s">
        <v>220</v>
      </c>
      <c r="G887" s="246"/>
      <c r="H887" s="248" t="s">
        <v>1</v>
      </c>
      <c r="I887" s="250"/>
      <c r="J887" s="246"/>
      <c r="K887" s="246"/>
      <c r="L887" s="251"/>
      <c r="M887" s="252"/>
      <c r="N887" s="253"/>
      <c r="O887" s="253"/>
      <c r="P887" s="253"/>
      <c r="Q887" s="253"/>
      <c r="R887" s="253"/>
      <c r="S887" s="253"/>
      <c r="T887" s="254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5" t="s">
        <v>218</v>
      </c>
      <c r="AU887" s="255" t="s">
        <v>214</v>
      </c>
      <c r="AV887" s="13" t="s">
        <v>83</v>
      </c>
      <c r="AW887" s="13" t="s">
        <v>32</v>
      </c>
      <c r="AX887" s="13" t="s">
        <v>76</v>
      </c>
      <c r="AY887" s="255" t="s">
        <v>205</v>
      </c>
    </row>
    <row r="888" s="13" customFormat="1">
      <c r="A888" s="13"/>
      <c r="B888" s="245"/>
      <c r="C888" s="246"/>
      <c r="D888" s="247" t="s">
        <v>218</v>
      </c>
      <c r="E888" s="248" t="s">
        <v>1</v>
      </c>
      <c r="F888" s="249" t="s">
        <v>222</v>
      </c>
      <c r="G888" s="246"/>
      <c r="H888" s="248" t="s">
        <v>1</v>
      </c>
      <c r="I888" s="250"/>
      <c r="J888" s="246"/>
      <c r="K888" s="246"/>
      <c r="L888" s="251"/>
      <c r="M888" s="252"/>
      <c r="N888" s="253"/>
      <c r="O888" s="253"/>
      <c r="P888" s="253"/>
      <c r="Q888" s="253"/>
      <c r="R888" s="253"/>
      <c r="S888" s="253"/>
      <c r="T888" s="254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5" t="s">
        <v>218</v>
      </c>
      <c r="AU888" s="255" t="s">
        <v>214</v>
      </c>
      <c r="AV888" s="13" t="s">
        <v>83</v>
      </c>
      <c r="AW888" s="13" t="s">
        <v>32</v>
      </c>
      <c r="AX888" s="13" t="s">
        <v>76</v>
      </c>
      <c r="AY888" s="255" t="s">
        <v>205</v>
      </c>
    </row>
    <row r="889" s="13" customFormat="1">
      <c r="A889" s="13"/>
      <c r="B889" s="245"/>
      <c r="C889" s="246"/>
      <c r="D889" s="247" t="s">
        <v>218</v>
      </c>
      <c r="E889" s="248" t="s">
        <v>1</v>
      </c>
      <c r="F889" s="249" t="s">
        <v>757</v>
      </c>
      <c r="G889" s="246"/>
      <c r="H889" s="248" t="s">
        <v>1</v>
      </c>
      <c r="I889" s="250"/>
      <c r="J889" s="246"/>
      <c r="K889" s="246"/>
      <c r="L889" s="251"/>
      <c r="M889" s="252"/>
      <c r="N889" s="253"/>
      <c r="O889" s="253"/>
      <c r="P889" s="253"/>
      <c r="Q889" s="253"/>
      <c r="R889" s="253"/>
      <c r="S889" s="253"/>
      <c r="T889" s="254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5" t="s">
        <v>218</v>
      </c>
      <c r="AU889" s="255" t="s">
        <v>214</v>
      </c>
      <c r="AV889" s="13" t="s">
        <v>83</v>
      </c>
      <c r="AW889" s="13" t="s">
        <v>32</v>
      </c>
      <c r="AX889" s="13" t="s">
        <v>76</v>
      </c>
      <c r="AY889" s="255" t="s">
        <v>205</v>
      </c>
    </row>
    <row r="890" s="14" customFormat="1">
      <c r="A890" s="14"/>
      <c r="B890" s="256"/>
      <c r="C890" s="257"/>
      <c r="D890" s="247" t="s">
        <v>218</v>
      </c>
      <c r="E890" s="258" t="s">
        <v>1</v>
      </c>
      <c r="F890" s="259" t="s">
        <v>773</v>
      </c>
      <c r="G890" s="257"/>
      <c r="H890" s="260">
        <v>7.7000000000000002</v>
      </c>
      <c r="I890" s="261"/>
      <c r="J890" s="257"/>
      <c r="K890" s="257"/>
      <c r="L890" s="262"/>
      <c r="M890" s="263"/>
      <c r="N890" s="264"/>
      <c r="O890" s="264"/>
      <c r="P890" s="264"/>
      <c r="Q890" s="264"/>
      <c r="R890" s="264"/>
      <c r="S890" s="264"/>
      <c r="T890" s="265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66" t="s">
        <v>218</v>
      </c>
      <c r="AU890" s="266" t="s">
        <v>214</v>
      </c>
      <c r="AV890" s="14" t="s">
        <v>85</v>
      </c>
      <c r="AW890" s="14" t="s">
        <v>32</v>
      </c>
      <c r="AX890" s="14" t="s">
        <v>76</v>
      </c>
      <c r="AY890" s="266" t="s">
        <v>205</v>
      </c>
    </row>
    <row r="891" s="15" customFormat="1">
      <c r="A891" s="15"/>
      <c r="B891" s="267"/>
      <c r="C891" s="268"/>
      <c r="D891" s="247" t="s">
        <v>218</v>
      </c>
      <c r="E891" s="269" t="s">
        <v>1</v>
      </c>
      <c r="F891" s="270" t="s">
        <v>229</v>
      </c>
      <c r="G891" s="268"/>
      <c r="H891" s="271">
        <v>7.7000000000000002</v>
      </c>
      <c r="I891" s="272"/>
      <c r="J891" s="268"/>
      <c r="K891" s="268"/>
      <c r="L891" s="273"/>
      <c r="M891" s="274"/>
      <c r="N891" s="275"/>
      <c r="O891" s="275"/>
      <c r="P891" s="275"/>
      <c r="Q891" s="275"/>
      <c r="R891" s="275"/>
      <c r="S891" s="275"/>
      <c r="T891" s="276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T891" s="277" t="s">
        <v>218</v>
      </c>
      <c r="AU891" s="277" t="s">
        <v>214</v>
      </c>
      <c r="AV891" s="15" t="s">
        <v>213</v>
      </c>
      <c r="AW891" s="15" t="s">
        <v>32</v>
      </c>
      <c r="AX891" s="15" t="s">
        <v>83</v>
      </c>
      <c r="AY891" s="277" t="s">
        <v>205</v>
      </c>
    </row>
    <row r="892" s="2" customFormat="1" ht="16.5" customHeight="1">
      <c r="A892" s="39"/>
      <c r="B892" s="40"/>
      <c r="C892" s="289" t="s">
        <v>774</v>
      </c>
      <c r="D892" s="289" t="s">
        <v>386</v>
      </c>
      <c r="E892" s="290" t="s">
        <v>775</v>
      </c>
      <c r="F892" s="291" t="s">
        <v>776</v>
      </c>
      <c r="G892" s="292" t="s">
        <v>255</v>
      </c>
      <c r="H892" s="293">
        <v>7.9000000000000004</v>
      </c>
      <c r="I892" s="294"/>
      <c r="J892" s="295">
        <f>ROUND(I892*H892,2)</f>
        <v>0</v>
      </c>
      <c r="K892" s="291" t="s">
        <v>1</v>
      </c>
      <c r="L892" s="296"/>
      <c r="M892" s="297" t="s">
        <v>1</v>
      </c>
      <c r="N892" s="298" t="s">
        <v>41</v>
      </c>
      <c r="O892" s="92"/>
      <c r="P892" s="236">
        <f>O892*H892</f>
        <v>0</v>
      </c>
      <c r="Q892" s="236">
        <v>0.29499999999999998</v>
      </c>
      <c r="R892" s="236">
        <f>Q892*H892</f>
        <v>2.3304999999999998</v>
      </c>
      <c r="S892" s="236">
        <v>0</v>
      </c>
      <c r="T892" s="237">
        <f>S892*H892</f>
        <v>0</v>
      </c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R892" s="238" t="s">
        <v>276</v>
      </c>
      <c r="AT892" s="238" t="s">
        <v>386</v>
      </c>
      <c r="AU892" s="238" t="s">
        <v>214</v>
      </c>
      <c r="AY892" s="18" t="s">
        <v>205</v>
      </c>
      <c r="BE892" s="239">
        <f>IF(N892="základní",J892,0)</f>
        <v>0</v>
      </c>
      <c r="BF892" s="239">
        <f>IF(N892="snížená",J892,0)</f>
        <v>0</v>
      </c>
      <c r="BG892" s="239">
        <f>IF(N892="zákl. přenesená",J892,0)</f>
        <v>0</v>
      </c>
      <c r="BH892" s="239">
        <f>IF(N892="sníž. přenesená",J892,0)</f>
        <v>0</v>
      </c>
      <c r="BI892" s="239">
        <f>IF(N892="nulová",J892,0)</f>
        <v>0</v>
      </c>
      <c r="BJ892" s="18" t="s">
        <v>83</v>
      </c>
      <c r="BK892" s="239">
        <f>ROUND(I892*H892,2)</f>
        <v>0</v>
      </c>
      <c r="BL892" s="18" t="s">
        <v>213</v>
      </c>
      <c r="BM892" s="238" t="s">
        <v>777</v>
      </c>
    </row>
    <row r="893" s="13" customFormat="1">
      <c r="A893" s="13"/>
      <c r="B893" s="245"/>
      <c r="C893" s="246"/>
      <c r="D893" s="247" t="s">
        <v>218</v>
      </c>
      <c r="E893" s="248" t="s">
        <v>1</v>
      </c>
      <c r="F893" s="249" t="s">
        <v>219</v>
      </c>
      <c r="G893" s="246"/>
      <c r="H893" s="248" t="s">
        <v>1</v>
      </c>
      <c r="I893" s="250"/>
      <c r="J893" s="246"/>
      <c r="K893" s="246"/>
      <c r="L893" s="251"/>
      <c r="M893" s="252"/>
      <c r="N893" s="253"/>
      <c r="O893" s="253"/>
      <c r="P893" s="253"/>
      <c r="Q893" s="253"/>
      <c r="R893" s="253"/>
      <c r="S893" s="253"/>
      <c r="T893" s="254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5" t="s">
        <v>218</v>
      </c>
      <c r="AU893" s="255" t="s">
        <v>214</v>
      </c>
      <c r="AV893" s="13" t="s">
        <v>83</v>
      </c>
      <c r="AW893" s="13" t="s">
        <v>32</v>
      </c>
      <c r="AX893" s="13" t="s">
        <v>76</v>
      </c>
      <c r="AY893" s="255" t="s">
        <v>205</v>
      </c>
    </row>
    <row r="894" s="13" customFormat="1">
      <c r="A894" s="13"/>
      <c r="B894" s="245"/>
      <c r="C894" s="246"/>
      <c r="D894" s="247" t="s">
        <v>218</v>
      </c>
      <c r="E894" s="248" t="s">
        <v>1</v>
      </c>
      <c r="F894" s="249" t="s">
        <v>220</v>
      </c>
      <c r="G894" s="246"/>
      <c r="H894" s="248" t="s">
        <v>1</v>
      </c>
      <c r="I894" s="250"/>
      <c r="J894" s="246"/>
      <c r="K894" s="246"/>
      <c r="L894" s="251"/>
      <c r="M894" s="252"/>
      <c r="N894" s="253"/>
      <c r="O894" s="253"/>
      <c r="P894" s="253"/>
      <c r="Q894" s="253"/>
      <c r="R894" s="253"/>
      <c r="S894" s="253"/>
      <c r="T894" s="254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5" t="s">
        <v>218</v>
      </c>
      <c r="AU894" s="255" t="s">
        <v>214</v>
      </c>
      <c r="AV894" s="13" t="s">
        <v>83</v>
      </c>
      <c r="AW894" s="13" t="s">
        <v>32</v>
      </c>
      <c r="AX894" s="13" t="s">
        <v>76</v>
      </c>
      <c r="AY894" s="255" t="s">
        <v>205</v>
      </c>
    </row>
    <row r="895" s="13" customFormat="1">
      <c r="A895" s="13"/>
      <c r="B895" s="245"/>
      <c r="C895" s="246"/>
      <c r="D895" s="247" t="s">
        <v>218</v>
      </c>
      <c r="E895" s="248" t="s">
        <v>1</v>
      </c>
      <c r="F895" s="249" t="s">
        <v>222</v>
      </c>
      <c r="G895" s="246"/>
      <c r="H895" s="248" t="s">
        <v>1</v>
      </c>
      <c r="I895" s="250"/>
      <c r="J895" s="246"/>
      <c r="K895" s="246"/>
      <c r="L895" s="251"/>
      <c r="M895" s="252"/>
      <c r="N895" s="253"/>
      <c r="O895" s="253"/>
      <c r="P895" s="253"/>
      <c r="Q895" s="253"/>
      <c r="R895" s="253"/>
      <c r="S895" s="253"/>
      <c r="T895" s="254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5" t="s">
        <v>218</v>
      </c>
      <c r="AU895" s="255" t="s">
        <v>214</v>
      </c>
      <c r="AV895" s="13" t="s">
        <v>83</v>
      </c>
      <c r="AW895" s="13" t="s">
        <v>32</v>
      </c>
      <c r="AX895" s="13" t="s">
        <v>76</v>
      </c>
      <c r="AY895" s="255" t="s">
        <v>205</v>
      </c>
    </row>
    <row r="896" s="13" customFormat="1">
      <c r="A896" s="13"/>
      <c r="B896" s="245"/>
      <c r="C896" s="246"/>
      <c r="D896" s="247" t="s">
        <v>218</v>
      </c>
      <c r="E896" s="248" t="s">
        <v>1</v>
      </c>
      <c r="F896" s="249" t="s">
        <v>757</v>
      </c>
      <c r="G896" s="246"/>
      <c r="H896" s="248" t="s">
        <v>1</v>
      </c>
      <c r="I896" s="250"/>
      <c r="J896" s="246"/>
      <c r="K896" s="246"/>
      <c r="L896" s="251"/>
      <c r="M896" s="252"/>
      <c r="N896" s="253"/>
      <c r="O896" s="253"/>
      <c r="P896" s="253"/>
      <c r="Q896" s="253"/>
      <c r="R896" s="253"/>
      <c r="S896" s="253"/>
      <c r="T896" s="254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5" t="s">
        <v>218</v>
      </c>
      <c r="AU896" s="255" t="s">
        <v>214</v>
      </c>
      <c r="AV896" s="13" t="s">
        <v>83</v>
      </c>
      <c r="AW896" s="13" t="s">
        <v>32</v>
      </c>
      <c r="AX896" s="13" t="s">
        <v>76</v>
      </c>
      <c r="AY896" s="255" t="s">
        <v>205</v>
      </c>
    </row>
    <row r="897" s="14" customFormat="1">
      <c r="A897" s="14"/>
      <c r="B897" s="256"/>
      <c r="C897" s="257"/>
      <c r="D897" s="247" t="s">
        <v>218</v>
      </c>
      <c r="E897" s="258" t="s">
        <v>1</v>
      </c>
      <c r="F897" s="259" t="s">
        <v>778</v>
      </c>
      <c r="G897" s="257"/>
      <c r="H897" s="260">
        <v>7.9000000000000004</v>
      </c>
      <c r="I897" s="261"/>
      <c r="J897" s="257"/>
      <c r="K897" s="257"/>
      <c r="L897" s="262"/>
      <c r="M897" s="263"/>
      <c r="N897" s="264"/>
      <c r="O897" s="264"/>
      <c r="P897" s="264"/>
      <c r="Q897" s="264"/>
      <c r="R897" s="264"/>
      <c r="S897" s="264"/>
      <c r="T897" s="265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66" t="s">
        <v>218</v>
      </c>
      <c r="AU897" s="266" t="s">
        <v>214</v>
      </c>
      <c r="AV897" s="14" t="s">
        <v>85</v>
      </c>
      <c r="AW897" s="14" t="s">
        <v>32</v>
      </c>
      <c r="AX897" s="14" t="s">
        <v>76</v>
      </c>
      <c r="AY897" s="266" t="s">
        <v>205</v>
      </c>
    </row>
    <row r="898" s="15" customFormat="1">
      <c r="A898" s="15"/>
      <c r="B898" s="267"/>
      <c r="C898" s="268"/>
      <c r="D898" s="247" t="s">
        <v>218</v>
      </c>
      <c r="E898" s="269" t="s">
        <v>1</v>
      </c>
      <c r="F898" s="270" t="s">
        <v>229</v>
      </c>
      <c r="G898" s="268"/>
      <c r="H898" s="271">
        <v>7.9000000000000004</v>
      </c>
      <c r="I898" s="272"/>
      <c r="J898" s="268"/>
      <c r="K898" s="268"/>
      <c r="L898" s="273"/>
      <c r="M898" s="274"/>
      <c r="N898" s="275"/>
      <c r="O898" s="275"/>
      <c r="P898" s="275"/>
      <c r="Q898" s="275"/>
      <c r="R898" s="275"/>
      <c r="S898" s="275"/>
      <c r="T898" s="276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77" t="s">
        <v>218</v>
      </c>
      <c r="AU898" s="277" t="s">
        <v>214</v>
      </c>
      <c r="AV898" s="15" t="s">
        <v>213</v>
      </c>
      <c r="AW898" s="15" t="s">
        <v>32</v>
      </c>
      <c r="AX898" s="15" t="s">
        <v>83</v>
      </c>
      <c r="AY898" s="277" t="s">
        <v>205</v>
      </c>
    </row>
    <row r="899" s="2" customFormat="1" ht="16.5" customHeight="1">
      <c r="A899" s="39"/>
      <c r="B899" s="40"/>
      <c r="C899" s="289" t="s">
        <v>779</v>
      </c>
      <c r="D899" s="289" t="s">
        <v>386</v>
      </c>
      <c r="E899" s="290" t="s">
        <v>780</v>
      </c>
      <c r="F899" s="291" t="s">
        <v>781</v>
      </c>
      <c r="G899" s="292" t="s">
        <v>255</v>
      </c>
      <c r="H899" s="293">
        <v>7.9000000000000004</v>
      </c>
      <c r="I899" s="294"/>
      <c r="J899" s="295">
        <f>ROUND(I899*H899,2)</f>
        <v>0</v>
      </c>
      <c r="K899" s="291" t="s">
        <v>755</v>
      </c>
      <c r="L899" s="296"/>
      <c r="M899" s="297" t="s">
        <v>1</v>
      </c>
      <c r="N899" s="298" t="s">
        <v>41</v>
      </c>
      <c r="O899" s="92"/>
      <c r="P899" s="236">
        <f>O899*H899</f>
        <v>0</v>
      </c>
      <c r="Q899" s="236">
        <v>0.29499999999999998</v>
      </c>
      <c r="R899" s="236">
        <f>Q899*H899</f>
        <v>2.3304999999999998</v>
      </c>
      <c r="S899" s="236">
        <v>0</v>
      </c>
      <c r="T899" s="237">
        <f>S899*H899</f>
        <v>0</v>
      </c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R899" s="238" t="s">
        <v>276</v>
      </c>
      <c r="AT899" s="238" t="s">
        <v>386</v>
      </c>
      <c r="AU899" s="238" t="s">
        <v>214</v>
      </c>
      <c r="AY899" s="18" t="s">
        <v>205</v>
      </c>
      <c r="BE899" s="239">
        <f>IF(N899="základní",J899,0)</f>
        <v>0</v>
      </c>
      <c r="BF899" s="239">
        <f>IF(N899="snížená",J899,0)</f>
        <v>0</v>
      </c>
      <c r="BG899" s="239">
        <f>IF(N899="zákl. přenesená",J899,0)</f>
        <v>0</v>
      </c>
      <c r="BH899" s="239">
        <f>IF(N899="sníž. přenesená",J899,0)</f>
        <v>0</v>
      </c>
      <c r="BI899" s="239">
        <f>IF(N899="nulová",J899,0)</f>
        <v>0</v>
      </c>
      <c r="BJ899" s="18" t="s">
        <v>83</v>
      </c>
      <c r="BK899" s="239">
        <f>ROUND(I899*H899,2)</f>
        <v>0</v>
      </c>
      <c r="BL899" s="18" t="s">
        <v>213</v>
      </c>
      <c r="BM899" s="238" t="s">
        <v>782</v>
      </c>
    </row>
    <row r="900" s="13" customFormat="1">
      <c r="A900" s="13"/>
      <c r="B900" s="245"/>
      <c r="C900" s="246"/>
      <c r="D900" s="247" t="s">
        <v>218</v>
      </c>
      <c r="E900" s="248" t="s">
        <v>1</v>
      </c>
      <c r="F900" s="249" t="s">
        <v>219</v>
      </c>
      <c r="G900" s="246"/>
      <c r="H900" s="248" t="s">
        <v>1</v>
      </c>
      <c r="I900" s="250"/>
      <c r="J900" s="246"/>
      <c r="K900" s="246"/>
      <c r="L900" s="251"/>
      <c r="M900" s="252"/>
      <c r="N900" s="253"/>
      <c r="O900" s="253"/>
      <c r="P900" s="253"/>
      <c r="Q900" s="253"/>
      <c r="R900" s="253"/>
      <c r="S900" s="253"/>
      <c r="T900" s="254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5" t="s">
        <v>218</v>
      </c>
      <c r="AU900" s="255" t="s">
        <v>214</v>
      </c>
      <c r="AV900" s="13" t="s">
        <v>83</v>
      </c>
      <c r="AW900" s="13" t="s">
        <v>32</v>
      </c>
      <c r="AX900" s="13" t="s">
        <v>76</v>
      </c>
      <c r="AY900" s="255" t="s">
        <v>205</v>
      </c>
    </row>
    <row r="901" s="13" customFormat="1">
      <c r="A901" s="13"/>
      <c r="B901" s="245"/>
      <c r="C901" s="246"/>
      <c r="D901" s="247" t="s">
        <v>218</v>
      </c>
      <c r="E901" s="248" t="s">
        <v>1</v>
      </c>
      <c r="F901" s="249" t="s">
        <v>220</v>
      </c>
      <c r="G901" s="246"/>
      <c r="H901" s="248" t="s">
        <v>1</v>
      </c>
      <c r="I901" s="250"/>
      <c r="J901" s="246"/>
      <c r="K901" s="246"/>
      <c r="L901" s="251"/>
      <c r="M901" s="252"/>
      <c r="N901" s="253"/>
      <c r="O901" s="253"/>
      <c r="P901" s="253"/>
      <c r="Q901" s="253"/>
      <c r="R901" s="253"/>
      <c r="S901" s="253"/>
      <c r="T901" s="254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5" t="s">
        <v>218</v>
      </c>
      <c r="AU901" s="255" t="s">
        <v>214</v>
      </c>
      <c r="AV901" s="13" t="s">
        <v>83</v>
      </c>
      <c r="AW901" s="13" t="s">
        <v>32</v>
      </c>
      <c r="AX901" s="13" t="s">
        <v>76</v>
      </c>
      <c r="AY901" s="255" t="s">
        <v>205</v>
      </c>
    </row>
    <row r="902" s="13" customFormat="1">
      <c r="A902" s="13"/>
      <c r="B902" s="245"/>
      <c r="C902" s="246"/>
      <c r="D902" s="247" t="s">
        <v>218</v>
      </c>
      <c r="E902" s="248" t="s">
        <v>1</v>
      </c>
      <c r="F902" s="249" t="s">
        <v>222</v>
      </c>
      <c r="G902" s="246"/>
      <c r="H902" s="248" t="s">
        <v>1</v>
      </c>
      <c r="I902" s="250"/>
      <c r="J902" s="246"/>
      <c r="K902" s="246"/>
      <c r="L902" s="251"/>
      <c r="M902" s="252"/>
      <c r="N902" s="253"/>
      <c r="O902" s="253"/>
      <c r="P902" s="253"/>
      <c r="Q902" s="253"/>
      <c r="R902" s="253"/>
      <c r="S902" s="253"/>
      <c r="T902" s="254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5" t="s">
        <v>218</v>
      </c>
      <c r="AU902" s="255" t="s">
        <v>214</v>
      </c>
      <c r="AV902" s="13" t="s">
        <v>83</v>
      </c>
      <c r="AW902" s="13" t="s">
        <v>32</v>
      </c>
      <c r="AX902" s="13" t="s">
        <v>76</v>
      </c>
      <c r="AY902" s="255" t="s">
        <v>205</v>
      </c>
    </row>
    <row r="903" s="13" customFormat="1">
      <c r="A903" s="13"/>
      <c r="B903" s="245"/>
      <c r="C903" s="246"/>
      <c r="D903" s="247" t="s">
        <v>218</v>
      </c>
      <c r="E903" s="248" t="s">
        <v>1</v>
      </c>
      <c r="F903" s="249" t="s">
        <v>757</v>
      </c>
      <c r="G903" s="246"/>
      <c r="H903" s="248" t="s">
        <v>1</v>
      </c>
      <c r="I903" s="250"/>
      <c r="J903" s="246"/>
      <c r="K903" s="246"/>
      <c r="L903" s="251"/>
      <c r="M903" s="252"/>
      <c r="N903" s="253"/>
      <c r="O903" s="253"/>
      <c r="P903" s="253"/>
      <c r="Q903" s="253"/>
      <c r="R903" s="253"/>
      <c r="S903" s="253"/>
      <c r="T903" s="254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5" t="s">
        <v>218</v>
      </c>
      <c r="AU903" s="255" t="s">
        <v>214</v>
      </c>
      <c r="AV903" s="13" t="s">
        <v>83</v>
      </c>
      <c r="AW903" s="13" t="s">
        <v>32</v>
      </c>
      <c r="AX903" s="13" t="s">
        <v>76</v>
      </c>
      <c r="AY903" s="255" t="s">
        <v>205</v>
      </c>
    </row>
    <row r="904" s="14" customFormat="1">
      <c r="A904" s="14"/>
      <c r="B904" s="256"/>
      <c r="C904" s="257"/>
      <c r="D904" s="247" t="s">
        <v>218</v>
      </c>
      <c r="E904" s="258" t="s">
        <v>1</v>
      </c>
      <c r="F904" s="259" t="s">
        <v>783</v>
      </c>
      <c r="G904" s="257"/>
      <c r="H904" s="260">
        <v>7.9000000000000004</v>
      </c>
      <c r="I904" s="261"/>
      <c r="J904" s="257"/>
      <c r="K904" s="257"/>
      <c r="L904" s="262"/>
      <c r="M904" s="263"/>
      <c r="N904" s="264"/>
      <c r="O904" s="264"/>
      <c r="P904" s="264"/>
      <c r="Q904" s="264"/>
      <c r="R904" s="264"/>
      <c r="S904" s="264"/>
      <c r="T904" s="265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66" t="s">
        <v>218</v>
      </c>
      <c r="AU904" s="266" t="s">
        <v>214</v>
      </c>
      <c r="AV904" s="14" t="s">
        <v>85</v>
      </c>
      <c r="AW904" s="14" t="s">
        <v>32</v>
      </c>
      <c r="AX904" s="14" t="s">
        <v>76</v>
      </c>
      <c r="AY904" s="266" t="s">
        <v>205</v>
      </c>
    </row>
    <row r="905" s="15" customFormat="1">
      <c r="A905" s="15"/>
      <c r="B905" s="267"/>
      <c r="C905" s="268"/>
      <c r="D905" s="247" t="s">
        <v>218</v>
      </c>
      <c r="E905" s="269" t="s">
        <v>1</v>
      </c>
      <c r="F905" s="270" t="s">
        <v>229</v>
      </c>
      <c r="G905" s="268"/>
      <c r="H905" s="271">
        <v>7.9000000000000004</v>
      </c>
      <c r="I905" s="272"/>
      <c r="J905" s="268"/>
      <c r="K905" s="268"/>
      <c r="L905" s="273"/>
      <c r="M905" s="274"/>
      <c r="N905" s="275"/>
      <c r="O905" s="275"/>
      <c r="P905" s="275"/>
      <c r="Q905" s="275"/>
      <c r="R905" s="275"/>
      <c r="S905" s="275"/>
      <c r="T905" s="276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77" t="s">
        <v>218</v>
      </c>
      <c r="AU905" s="277" t="s">
        <v>214</v>
      </c>
      <c r="AV905" s="15" t="s">
        <v>213</v>
      </c>
      <c r="AW905" s="15" t="s">
        <v>32</v>
      </c>
      <c r="AX905" s="15" t="s">
        <v>83</v>
      </c>
      <c r="AY905" s="277" t="s">
        <v>205</v>
      </c>
    </row>
    <row r="906" s="2" customFormat="1" ht="16.5" customHeight="1">
      <c r="A906" s="39"/>
      <c r="B906" s="40"/>
      <c r="C906" s="289" t="s">
        <v>784</v>
      </c>
      <c r="D906" s="289" t="s">
        <v>386</v>
      </c>
      <c r="E906" s="290" t="s">
        <v>785</v>
      </c>
      <c r="F906" s="291" t="s">
        <v>786</v>
      </c>
      <c r="G906" s="292" t="s">
        <v>255</v>
      </c>
      <c r="H906" s="293">
        <v>184.80000000000001</v>
      </c>
      <c r="I906" s="294"/>
      <c r="J906" s="295">
        <f>ROUND(I906*H906,2)</f>
        <v>0</v>
      </c>
      <c r="K906" s="291" t="s">
        <v>755</v>
      </c>
      <c r="L906" s="296"/>
      <c r="M906" s="297" t="s">
        <v>1</v>
      </c>
      <c r="N906" s="298" t="s">
        <v>41</v>
      </c>
      <c r="O906" s="92"/>
      <c r="P906" s="236">
        <f>O906*H906</f>
        <v>0</v>
      </c>
      <c r="Q906" s="236">
        <v>0.41299999999999998</v>
      </c>
      <c r="R906" s="236">
        <f>Q906*H906</f>
        <v>76.322400000000002</v>
      </c>
      <c r="S906" s="236">
        <v>0</v>
      </c>
      <c r="T906" s="237">
        <f>S906*H906</f>
        <v>0</v>
      </c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R906" s="238" t="s">
        <v>276</v>
      </c>
      <c r="AT906" s="238" t="s">
        <v>386</v>
      </c>
      <c r="AU906" s="238" t="s">
        <v>214</v>
      </c>
      <c r="AY906" s="18" t="s">
        <v>205</v>
      </c>
      <c r="BE906" s="239">
        <f>IF(N906="základní",J906,0)</f>
        <v>0</v>
      </c>
      <c r="BF906" s="239">
        <f>IF(N906="snížená",J906,0)</f>
        <v>0</v>
      </c>
      <c r="BG906" s="239">
        <f>IF(N906="zákl. přenesená",J906,0)</f>
        <v>0</v>
      </c>
      <c r="BH906" s="239">
        <f>IF(N906="sníž. přenesená",J906,0)</f>
        <v>0</v>
      </c>
      <c r="BI906" s="239">
        <f>IF(N906="nulová",J906,0)</f>
        <v>0</v>
      </c>
      <c r="BJ906" s="18" t="s">
        <v>83</v>
      </c>
      <c r="BK906" s="239">
        <f>ROUND(I906*H906,2)</f>
        <v>0</v>
      </c>
      <c r="BL906" s="18" t="s">
        <v>213</v>
      </c>
      <c r="BM906" s="238" t="s">
        <v>787</v>
      </c>
    </row>
    <row r="907" s="13" customFormat="1">
      <c r="A907" s="13"/>
      <c r="B907" s="245"/>
      <c r="C907" s="246"/>
      <c r="D907" s="247" t="s">
        <v>218</v>
      </c>
      <c r="E907" s="248" t="s">
        <v>1</v>
      </c>
      <c r="F907" s="249" t="s">
        <v>219</v>
      </c>
      <c r="G907" s="246"/>
      <c r="H907" s="248" t="s">
        <v>1</v>
      </c>
      <c r="I907" s="250"/>
      <c r="J907" s="246"/>
      <c r="K907" s="246"/>
      <c r="L907" s="251"/>
      <c r="M907" s="252"/>
      <c r="N907" s="253"/>
      <c r="O907" s="253"/>
      <c r="P907" s="253"/>
      <c r="Q907" s="253"/>
      <c r="R907" s="253"/>
      <c r="S907" s="253"/>
      <c r="T907" s="254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5" t="s">
        <v>218</v>
      </c>
      <c r="AU907" s="255" t="s">
        <v>214</v>
      </c>
      <c r="AV907" s="13" t="s">
        <v>83</v>
      </c>
      <c r="AW907" s="13" t="s">
        <v>32</v>
      </c>
      <c r="AX907" s="13" t="s">
        <v>76</v>
      </c>
      <c r="AY907" s="255" t="s">
        <v>205</v>
      </c>
    </row>
    <row r="908" s="13" customFormat="1">
      <c r="A908" s="13"/>
      <c r="B908" s="245"/>
      <c r="C908" s="246"/>
      <c r="D908" s="247" t="s">
        <v>218</v>
      </c>
      <c r="E908" s="248" t="s">
        <v>1</v>
      </c>
      <c r="F908" s="249" t="s">
        <v>220</v>
      </c>
      <c r="G908" s="246"/>
      <c r="H908" s="248" t="s">
        <v>1</v>
      </c>
      <c r="I908" s="250"/>
      <c r="J908" s="246"/>
      <c r="K908" s="246"/>
      <c r="L908" s="251"/>
      <c r="M908" s="252"/>
      <c r="N908" s="253"/>
      <c r="O908" s="253"/>
      <c r="P908" s="253"/>
      <c r="Q908" s="253"/>
      <c r="R908" s="253"/>
      <c r="S908" s="253"/>
      <c r="T908" s="254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5" t="s">
        <v>218</v>
      </c>
      <c r="AU908" s="255" t="s">
        <v>214</v>
      </c>
      <c r="AV908" s="13" t="s">
        <v>83</v>
      </c>
      <c r="AW908" s="13" t="s">
        <v>32</v>
      </c>
      <c r="AX908" s="13" t="s">
        <v>76</v>
      </c>
      <c r="AY908" s="255" t="s">
        <v>205</v>
      </c>
    </row>
    <row r="909" s="13" customFormat="1">
      <c r="A909" s="13"/>
      <c r="B909" s="245"/>
      <c r="C909" s="246"/>
      <c r="D909" s="247" t="s">
        <v>218</v>
      </c>
      <c r="E909" s="248" t="s">
        <v>1</v>
      </c>
      <c r="F909" s="249" t="s">
        <v>222</v>
      </c>
      <c r="G909" s="246"/>
      <c r="H909" s="248" t="s">
        <v>1</v>
      </c>
      <c r="I909" s="250"/>
      <c r="J909" s="246"/>
      <c r="K909" s="246"/>
      <c r="L909" s="251"/>
      <c r="M909" s="252"/>
      <c r="N909" s="253"/>
      <c r="O909" s="253"/>
      <c r="P909" s="253"/>
      <c r="Q909" s="253"/>
      <c r="R909" s="253"/>
      <c r="S909" s="253"/>
      <c r="T909" s="254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5" t="s">
        <v>218</v>
      </c>
      <c r="AU909" s="255" t="s">
        <v>214</v>
      </c>
      <c r="AV909" s="13" t="s">
        <v>83</v>
      </c>
      <c r="AW909" s="13" t="s">
        <v>32</v>
      </c>
      <c r="AX909" s="13" t="s">
        <v>76</v>
      </c>
      <c r="AY909" s="255" t="s">
        <v>205</v>
      </c>
    </row>
    <row r="910" s="13" customFormat="1">
      <c r="A910" s="13"/>
      <c r="B910" s="245"/>
      <c r="C910" s="246"/>
      <c r="D910" s="247" t="s">
        <v>218</v>
      </c>
      <c r="E910" s="248" t="s">
        <v>1</v>
      </c>
      <c r="F910" s="249" t="s">
        <v>757</v>
      </c>
      <c r="G910" s="246"/>
      <c r="H910" s="248" t="s">
        <v>1</v>
      </c>
      <c r="I910" s="250"/>
      <c r="J910" s="246"/>
      <c r="K910" s="246"/>
      <c r="L910" s="251"/>
      <c r="M910" s="252"/>
      <c r="N910" s="253"/>
      <c r="O910" s="253"/>
      <c r="P910" s="253"/>
      <c r="Q910" s="253"/>
      <c r="R910" s="253"/>
      <c r="S910" s="253"/>
      <c r="T910" s="254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5" t="s">
        <v>218</v>
      </c>
      <c r="AU910" s="255" t="s">
        <v>214</v>
      </c>
      <c r="AV910" s="13" t="s">
        <v>83</v>
      </c>
      <c r="AW910" s="13" t="s">
        <v>32</v>
      </c>
      <c r="AX910" s="13" t="s">
        <v>76</v>
      </c>
      <c r="AY910" s="255" t="s">
        <v>205</v>
      </c>
    </row>
    <row r="911" s="14" customFormat="1">
      <c r="A911" s="14"/>
      <c r="B911" s="256"/>
      <c r="C911" s="257"/>
      <c r="D911" s="247" t="s">
        <v>218</v>
      </c>
      <c r="E911" s="258" t="s">
        <v>1</v>
      </c>
      <c r="F911" s="259" t="s">
        <v>788</v>
      </c>
      <c r="G911" s="257"/>
      <c r="H911" s="260">
        <v>69.299999999999997</v>
      </c>
      <c r="I911" s="261"/>
      <c r="J911" s="257"/>
      <c r="K911" s="257"/>
      <c r="L911" s="262"/>
      <c r="M911" s="263"/>
      <c r="N911" s="264"/>
      <c r="O911" s="264"/>
      <c r="P911" s="264"/>
      <c r="Q911" s="264"/>
      <c r="R911" s="264"/>
      <c r="S911" s="264"/>
      <c r="T911" s="265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66" t="s">
        <v>218</v>
      </c>
      <c r="AU911" s="266" t="s">
        <v>214</v>
      </c>
      <c r="AV911" s="14" t="s">
        <v>85</v>
      </c>
      <c r="AW911" s="14" t="s">
        <v>32</v>
      </c>
      <c r="AX911" s="14" t="s">
        <v>76</v>
      </c>
      <c r="AY911" s="266" t="s">
        <v>205</v>
      </c>
    </row>
    <row r="912" s="16" customFormat="1">
      <c r="A912" s="16"/>
      <c r="B912" s="278"/>
      <c r="C912" s="279"/>
      <c r="D912" s="247" t="s">
        <v>218</v>
      </c>
      <c r="E912" s="280" t="s">
        <v>1</v>
      </c>
      <c r="F912" s="281" t="s">
        <v>241</v>
      </c>
      <c r="G912" s="279"/>
      <c r="H912" s="282">
        <v>69.299999999999997</v>
      </c>
      <c r="I912" s="283"/>
      <c r="J912" s="279"/>
      <c r="K912" s="279"/>
      <c r="L912" s="284"/>
      <c r="M912" s="285"/>
      <c r="N912" s="286"/>
      <c r="O912" s="286"/>
      <c r="P912" s="286"/>
      <c r="Q912" s="286"/>
      <c r="R912" s="286"/>
      <c r="S912" s="286"/>
      <c r="T912" s="287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T912" s="288" t="s">
        <v>218</v>
      </c>
      <c r="AU912" s="288" t="s">
        <v>214</v>
      </c>
      <c r="AV912" s="16" t="s">
        <v>214</v>
      </c>
      <c r="AW912" s="16" t="s">
        <v>32</v>
      </c>
      <c r="AX912" s="16" t="s">
        <v>76</v>
      </c>
      <c r="AY912" s="288" t="s">
        <v>205</v>
      </c>
    </row>
    <row r="913" s="13" customFormat="1">
      <c r="A913" s="13"/>
      <c r="B913" s="245"/>
      <c r="C913" s="246"/>
      <c r="D913" s="247" t="s">
        <v>218</v>
      </c>
      <c r="E913" s="248" t="s">
        <v>1</v>
      </c>
      <c r="F913" s="249" t="s">
        <v>789</v>
      </c>
      <c r="G913" s="246"/>
      <c r="H913" s="248" t="s">
        <v>1</v>
      </c>
      <c r="I913" s="250"/>
      <c r="J913" s="246"/>
      <c r="K913" s="246"/>
      <c r="L913" s="251"/>
      <c r="M913" s="252"/>
      <c r="N913" s="253"/>
      <c r="O913" s="253"/>
      <c r="P913" s="253"/>
      <c r="Q913" s="253"/>
      <c r="R913" s="253"/>
      <c r="S913" s="253"/>
      <c r="T913" s="254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5" t="s">
        <v>218</v>
      </c>
      <c r="AU913" s="255" t="s">
        <v>214</v>
      </c>
      <c r="AV913" s="13" t="s">
        <v>83</v>
      </c>
      <c r="AW913" s="13" t="s">
        <v>32</v>
      </c>
      <c r="AX913" s="13" t="s">
        <v>76</v>
      </c>
      <c r="AY913" s="255" t="s">
        <v>205</v>
      </c>
    </row>
    <row r="914" s="14" customFormat="1">
      <c r="A914" s="14"/>
      <c r="B914" s="256"/>
      <c r="C914" s="257"/>
      <c r="D914" s="247" t="s">
        <v>218</v>
      </c>
      <c r="E914" s="258" t="s">
        <v>1</v>
      </c>
      <c r="F914" s="259" t="s">
        <v>790</v>
      </c>
      <c r="G914" s="257"/>
      <c r="H914" s="260">
        <v>115.5</v>
      </c>
      <c r="I914" s="261"/>
      <c r="J914" s="257"/>
      <c r="K914" s="257"/>
      <c r="L914" s="262"/>
      <c r="M914" s="263"/>
      <c r="N914" s="264"/>
      <c r="O914" s="264"/>
      <c r="P914" s="264"/>
      <c r="Q914" s="264"/>
      <c r="R914" s="264"/>
      <c r="S914" s="264"/>
      <c r="T914" s="265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66" t="s">
        <v>218</v>
      </c>
      <c r="AU914" s="266" t="s">
        <v>214</v>
      </c>
      <c r="AV914" s="14" t="s">
        <v>85</v>
      </c>
      <c r="AW914" s="14" t="s">
        <v>32</v>
      </c>
      <c r="AX914" s="14" t="s">
        <v>76</v>
      </c>
      <c r="AY914" s="266" t="s">
        <v>205</v>
      </c>
    </row>
    <row r="915" s="16" customFormat="1">
      <c r="A915" s="16"/>
      <c r="B915" s="278"/>
      <c r="C915" s="279"/>
      <c r="D915" s="247" t="s">
        <v>218</v>
      </c>
      <c r="E915" s="280" t="s">
        <v>1</v>
      </c>
      <c r="F915" s="281" t="s">
        <v>241</v>
      </c>
      <c r="G915" s="279"/>
      <c r="H915" s="282">
        <v>115.5</v>
      </c>
      <c r="I915" s="283"/>
      <c r="J915" s="279"/>
      <c r="K915" s="279"/>
      <c r="L915" s="284"/>
      <c r="M915" s="285"/>
      <c r="N915" s="286"/>
      <c r="O915" s="286"/>
      <c r="P915" s="286"/>
      <c r="Q915" s="286"/>
      <c r="R915" s="286"/>
      <c r="S915" s="286"/>
      <c r="T915" s="287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T915" s="288" t="s">
        <v>218</v>
      </c>
      <c r="AU915" s="288" t="s">
        <v>214</v>
      </c>
      <c r="AV915" s="16" t="s">
        <v>214</v>
      </c>
      <c r="AW915" s="16" t="s">
        <v>32</v>
      </c>
      <c r="AX915" s="16" t="s">
        <v>76</v>
      </c>
      <c r="AY915" s="288" t="s">
        <v>205</v>
      </c>
    </row>
    <row r="916" s="15" customFormat="1">
      <c r="A916" s="15"/>
      <c r="B916" s="267"/>
      <c r="C916" s="268"/>
      <c r="D916" s="247" t="s">
        <v>218</v>
      </c>
      <c r="E916" s="269" t="s">
        <v>1</v>
      </c>
      <c r="F916" s="270" t="s">
        <v>229</v>
      </c>
      <c r="G916" s="268"/>
      <c r="H916" s="271">
        <v>184.80000000000001</v>
      </c>
      <c r="I916" s="272"/>
      <c r="J916" s="268"/>
      <c r="K916" s="268"/>
      <c r="L916" s="273"/>
      <c r="M916" s="274"/>
      <c r="N916" s="275"/>
      <c r="O916" s="275"/>
      <c r="P916" s="275"/>
      <c r="Q916" s="275"/>
      <c r="R916" s="275"/>
      <c r="S916" s="275"/>
      <c r="T916" s="276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7" t="s">
        <v>218</v>
      </c>
      <c r="AU916" s="277" t="s">
        <v>214</v>
      </c>
      <c r="AV916" s="15" t="s">
        <v>213</v>
      </c>
      <c r="AW916" s="15" t="s">
        <v>32</v>
      </c>
      <c r="AX916" s="15" t="s">
        <v>83</v>
      </c>
      <c r="AY916" s="277" t="s">
        <v>205</v>
      </c>
    </row>
    <row r="917" s="2" customFormat="1" ht="16.5" customHeight="1">
      <c r="A917" s="39"/>
      <c r="B917" s="40"/>
      <c r="C917" s="227" t="s">
        <v>791</v>
      </c>
      <c r="D917" s="227" t="s">
        <v>208</v>
      </c>
      <c r="E917" s="228" t="s">
        <v>792</v>
      </c>
      <c r="F917" s="229" t="s">
        <v>793</v>
      </c>
      <c r="G917" s="230" t="s">
        <v>211</v>
      </c>
      <c r="H917" s="231">
        <v>31.475999999999999</v>
      </c>
      <c r="I917" s="232"/>
      <c r="J917" s="233">
        <f>ROUND(I917*H917,2)</f>
        <v>0</v>
      </c>
      <c r="K917" s="229" t="s">
        <v>212</v>
      </c>
      <c r="L917" s="45"/>
      <c r="M917" s="234" t="s">
        <v>1</v>
      </c>
      <c r="N917" s="235" t="s">
        <v>41</v>
      </c>
      <c r="O917" s="92"/>
      <c r="P917" s="236">
        <f>O917*H917</f>
        <v>0</v>
      </c>
      <c r="Q917" s="236">
        <v>2.5019399999999998</v>
      </c>
      <c r="R917" s="236">
        <f>Q917*H917</f>
        <v>78.751063439999996</v>
      </c>
      <c r="S917" s="236">
        <v>0</v>
      </c>
      <c r="T917" s="237">
        <f>S917*H917</f>
        <v>0</v>
      </c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R917" s="238" t="s">
        <v>213</v>
      </c>
      <c r="AT917" s="238" t="s">
        <v>208</v>
      </c>
      <c r="AU917" s="238" t="s">
        <v>214</v>
      </c>
      <c r="AY917" s="18" t="s">
        <v>205</v>
      </c>
      <c r="BE917" s="239">
        <f>IF(N917="základní",J917,0)</f>
        <v>0</v>
      </c>
      <c r="BF917" s="239">
        <f>IF(N917="snížená",J917,0)</f>
        <v>0</v>
      </c>
      <c r="BG917" s="239">
        <f>IF(N917="zákl. přenesená",J917,0)</f>
        <v>0</v>
      </c>
      <c r="BH917" s="239">
        <f>IF(N917="sníž. přenesená",J917,0)</f>
        <v>0</v>
      </c>
      <c r="BI917" s="239">
        <f>IF(N917="nulová",J917,0)</f>
        <v>0</v>
      </c>
      <c r="BJ917" s="18" t="s">
        <v>83</v>
      </c>
      <c r="BK917" s="239">
        <f>ROUND(I917*H917,2)</f>
        <v>0</v>
      </c>
      <c r="BL917" s="18" t="s">
        <v>213</v>
      </c>
      <c r="BM917" s="238" t="s">
        <v>794</v>
      </c>
    </row>
    <row r="918" s="2" customFormat="1">
      <c r="A918" s="39"/>
      <c r="B918" s="40"/>
      <c r="C918" s="41"/>
      <c r="D918" s="240" t="s">
        <v>216</v>
      </c>
      <c r="E918" s="41"/>
      <c r="F918" s="241" t="s">
        <v>795</v>
      </c>
      <c r="G918" s="41"/>
      <c r="H918" s="41"/>
      <c r="I918" s="242"/>
      <c r="J918" s="41"/>
      <c r="K918" s="41"/>
      <c r="L918" s="45"/>
      <c r="M918" s="243"/>
      <c r="N918" s="244"/>
      <c r="O918" s="92"/>
      <c r="P918" s="92"/>
      <c r="Q918" s="92"/>
      <c r="R918" s="92"/>
      <c r="S918" s="92"/>
      <c r="T918" s="93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T918" s="18" t="s">
        <v>216</v>
      </c>
      <c r="AU918" s="18" t="s">
        <v>214</v>
      </c>
    </row>
    <row r="919" s="13" customFormat="1">
      <c r="A919" s="13"/>
      <c r="B919" s="245"/>
      <c r="C919" s="246"/>
      <c r="D919" s="247" t="s">
        <v>218</v>
      </c>
      <c r="E919" s="248" t="s">
        <v>1</v>
      </c>
      <c r="F919" s="249" t="s">
        <v>219</v>
      </c>
      <c r="G919" s="246"/>
      <c r="H919" s="248" t="s">
        <v>1</v>
      </c>
      <c r="I919" s="250"/>
      <c r="J919" s="246"/>
      <c r="K919" s="246"/>
      <c r="L919" s="251"/>
      <c r="M919" s="252"/>
      <c r="N919" s="253"/>
      <c r="O919" s="253"/>
      <c r="P919" s="253"/>
      <c r="Q919" s="253"/>
      <c r="R919" s="253"/>
      <c r="S919" s="253"/>
      <c r="T919" s="254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5" t="s">
        <v>218</v>
      </c>
      <c r="AU919" s="255" t="s">
        <v>214</v>
      </c>
      <c r="AV919" s="13" t="s">
        <v>83</v>
      </c>
      <c r="AW919" s="13" t="s">
        <v>32</v>
      </c>
      <c r="AX919" s="13" t="s">
        <v>76</v>
      </c>
      <c r="AY919" s="255" t="s">
        <v>205</v>
      </c>
    </row>
    <row r="920" s="13" customFormat="1">
      <c r="A920" s="13"/>
      <c r="B920" s="245"/>
      <c r="C920" s="246"/>
      <c r="D920" s="247" t="s">
        <v>218</v>
      </c>
      <c r="E920" s="248" t="s">
        <v>1</v>
      </c>
      <c r="F920" s="249" t="s">
        <v>220</v>
      </c>
      <c r="G920" s="246"/>
      <c r="H920" s="248" t="s">
        <v>1</v>
      </c>
      <c r="I920" s="250"/>
      <c r="J920" s="246"/>
      <c r="K920" s="246"/>
      <c r="L920" s="251"/>
      <c r="M920" s="252"/>
      <c r="N920" s="253"/>
      <c r="O920" s="253"/>
      <c r="P920" s="253"/>
      <c r="Q920" s="253"/>
      <c r="R920" s="253"/>
      <c r="S920" s="253"/>
      <c r="T920" s="254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5" t="s">
        <v>218</v>
      </c>
      <c r="AU920" s="255" t="s">
        <v>214</v>
      </c>
      <c r="AV920" s="13" t="s">
        <v>83</v>
      </c>
      <c r="AW920" s="13" t="s">
        <v>32</v>
      </c>
      <c r="AX920" s="13" t="s">
        <v>76</v>
      </c>
      <c r="AY920" s="255" t="s">
        <v>205</v>
      </c>
    </row>
    <row r="921" s="13" customFormat="1">
      <c r="A921" s="13"/>
      <c r="B921" s="245"/>
      <c r="C921" s="246"/>
      <c r="D921" s="247" t="s">
        <v>218</v>
      </c>
      <c r="E921" s="248" t="s">
        <v>1</v>
      </c>
      <c r="F921" s="249" t="s">
        <v>222</v>
      </c>
      <c r="G921" s="246"/>
      <c r="H921" s="248" t="s">
        <v>1</v>
      </c>
      <c r="I921" s="250"/>
      <c r="J921" s="246"/>
      <c r="K921" s="246"/>
      <c r="L921" s="251"/>
      <c r="M921" s="252"/>
      <c r="N921" s="253"/>
      <c r="O921" s="253"/>
      <c r="P921" s="253"/>
      <c r="Q921" s="253"/>
      <c r="R921" s="253"/>
      <c r="S921" s="253"/>
      <c r="T921" s="254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5" t="s">
        <v>218</v>
      </c>
      <c r="AU921" s="255" t="s">
        <v>214</v>
      </c>
      <c r="AV921" s="13" t="s">
        <v>83</v>
      </c>
      <c r="AW921" s="13" t="s">
        <v>32</v>
      </c>
      <c r="AX921" s="13" t="s">
        <v>76</v>
      </c>
      <c r="AY921" s="255" t="s">
        <v>205</v>
      </c>
    </row>
    <row r="922" s="13" customFormat="1">
      <c r="A922" s="13"/>
      <c r="B922" s="245"/>
      <c r="C922" s="246"/>
      <c r="D922" s="247" t="s">
        <v>218</v>
      </c>
      <c r="E922" s="248" t="s">
        <v>1</v>
      </c>
      <c r="F922" s="249" t="s">
        <v>796</v>
      </c>
      <c r="G922" s="246"/>
      <c r="H922" s="248" t="s">
        <v>1</v>
      </c>
      <c r="I922" s="250"/>
      <c r="J922" s="246"/>
      <c r="K922" s="246"/>
      <c r="L922" s="251"/>
      <c r="M922" s="252"/>
      <c r="N922" s="253"/>
      <c r="O922" s="253"/>
      <c r="P922" s="253"/>
      <c r="Q922" s="253"/>
      <c r="R922" s="253"/>
      <c r="S922" s="253"/>
      <c r="T922" s="254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5" t="s">
        <v>218</v>
      </c>
      <c r="AU922" s="255" t="s">
        <v>214</v>
      </c>
      <c r="AV922" s="13" t="s">
        <v>83</v>
      </c>
      <c r="AW922" s="13" t="s">
        <v>32</v>
      </c>
      <c r="AX922" s="13" t="s">
        <v>76</v>
      </c>
      <c r="AY922" s="255" t="s">
        <v>205</v>
      </c>
    </row>
    <row r="923" s="14" customFormat="1">
      <c r="A923" s="14"/>
      <c r="B923" s="256"/>
      <c r="C923" s="257"/>
      <c r="D923" s="247" t="s">
        <v>218</v>
      </c>
      <c r="E923" s="258" t="s">
        <v>1</v>
      </c>
      <c r="F923" s="259" t="s">
        <v>797</v>
      </c>
      <c r="G923" s="257"/>
      <c r="H923" s="260">
        <v>2.7109999999999999</v>
      </c>
      <c r="I923" s="261"/>
      <c r="J923" s="257"/>
      <c r="K923" s="257"/>
      <c r="L923" s="262"/>
      <c r="M923" s="263"/>
      <c r="N923" s="264"/>
      <c r="O923" s="264"/>
      <c r="P923" s="264"/>
      <c r="Q923" s="264"/>
      <c r="R923" s="264"/>
      <c r="S923" s="264"/>
      <c r="T923" s="265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66" t="s">
        <v>218</v>
      </c>
      <c r="AU923" s="266" t="s">
        <v>214</v>
      </c>
      <c r="AV923" s="14" t="s">
        <v>85</v>
      </c>
      <c r="AW923" s="14" t="s">
        <v>32</v>
      </c>
      <c r="AX923" s="14" t="s">
        <v>76</v>
      </c>
      <c r="AY923" s="266" t="s">
        <v>205</v>
      </c>
    </row>
    <row r="924" s="14" customFormat="1">
      <c r="A924" s="14"/>
      <c r="B924" s="256"/>
      <c r="C924" s="257"/>
      <c r="D924" s="247" t="s">
        <v>218</v>
      </c>
      <c r="E924" s="258" t="s">
        <v>1</v>
      </c>
      <c r="F924" s="259" t="s">
        <v>798</v>
      </c>
      <c r="G924" s="257"/>
      <c r="H924" s="260">
        <v>10.411</v>
      </c>
      <c r="I924" s="261"/>
      <c r="J924" s="257"/>
      <c r="K924" s="257"/>
      <c r="L924" s="262"/>
      <c r="M924" s="263"/>
      <c r="N924" s="264"/>
      <c r="O924" s="264"/>
      <c r="P924" s="264"/>
      <c r="Q924" s="264"/>
      <c r="R924" s="264"/>
      <c r="S924" s="264"/>
      <c r="T924" s="265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66" t="s">
        <v>218</v>
      </c>
      <c r="AU924" s="266" t="s">
        <v>214</v>
      </c>
      <c r="AV924" s="14" t="s">
        <v>85</v>
      </c>
      <c r="AW924" s="14" t="s">
        <v>32</v>
      </c>
      <c r="AX924" s="14" t="s">
        <v>76</v>
      </c>
      <c r="AY924" s="266" t="s">
        <v>205</v>
      </c>
    </row>
    <row r="925" s="14" customFormat="1">
      <c r="A925" s="14"/>
      <c r="B925" s="256"/>
      <c r="C925" s="257"/>
      <c r="D925" s="247" t="s">
        <v>218</v>
      </c>
      <c r="E925" s="258" t="s">
        <v>1</v>
      </c>
      <c r="F925" s="259" t="s">
        <v>799</v>
      </c>
      <c r="G925" s="257"/>
      <c r="H925" s="260">
        <v>3.3860000000000001</v>
      </c>
      <c r="I925" s="261"/>
      <c r="J925" s="257"/>
      <c r="K925" s="257"/>
      <c r="L925" s="262"/>
      <c r="M925" s="263"/>
      <c r="N925" s="264"/>
      <c r="O925" s="264"/>
      <c r="P925" s="264"/>
      <c r="Q925" s="264"/>
      <c r="R925" s="264"/>
      <c r="S925" s="264"/>
      <c r="T925" s="265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66" t="s">
        <v>218</v>
      </c>
      <c r="AU925" s="266" t="s">
        <v>214</v>
      </c>
      <c r="AV925" s="14" t="s">
        <v>85</v>
      </c>
      <c r="AW925" s="14" t="s">
        <v>32</v>
      </c>
      <c r="AX925" s="14" t="s">
        <v>76</v>
      </c>
      <c r="AY925" s="266" t="s">
        <v>205</v>
      </c>
    </row>
    <row r="926" s="16" customFormat="1">
      <c r="A926" s="16"/>
      <c r="B926" s="278"/>
      <c r="C926" s="279"/>
      <c r="D926" s="247" t="s">
        <v>218</v>
      </c>
      <c r="E926" s="280" t="s">
        <v>1</v>
      </c>
      <c r="F926" s="281" t="s">
        <v>241</v>
      </c>
      <c r="G926" s="279"/>
      <c r="H926" s="282">
        <v>16.507999999999999</v>
      </c>
      <c r="I926" s="283"/>
      <c r="J926" s="279"/>
      <c r="K926" s="279"/>
      <c r="L926" s="284"/>
      <c r="M926" s="285"/>
      <c r="N926" s="286"/>
      <c r="O926" s="286"/>
      <c r="P926" s="286"/>
      <c r="Q926" s="286"/>
      <c r="R926" s="286"/>
      <c r="S926" s="286"/>
      <c r="T926" s="287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T926" s="288" t="s">
        <v>218</v>
      </c>
      <c r="AU926" s="288" t="s">
        <v>214</v>
      </c>
      <c r="AV926" s="16" t="s">
        <v>214</v>
      </c>
      <c r="AW926" s="16" t="s">
        <v>32</v>
      </c>
      <c r="AX926" s="16" t="s">
        <v>76</v>
      </c>
      <c r="AY926" s="288" t="s">
        <v>205</v>
      </c>
    </row>
    <row r="927" s="13" customFormat="1">
      <c r="A927" s="13"/>
      <c r="B927" s="245"/>
      <c r="C927" s="246"/>
      <c r="D927" s="247" t="s">
        <v>218</v>
      </c>
      <c r="E927" s="248" t="s">
        <v>1</v>
      </c>
      <c r="F927" s="249" t="s">
        <v>800</v>
      </c>
      <c r="G927" s="246"/>
      <c r="H927" s="248" t="s">
        <v>1</v>
      </c>
      <c r="I927" s="250"/>
      <c r="J927" s="246"/>
      <c r="K927" s="246"/>
      <c r="L927" s="251"/>
      <c r="M927" s="252"/>
      <c r="N927" s="253"/>
      <c r="O927" s="253"/>
      <c r="P927" s="253"/>
      <c r="Q927" s="253"/>
      <c r="R927" s="253"/>
      <c r="S927" s="253"/>
      <c r="T927" s="254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5" t="s">
        <v>218</v>
      </c>
      <c r="AU927" s="255" t="s">
        <v>214</v>
      </c>
      <c r="AV927" s="13" t="s">
        <v>83</v>
      </c>
      <c r="AW927" s="13" t="s">
        <v>32</v>
      </c>
      <c r="AX927" s="13" t="s">
        <v>76</v>
      </c>
      <c r="AY927" s="255" t="s">
        <v>205</v>
      </c>
    </row>
    <row r="928" s="14" customFormat="1">
      <c r="A928" s="14"/>
      <c r="B928" s="256"/>
      <c r="C928" s="257"/>
      <c r="D928" s="247" t="s">
        <v>218</v>
      </c>
      <c r="E928" s="258" t="s">
        <v>1</v>
      </c>
      <c r="F928" s="259" t="s">
        <v>801</v>
      </c>
      <c r="G928" s="257"/>
      <c r="H928" s="260">
        <v>9.2449999999999992</v>
      </c>
      <c r="I928" s="261"/>
      <c r="J928" s="257"/>
      <c r="K928" s="257"/>
      <c r="L928" s="262"/>
      <c r="M928" s="263"/>
      <c r="N928" s="264"/>
      <c r="O928" s="264"/>
      <c r="P928" s="264"/>
      <c r="Q928" s="264"/>
      <c r="R928" s="264"/>
      <c r="S928" s="264"/>
      <c r="T928" s="265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66" t="s">
        <v>218</v>
      </c>
      <c r="AU928" s="266" t="s">
        <v>214</v>
      </c>
      <c r="AV928" s="14" t="s">
        <v>85</v>
      </c>
      <c r="AW928" s="14" t="s">
        <v>32</v>
      </c>
      <c r="AX928" s="14" t="s">
        <v>76</v>
      </c>
      <c r="AY928" s="266" t="s">
        <v>205</v>
      </c>
    </row>
    <row r="929" s="14" customFormat="1">
      <c r="A929" s="14"/>
      <c r="B929" s="256"/>
      <c r="C929" s="257"/>
      <c r="D929" s="247" t="s">
        <v>218</v>
      </c>
      <c r="E929" s="258" t="s">
        <v>1</v>
      </c>
      <c r="F929" s="259" t="s">
        <v>802</v>
      </c>
      <c r="G929" s="257"/>
      <c r="H929" s="260">
        <v>5.7229999999999999</v>
      </c>
      <c r="I929" s="261"/>
      <c r="J929" s="257"/>
      <c r="K929" s="257"/>
      <c r="L929" s="262"/>
      <c r="M929" s="263"/>
      <c r="N929" s="264"/>
      <c r="O929" s="264"/>
      <c r="P929" s="264"/>
      <c r="Q929" s="264"/>
      <c r="R929" s="264"/>
      <c r="S929" s="264"/>
      <c r="T929" s="265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66" t="s">
        <v>218</v>
      </c>
      <c r="AU929" s="266" t="s">
        <v>214</v>
      </c>
      <c r="AV929" s="14" t="s">
        <v>85</v>
      </c>
      <c r="AW929" s="14" t="s">
        <v>32</v>
      </c>
      <c r="AX929" s="14" t="s">
        <v>76</v>
      </c>
      <c r="AY929" s="266" t="s">
        <v>205</v>
      </c>
    </row>
    <row r="930" s="16" customFormat="1">
      <c r="A930" s="16"/>
      <c r="B930" s="278"/>
      <c r="C930" s="279"/>
      <c r="D930" s="247" t="s">
        <v>218</v>
      </c>
      <c r="E930" s="280" t="s">
        <v>1</v>
      </c>
      <c r="F930" s="281" t="s">
        <v>241</v>
      </c>
      <c r="G930" s="279"/>
      <c r="H930" s="282">
        <v>14.968</v>
      </c>
      <c r="I930" s="283"/>
      <c r="J930" s="279"/>
      <c r="K930" s="279"/>
      <c r="L930" s="284"/>
      <c r="M930" s="285"/>
      <c r="N930" s="286"/>
      <c r="O930" s="286"/>
      <c r="P930" s="286"/>
      <c r="Q930" s="286"/>
      <c r="R930" s="286"/>
      <c r="S930" s="286"/>
      <c r="T930" s="287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T930" s="288" t="s">
        <v>218</v>
      </c>
      <c r="AU930" s="288" t="s">
        <v>214</v>
      </c>
      <c r="AV930" s="16" t="s">
        <v>214</v>
      </c>
      <c r="AW930" s="16" t="s">
        <v>32</v>
      </c>
      <c r="AX930" s="16" t="s">
        <v>76</v>
      </c>
      <c r="AY930" s="288" t="s">
        <v>205</v>
      </c>
    </row>
    <row r="931" s="15" customFormat="1">
      <c r="A931" s="15"/>
      <c r="B931" s="267"/>
      <c r="C931" s="268"/>
      <c r="D931" s="247" t="s">
        <v>218</v>
      </c>
      <c r="E931" s="269" t="s">
        <v>1</v>
      </c>
      <c r="F931" s="270" t="s">
        <v>229</v>
      </c>
      <c r="G931" s="268"/>
      <c r="H931" s="271">
        <v>31.475999999999999</v>
      </c>
      <c r="I931" s="272"/>
      <c r="J931" s="268"/>
      <c r="K931" s="268"/>
      <c r="L931" s="273"/>
      <c r="M931" s="274"/>
      <c r="N931" s="275"/>
      <c r="O931" s="275"/>
      <c r="P931" s="275"/>
      <c r="Q931" s="275"/>
      <c r="R931" s="275"/>
      <c r="S931" s="275"/>
      <c r="T931" s="276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T931" s="277" t="s">
        <v>218</v>
      </c>
      <c r="AU931" s="277" t="s">
        <v>214</v>
      </c>
      <c r="AV931" s="15" t="s">
        <v>213</v>
      </c>
      <c r="AW931" s="15" t="s">
        <v>32</v>
      </c>
      <c r="AX931" s="15" t="s">
        <v>83</v>
      </c>
      <c r="AY931" s="277" t="s">
        <v>205</v>
      </c>
    </row>
    <row r="932" s="2" customFormat="1" ht="24.15" customHeight="1">
      <c r="A932" s="39"/>
      <c r="B932" s="40"/>
      <c r="C932" s="227" t="s">
        <v>803</v>
      </c>
      <c r="D932" s="227" t="s">
        <v>208</v>
      </c>
      <c r="E932" s="228" t="s">
        <v>804</v>
      </c>
      <c r="F932" s="229" t="s">
        <v>805</v>
      </c>
      <c r="G932" s="230" t="s">
        <v>398</v>
      </c>
      <c r="H932" s="231">
        <v>296.78100000000001</v>
      </c>
      <c r="I932" s="232"/>
      <c r="J932" s="233">
        <f>ROUND(I932*H932,2)</f>
        <v>0</v>
      </c>
      <c r="K932" s="229" t="s">
        <v>212</v>
      </c>
      <c r="L932" s="45"/>
      <c r="M932" s="234" t="s">
        <v>1</v>
      </c>
      <c r="N932" s="235" t="s">
        <v>41</v>
      </c>
      <c r="O932" s="92"/>
      <c r="P932" s="236">
        <f>O932*H932</f>
        <v>0</v>
      </c>
      <c r="Q932" s="236">
        <v>0.0066299999999999996</v>
      </c>
      <c r="R932" s="236">
        <f>Q932*H932</f>
        <v>1.96765803</v>
      </c>
      <c r="S932" s="236">
        <v>0</v>
      </c>
      <c r="T932" s="237">
        <f>S932*H932</f>
        <v>0</v>
      </c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R932" s="238" t="s">
        <v>213</v>
      </c>
      <c r="AT932" s="238" t="s">
        <v>208</v>
      </c>
      <c r="AU932" s="238" t="s">
        <v>214</v>
      </c>
      <c r="AY932" s="18" t="s">
        <v>205</v>
      </c>
      <c r="BE932" s="239">
        <f>IF(N932="základní",J932,0)</f>
        <v>0</v>
      </c>
      <c r="BF932" s="239">
        <f>IF(N932="snížená",J932,0)</f>
        <v>0</v>
      </c>
      <c r="BG932" s="239">
        <f>IF(N932="zákl. přenesená",J932,0)</f>
        <v>0</v>
      </c>
      <c r="BH932" s="239">
        <f>IF(N932="sníž. přenesená",J932,0)</f>
        <v>0</v>
      </c>
      <c r="BI932" s="239">
        <f>IF(N932="nulová",J932,0)</f>
        <v>0</v>
      </c>
      <c r="BJ932" s="18" t="s">
        <v>83</v>
      </c>
      <c r="BK932" s="239">
        <f>ROUND(I932*H932,2)</f>
        <v>0</v>
      </c>
      <c r="BL932" s="18" t="s">
        <v>213</v>
      </c>
      <c r="BM932" s="238" t="s">
        <v>806</v>
      </c>
    </row>
    <row r="933" s="2" customFormat="1">
      <c r="A933" s="39"/>
      <c r="B933" s="40"/>
      <c r="C933" s="41"/>
      <c r="D933" s="240" t="s">
        <v>216</v>
      </c>
      <c r="E933" s="41"/>
      <c r="F933" s="241" t="s">
        <v>807</v>
      </c>
      <c r="G933" s="41"/>
      <c r="H933" s="41"/>
      <c r="I933" s="242"/>
      <c r="J933" s="41"/>
      <c r="K933" s="41"/>
      <c r="L933" s="45"/>
      <c r="M933" s="243"/>
      <c r="N933" s="244"/>
      <c r="O933" s="92"/>
      <c r="P933" s="92"/>
      <c r="Q933" s="92"/>
      <c r="R933" s="92"/>
      <c r="S933" s="92"/>
      <c r="T933" s="93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T933" s="18" t="s">
        <v>216</v>
      </c>
      <c r="AU933" s="18" t="s">
        <v>214</v>
      </c>
    </row>
    <row r="934" s="13" customFormat="1">
      <c r="A934" s="13"/>
      <c r="B934" s="245"/>
      <c r="C934" s="246"/>
      <c r="D934" s="247" t="s">
        <v>218</v>
      </c>
      <c r="E934" s="248" t="s">
        <v>1</v>
      </c>
      <c r="F934" s="249" t="s">
        <v>219</v>
      </c>
      <c r="G934" s="246"/>
      <c r="H934" s="248" t="s">
        <v>1</v>
      </c>
      <c r="I934" s="250"/>
      <c r="J934" s="246"/>
      <c r="K934" s="246"/>
      <c r="L934" s="251"/>
      <c r="M934" s="252"/>
      <c r="N934" s="253"/>
      <c r="O934" s="253"/>
      <c r="P934" s="253"/>
      <c r="Q934" s="253"/>
      <c r="R934" s="253"/>
      <c r="S934" s="253"/>
      <c r="T934" s="254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5" t="s">
        <v>218</v>
      </c>
      <c r="AU934" s="255" t="s">
        <v>214</v>
      </c>
      <c r="AV934" s="13" t="s">
        <v>83</v>
      </c>
      <c r="AW934" s="13" t="s">
        <v>32</v>
      </c>
      <c r="AX934" s="13" t="s">
        <v>76</v>
      </c>
      <c r="AY934" s="255" t="s">
        <v>205</v>
      </c>
    </row>
    <row r="935" s="13" customFormat="1">
      <c r="A935" s="13"/>
      <c r="B935" s="245"/>
      <c r="C935" s="246"/>
      <c r="D935" s="247" t="s">
        <v>218</v>
      </c>
      <c r="E935" s="248" t="s">
        <v>1</v>
      </c>
      <c r="F935" s="249" t="s">
        <v>220</v>
      </c>
      <c r="G935" s="246"/>
      <c r="H935" s="248" t="s">
        <v>1</v>
      </c>
      <c r="I935" s="250"/>
      <c r="J935" s="246"/>
      <c r="K935" s="246"/>
      <c r="L935" s="251"/>
      <c r="M935" s="252"/>
      <c r="N935" s="253"/>
      <c r="O935" s="253"/>
      <c r="P935" s="253"/>
      <c r="Q935" s="253"/>
      <c r="R935" s="253"/>
      <c r="S935" s="253"/>
      <c r="T935" s="254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5" t="s">
        <v>218</v>
      </c>
      <c r="AU935" s="255" t="s">
        <v>214</v>
      </c>
      <c r="AV935" s="13" t="s">
        <v>83</v>
      </c>
      <c r="AW935" s="13" t="s">
        <v>32</v>
      </c>
      <c r="AX935" s="13" t="s">
        <v>76</v>
      </c>
      <c r="AY935" s="255" t="s">
        <v>205</v>
      </c>
    </row>
    <row r="936" s="13" customFormat="1">
      <c r="A936" s="13"/>
      <c r="B936" s="245"/>
      <c r="C936" s="246"/>
      <c r="D936" s="247" t="s">
        <v>218</v>
      </c>
      <c r="E936" s="248" t="s">
        <v>1</v>
      </c>
      <c r="F936" s="249" t="s">
        <v>222</v>
      </c>
      <c r="G936" s="246"/>
      <c r="H936" s="248" t="s">
        <v>1</v>
      </c>
      <c r="I936" s="250"/>
      <c r="J936" s="246"/>
      <c r="K936" s="246"/>
      <c r="L936" s="251"/>
      <c r="M936" s="252"/>
      <c r="N936" s="253"/>
      <c r="O936" s="253"/>
      <c r="P936" s="253"/>
      <c r="Q936" s="253"/>
      <c r="R936" s="253"/>
      <c r="S936" s="253"/>
      <c r="T936" s="254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5" t="s">
        <v>218</v>
      </c>
      <c r="AU936" s="255" t="s">
        <v>214</v>
      </c>
      <c r="AV936" s="13" t="s">
        <v>83</v>
      </c>
      <c r="AW936" s="13" t="s">
        <v>32</v>
      </c>
      <c r="AX936" s="13" t="s">
        <v>76</v>
      </c>
      <c r="AY936" s="255" t="s">
        <v>205</v>
      </c>
    </row>
    <row r="937" s="13" customFormat="1">
      <c r="A937" s="13"/>
      <c r="B937" s="245"/>
      <c r="C937" s="246"/>
      <c r="D937" s="247" t="s">
        <v>218</v>
      </c>
      <c r="E937" s="248" t="s">
        <v>1</v>
      </c>
      <c r="F937" s="249" t="s">
        <v>796</v>
      </c>
      <c r="G937" s="246"/>
      <c r="H937" s="248" t="s">
        <v>1</v>
      </c>
      <c r="I937" s="250"/>
      <c r="J937" s="246"/>
      <c r="K937" s="246"/>
      <c r="L937" s="251"/>
      <c r="M937" s="252"/>
      <c r="N937" s="253"/>
      <c r="O937" s="253"/>
      <c r="P937" s="253"/>
      <c r="Q937" s="253"/>
      <c r="R937" s="253"/>
      <c r="S937" s="253"/>
      <c r="T937" s="254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5" t="s">
        <v>218</v>
      </c>
      <c r="AU937" s="255" t="s">
        <v>214</v>
      </c>
      <c r="AV937" s="13" t="s">
        <v>83</v>
      </c>
      <c r="AW937" s="13" t="s">
        <v>32</v>
      </c>
      <c r="AX937" s="13" t="s">
        <v>76</v>
      </c>
      <c r="AY937" s="255" t="s">
        <v>205</v>
      </c>
    </row>
    <row r="938" s="14" customFormat="1">
      <c r="A938" s="14"/>
      <c r="B938" s="256"/>
      <c r="C938" s="257"/>
      <c r="D938" s="247" t="s">
        <v>218</v>
      </c>
      <c r="E938" s="258" t="s">
        <v>1</v>
      </c>
      <c r="F938" s="259" t="s">
        <v>808</v>
      </c>
      <c r="G938" s="257"/>
      <c r="H938" s="260">
        <v>27.108000000000001</v>
      </c>
      <c r="I938" s="261"/>
      <c r="J938" s="257"/>
      <c r="K938" s="257"/>
      <c r="L938" s="262"/>
      <c r="M938" s="263"/>
      <c r="N938" s="264"/>
      <c r="O938" s="264"/>
      <c r="P938" s="264"/>
      <c r="Q938" s="264"/>
      <c r="R938" s="264"/>
      <c r="S938" s="264"/>
      <c r="T938" s="265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66" t="s">
        <v>218</v>
      </c>
      <c r="AU938" s="266" t="s">
        <v>214</v>
      </c>
      <c r="AV938" s="14" t="s">
        <v>85</v>
      </c>
      <c r="AW938" s="14" t="s">
        <v>32</v>
      </c>
      <c r="AX938" s="14" t="s">
        <v>76</v>
      </c>
      <c r="AY938" s="266" t="s">
        <v>205</v>
      </c>
    </row>
    <row r="939" s="14" customFormat="1">
      <c r="A939" s="14"/>
      <c r="B939" s="256"/>
      <c r="C939" s="257"/>
      <c r="D939" s="247" t="s">
        <v>218</v>
      </c>
      <c r="E939" s="258" t="s">
        <v>1</v>
      </c>
      <c r="F939" s="259" t="s">
        <v>809</v>
      </c>
      <c r="G939" s="257"/>
      <c r="H939" s="260">
        <v>104.112</v>
      </c>
      <c r="I939" s="261"/>
      <c r="J939" s="257"/>
      <c r="K939" s="257"/>
      <c r="L939" s="262"/>
      <c r="M939" s="263"/>
      <c r="N939" s="264"/>
      <c r="O939" s="264"/>
      <c r="P939" s="264"/>
      <c r="Q939" s="264"/>
      <c r="R939" s="264"/>
      <c r="S939" s="264"/>
      <c r="T939" s="265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66" t="s">
        <v>218</v>
      </c>
      <c r="AU939" s="266" t="s">
        <v>214</v>
      </c>
      <c r="AV939" s="14" t="s">
        <v>85</v>
      </c>
      <c r="AW939" s="14" t="s">
        <v>32</v>
      </c>
      <c r="AX939" s="14" t="s">
        <v>76</v>
      </c>
      <c r="AY939" s="266" t="s">
        <v>205</v>
      </c>
    </row>
    <row r="940" s="14" customFormat="1">
      <c r="A940" s="14"/>
      <c r="B940" s="256"/>
      <c r="C940" s="257"/>
      <c r="D940" s="247" t="s">
        <v>218</v>
      </c>
      <c r="E940" s="258" t="s">
        <v>1</v>
      </c>
      <c r="F940" s="259" t="s">
        <v>810</v>
      </c>
      <c r="G940" s="257"/>
      <c r="H940" s="260">
        <v>25.422999999999998</v>
      </c>
      <c r="I940" s="261"/>
      <c r="J940" s="257"/>
      <c r="K940" s="257"/>
      <c r="L940" s="262"/>
      <c r="M940" s="263"/>
      <c r="N940" s="264"/>
      <c r="O940" s="264"/>
      <c r="P940" s="264"/>
      <c r="Q940" s="264"/>
      <c r="R940" s="264"/>
      <c r="S940" s="264"/>
      <c r="T940" s="265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66" t="s">
        <v>218</v>
      </c>
      <c r="AU940" s="266" t="s">
        <v>214</v>
      </c>
      <c r="AV940" s="14" t="s">
        <v>85</v>
      </c>
      <c r="AW940" s="14" t="s">
        <v>32</v>
      </c>
      <c r="AX940" s="14" t="s">
        <v>76</v>
      </c>
      <c r="AY940" s="266" t="s">
        <v>205</v>
      </c>
    </row>
    <row r="941" s="16" customFormat="1">
      <c r="A941" s="16"/>
      <c r="B941" s="278"/>
      <c r="C941" s="279"/>
      <c r="D941" s="247" t="s">
        <v>218</v>
      </c>
      <c r="E941" s="280" t="s">
        <v>1</v>
      </c>
      <c r="F941" s="281" t="s">
        <v>241</v>
      </c>
      <c r="G941" s="279"/>
      <c r="H941" s="282">
        <v>156.643</v>
      </c>
      <c r="I941" s="283"/>
      <c r="J941" s="279"/>
      <c r="K941" s="279"/>
      <c r="L941" s="284"/>
      <c r="M941" s="285"/>
      <c r="N941" s="286"/>
      <c r="O941" s="286"/>
      <c r="P941" s="286"/>
      <c r="Q941" s="286"/>
      <c r="R941" s="286"/>
      <c r="S941" s="286"/>
      <c r="T941" s="287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T941" s="288" t="s">
        <v>218</v>
      </c>
      <c r="AU941" s="288" t="s">
        <v>214</v>
      </c>
      <c r="AV941" s="16" t="s">
        <v>214</v>
      </c>
      <c r="AW941" s="16" t="s">
        <v>32</v>
      </c>
      <c r="AX941" s="16" t="s">
        <v>76</v>
      </c>
      <c r="AY941" s="288" t="s">
        <v>205</v>
      </c>
    </row>
    <row r="942" s="13" customFormat="1">
      <c r="A942" s="13"/>
      <c r="B942" s="245"/>
      <c r="C942" s="246"/>
      <c r="D942" s="247" t="s">
        <v>218</v>
      </c>
      <c r="E942" s="248" t="s">
        <v>1</v>
      </c>
      <c r="F942" s="249" t="s">
        <v>800</v>
      </c>
      <c r="G942" s="246"/>
      <c r="H942" s="248" t="s">
        <v>1</v>
      </c>
      <c r="I942" s="250"/>
      <c r="J942" s="246"/>
      <c r="K942" s="246"/>
      <c r="L942" s="251"/>
      <c r="M942" s="252"/>
      <c r="N942" s="253"/>
      <c r="O942" s="253"/>
      <c r="P942" s="253"/>
      <c r="Q942" s="253"/>
      <c r="R942" s="253"/>
      <c r="S942" s="253"/>
      <c r="T942" s="254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5" t="s">
        <v>218</v>
      </c>
      <c r="AU942" s="255" t="s">
        <v>214</v>
      </c>
      <c r="AV942" s="13" t="s">
        <v>83</v>
      </c>
      <c r="AW942" s="13" t="s">
        <v>32</v>
      </c>
      <c r="AX942" s="13" t="s">
        <v>76</v>
      </c>
      <c r="AY942" s="255" t="s">
        <v>205</v>
      </c>
    </row>
    <row r="943" s="14" customFormat="1">
      <c r="A943" s="14"/>
      <c r="B943" s="256"/>
      <c r="C943" s="257"/>
      <c r="D943" s="247" t="s">
        <v>218</v>
      </c>
      <c r="E943" s="258" t="s">
        <v>1</v>
      </c>
      <c r="F943" s="259" t="s">
        <v>811</v>
      </c>
      <c r="G943" s="257"/>
      <c r="H943" s="260">
        <v>92.447999999999993</v>
      </c>
      <c r="I943" s="261"/>
      <c r="J943" s="257"/>
      <c r="K943" s="257"/>
      <c r="L943" s="262"/>
      <c r="M943" s="263"/>
      <c r="N943" s="264"/>
      <c r="O943" s="264"/>
      <c r="P943" s="264"/>
      <c r="Q943" s="264"/>
      <c r="R943" s="264"/>
      <c r="S943" s="264"/>
      <c r="T943" s="265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66" t="s">
        <v>218</v>
      </c>
      <c r="AU943" s="266" t="s">
        <v>214</v>
      </c>
      <c r="AV943" s="14" t="s">
        <v>85</v>
      </c>
      <c r="AW943" s="14" t="s">
        <v>32</v>
      </c>
      <c r="AX943" s="14" t="s">
        <v>76</v>
      </c>
      <c r="AY943" s="266" t="s">
        <v>205</v>
      </c>
    </row>
    <row r="944" s="14" customFormat="1">
      <c r="A944" s="14"/>
      <c r="B944" s="256"/>
      <c r="C944" s="257"/>
      <c r="D944" s="247" t="s">
        <v>218</v>
      </c>
      <c r="E944" s="258" t="s">
        <v>1</v>
      </c>
      <c r="F944" s="259" t="s">
        <v>812</v>
      </c>
      <c r="G944" s="257"/>
      <c r="H944" s="260">
        <v>47.689999999999998</v>
      </c>
      <c r="I944" s="261"/>
      <c r="J944" s="257"/>
      <c r="K944" s="257"/>
      <c r="L944" s="262"/>
      <c r="M944" s="263"/>
      <c r="N944" s="264"/>
      <c r="O944" s="264"/>
      <c r="P944" s="264"/>
      <c r="Q944" s="264"/>
      <c r="R944" s="264"/>
      <c r="S944" s="264"/>
      <c r="T944" s="265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66" t="s">
        <v>218</v>
      </c>
      <c r="AU944" s="266" t="s">
        <v>214</v>
      </c>
      <c r="AV944" s="14" t="s">
        <v>85</v>
      </c>
      <c r="AW944" s="14" t="s">
        <v>32</v>
      </c>
      <c r="AX944" s="14" t="s">
        <v>76</v>
      </c>
      <c r="AY944" s="266" t="s">
        <v>205</v>
      </c>
    </row>
    <row r="945" s="16" customFormat="1">
      <c r="A945" s="16"/>
      <c r="B945" s="278"/>
      <c r="C945" s="279"/>
      <c r="D945" s="247" t="s">
        <v>218</v>
      </c>
      <c r="E945" s="280" t="s">
        <v>1</v>
      </c>
      <c r="F945" s="281" t="s">
        <v>241</v>
      </c>
      <c r="G945" s="279"/>
      <c r="H945" s="282">
        <v>140.13800000000001</v>
      </c>
      <c r="I945" s="283"/>
      <c r="J945" s="279"/>
      <c r="K945" s="279"/>
      <c r="L945" s="284"/>
      <c r="M945" s="285"/>
      <c r="N945" s="286"/>
      <c r="O945" s="286"/>
      <c r="P945" s="286"/>
      <c r="Q945" s="286"/>
      <c r="R945" s="286"/>
      <c r="S945" s="286"/>
      <c r="T945" s="287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T945" s="288" t="s">
        <v>218</v>
      </c>
      <c r="AU945" s="288" t="s">
        <v>214</v>
      </c>
      <c r="AV945" s="16" t="s">
        <v>214</v>
      </c>
      <c r="AW945" s="16" t="s">
        <v>32</v>
      </c>
      <c r="AX945" s="16" t="s">
        <v>76</v>
      </c>
      <c r="AY945" s="288" t="s">
        <v>205</v>
      </c>
    </row>
    <row r="946" s="15" customFormat="1">
      <c r="A946" s="15"/>
      <c r="B946" s="267"/>
      <c r="C946" s="268"/>
      <c r="D946" s="247" t="s">
        <v>218</v>
      </c>
      <c r="E946" s="269" t="s">
        <v>1</v>
      </c>
      <c r="F946" s="270" t="s">
        <v>229</v>
      </c>
      <c r="G946" s="268"/>
      <c r="H946" s="271">
        <v>296.78100000000001</v>
      </c>
      <c r="I946" s="272"/>
      <c r="J946" s="268"/>
      <c r="K946" s="268"/>
      <c r="L946" s="273"/>
      <c r="M946" s="274"/>
      <c r="N946" s="275"/>
      <c r="O946" s="275"/>
      <c r="P946" s="275"/>
      <c r="Q946" s="275"/>
      <c r="R946" s="275"/>
      <c r="S946" s="275"/>
      <c r="T946" s="276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77" t="s">
        <v>218</v>
      </c>
      <c r="AU946" s="277" t="s">
        <v>214</v>
      </c>
      <c r="AV946" s="15" t="s">
        <v>213</v>
      </c>
      <c r="AW946" s="15" t="s">
        <v>32</v>
      </c>
      <c r="AX946" s="15" t="s">
        <v>83</v>
      </c>
      <c r="AY946" s="277" t="s">
        <v>205</v>
      </c>
    </row>
    <row r="947" s="2" customFormat="1" ht="24.15" customHeight="1">
      <c r="A947" s="39"/>
      <c r="B947" s="40"/>
      <c r="C947" s="227" t="s">
        <v>813</v>
      </c>
      <c r="D947" s="227" t="s">
        <v>208</v>
      </c>
      <c r="E947" s="228" t="s">
        <v>814</v>
      </c>
      <c r="F947" s="229" t="s">
        <v>815</v>
      </c>
      <c r="G947" s="230" t="s">
        <v>398</v>
      </c>
      <c r="H947" s="231">
        <v>296.78100000000001</v>
      </c>
      <c r="I947" s="232"/>
      <c r="J947" s="233">
        <f>ROUND(I947*H947,2)</f>
        <v>0</v>
      </c>
      <c r="K947" s="229" t="s">
        <v>212</v>
      </c>
      <c r="L947" s="45"/>
      <c r="M947" s="234" t="s">
        <v>1</v>
      </c>
      <c r="N947" s="235" t="s">
        <v>41</v>
      </c>
      <c r="O947" s="92"/>
      <c r="P947" s="236">
        <f>O947*H947</f>
        <v>0</v>
      </c>
      <c r="Q947" s="236">
        <v>0</v>
      </c>
      <c r="R947" s="236">
        <f>Q947*H947</f>
        <v>0</v>
      </c>
      <c r="S947" s="236">
        <v>0</v>
      </c>
      <c r="T947" s="237">
        <f>S947*H947</f>
        <v>0</v>
      </c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R947" s="238" t="s">
        <v>213</v>
      </c>
      <c r="AT947" s="238" t="s">
        <v>208</v>
      </c>
      <c r="AU947" s="238" t="s">
        <v>214</v>
      </c>
      <c r="AY947" s="18" t="s">
        <v>205</v>
      </c>
      <c r="BE947" s="239">
        <f>IF(N947="základní",J947,0)</f>
        <v>0</v>
      </c>
      <c r="BF947" s="239">
        <f>IF(N947="snížená",J947,0)</f>
        <v>0</v>
      </c>
      <c r="BG947" s="239">
        <f>IF(N947="zákl. přenesená",J947,0)</f>
        <v>0</v>
      </c>
      <c r="BH947" s="239">
        <f>IF(N947="sníž. přenesená",J947,0)</f>
        <v>0</v>
      </c>
      <c r="BI947" s="239">
        <f>IF(N947="nulová",J947,0)</f>
        <v>0</v>
      </c>
      <c r="BJ947" s="18" t="s">
        <v>83</v>
      </c>
      <c r="BK947" s="239">
        <f>ROUND(I947*H947,2)</f>
        <v>0</v>
      </c>
      <c r="BL947" s="18" t="s">
        <v>213</v>
      </c>
      <c r="BM947" s="238" t="s">
        <v>816</v>
      </c>
    </row>
    <row r="948" s="2" customFormat="1">
      <c r="A948" s="39"/>
      <c r="B948" s="40"/>
      <c r="C948" s="41"/>
      <c r="D948" s="240" t="s">
        <v>216</v>
      </c>
      <c r="E948" s="41"/>
      <c r="F948" s="241" t="s">
        <v>817</v>
      </c>
      <c r="G948" s="41"/>
      <c r="H948" s="41"/>
      <c r="I948" s="242"/>
      <c r="J948" s="41"/>
      <c r="K948" s="41"/>
      <c r="L948" s="45"/>
      <c r="M948" s="243"/>
      <c r="N948" s="244"/>
      <c r="O948" s="92"/>
      <c r="P948" s="92"/>
      <c r="Q948" s="92"/>
      <c r="R948" s="92"/>
      <c r="S948" s="92"/>
      <c r="T948" s="93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T948" s="18" t="s">
        <v>216</v>
      </c>
      <c r="AU948" s="18" t="s">
        <v>214</v>
      </c>
    </row>
    <row r="949" s="2" customFormat="1" ht="33" customHeight="1">
      <c r="A949" s="39"/>
      <c r="B949" s="40"/>
      <c r="C949" s="227" t="s">
        <v>818</v>
      </c>
      <c r="D949" s="227" t="s">
        <v>208</v>
      </c>
      <c r="E949" s="228" t="s">
        <v>819</v>
      </c>
      <c r="F949" s="229" t="s">
        <v>820</v>
      </c>
      <c r="G949" s="230" t="s">
        <v>398</v>
      </c>
      <c r="H949" s="231">
        <v>52.756</v>
      </c>
      <c r="I949" s="232"/>
      <c r="J949" s="233">
        <f>ROUND(I949*H949,2)</f>
        <v>0</v>
      </c>
      <c r="K949" s="229" t="s">
        <v>212</v>
      </c>
      <c r="L949" s="45"/>
      <c r="M949" s="234" t="s">
        <v>1</v>
      </c>
      <c r="N949" s="235" t="s">
        <v>41</v>
      </c>
      <c r="O949" s="92"/>
      <c r="P949" s="236">
        <f>O949*H949</f>
        <v>0</v>
      </c>
      <c r="Q949" s="236">
        <v>0.0015</v>
      </c>
      <c r="R949" s="236">
        <f>Q949*H949</f>
        <v>0.079133999999999996</v>
      </c>
      <c r="S949" s="236">
        <v>0</v>
      </c>
      <c r="T949" s="237">
        <f>S949*H949</f>
        <v>0</v>
      </c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R949" s="238" t="s">
        <v>213</v>
      </c>
      <c r="AT949" s="238" t="s">
        <v>208</v>
      </c>
      <c r="AU949" s="238" t="s">
        <v>214</v>
      </c>
      <c r="AY949" s="18" t="s">
        <v>205</v>
      </c>
      <c r="BE949" s="239">
        <f>IF(N949="základní",J949,0)</f>
        <v>0</v>
      </c>
      <c r="BF949" s="239">
        <f>IF(N949="snížená",J949,0)</f>
        <v>0</v>
      </c>
      <c r="BG949" s="239">
        <f>IF(N949="zákl. přenesená",J949,0)</f>
        <v>0</v>
      </c>
      <c r="BH949" s="239">
        <f>IF(N949="sníž. přenesená",J949,0)</f>
        <v>0</v>
      </c>
      <c r="BI949" s="239">
        <f>IF(N949="nulová",J949,0)</f>
        <v>0</v>
      </c>
      <c r="BJ949" s="18" t="s">
        <v>83</v>
      </c>
      <c r="BK949" s="239">
        <f>ROUND(I949*H949,2)</f>
        <v>0</v>
      </c>
      <c r="BL949" s="18" t="s">
        <v>213</v>
      </c>
      <c r="BM949" s="238" t="s">
        <v>821</v>
      </c>
    </row>
    <row r="950" s="2" customFormat="1">
      <c r="A950" s="39"/>
      <c r="B950" s="40"/>
      <c r="C950" s="41"/>
      <c r="D950" s="240" t="s">
        <v>216</v>
      </c>
      <c r="E950" s="41"/>
      <c r="F950" s="241" t="s">
        <v>822</v>
      </c>
      <c r="G950" s="41"/>
      <c r="H950" s="41"/>
      <c r="I950" s="242"/>
      <c r="J950" s="41"/>
      <c r="K950" s="41"/>
      <c r="L950" s="45"/>
      <c r="M950" s="243"/>
      <c r="N950" s="244"/>
      <c r="O950" s="92"/>
      <c r="P950" s="92"/>
      <c r="Q950" s="92"/>
      <c r="R950" s="92"/>
      <c r="S950" s="92"/>
      <c r="T950" s="93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T950" s="18" t="s">
        <v>216</v>
      </c>
      <c r="AU950" s="18" t="s">
        <v>214</v>
      </c>
    </row>
    <row r="951" s="13" customFormat="1">
      <c r="A951" s="13"/>
      <c r="B951" s="245"/>
      <c r="C951" s="246"/>
      <c r="D951" s="247" t="s">
        <v>218</v>
      </c>
      <c r="E951" s="248" t="s">
        <v>1</v>
      </c>
      <c r="F951" s="249" t="s">
        <v>219</v>
      </c>
      <c r="G951" s="246"/>
      <c r="H951" s="248" t="s">
        <v>1</v>
      </c>
      <c r="I951" s="250"/>
      <c r="J951" s="246"/>
      <c r="K951" s="246"/>
      <c r="L951" s="251"/>
      <c r="M951" s="252"/>
      <c r="N951" s="253"/>
      <c r="O951" s="253"/>
      <c r="P951" s="253"/>
      <c r="Q951" s="253"/>
      <c r="R951" s="253"/>
      <c r="S951" s="253"/>
      <c r="T951" s="254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5" t="s">
        <v>218</v>
      </c>
      <c r="AU951" s="255" t="s">
        <v>214</v>
      </c>
      <c r="AV951" s="13" t="s">
        <v>83</v>
      </c>
      <c r="AW951" s="13" t="s">
        <v>32</v>
      </c>
      <c r="AX951" s="13" t="s">
        <v>76</v>
      </c>
      <c r="AY951" s="255" t="s">
        <v>205</v>
      </c>
    </row>
    <row r="952" s="13" customFormat="1">
      <c r="A952" s="13"/>
      <c r="B952" s="245"/>
      <c r="C952" s="246"/>
      <c r="D952" s="247" t="s">
        <v>218</v>
      </c>
      <c r="E952" s="248" t="s">
        <v>1</v>
      </c>
      <c r="F952" s="249" t="s">
        <v>220</v>
      </c>
      <c r="G952" s="246"/>
      <c r="H952" s="248" t="s">
        <v>1</v>
      </c>
      <c r="I952" s="250"/>
      <c r="J952" s="246"/>
      <c r="K952" s="246"/>
      <c r="L952" s="251"/>
      <c r="M952" s="252"/>
      <c r="N952" s="253"/>
      <c r="O952" s="253"/>
      <c r="P952" s="253"/>
      <c r="Q952" s="253"/>
      <c r="R952" s="253"/>
      <c r="S952" s="253"/>
      <c r="T952" s="254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5" t="s">
        <v>218</v>
      </c>
      <c r="AU952" s="255" t="s">
        <v>214</v>
      </c>
      <c r="AV952" s="13" t="s">
        <v>83</v>
      </c>
      <c r="AW952" s="13" t="s">
        <v>32</v>
      </c>
      <c r="AX952" s="13" t="s">
        <v>76</v>
      </c>
      <c r="AY952" s="255" t="s">
        <v>205</v>
      </c>
    </row>
    <row r="953" s="13" customFormat="1">
      <c r="A953" s="13"/>
      <c r="B953" s="245"/>
      <c r="C953" s="246"/>
      <c r="D953" s="247" t="s">
        <v>218</v>
      </c>
      <c r="E953" s="248" t="s">
        <v>1</v>
      </c>
      <c r="F953" s="249" t="s">
        <v>222</v>
      </c>
      <c r="G953" s="246"/>
      <c r="H953" s="248" t="s">
        <v>1</v>
      </c>
      <c r="I953" s="250"/>
      <c r="J953" s="246"/>
      <c r="K953" s="246"/>
      <c r="L953" s="251"/>
      <c r="M953" s="252"/>
      <c r="N953" s="253"/>
      <c r="O953" s="253"/>
      <c r="P953" s="253"/>
      <c r="Q953" s="253"/>
      <c r="R953" s="253"/>
      <c r="S953" s="253"/>
      <c r="T953" s="254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5" t="s">
        <v>218</v>
      </c>
      <c r="AU953" s="255" t="s">
        <v>214</v>
      </c>
      <c r="AV953" s="13" t="s">
        <v>83</v>
      </c>
      <c r="AW953" s="13" t="s">
        <v>32</v>
      </c>
      <c r="AX953" s="13" t="s">
        <v>76</v>
      </c>
      <c r="AY953" s="255" t="s">
        <v>205</v>
      </c>
    </row>
    <row r="954" s="13" customFormat="1">
      <c r="A954" s="13"/>
      <c r="B954" s="245"/>
      <c r="C954" s="246"/>
      <c r="D954" s="247" t="s">
        <v>218</v>
      </c>
      <c r="E954" s="248" t="s">
        <v>1</v>
      </c>
      <c r="F954" s="249" t="s">
        <v>796</v>
      </c>
      <c r="G954" s="246"/>
      <c r="H954" s="248" t="s">
        <v>1</v>
      </c>
      <c r="I954" s="250"/>
      <c r="J954" s="246"/>
      <c r="K954" s="246"/>
      <c r="L954" s="251"/>
      <c r="M954" s="252"/>
      <c r="N954" s="253"/>
      <c r="O954" s="253"/>
      <c r="P954" s="253"/>
      <c r="Q954" s="253"/>
      <c r="R954" s="253"/>
      <c r="S954" s="253"/>
      <c r="T954" s="254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5" t="s">
        <v>218</v>
      </c>
      <c r="AU954" s="255" t="s">
        <v>214</v>
      </c>
      <c r="AV954" s="13" t="s">
        <v>83</v>
      </c>
      <c r="AW954" s="13" t="s">
        <v>32</v>
      </c>
      <c r="AX954" s="13" t="s">
        <v>76</v>
      </c>
      <c r="AY954" s="255" t="s">
        <v>205</v>
      </c>
    </row>
    <row r="955" s="14" customFormat="1">
      <c r="A955" s="14"/>
      <c r="B955" s="256"/>
      <c r="C955" s="257"/>
      <c r="D955" s="247" t="s">
        <v>218</v>
      </c>
      <c r="E955" s="258" t="s">
        <v>1</v>
      </c>
      <c r="F955" s="259" t="s">
        <v>823</v>
      </c>
      <c r="G955" s="257"/>
      <c r="H955" s="260">
        <v>4.5179999999999998</v>
      </c>
      <c r="I955" s="261"/>
      <c r="J955" s="257"/>
      <c r="K955" s="257"/>
      <c r="L955" s="262"/>
      <c r="M955" s="263"/>
      <c r="N955" s="264"/>
      <c r="O955" s="264"/>
      <c r="P955" s="264"/>
      <c r="Q955" s="264"/>
      <c r="R955" s="264"/>
      <c r="S955" s="264"/>
      <c r="T955" s="265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66" t="s">
        <v>218</v>
      </c>
      <c r="AU955" s="266" t="s">
        <v>214</v>
      </c>
      <c r="AV955" s="14" t="s">
        <v>85</v>
      </c>
      <c r="AW955" s="14" t="s">
        <v>32</v>
      </c>
      <c r="AX955" s="14" t="s">
        <v>76</v>
      </c>
      <c r="AY955" s="266" t="s">
        <v>205</v>
      </c>
    </row>
    <row r="956" s="14" customFormat="1">
      <c r="A956" s="14"/>
      <c r="B956" s="256"/>
      <c r="C956" s="257"/>
      <c r="D956" s="247" t="s">
        <v>218</v>
      </c>
      <c r="E956" s="258" t="s">
        <v>1</v>
      </c>
      <c r="F956" s="259" t="s">
        <v>824</v>
      </c>
      <c r="G956" s="257"/>
      <c r="H956" s="260">
        <v>17.352</v>
      </c>
      <c r="I956" s="261"/>
      <c r="J956" s="257"/>
      <c r="K956" s="257"/>
      <c r="L956" s="262"/>
      <c r="M956" s="263"/>
      <c r="N956" s="264"/>
      <c r="O956" s="264"/>
      <c r="P956" s="264"/>
      <c r="Q956" s="264"/>
      <c r="R956" s="264"/>
      <c r="S956" s="264"/>
      <c r="T956" s="265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66" t="s">
        <v>218</v>
      </c>
      <c r="AU956" s="266" t="s">
        <v>214</v>
      </c>
      <c r="AV956" s="14" t="s">
        <v>85</v>
      </c>
      <c r="AW956" s="14" t="s">
        <v>32</v>
      </c>
      <c r="AX956" s="14" t="s">
        <v>76</v>
      </c>
      <c r="AY956" s="266" t="s">
        <v>205</v>
      </c>
    </row>
    <row r="957" s="14" customFormat="1">
      <c r="A957" s="14"/>
      <c r="B957" s="256"/>
      <c r="C957" s="257"/>
      <c r="D957" s="247" t="s">
        <v>218</v>
      </c>
      <c r="E957" s="258" t="s">
        <v>1</v>
      </c>
      <c r="F957" s="259" t="s">
        <v>825</v>
      </c>
      <c r="G957" s="257"/>
      <c r="H957" s="260">
        <v>5.9400000000000004</v>
      </c>
      <c r="I957" s="261"/>
      <c r="J957" s="257"/>
      <c r="K957" s="257"/>
      <c r="L957" s="262"/>
      <c r="M957" s="263"/>
      <c r="N957" s="264"/>
      <c r="O957" s="264"/>
      <c r="P957" s="264"/>
      <c r="Q957" s="264"/>
      <c r="R957" s="264"/>
      <c r="S957" s="264"/>
      <c r="T957" s="265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66" t="s">
        <v>218</v>
      </c>
      <c r="AU957" s="266" t="s">
        <v>214</v>
      </c>
      <c r="AV957" s="14" t="s">
        <v>85</v>
      </c>
      <c r="AW957" s="14" t="s">
        <v>32</v>
      </c>
      <c r="AX957" s="14" t="s">
        <v>76</v>
      </c>
      <c r="AY957" s="266" t="s">
        <v>205</v>
      </c>
    </row>
    <row r="958" s="16" customFormat="1">
      <c r="A958" s="16"/>
      <c r="B958" s="278"/>
      <c r="C958" s="279"/>
      <c r="D958" s="247" t="s">
        <v>218</v>
      </c>
      <c r="E958" s="280" t="s">
        <v>1</v>
      </c>
      <c r="F958" s="281" t="s">
        <v>241</v>
      </c>
      <c r="G958" s="279"/>
      <c r="H958" s="282">
        <v>27.809999999999999</v>
      </c>
      <c r="I958" s="283"/>
      <c r="J958" s="279"/>
      <c r="K958" s="279"/>
      <c r="L958" s="284"/>
      <c r="M958" s="285"/>
      <c r="N958" s="286"/>
      <c r="O958" s="286"/>
      <c r="P958" s="286"/>
      <c r="Q958" s="286"/>
      <c r="R958" s="286"/>
      <c r="S958" s="286"/>
      <c r="T958" s="287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T958" s="288" t="s">
        <v>218</v>
      </c>
      <c r="AU958" s="288" t="s">
        <v>214</v>
      </c>
      <c r="AV958" s="16" t="s">
        <v>214</v>
      </c>
      <c r="AW958" s="16" t="s">
        <v>32</v>
      </c>
      <c r="AX958" s="16" t="s">
        <v>76</v>
      </c>
      <c r="AY958" s="288" t="s">
        <v>205</v>
      </c>
    </row>
    <row r="959" s="13" customFormat="1">
      <c r="A959" s="13"/>
      <c r="B959" s="245"/>
      <c r="C959" s="246"/>
      <c r="D959" s="247" t="s">
        <v>218</v>
      </c>
      <c r="E959" s="248" t="s">
        <v>1</v>
      </c>
      <c r="F959" s="249" t="s">
        <v>800</v>
      </c>
      <c r="G959" s="246"/>
      <c r="H959" s="248" t="s">
        <v>1</v>
      </c>
      <c r="I959" s="250"/>
      <c r="J959" s="246"/>
      <c r="K959" s="246"/>
      <c r="L959" s="251"/>
      <c r="M959" s="252"/>
      <c r="N959" s="253"/>
      <c r="O959" s="253"/>
      <c r="P959" s="253"/>
      <c r="Q959" s="253"/>
      <c r="R959" s="253"/>
      <c r="S959" s="253"/>
      <c r="T959" s="254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5" t="s">
        <v>218</v>
      </c>
      <c r="AU959" s="255" t="s">
        <v>214</v>
      </c>
      <c r="AV959" s="13" t="s">
        <v>83</v>
      </c>
      <c r="AW959" s="13" t="s">
        <v>32</v>
      </c>
      <c r="AX959" s="13" t="s">
        <v>76</v>
      </c>
      <c r="AY959" s="255" t="s">
        <v>205</v>
      </c>
    </row>
    <row r="960" s="14" customFormat="1">
      <c r="A960" s="14"/>
      <c r="B960" s="256"/>
      <c r="C960" s="257"/>
      <c r="D960" s="247" t="s">
        <v>218</v>
      </c>
      <c r="E960" s="258" t="s">
        <v>1</v>
      </c>
      <c r="F960" s="259" t="s">
        <v>826</v>
      </c>
      <c r="G960" s="257"/>
      <c r="H960" s="260">
        <v>15.408</v>
      </c>
      <c r="I960" s="261"/>
      <c r="J960" s="257"/>
      <c r="K960" s="257"/>
      <c r="L960" s="262"/>
      <c r="M960" s="263"/>
      <c r="N960" s="264"/>
      <c r="O960" s="264"/>
      <c r="P960" s="264"/>
      <c r="Q960" s="264"/>
      <c r="R960" s="264"/>
      <c r="S960" s="264"/>
      <c r="T960" s="265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66" t="s">
        <v>218</v>
      </c>
      <c r="AU960" s="266" t="s">
        <v>214</v>
      </c>
      <c r="AV960" s="14" t="s">
        <v>85</v>
      </c>
      <c r="AW960" s="14" t="s">
        <v>32</v>
      </c>
      <c r="AX960" s="14" t="s">
        <v>76</v>
      </c>
      <c r="AY960" s="266" t="s">
        <v>205</v>
      </c>
    </row>
    <row r="961" s="14" customFormat="1">
      <c r="A961" s="14"/>
      <c r="B961" s="256"/>
      <c r="C961" s="257"/>
      <c r="D961" s="247" t="s">
        <v>218</v>
      </c>
      <c r="E961" s="258" t="s">
        <v>1</v>
      </c>
      <c r="F961" s="259" t="s">
        <v>827</v>
      </c>
      <c r="G961" s="257"/>
      <c r="H961" s="260">
        <v>9.5380000000000003</v>
      </c>
      <c r="I961" s="261"/>
      <c r="J961" s="257"/>
      <c r="K961" s="257"/>
      <c r="L961" s="262"/>
      <c r="M961" s="263"/>
      <c r="N961" s="264"/>
      <c r="O961" s="264"/>
      <c r="P961" s="264"/>
      <c r="Q961" s="264"/>
      <c r="R961" s="264"/>
      <c r="S961" s="264"/>
      <c r="T961" s="265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66" t="s">
        <v>218</v>
      </c>
      <c r="AU961" s="266" t="s">
        <v>214</v>
      </c>
      <c r="AV961" s="14" t="s">
        <v>85</v>
      </c>
      <c r="AW961" s="14" t="s">
        <v>32</v>
      </c>
      <c r="AX961" s="14" t="s">
        <v>76</v>
      </c>
      <c r="AY961" s="266" t="s">
        <v>205</v>
      </c>
    </row>
    <row r="962" s="16" customFormat="1">
      <c r="A962" s="16"/>
      <c r="B962" s="278"/>
      <c r="C962" s="279"/>
      <c r="D962" s="247" t="s">
        <v>218</v>
      </c>
      <c r="E962" s="280" t="s">
        <v>1</v>
      </c>
      <c r="F962" s="281" t="s">
        <v>241</v>
      </c>
      <c r="G962" s="279"/>
      <c r="H962" s="282">
        <v>24.946000000000002</v>
      </c>
      <c r="I962" s="283"/>
      <c r="J962" s="279"/>
      <c r="K962" s="279"/>
      <c r="L962" s="284"/>
      <c r="M962" s="285"/>
      <c r="N962" s="286"/>
      <c r="O962" s="286"/>
      <c r="P962" s="286"/>
      <c r="Q962" s="286"/>
      <c r="R962" s="286"/>
      <c r="S962" s="286"/>
      <c r="T962" s="287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T962" s="288" t="s">
        <v>218</v>
      </c>
      <c r="AU962" s="288" t="s">
        <v>214</v>
      </c>
      <c r="AV962" s="16" t="s">
        <v>214</v>
      </c>
      <c r="AW962" s="16" t="s">
        <v>32</v>
      </c>
      <c r="AX962" s="16" t="s">
        <v>76</v>
      </c>
      <c r="AY962" s="288" t="s">
        <v>205</v>
      </c>
    </row>
    <row r="963" s="15" customFormat="1">
      <c r="A963" s="15"/>
      <c r="B963" s="267"/>
      <c r="C963" s="268"/>
      <c r="D963" s="247" t="s">
        <v>218</v>
      </c>
      <c r="E963" s="269" t="s">
        <v>1</v>
      </c>
      <c r="F963" s="270" t="s">
        <v>229</v>
      </c>
      <c r="G963" s="268"/>
      <c r="H963" s="271">
        <v>52.756</v>
      </c>
      <c r="I963" s="272"/>
      <c r="J963" s="268"/>
      <c r="K963" s="268"/>
      <c r="L963" s="273"/>
      <c r="M963" s="274"/>
      <c r="N963" s="275"/>
      <c r="O963" s="275"/>
      <c r="P963" s="275"/>
      <c r="Q963" s="275"/>
      <c r="R963" s="275"/>
      <c r="S963" s="275"/>
      <c r="T963" s="276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T963" s="277" t="s">
        <v>218</v>
      </c>
      <c r="AU963" s="277" t="s">
        <v>214</v>
      </c>
      <c r="AV963" s="15" t="s">
        <v>213</v>
      </c>
      <c r="AW963" s="15" t="s">
        <v>32</v>
      </c>
      <c r="AX963" s="15" t="s">
        <v>83</v>
      </c>
      <c r="AY963" s="277" t="s">
        <v>205</v>
      </c>
    </row>
    <row r="964" s="2" customFormat="1" ht="33" customHeight="1">
      <c r="A964" s="39"/>
      <c r="B964" s="40"/>
      <c r="C964" s="227" t="s">
        <v>828</v>
      </c>
      <c r="D964" s="227" t="s">
        <v>208</v>
      </c>
      <c r="E964" s="228" t="s">
        <v>829</v>
      </c>
      <c r="F964" s="229" t="s">
        <v>830</v>
      </c>
      <c r="G964" s="230" t="s">
        <v>398</v>
      </c>
      <c r="H964" s="231">
        <v>52.756</v>
      </c>
      <c r="I964" s="232"/>
      <c r="J964" s="233">
        <f>ROUND(I964*H964,2)</f>
        <v>0</v>
      </c>
      <c r="K964" s="229" t="s">
        <v>212</v>
      </c>
      <c r="L964" s="45"/>
      <c r="M964" s="234" t="s">
        <v>1</v>
      </c>
      <c r="N964" s="235" t="s">
        <v>41</v>
      </c>
      <c r="O964" s="92"/>
      <c r="P964" s="236">
        <f>O964*H964</f>
        <v>0</v>
      </c>
      <c r="Q964" s="236">
        <v>0</v>
      </c>
      <c r="R964" s="236">
        <f>Q964*H964</f>
        <v>0</v>
      </c>
      <c r="S964" s="236">
        <v>0</v>
      </c>
      <c r="T964" s="237">
        <f>S964*H964</f>
        <v>0</v>
      </c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R964" s="238" t="s">
        <v>213</v>
      </c>
      <c r="AT964" s="238" t="s">
        <v>208</v>
      </c>
      <c r="AU964" s="238" t="s">
        <v>214</v>
      </c>
      <c r="AY964" s="18" t="s">
        <v>205</v>
      </c>
      <c r="BE964" s="239">
        <f>IF(N964="základní",J964,0)</f>
        <v>0</v>
      </c>
      <c r="BF964" s="239">
        <f>IF(N964="snížená",J964,0)</f>
        <v>0</v>
      </c>
      <c r="BG964" s="239">
        <f>IF(N964="zákl. přenesená",J964,0)</f>
        <v>0</v>
      </c>
      <c r="BH964" s="239">
        <f>IF(N964="sníž. přenesená",J964,0)</f>
        <v>0</v>
      </c>
      <c r="BI964" s="239">
        <f>IF(N964="nulová",J964,0)</f>
        <v>0</v>
      </c>
      <c r="BJ964" s="18" t="s">
        <v>83</v>
      </c>
      <c r="BK964" s="239">
        <f>ROUND(I964*H964,2)</f>
        <v>0</v>
      </c>
      <c r="BL964" s="18" t="s">
        <v>213</v>
      </c>
      <c r="BM964" s="238" t="s">
        <v>831</v>
      </c>
    </row>
    <row r="965" s="2" customFormat="1">
      <c r="A965" s="39"/>
      <c r="B965" s="40"/>
      <c r="C965" s="41"/>
      <c r="D965" s="240" t="s">
        <v>216</v>
      </c>
      <c r="E965" s="41"/>
      <c r="F965" s="241" t="s">
        <v>832</v>
      </c>
      <c r="G965" s="41"/>
      <c r="H965" s="41"/>
      <c r="I965" s="242"/>
      <c r="J965" s="41"/>
      <c r="K965" s="41"/>
      <c r="L965" s="45"/>
      <c r="M965" s="243"/>
      <c r="N965" s="244"/>
      <c r="O965" s="92"/>
      <c r="P965" s="92"/>
      <c r="Q965" s="92"/>
      <c r="R965" s="92"/>
      <c r="S965" s="92"/>
      <c r="T965" s="93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T965" s="18" t="s">
        <v>216</v>
      </c>
      <c r="AU965" s="18" t="s">
        <v>214</v>
      </c>
    </row>
    <row r="966" s="2" customFormat="1" ht="24.15" customHeight="1">
      <c r="A966" s="39"/>
      <c r="B966" s="40"/>
      <c r="C966" s="227" t="s">
        <v>833</v>
      </c>
      <c r="D966" s="227" t="s">
        <v>208</v>
      </c>
      <c r="E966" s="228" t="s">
        <v>834</v>
      </c>
      <c r="F966" s="229" t="s">
        <v>835</v>
      </c>
      <c r="G966" s="230" t="s">
        <v>357</v>
      </c>
      <c r="H966" s="231">
        <v>4.3659999999999997</v>
      </c>
      <c r="I966" s="232"/>
      <c r="J966" s="233">
        <f>ROUND(I966*H966,2)</f>
        <v>0</v>
      </c>
      <c r="K966" s="229" t="s">
        <v>212</v>
      </c>
      <c r="L966" s="45"/>
      <c r="M966" s="234" t="s">
        <v>1</v>
      </c>
      <c r="N966" s="235" t="s">
        <v>41</v>
      </c>
      <c r="O966" s="92"/>
      <c r="P966" s="236">
        <f>O966*H966</f>
        <v>0</v>
      </c>
      <c r="Q966" s="236">
        <v>1.0551200000000001</v>
      </c>
      <c r="R966" s="236">
        <f>Q966*H966</f>
        <v>4.6066539200000003</v>
      </c>
      <c r="S966" s="236">
        <v>0</v>
      </c>
      <c r="T966" s="237">
        <f>S966*H966</f>
        <v>0</v>
      </c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R966" s="238" t="s">
        <v>213</v>
      </c>
      <c r="AT966" s="238" t="s">
        <v>208</v>
      </c>
      <c r="AU966" s="238" t="s">
        <v>214</v>
      </c>
      <c r="AY966" s="18" t="s">
        <v>205</v>
      </c>
      <c r="BE966" s="239">
        <f>IF(N966="základní",J966,0)</f>
        <v>0</v>
      </c>
      <c r="BF966" s="239">
        <f>IF(N966="snížená",J966,0)</f>
        <v>0</v>
      </c>
      <c r="BG966" s="239">
        <f>IF(N966="zákl. přenesená",J966,0)</f>
        <v>0</v>
      </c>
      <c r="BH966" s="239">
        <f>IF(N966="sníž. přenesená",J966,0)</f>
        <v>0</v>
      </c>
      <c r="BI966" s="239">
        <f>IF(N966="nulová",J966,0)</f>
        <v>0</v>
      </c>
      <c r="BJ966" s="18" t="s">
        <v>83</v>
      </c>
      <c r="BK966" s="239">
        <f>ROUND(I966*H966,2)</f>
        <v>0</v>
      </c>
      <c r="BL966" s="18" t="s">
        <v>213</v>
      </c>
      <c r="BM966" s="238" t="s">
        <v>836</v>
      </c>
    </row>
    <row r="967" s="2" customFormat="1">
      <c r="A967" s="39"/>
      <c r="B967" s="40"/>
      <c r="C967" s="41"/>
      <c r="D967" s="240" t="s">
        <v>216</v>
      </c>
      <c r="E967" s="41"/>
      <c r="F967" s="241" t="s">
        <v>837</v>
      </c>
      <c r="G967" s="41"/>
      <c r="H967" s="41"/>
      <c r="I967" s="242"/>
      <c r="J967" s="41"/>
      <c r="K967" s="41"/>
      <c r="L967" s="45"/>
      <c r="M967" s="243"/>
      <c r="N967" s="244"/>
      <c r="O967" s="92"/>
      <c r="P967" s="92"/>
      <c r="Q967" s="92"/>
      <c r="R967" s="92"/>
      <c r="S967" s="92"/>
      <c r="T967" s="93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T967" s="18" t="s">
        <v>216</v>
      </c>
      <c r="AU967" s="18" t="s">
        <v>214</v>
      </c>
    </row>
    <row r="968" s="13" customFormat="1">
      <c r="A968" s="13"/>
      <c r="B968" s="245"/>
      <c r="C968" s="246"/>
      <c r="D968" s="247" t="s">
        <v>218</v>
      </c>
      <c r="E968" s="248" t="s">
        <v>1</v>
      </c>
      <c r="F968" s="249" t="s">
        <v>219</v>
      </c>
      <c r="G968" s="246"/>
      <c r="H968" s="248" t="s">
        <v>1</v>
      </c>
      <c r="I968" s="250"/>
      <c r="J968" s="246"/>
      <c r="K968" s="246"/>
      <c r="L968" s="251"/>
      <c r="M968" s="252"/>
      <c r="N968" s="253"/>
      <c r="O968" s="253"/>
      <c r="P968" s="253"/>
      <c r="Q968" s="253"/>
      <c r="R968" s="253"/>
      <c r="S968" s="253"/>
      <c r="T968" s="254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5" t="s">
        <v>218</v>
      </c>
      <c r="AU968" s="255" t="s">
        <v>214</v>
      </c>
      <c r="AV968" s="13" t="s">
        <v>83</v>
      </c>
      <c r="AW968" s="13" t="s">
        <v>32</v>
      </c>
      <c r="AX968" s="13" t="s">
        <v>76</v>
      </c>
      <c r="AY968" s="255" t="s">
        <v>205</v>
      </c>
    </row>
    <row r="969" s="13" customFormat="1">
      <c r="A969" s="13"/>
      <c r="B969" s="245"/>
      <c r="C969" s="246"/>
      <c r="D969" s="247" t="s">
        <v>218</v>
      </c>
      <c r="E969" s="248" t="s">
        <v>1</v>
      </c>
      <c r="F969" s="249" t="s">
        <v>838</v>
      </c>
      <c r="G969" s="246"/>
      <c r="H969" s="248" t="s">
        <v>1</v>
      </c>
      <c r="I969" s="250"/>
      <c r="J969" s="246"/>
      <c r="K969" s="246"/>
      <c r="L969" s="251"/>
      <c r="M969" s="252"/>
      <c r="N969" s="253"/>
      <c r="O969" s="253"/>
      <c r="P969" s="253"/>
      <c r="Q969" s="253"/>
      <c r="R969" s="253"/>
      <c r="S969" s="253"/>
      <c r="T969" s="254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5" t="s">
        <v>218</v>
      </c>
      <c r="AU969" s="255" t="s">
        <v>214</v>
      </c>
      <c r="AV969" s="13" t="s">
        <v>83</v>
      </c>
      <c r="AW969" s="13" t="s">
        <v>32</v>
      </c>
      <c r="AX969" s="13" t="s">
        <v>76</v>
      </c>
      <c r="AY969" s="255" t="s">
        <v>205</v>
      </c>
    </row>
    <row r="970" s="13" customFormat="1">
      <c r="A970" s="13"/>
      <c r="B970" s="245"/>
      <c r="C970" s="246"/>
      <c r="D970" s="247" t="s">
        <v>218</v>
      </c>
      <c r="E970" s="248" t="s">
        <v>1</v>
      </c>
      <c r="F970" s="249" t="s">
        <v>220</v>
      </c>
      <c r="G970" s="246"/>
      <c r="H970" s="248" t="s">
        <v>1</v>
      </c>
      <c r="I970" s="250"/>
      <c r="J970" s="246"/>
      <c r="K970" s="246"/>
      <c r="L970" s="251"/>
      <c r="M970" s="252"/>
      <c r="N970" s="253"/>
      <c r="O970" s="253"/>
      <c r="P970" s="253"/>
      <c r="Q970" s="253"/>
      <c r="R970" s="253"/>
      <c r="S970" s="253"/>
      <c r="T970" s="254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5" t="s">
        <v>218</v>
      </c>
      <c r="AU970" s="255" t="s">
        <v>214</v>
      </c>
      <c r="AV970" s="13" t="s">
        <v>83</v>
      </c>
      <c r="AW970" s="13" t="s">
        <v>32</v>
      </c>
      <c r="AX970" s="13" t="s">
        <v>76</v>
      </c>
      <c r="AY970" s="255" t="s">
        <v>205</v>
      </c>
    </row>
    <row r="971" s="13" customFormat="1">
      <c r="A971" s="13"/>
      <c r="B971" s="245"/>
      <c r="C971" s="246"/>
      <c r="D971" s="247" t="s">
        <v>218</v>
      </c>
      <c r="E971" s="248" t="s">
        <v>1</v>
      </c>
      <c r="F971" s="249" t="s">
        <v>222</v>
      </c>
      <c r="G971" s="246"/>
      <c r="H971" s="248" t="s">
        <v>1</v>
      </c>
      <c r="I971" s="250"/>
      <c r="J971" s="246"/>
      <c r="K971" s="246"/>
      <c r="L971" s="251"/>
      <c r="M971" s="252"/>
      <c r="N971" s="253"/>
      <c r="O971" s="253"/>
      <c r="P971" s="253"/>
      <c r="Q971" s="253"/>
      <c r="R971" s="253"/>
      <c r="S971" s="253"/>
      <c r="T971" s="254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5" t="s">
        <v>218</v>
      </c>
      <c r="AU971" s="255" t="s">
        <v>214</v>
      </c>
      <c r="AV971" s="13" t="s">
        <v>83</v>
      </c>
      <c r="AW971" s="13" t="s">
        <v>32</v>
      </c>
      <c r="AX971" s="13" t="s">
        <v>76</v>
      </c>
      <c r="AY971" s="255" t="s">
        <v>205</v>
      </c>
    </row>
    <row r="972" s="14" customFormat="1">
      <c r="A972" s="14"/>
      <c r="B972" s="256"/>
      <c r="C972" s="257"/>
      <c r="D972" s="247" t="s">
        <v>218</v>
      </c>
      <c r="E972" s="258" t="s">
        <v>1</v>
      </c>
      <c r="F972" s="259" t="s">
        <v>839</v>
      </c>
      <c r="G972" s="257"/>
      <c r="H972" s="260">
        <v>4.3659999999999997</v>
      </c>
      <c r="I972" s="261"/>
      <c r="J972" s="257"/>
      <c r="K972" s="257"/>
      <c r="L972" s="262"/>
      <c r="M972" s="263"/>
      <c r="N972" s="264"/>
      <c r="O972" s="264"/>
      <c r="P972" s="264"/>
      <c r="Q972" s="264"/>
      <c r="R972" s="264"/>
      <c r="S972" s="264"/>
      <c r="T972" s="265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66" t="s">
        <v>218</v>
      </c>
      <c r="AU972" s="266" t="s">
        <v>214</v>
      </c>
      <c r="AV972" s="14" t="s">
        <v>85</v>
      </c>
      <c r="AW972" s="14" t="s">
        <v>32</v>
      </c>
      <c r="AX972" s="14" t="s">
        <v>76</v>
      </c>
      <c r="AY972" s="266" t="s">
        <v>205</v>
      </c>
    </row>
    <row r="973" s="15" customFormat="1">
      <c r="A973" s="15"/>
      <c r="B973" s="267"/>
      <c r="C973" s="268"/>
      <c r="D973" s="247" t="s">
        <v>218</v>
      </c>
      <c r="E973" s="269" t="s">
        <v>1</v>
      </c>
      <c r="F973" s="270" t="s">
        <v>229</v>
      </c>
      <c r="G973" s="268"/>
      <c r="H973" s="271">
        <v>4.3659999999999997</v>
      </c>
      <c r="I973" s="272"/>
      <c r="J973" s="268"/>
      <c r="K973" s="268"/>
      <c r="L973" s="273"/>
      <c r="M973" s="274"/>
      <c r="N973" s="275"/>
      <c r="O973" s="275"/>
      <c r="P973" s="275"/>
      <c r="Q973" s="275"/>
      <c r="R973" s="275"/>
      <c r="S973" s="275"/>
      <c r="T973" s="276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T973" s="277" t="s">
        <v>218</v>
      </c>
      <c r="AU973" s="277" t="s">
        <v>214</v>
      </c>
      <c r="AV973" s="15" t="s">
        <v>213</v>
      </c>
      <c r="AW973" s="15" t="s">
        <v>32</v>
      </c>
      <c r="AX973" s="15" t="s">
        <v>83</v>
      </c>
      <c r="AY973" s="277" t="s">
        <v>205</v>
      </c>
    </row>
    <row r="974" s="2" customFormat="1" ht="16.5" customHeight="1">
      <c r="A974" s="39"/>
      <c r="B974" s="40"/>
      <c r="C974" s="227" t="s">
        <v>840</v>
      </c>
      <c r="D974" s="227" t="s">
        <v>208</v>
      </c>
      <c r="E974" s="228" t="s">
        <v>841</v>
      </c>
      <c r="F974" s="229" t="s">
        <v>842</v>
      </c>
      <c r="G974" s="230" t="s">
        <v>211</v>
      </c>
      <c r="H974" s="231">
        <v>16.66</v>
      </c>
      <c r="I974" s="232"/>
      <c r="J974" s="233">
        <f>ROUND(I974*H974,2)</f>
        <v>0</v>
      </c>
      <c r="K974" s="229" t="s">
        <v>212</v>
      </c>
      <c r="L974" s="45"/>
      <c r="M974" s="234" t="s">
        <v>1</v>
      </c>
      <c r="N974" s="235" t="s">
        <v>41</v>
      </c>
      <c r="O974" s="92"/>
      <c r="P974" s="236">
        <f>O974*H974</f>
        <v>0</v>
      </c>
      <c r="Q974" s="236">
        <v>2.5019800000000001</v>
      </c>
      <c r="R974" s="236">
        <f>Q974*H974</f>
        <v>41.682986800000002</v>
      </c>
      <c r="S974" s="236">
        <v>0</v>
      </c>
      <c r="T974" s="237">
        <f>S974*H974</f>
        <v>0</v>
      </c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R974" s="238" t="s">
        <v>213</v>
      </c>
      <c r="AT974" s="238" t="s">
        <v>208</v>
      </c>
      <c r="AU974" s="238" t="s">
        <v>214</v>
      </c>
      <c r="AY974" s="18" t="s">
        <v>205</v>
      </c>
      <c r="BE974" s="239">
        <f>IF(N974="základní",J974,0)</f>
        <v>0</v>
      </c>
      <c r="BF974" s="239">
        <f>IF(N974="snížená",J974,0)</f>
        <v>0</v>
      </c>
      <c r="BG974" s="239">
        <f>IF(N974="zákl. přenesená",J974,0)</f>
        <v>0</v>
      </c>
      <c r="BH974" s="239">
        <f>IF(N974="sníž. přenesená",J974,0)</f>
        <v>0</v>
      </c>
      <c r="BI974" s="239">
        <f>IF(N974="nulová",J974,0)</f>
        <v>0</v>
      </c>
      <c r="BJ974" s="18" t="s">
        <v>83</v>
      </c>
      <c r="BK974" s="239">
        <f>ROUND(I974*H974,2)</f>
        <v>0</v>
      </c>
      <c r="BL974" s="18" t="s">
        <v>213</v>
      </c>
      <c r="BM974" s="238" t="s">
        <v>843</v>
      </c>
    </row>
    <row r="975" s="2" customFormat="1">
      <c r="A975" s="39"/>
      <c r="B975" s="40"/>
      <c r="C975" s="41"/>
      <c r="D975" s="240" t="s">
        <v>216</v>
      </c>
      <c r="E975" s="41"/>
      <c r="F975" s="241" t="s">
        <v>844</v>
      </c>
      <c r="G975" s="41"/>
      <c r="H975" s="41"/>
      <c r="I975" s="242"/>
      <c r="J975" s="41"/>
      <c r="K975" s="41"/>
      <c r="L975" s="45"/>
      <c r="M975" s="243"/>
      <c r="N975" s="244"/>
      <c r="O975" s="92"/>
      <c r="P975" s="92"/>
      <c r="Q975" s="92"/>
      <c r="R975" s="92"/>
      <c r="S975" s="92"/>
      <c r="T975" s="93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T975" s="18" t="s">
        <v>216</v>
      </c>
      <c r="AU975" s="18" t="s">
        <v>214</v>
      </c>
    </row>
    <row r="976" s="13" customFormat="1">
      <c r="A976" s="13"/>
      <c r="B976" s="245"/>
      <c r="C976" s="246"/>
      <c r="D976" s="247" t="s">
        <v>218</v>
      </c>
      <c r="E976" s="248" t="s">
        <v>1</v>
      </c>
      <c r="F976" s="249" t="s">
        <v>219</v>
      </c>
      <c r="G976" s="246"/>
      <c r="H976" s="248" t="s">
        <v>1</v>
      </c>
      <c r="I976" s="250"/>
      <c r="J976" s="246"/>
      <c r="K976" s="246"/>
      <c r="L976" s="251"/>
      <c r="M976" s="252"/>
      <c r="N976" s="253"/>
      <c r="O976" s="253"/>
      <c r="P976" s="253"/>
      <c r="Q976" s="253"/>
      <c r="R976" s="253"/>
      <c r="S976" s="253"/>
      <c r="T976" s="254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5" t="s">
        <v>218</v>
      </c>
      <c r="AU976" s="255" t="s">
        <v>214</v>
      </c>
      <c r="AV976" s="13" t="s">
        <v>83</v>
      </c>
      <c r="AW976" s="13" t="s">
        <v>32</v>
      </c>
      <c r="AX976" s="13" t="s">
        <v>76</v>
      </c>
      <c r="AY976" s="255" t="s">
        <v>205</v>
      </c>
    </row>
    <row r="977" s="13" customFormat="1">
      <c r="A977" s="13"/>
      <c r="B977" s="245"/>
      <c r="C977" s="246"/>
      <c r="D977" s="247" t="s">
        <v>218</v>
      </c>
      <c r="E977" s="248" t="s">
        <v>1</v>
      </c>
      <c r="F977" s="249" t="s">
        <v>220</v>
      </c>
      <c r="G977" s="246"/>
      <c r="H977" s="248" t="s">
        <v>1</v>
      </c>
      <c r="I977" s="250"/>
      <c r="J977" s="246"/>
      <c r="K977" s="246"/>
      <c r="L977" s="251"/>
      <c r="M977" s="252"/>
      <c r="N977" s="253"/>
      <c r="O977" s="253"/>
      <c r="P977" s="253"/>
      <c r="Q977" s="253"/>
      <c r="R977" s="253"/>
      <c r="S977" s="253"/>
      <c r="T977" s="254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5" t="s">
        <v>218</v>
      </c>
      <c r="AU977" s="255" t="s">
        <v>214</v>
      </c>
      <c r="AV977" s="13" t="s">
        <v>83</v>
      </c>
      <c r="AW977" s="13" t="s">
        <v>32</v>
      </c>
      <c r="AX977" s="13" t="s">
        <v>76</v>
      </c>
      <c r="AY977" s="255" t="s">
        <v>205</v>
      </c>
    </row>
    <row r="978" s="13" customFormat="1">
      <c r="A978" s="13"/>
      <c r="B978" s="245"/>
      <c r="C978" s="246"/>
      <c r="D978" s="247" t="s">
        <v>218</v>
      </c>
      <c r="E978" s="248" t="s">
        <v>1</v>
      </c>
      <c r="F978" s="249" t="s">
        <v>222</v>
      </c>
      <c r="G978" s="246"/>
      <c r="H978" s="248" t="s">
        <v>1</v>
      </c>
      <c r="I978" s="250"/>
      <c r="J978" s="246"/>
      <c r="K978" s="246"/>
      <c r="L978" s="251"/>
      <c r="M978" s="252"/>
      <c r="N978" s="253"/>
      <c r="O978" s="253"/>
      <c r="P978" s="253"/>
      <c r="Q978" s="253"/>
      <c r="R978" s="253"/>
      <c r="S978" s="253"/>
      <c r="T978" s="254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5" t="s">
        <v>218</v>
      </c>
      <c r="AU978" s="255" t="s">
        <v>214</v>
      </c>
      <c r="AV978" s="13" t="s">
        <v>83</v>
      </c>
      <c r="AW978" s="13" t="s">
        <v>32</v>
      </c>
      <c r="AX978" s="13" t="s">
        <v>76</v>
      </c>
      <c r="AY978" s="255" t="s">
        <v>205</v>
      </c>
    </row>
    <row r="979" s="13" customFormat="1">
      <c r="A979" s="13"/>
      <c r="B979" s="245"/>
      <c r="C979" s="246"/>
      <c r="D979" s="247" t="s">
        <v>218</v>
      </c>
      <c r="E979" s="248" t="s">
        <v>1</v>
      </c>
      <c r="F979" s="249" t="s">
        <v>845</v>
      </c>
      <c r="G979" s="246"/>
      <c r="H979" s="248" t="s">
        <v>1</v>
      </c>
      <c r="I979" s="250"/>
      <c r="J979" s="246"/>
      <c r="K979" s="246"/>
      <c r="L979" s="251"/>
      <c r="M979" s="252"/>
      <c r="N979" s="253"/>
      <c r="O979" s="253"/>
      <c r="P979" s="253"/>
      <c r="Q979" s="253"/>
      <c r="R979" s="253"/>
      <c r="S979" s="253"/>
      <c r="T979" s="254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5" t="s">
        <v>218</v>
      </c>
      <c r="AU979" s="255" t="s">
        <v>214</v>
      </c>
      <c r="AV979" s="13" t="s">
        <v>83</v>
      </c>
      <c r="AW979" s="13" t="s">
        <v>32</v>
      </c>
      <c r="AX979" s="13" t="s">
        <v>76</v>
      </c>
      <c r="AY979" s="255" t="s">
        <v>205</v>
      </c>
    </row>
    <row r="980" s="14" customFormat="1">
      <c r="A980" s="14"/>
      <c r="B980" s="256"/>
      <c r="C980" s="257"/>
      <c r="D980" s="247" t="s">
        <v>218</v>
      </c>
      <c r="E980" s="258" t="s">
        <v>1</v>
      </c>
      <c r="F980" s="259" t="s">
        <v>846</v>
      </c>
      <c r="G980" s="257"/>
      <c r="H980" s="260">
        <v>1.651</v>
      </c>
      <c r="I980" s="261"/>
      <c r="J980" s="257"/>
      <c r="K980" s="257"/>
      <c r="L980" s="262"/>
      <c r="M980" s="263"/>
      <c r="N980" s="264"/>
      <c r="O980" s="264"/>
      <c r="P980" s="264"/>
      <c r="Q980" s="264"/>
      <c r="R980" s="264"/>
      <c r="S980" s="264"/>
      <c r="T980" s="265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66" t="s">
        <v>218</v>
      </c>
      <c r="AU980" s="266" t="s">
        <v>214</v>
      </c>
      <c r="AV980" s="14" t="s">
        <v>85</v>
      </c>
      <c r="AW980" s="14" t="s">
        <v>32</v>
      </c>
      <c r="AX980" s="14" t="s">
        <v>76</v>
      </c>
      <c r="AY980" s="266" t="s">
        <v>205</v>
      </c>
    </row>
    <row r="981" s="14" customFormat="1">
      <c r="A981" s="14"/>
      <c r="B981" s="256"/>
      <c r="C981" s="257"/>
      <c r="D981" s="247" t="s">
        <v>218</v>
      </c>
      <c r="E981" s="258" t="s">
        <v>1</v>
      </c>
      <c r="F981" s="259" t="s">
        <v>847</v>
      </c>
      <c r="G981" s="257"/>
      <c r="H981" s="260">
        <v>0.70999999999999996</v>
      </c>
      <c r="I981" s="261"/>
      <c r="J981" s="257"/>
      <c r="K981" s="257"/>
      <c r="L981" s="262"/>
      <c r="M981" s="263"/>
      <c r="N981" s="264"/>
      <c r="O981" s="264"/>
      <c r="P981" s="264"/>
      <c r="Q981" s="264"/>
      <c r="R981" s="264"/>
      <c r="S981" s="264"/>
      <c r="T981" s="265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66" t="s">
        <v>218</v>
      </c>
      <c r="AU981" s="266" t="s">
        <v>214</v>
      </c>
      <c r="AV981" s="14" t="s">
        <v>85</v>
      </c>
      <c r="AW981" s="14" t="s">
        <v>32</v>
      </c>
      <c r="AX981" s="14" t="s">
        <v>76</v>
      </c>
      <c r="AY981" s="266" t="s">
        <v>205</v>
      </c>
    </row>
    <row r="982" s="14" customFormat="1">
      <c r="A982" s="14"/>
      <c r="B982" s="256"/>
      <c r="C982" s="257"/>
      <c r="D982" s="247" t="s">
        <v>218</v>
      </c>
      <c r="E982" s="258" t="s">
        <v>1</v>
      </c>
      <c r="F982" s="259" t="s">
        <v>848</v>
      </c>
      <c r="G982" s="257"/>
      <c r="H982" s="260">
        <v>0.28799999999999998</v>
      </c>
      <c r="I982" s="261"/>
      <c r="J982" s="257"/>
      <c r="K982" s="257"/>
      <c r="L982" s="262"/>
      <c r="M982" s="263"/>
      <c r="N982" s="264"/>
      <c r="O982" s="264"/>
      <c r="P982" s="264"/>
      <c r="Q982" s="264"/>
      <c r="R982" s="264"/>
      <c r="S982" s="264"/>
      <c r="T982" s="265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66" t="s">
        <v>218</v>
      </c>
      <c r="AU982" s="266" t="s">
        <v>214</v>
      </c>
      <c r="AV982" s="14" t="s">
        <v>85</v>
      </c>
      <c r="AW982" s="14" t="s">
        <v>32</v>
      </c>
      <c r="AX982" s="14" t="s">
        <v>76</v>
      </c>
      <c r="AY982" s="266" t="s">
        <v>205</v>
      </c>
    </row>
    <row r="983" s="14" customFormat="1">
      <c r="A983" s="14"/>
      <c r="B983" s="256"/>
      <c r="C983" s="257"/>
      <c r="D983" s="247" t="s">
        <v>218</v>
      </c>
      <c r="E983" s="258" t="s">
        <v>1</v>
      </c>
      <c r="F983" s="259" t="s">
        <v>849</v>
      </c>
      <c r="G983" s="257"/>
      <c r="H983" s="260">
        <v>1.6699999999999999</v>
      </c>
      <c r="I983" s="261"/>
      <c r="J983" s="257"/>
      <c r="K983" s="257"/>
      <c r="L983" s="262"/>
      <c r="M983" s="263"/>
      <c r="N983" s="264"/>
      <c r="O983" s="264"/>
      <c r="P983" s="264"/>
      <c r="Q983" s="264"/>
      <c r="R983" s="264"/>
      <c r="S983" s="264"/>
      <c r="T983" s="265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66" t="s">
        <v>218</v>
      </c>
      <c r="AU983" s="266" t="s">
        <v>214</v>
      </c>
      <c r="AV983" s="14" t="s">
        <v>85</v>
      </c>
      <c r="AW983" s="14" t="s">
        <v>32</v>
      </c>
      <c r="AX983" s="14" t="s">
        <v>76</v>
      </c>
      <c r="AY983" s="266" t="s">
        <v>205</v>
      </c>
    </row>
    <row r="984" s="14" customFormat="1">
      <c r="A984" s="14"/>
      <c r="B984" s="256"/>
      <c r="C984" s="257"/>
      <c r="D984" s="247" t="s">
        <v>218</v>
      </c>
      <c r="E984" s="258" t="s">
        <v>1</v>
      </c>
      <c r="F984" s="259" t="s">
        <v>850</v>
      </c>
      <c r="G984" s="257"/>
      <c r="H984" s="260">
        <v>0.88800000000000001</v>
      </c>
      <c r="I984" s="261"/>
      <c r="J984" s="257"/>
      <c r="K984" s="257"/>
      <c r="L984" s="262"/>
      <c r="M984" s="263"/>
      <c r="N984" s="264"/>
      <c r="O984" s="264"/>
      <c r="P984" s="264"/>
      <c r="Q984" s="264"/>
      <c r="R984" s="264"/>
      <c r="S984" s="264"/>
      <c r="T984" s="265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66" t="s">
        <v>218</v>
      </c>
      <c r="AU984" s="266" t="s">
        <v>214</v>
      </c>
      <c r="AV984" s="14" t="s">
        <v>85</v>
      </c>
      <c r="AW984" s="14" t="s">
        <v>32</v>
      </c>
      <c r="AX984" s="14" t="s">
        <v>76</v>
      </c>
      <c r="AY984" s="266" t="s">
        <v>205</v>
      </c>
    </row>
    <row r="985" s="16" customFormat="1">
      <c r="A985" s="16"/>
      <c r="B985" s="278"/>
      <c r="C985" s="279"/>
      <c r="D985" s="247" t="s">
        <v>218</v>
      </c>
      <c r="E985" s="280" t="s">
        <v>1</v>
      </c>
      <c r="F985" s="281" t="s">
        <v>241</v>
      </c>
      <c r="G985" s="279"/>
      <c r="H985" s="282">
        <v>5.2069999999999999</v>
      </c>
      <c r="I985" s="283"/>
      <c r="J985" s="279"/>
      <c r="K985" s="279"/>
      <c r="L985" s="284"/>
      <c r="M985" s="285"/>
      <c r="N985" s="286"/>
      <c r="O985" s="286"/>
      <c r="P985" s="286"/>
      <c r="Q985" s="286"/>
      <c r="R985" s="286"/>
      <c r="S985" s="286"/>
      <c r="T985" s="287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T985" s="288" t="s">
        <v>218</v>
      </c>
      <c r="AU985" s="288" t="s">
        <v>214</v>
      </c>
      <c r="AV985" s="16" t="s">
        <v>214</v>
      </c>
      <c r="AW985" s="16" t="s">
        <v>32</v>
      </c>
      <c r="AX985" s="16" t="s">
        <v>76</v>
      </c>
      <c r="AY985" s="288" t="s">
        <v>205</v>
      </c>
    </row>
    <row r="986" s="13" customFormat="1">
      <c r="A986" s="13"/>
      <c r="B986" s="245"/>
      <c r="C986" s="246"/>
      <c r="D986" s="247" t="s">
        <v>218</v>
      </c>
      <c r="E986" s="248" t="s">
        <v>1</v>
      </c>
      <c r="F986" s="249" t="s">
        <v>851</v>
      </c>
      <c r="G986" s="246"/>
      <c r="H986" s="248" t="s">
        <v>1</v>
      </c>
      <c r="I986" s="250"/>
      <c r="J986" s="246"/>
      <c r="K986" s="246"/>
      <c r="L986" s="251"/>
      <c r="M986" s="252"/>
      <c r="N986" s="253"/>
      <c r="O986" s="253"/>
      <c r="P986" s="253"/>
      <c r="Q986" s="253"/>
      <c r="R986" s="253"/>
      <c r="S986" s="253"/>
      <c r="T986" s="254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5" t="s">
        <v>218</v>
      </c>
      <c r="AU986" s="255" t="s">
        <v>214</v>
      </c>
      <c r="AV986" s="13" t="s">
        <v>83</v>
      </c>
      <c r="AW986" s="13" t="s">
        <v>32</v>
      </c>
      <c r="AX986" s="13" t="s">
        <v>76</v>
      </c>
      <c r="AY986" s="255" t="s">
        <v>205</v>
      </c>
    </row>
    <row r="987" s="14" customFormat="1">
      <c r="A987" s="14"/>
      <c r="B987" s="256"/>
      <c r="C987" s="257"/>
      <c r="D987" s="247" t="s">
        <v>218</v>
      </c>
      <c r="E987" s="258" t="s">
        <v>1</v>
      </c>
      <c r="F987" s="259" t="s">
        <v>852</v>
      </c>
      <c r="G987" s="257"/>
      <c r="H987" s="260">
        <v>4.8470000000000004</v>
      </c>
      <c r="I987" s="261"/>
      <c r="J987" s="257"/>
      <c r="K987" s="257"/>
      <c r="L987" s="262"/>
      <c r="M987" s="263"/>
      <c r="N987" s="264"/>
      <c r="O987" s="264"/>
      <c r="P987" s="264"/>
      <c r="Q987" s="264"/>
      <c r="R987" s="264"/>
      <c r="S987" s="264"/>
      <c r="T987" s="265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66" t="s">
        <v>218</v>
      </c>
      <c r="AU987" s="266" t="s">
        <v>214</v>
      </c>
      <c r="AV987" s="14" t="s">
        <v>85</v>
      </c>
      <c r="AW987" s="14" t="s">
        <v>32</v>
      </c>
      <c r="AX987" s="14" t="s">
        <v>76</v>
      </c>
      <c r="AY987" s="266" t="s">
        <v>205</v>
      </c>
    </row>
    <row r="988" s="14" customFormat="1">
      <c r="A988" s="14"/>
      <c r="B988" s="256"/>
      <c r="C988" s="257"/>
      <c r="D988" s="247" t="s">
        <v>218</v>
      </c>
      <c r="E988" s="258" t="s">
        <v>1</v>
      </c>
      <c r="F988" s="259" t="s">
        <v>853</v>
      </c>
      <c r="G988" s="257"/>
      <c r="H988" s="260">
        <v>2.7360000000000002</v>
      </c>
      <c r="I988" s="261"/>
      <c r="J988" s="257"/>
      <c r="K988" s="257"/>
      <c r="L988" s="262"/>
      <c r="M988" s="263"/>
      <c r="N988" s="264"/>
      <c r="O988" s="264"/>
      <c r="P988" s="264"/>
      <c r="Q988" s="264"/>
      <c r="R988" s="264"/>
      <c r="S988" s="264"/>
      <c r="T988" s="265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66" t="s">
        <v>218</v>
      </c>
      <c r="AU988" s="266" t="s">
        <v>214</v>
      </c>
      <c r="AV988" s="14" t="s">
        <v>85</v>
      </c>
      <c r="AW988" s="14" t="s">
        <v>32</v>
      </c>
      <c r="AX988" s="14" t="s">
        <v>76</v>
      </c>
      <c r="AY988" s="266" t="s">
        <v>205</v>
      </c>
    </row>
    <row r="989" s="14" customFormat="1">
      <c r="A989" s="14"/>
      <c r="B989" s="256"/>
      <c r="C989" s="257"/>
      <c r="D989" s="247" t="s">
        <v>218</v>
      </c>
      <c r="E989" s="258" t="s">
        <v>1</v>
      </c>
      <c r="F989" s="259" t="s">
        <v>854</v>
      </c>
      <c r="G989" s="257"/>
      <c r="H989" s="260">
        <v>1.48</v>
      </c>
      <c r="I989" s="261"/>
      <c r="J989" s="257"/>
      <c r="K989" s="257"/>
      <c r="L989" s="262"/>
      <c r="M989" s="263"/>
      <c r="N989" s="264"/>
      <c r="O989" s="264"/>
      <c r="P989" s="264"/>
      <c r="Q989" s="264"/>
      <c r="R989" s="264"/>
      <c r="S989" s="264"/>
      <c r="T989" s="265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66" t="s">
        <v>218</v>
      </c>
      <c r="AU989" s="266" t="s">
        <v>214</v>
      </c>
      <c r="AV989" s="14" t="s">
        <v>85</v>
      </c>
      <c r="AW989" s="14" t="s">
        <v>32</v>
      </c>
      <c r="AX989" s="14" t="s">
        <v>76</v>
      </c>
      <c r="AY989" s="266" t="s">
        <v>205</v>
      </c>
    </row>
    <row r="990" s="16" customFormat="1">
      <c r="A990" s="16"/>
      <c r="B990" s="278"/>
      <c r="C990" s="279"/>
      <c r="D990" s="247" t="s">
        <v>218</v>
      </c>
      <c r="E990" s="280" t="s">
        <v>1</v>
      </c>
      <c r="F990" s="281" t="s">
        <v>241</v>
      </c>
      <c r="G990" s="279"/>
      <c r="H990" s="282">
        <v>9.0630000000000006</v>
      </c>
      <c r="I990" s="283"/>
      <c r="J990" s="279"/>
      <c r="K990" s="279"/>
      <c r="L990" s="284"/>
      <c r="M990" s="285"/>
      <c r="N990" s="286"/>
      <c r="O990" s="286"/>
      <c r="P990" s="286"/>
      <c r="Q990" s="286"/>
      <c r="R990" s="286"/>
      <c r="S990" s="286"/>
      <c r="T990" s="287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T990" s="288" t="s">
        <v>218</v>
      </c>
      <c r="AU990" s="288" t="s">
        <v>214</v>
      </c>
      <c r="AV990" s="16" t="s">
        <v>214</v>
      </c>
      <c r="AW990" s="16" t="s">
        <v>32</v>
      </c>
      <c r="AX990" s="16" t="s">
        <v>76</v>
      </c>
      <c r="AY990" s="288" t="s">
        <v>205</v>
      </c>
    </row>
    <row r="991" s="13" customFormat="1">
      <c r="A991" s="13"/>
      <c r="B991" s="245"/>
      <c r="C991" s="246"/>
      <c r="D991" s="247" t="s">
        <v>218</v>
      </c>
      <c r="E991" s="248" t="s">
        <v>1</v>
      </c>
      <c r="F991" s="249" t="s">
        <v>855</v>
      </c>
      <c r="G991" s="246"/>
      <c r="H991" s="248" t="s">
        <v>1</v>
      </c>
      <c r="I991" s="250"/>
      <c r="J991" s="246"/>
      <c r="K991" s="246"/>
      <c r="L991" s="251"/>
      <c r="M991" s="252"/>
      <c r="N991" s="253"/>
      <c r="O991" s="253"/>
      <c r="P991" s="253"/>
      <c r="Q991" s="253"/>
      <c r="R991" s="253"/>
      <c r="S991" s="253"/>
      <c r="T991" s="254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5" t="s">
        <v>218</v>
      </c>
      <c r="AU991" s="255" t="s">
        <v>214</v>
      </c>
      <c r="AV991" s="13" t="s">
        <v>83</v>
      </c>
      <c r="AW991" s="13" t="s">
        <v>32</v>
      </c>
      <c r="AX991" s="13" t="s">
        <v>76</v>
      </c>
      <c r="AY991" s="255" t="s">
        <v>205</v>
      </c>
    </row>
    <row r="992" s="14" customFormat="1">
      <c r="A992" s="14"/>
      <c r="B992" s="256"/>
      <c r="C992" s="257"/>
      <c r="D992" s="247" t="s">
        <v>218</v>
      </c>
      <c r="E992" s="258" t="s">
        <v>1</v>
      </c>
      <c r="F992" s="259" t="s">
        <v>856</v>
      </c>
      <c r="G992" s="257"/>
      <c r="H992" s="260">
        <v>2.3900000000000001</v>
      </c>
      <c r="I992" s="261"/>
      <c r="J992" s="257"/>
      <c r="K992" s="257"/>
      <c r="L992" s="262"/>
      <c r="M992" s="263"/>
      <c r="N992" s="264"/>
      <c r="O992" s="264"/>
      <c r="P992" s="264"/>
      <c r="Q992" s="264"/>
      <c r="R992" s="264"/>
      <c r="S992" s="264"/>
      <c r="T992" s="265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66" t="s">
        <v>218</v>
      </c>
      <c r="AU992" s="266" t="s">
        <v>214</v>
      </c>
      <c r="AV992" s="14" t="s">
        <v>85</v>
      </c>
      <c r="AW992" s="14" t="s">
        <v>32</v>
      </c>
      <c r="AX992" s="14" t="s">
        <v>76</v>
      </c>
      <c r="AY992" s="266" t="s">
        <v>205</v>
      </c>
    </row>
    <row r="993" s="16" customFormat="1">
      <c r="A993" s="16"/>
      <c r="B993" s="278"/>
      <c r="C993" s="279"/>
      <c r="D993" s="247" t="s">
        <v>218</v>
      </c>
      <c r="E993" s="280" t="s">
        <v>1</v>
      </c>
      <c r="F993" s="281" t="s">
        <v>241</v>
      </c>
      <c r="G993" s="279"/>
      <c r="H993" s="282">
        <v>2.3900000000000001</v>
      </c>
      <c r="I993" s="283"/>
      <c r="J993" s="279"/>
      <c r="K993" s="279"/>
      <c r="L993" s="284"/>
      <c r="M993" s="285"/>
      <c r="N993" s="286"/>
      <c r="O993" s="286"/>
      <c r="P993" s="286"/>
      <c r="Q993" s="286"/>
      <c r="R993" s="286"/>
      <c r="S993" s="286"/>
      <c r="T993" s="287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T993" s="288" t="s">
        <v>218</v>
      </c>
      <c r="AU993" s="288" t="s">
        <v>214</v>
      </c>
      <c r="AV993" s="16" t="s">
        <v>214</v>
      </c>
      <c r="AW993" s="16" t="s">
        <v>32</v>
      </c>
      <c r="AX993" s="16" t="s">
        <v>76</v>
      </c>
      <c r="AY993" s="288" t="s">
        <v>205</v>
      </c>
    </row>
    <row r="994" s="15" customFormat="1">
      <c r="A994" s="15"/>
      <c r="B994" s="267"/>
      <c r="C994" s="268"/>
      <c r="D994" s="247" t="s">
        <v>218</v>
      </c>
      <c r="E994" s="269" t="s">
        <v>1</v>
      </c>
      <c r="F994" s="270" t="s">
        <v>229</v>
      </c>
      <c r="G994" s="268"/>
      <c r="H994" s="271">
        <v>16.66</v>
      </c>
      <c r="I994" s="272"/>
      <c r="J994" s="268"/>
      <c r="K994" s="268"/>
      <c r="L994" s="273"/>
      <c r="M994" s="274"/>
      <c r="N994" s="275"/>
      <c r="O994" s="275"/>
      <c r="P994" s="275"/>
      <c r="Q994" s="275"/>
      <c r="R994" s="275"/>
      <c r="S994" s="275"/>
      <c r="T994" s="276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T994" s="277" t="s">
        <v>218</v>
      </c>
      <c r="AU994" s="277" t="s">
        <v>214</v>
      </c>
      <c r="AV994" s="15" t="s">
        <v>213</v>
      </c>
      <c r="AW994" s="15" t="s">
        <v>32</v>
      </c>
      <c r="AX994" s="15" t="s">
        <v>83</v>
      </c>
      <c r="AY994" s="277" t="s">
        <v>205</v>
      </c>
    </row>
    <row r="995" s="2" customFormat="1" ht="16.5" customHeight="1">
      <c r="A995" s="39"/>
      <c r="B995" s="40"/>
      <c r="C995" s="227" t="s">
        <v>857</v>
      </c>
      <c r="D995" s="227" t="s">
        <v>208</v>
      </c>
      <c r="E995" s="228" t="s">
        <v>858</v>
      </c>
      <c r="F995" s="229" t="s">
        <v>859</v>
      </c>
      <c r="G995" s="230" t="s">
        <v>398</v>
      </c>
      <c r="H995" s="231">
        <v>102.367</v>
      </c>
      <c r="I995" s="232"/>
      <c r="J995" s="233">
        <f>ROUND(I995*H995,2)</f>
        <v>0</v>
      </c>
      <c r="K995" s="229" t="s">
        <v>212</v>
      </c>
      <c r="L995" s="45"/>
      <c r="M995" s="234" t="s">
        <v>1</v>
      </c>
      <c r="N995" s="235" t="s">
        <v>41</v>
      </c>
      <c r="O995" s="92"/>
      <c r="P995" s="236">
        <f>O995*H995</f>
        <v>0</v>
      </c>
      <c r="Q995" s="236">
        <v>0.011169999999999999</v>
      </c>
      <c r="R995" s="236">
        <f>Q995*H995</f>
        <v>1.1434393899999999</v>
      </c>
      <c r="S995" s="236">
        <v>0</v>
      </c>
      <c r="T995" s="237">
        <f>S995*H995</f>
        <v>0</v>
      </c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R995" s="238" t="s">
        <v>213</v>
      </c>
      <c r="AT995" s="238" t="s">
        <v>208</v>
      </c>
      <c r="AU995" s="238" t="s">
        <v>214</v>
      </c>
      <c r="AY995" s="18" t="s">
        <v>205</v>
      </c>
      <c r="BE995" s="239">
        <f>IF(N995="základní",J995,0)</f>
        <v>0</v>
      </c>
      <c r="BF995" s="239">
        <f>IF(N995="snížená",J995,0)</f>
        <v>0</v>
      </c>
      <c r="BG995" s="239">
        <f>IF(N995="zákl. přenesená",J995,0)</f>
        <v>0</v>
      </c>
      <c r="BH995" s="239">
        <f>IF(N995="sníž. přenesená",J995,0)</f>
        <v>0</v>
      </c>
      <c r="BI995" s="239">
        <f>IF(N995="nulová",J995,0)</f>
        <v>0</v>
      </c>
      <c r="BJ995" s="18" t="s">
        <v>83</v>
      </c>
      <c r="BK995" s="239">
        <f>ROUND(I995*H995,2)</f>
        <v>0</v>
      </c>
      <c r="BL995" s="18" t="s">
        <v>213</v>
      </c>
      <c r="BM995" s="238" t="s">
        <v>860</v>
      </c>
    </row>
    <row r="996" s="2" customFormat="1">
      <c r="A996" s="39"/>
      <c r="B996" s="40"/>
      <c r="C996" s="41"/>
      <c r="D996" s="240" t="s">
        <v>216</v>
      </c>
      <c r="E996" s="41"/>
      <c r="F996" s="241" t="s">
        <v>861</v>
      </c>
      <c r="G996" s="41"/>
      <c r="H996" s="41"/>
      <c r="I996" s="242"/>
      <c r="J996" s="41"/>
      <c r="K996" s="41"/>
      <c r="L996" s="45"/>
      <c r="M996" s="243"/>
      <c r="N996" s="244"/>
      <c r="O996" s="92"/>
      <c r="P996" s="92"/>
      <c r="Q996" s="92"/>
      <c r="R996" s="92"/>
      <c r="S996" s="92"/>
      <c r="T996" s="93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T996" s="18" t="s">
        <v>216</v>
      </c>
      <c r="AU996" s="18" t="s">
        <v>214</v>
      </c>
    </row>
    <row r="997" s="13" customFormat="1">
      <c r="A997" s="13"/>
      <c r="B997" s="245"/>
      <c r="C997" s="246"/>
      <c r="D997" s="247" t="s">
        <v>218</v>
      </c>
      <c r="E997" s="248" t="s">
        <v>1</v>
      </c>
      <c r="F997" s="249" t="s">
        <v>219</v>
      </c>
      <c r="G997" s="246"/>
      <c r="H997" s="248" t="s">
        <v>1</v>
      </c>
      <c r="I997" s="250"/>
      <c r="J997" s="246"/>
      <c r="K997" s="246"/>
      <c r="L997" s="251"/>
      <c r="M997" s="252"/>
      <c r="N997" s="253"/>
      <c r="O997" s="253"/>
      <c r="P997" s="253"/>
      <c r="Q997" s="253"/>
      <c r="R997" s="253"/>
      <c r="S997" s="253"/>
      <c r="T997" s="254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5" t="s">
        <v>218</v>
      </c>
      <c r="AU997" s="255" t="s">
        <v>214</v>
      </c>
      <c r="AV997" s="13" t="s">
        <v>83</v>
      </c>
      <c r="AW997" s="13" t="s">
        <v>32</v>
      </c>
      <c r="AX997" s="13" t="s">
        <v>76</v>
      </c>
      <c r="AY997" s="255" t="s">
        <v>205</v>
      </c>
    </row>
    <row r="998" s="13" customFormat="1">
      <c r="A998" s="13"/>
      <c r="B998" s="245"/>
      <c r="C998" s="246"/>
      <c r="D998" s="247" t="s">
        <v>218</v>
      </c>
      <c r="E998" s="248" t="s">
        <v>1</v>
      </c>
      <c r="F998" s="249" t="s">
        <v>220</v>
      </c>
      <c r="G998" s="246"/>
      <c r="H998" s="248" t="s">
        <v>1</v>
      </c>
      <c r="I998" s="250"/>
      <c r="J998" s="246"/>
      <c r="K998" s="246"/>
      <c r="L998" s="251"/>
      <c r="M998" s="252"/>
      <c r="N998" s="253"/>
      <c r="O998" s="253"/>
      <c r="P998" s="253"/>
      <c r="Q998" s="253"/>
      <c r="R998" s="253"/>
      <c r="S998" s="253"/>
      <c r="T998" s="254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5" t="s">
        <v>218</v>
      </c>
      <c r="AU998" s="255" t="s">
        <v>214</v>
      </c>
      <c r="AV998" s="13" t="s">
        <v>83</v>
      </c>
      <c r="AW998" s="13" t="s">
        <v>32</v>
      </c>
      <c r="AX998" s="13" t="s">
        <v>76</v>
      </c>
      <c r="AY998" s="255" t="s">
        <v>205</v>
      </c>
    </row>
    <row r="999" s="13" customFormat="1">
      <c r="A999" s="13"/>
      <c r="B999" s="245"/>
      <c r="C999" s="246"/>
      <c r="D999" s="247" t="s">
        <v>218</v>
      </c>
      <c r="E999" s="248" t="s">
        <v>1</v>
      </c>
      <c r="F999" s="249" t="s">
        <v>222</v>
      </c>
      <c r="G999" s="246"/>
      <c r="H999" s="248" t="s">
        <v>1</v>
      </c>
      <c r="I999" s="250"/>
      <c r="J999" s="246"/>
      <c r="K999" s="246"/>
      <c r="L999" s="251"/>
      <c r="M999" s="252"/>
      <c r="N999" s="253"/>
      <c r="O999" s="253"/>
      <c r="P999" s="253"/>
      <c r="Q999" s="253"/>
      <c r="R999" s="253"/>
      <c r="S999" s="253"/>
      <c r="T999" s="254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5" t="s">
        <v>218</v>
      </c>
      <c r="AU999" s="255" t="s">
        <v>214</v>
      </c>
      <c r="AV999" s="13" t="s">
        <v>83</v>
      </c>
      <c r="AW999" s="13" t="s">
        <v>32</v>
      </c>
      <c r="AX999" s="13" t="s">
        <v>76</v>
      </c>
      <c r="AY999" s="255" t="s">
        <v>205</v>
      </c>
    </row>
    <row r="1000" s="13" customFormat="1">
      <c r="A1000" s="13"/>
      <c r="B1000" s="245"/>
      <c r="C1000" s="246"/>
      <c r="D1000" s="247" t="s">
        <v>218</v>
      </c>
      <c r="E1000" s="248" t="s">
        <v>1</v>
      </c>
      <c r="F1000" s="249" t="s">
        <v>845</v>
      </c>
      <c r="G1000" s="246"/>
      <c r="H1000" s="248" t="s">
        <v>1</v>
      </c>
      <c r="I1000" s="250"/>
      <c r="J1000" s="246"/>
      <c r="K1000" s="246"/>
      <c r="L1000" s="251"/>
      <c r="M1000" s="252"/>
      <c r="N1000" s="253"/>
      <c r="O1000" s="253"/>
      <c r="P1000" s="253"/>
      <c r="Q1000" s="253"/>
      <c r="R1000" s="253"/>
      <c r="S1000" s="253"/>
      <c r="T1000" s="254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5" t="s">
        <v>218</v>
      </c>
      <c r="AU1000" s="255" t="s">
        <v>214</v>
      </c>
      <c r="AV1000" s="13" t="s">
        <v>83</v>
      </c>
      <c r="AW1000" s="13" t="s">
        <v>32</v>
      </c>
      <c r="AX1000" s="13" t="s">
        <v>76</v>
      </c>
      <c r="AY1000" s="255" t="s">
        <v>205</v>
      </c>
    </row>
    <row r="1001" s="14" customFormat="1">
      <c r="A1001" s="14"/>
      <c r="B1001" s="256"/>
      <c r="C1001" s="257"/>
      <c r="D1001" s="247" t="s">
        <v>218</v>
      </c>
      <c r="E1001" s="258" t="s">
        <v>1</v>
      </c>
      <c r="F1001" s="259" t="s">
        <v>862</v>
      </c>
      <c r="G1001" s="257"/>
      <c r="H1001" s="260">
        <v>10.949999999999999</v>
      </c>
      <c r="I1001" s="261"/>
      <c r="J1001" s="257"/>
      <c r="K1001" s="257"/>
      <c r="L1001" s="262"/>
      <c r="M1001" s="263"/>
      <c r="N1001" s="264"/>
      <c r="O1001" s="264"/>
      <c r="P1001" s="264"/>
      <c r="Q1001" s="264"/>
      <c r="R1001" s="264"/>
      <c r="S1001" s="264"/>
      <c r="T1001" s="265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66" t="s">
        <v>218</v>
      </c>
      <c r="AU1001" s="266" t="s">
        <v>214</v>
      </c>
      <c r="AV1001" s="14" t="s">
        <v>85</v>
      </c>
      <c r="AW1001" s="14" t="s">
        <v>32</v>
      </c>
      <c r="AX1001" s="14" t="s">
        <v>76</v>
      </c>
      <c r="AY1001" s="266" t="s">
        <v>205</v>
      </c>
    </row>
    <row r="1002" s="14" customFormat="1">
      <c r="A1002" s="14"/>
      <c r="B1002" s="256"/>
      <c r="C1002" s="257"/>
      <c r="D1002" s="247" t="s">
        <v>218</v>
      </c>
      <c r="E1002" s="258" t="s">
        <v>1</v>
      </c>
      <c r="F1002" s="259" t="s">
        <v>863</v>
      </c>
      <c r="G1002" s="257"/>
      <c r="H1002" s="260">
        <v>2.3650000000000002</v>
      </c>
      <c r="I1002" s="261"/>
      <c r="J1002" s="257"/>
      <c r="K1002" s="257"/>
      <c r="L1002" s="262"/>
      <c r="M1002" s="263"/>
      <c r="N1002" s="264"/>
      <c r="O1002" s="264"/>
      <c r="P1002" s="264"/>
      <c r="Q1002" s="264"/>
      <c r="R1002" s="264"/>
      <c r="S1002" s="264"/>
      <c r="T1002" s="265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66" t="s">
        <v>218</v>
      </c>
      <c r="AU1002" s="266" t="s">
        <v>214</v>
      </c>
      <c r="AV1002" s="14" t="s">
        <v>85</v>
      </c>
      <c r="AW1002" s="14" t="s">
        <v>32</v>
      </c>
      <c r="AX1002" s="14" t="s">
        <v>76</v>
      </c>
      <c r="AY1002" s="266" t="s">
        <v>205</v>
      </c>
    </row>
    <row r="1003" s="14" customFormat="1">
      <c r="A1003" s="14"/>
      <c r="B1003" s="256"/>
      <c r="C1003" s="257"/>
      <c r="D1003" s="247" t="s">
        <v>218</v>
      </c>
      <c r="E1003" s="258" t="s">
        <v>1</v>
      </c>
      <c r="F1003" s="259" t="s">
        <v>864</v>
      </c>
      <c r="G1003" s="257"/>
      <c r="H1003" s="260">
        <v>3</v>
      </c>
      <c r="I1003" s="261"/>
      <c r="J1003" s="257"/>
      <c r="K1003" s="257"/>
      <c r="L1003" s="262"/>
      <c r="M1003" s="263"/>
      <c r="N1003" s="264"/>
      <c r="O1003" s="264"/>
      <c r="P1003" s="264"/>
      <c r="Q1003" s="264"/>
      <c r="R1003" s="264"/>
      <c r="S1003" s="264"/>
      <c r="T1003" s="265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66" t="s">
        <v>218</v>
      </c>
      <c r="AU1003" s="266" t="s">
        <v>214</v>
      </c>
      <c r="AV1003" s="14" t="s">
        <v>85</v>
      </c>
      <c r="AW1003" s="14" t="s">
        <v>32</v>
      </c>
      <c r="AX1003" s="14" t="s">
        <v>76</v>
      </c>
      <c r="AY1003" s="266" t="s">
        <v>205</v>
      </c>
    </row>
    <row r="1004" s="14" customFormat="1">
      <c r="A1004" s="14"/>
      <c r="B1004" s="256"/>
      <c r="C1004" s="257"/>
      <c r="D1004" s="247" t="s">
        <v>218</v>
      </c>
      <c r="E1004" s="258" t="s">
        <v>1</v>
      </c>
      <c r="F1004" s="259" t="s">
        <v>865</v>
      </c>
      <c r="G1004" s="257"/>
      <c r="H1004" s="260">
        <v>11.316000000000001</v>
      </c>
      <c r="I1004" s="261"/>
      <c r="J1004" s="257"/>
      <c r="K1004" s="257"/>
      <c r="L1004" s="262"/>
      <c r="M1004" s="263"/>
      <c r="N1004" s="264"/>
      <c r="O1004" s="264"/>
      <c r="P1004" s="264"/>
      <c r="Q1004" s="264"/>
      <c r="R1004" s="264"/>
      <c r="S1004" s="264"/>
      <c r="T1004" s="265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66" t="s">
        <v>218</v>
      </c>
      <c r="AU1004" s="266" t="s">
        <v>214</v>
      </c>
      <c r="AV1004" s="14" t="s">
        <v>85</v>
      </c>
      <c r="AW1004" s="14" t="s">
        <v>32</v>
      </c>
      <c r="AX1004" s="14" t="s">
        <v>76</v>
      </c>
      <c r="AY1004" s="266" t="s">
        <v>205</v>
      </c>
    </row>
    <row r="1005" s="14" customFormat="1">
      <c r="A1005" s="14"/>
      <c r="B1005" s="256"/>
      <c r="C1005" s="257"/>
      <c r="D1005" s="247" t="s">
        <v>218</v>
      </c>
      <c r="E1005" s="258" t="s">
        <v>1</v>
      </c>
      <c r="F1005" s="259" t="s">
        <v>866</v>
      </c>
      <c r="G1005" s="257"/>
      <c r="H1005" s="260">
        <v>12.210000000000001</v>
      </c>
      <c r="I1005" s="261"/>
      <c r="J1005" s="257"/>
      <c r="K1005" s="257"/>
      <c r="L1005" s="262"/>
      <c r="M1005" s="263"/>
      <c r="N1005" s="264"/>
      <c r="O1005" s="264"/>
      <c r="P1005" s="264"/>
      <c r="Q1005" s="264"/>
      <c r="R1005" s="264"/>
      <c r="S1005" s="264"/>
      <c r="T1005" s="265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66" t="s">
        <v>218</v>
      </c>
      <c r="AU1005" s="266" t="s">
        <v>214</v>
      </c>
      <c r="AV1005" s="14" t="s">
        <v>85</v>
      </c>
      <c r="AW1005" s="14" t="s">
        <v>32</v>
      </c>
      <c r="AX1005" s="14" t="s">
        <v>76</v>
      </c>
      <c r="AY1005" s="266" t="s">
        <v>205</v>
      </c>
    </row>
    <row r="1006" s="16" customFormat="1">
      <c r="A1006" s="16"/>
      <c r="B1006" s="278"/>
      <c r="C1006" s="279"/>
      <c r="D1006" s="247" t="s">
        <v>218</v>
      </c>
      <c r="E1006" s="280" t="s">
        <v>1</v>
      </c>
      <c r="F1006" s="281" t="s">
        <v>241</v>
      </c>
      <c r="G1006" s="279"/>
      <c r="H1006" s="282">
        <v>39.841000000000001</v>
      </c>
      <c r="I1006" s="283"/>
      <c r="J1006" s="279"/>
      <c r="K1006" s="279"/>
      <c r="L1006" s="284"/>
      <c r="M1006" s="285"/>
      <c r="N1006" s="286"/>
      <c r="O1006" s="286"/>
      <c r="P1006" s="286"/>
      <c r="Q1006" s="286"/>
      <c r="R1006" s="286"/>
      <c r="S1006" s="286"/>
      <c r="T1006" s="287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T1006" s="288" t="s">
        <v>218</v>
      </c>
      <c r="AU1006" s="288" t="s">
        <v>214</v>
      </c>
      <c r="AV1006" s="16" t="s">
        <v>214</v>
      </c>
      <c r="AW1006" s="16" t="s">
        <v>32</v>
      </c>
      <c r="AX1006" s="16" t="s">
        <v>76</v>
      </c>
      <c r="AY1006" s="288" t="s">
        <v>205</v>
      </c>
    </row>
    <row r="1007" s="13" customFormat="1">
      <c r="A1007" s="13"/>
      <c r="B1007" s="245"/>
      <c r="C1007" s="246"/>
      <c r="D1007" s="247" t="s">
        <v>218</v>
      </c>
      <c r="E1007" s="248" t="s">
        <v>1</v>
      </c>
      <c r="F1007" s="249" t="s">
        <v>851</v>
      </c>
      <c r="G1007" s="246"/>
      <c r="H1007" s="248" t="s">
        <v>1</v>
      </c>
      <c r="I1007" s="250"/>
      <c r="J1007" s="246"/>
      <c r="K1007" s="246"/>
      <c r="L1007" s="251"/>
      <c r="M1007" s="252"/>
      <c r="N1007" s="253"/>
      <c r="O1007" s="253"/>
      <c r="P1007" s="253"/>
      <c r="Q1007" s="253"/>
      <c r="R1007" s="253"/>
      <c r="S1007" s="253"/>
      <c r="T1007" s="254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5" t="s">
        <v>218</v>
      </c>
      <c r="AU1007" s="255" t="s">
        <v>214</v>
      </c>
      <c r="AV1007" s="13" t="s">
        <v>83</v>
      </c>
      <c r="AW1007" s="13" t="s">
        <v>32</v>
      </c>
      <c r="AX1007" s="13" t="s">
        <v>76</v>
      </c>
      <c r="AY1007" s="255" t="s">
        <v>205</v>
      </c>
    </row>
    <row r="1008" s="14" customFormat="1">
      <c r="A1008" s="14"/>
      <c r="B1008" s="256"/>
      <c r="C1008" s="257"/>
      <c r="D1008" s="247" t="s">
        <v>218</v>
      </c>
      <c r="E1008" s="258" t="s">
        <v>1</v>
      </c>
      <c r="F1008" s="259" t="s">
        <v>867</v>
      </c>
      <c r="G1008" s="257"/>
      <c r="H1008" s="260">
        <v>31.951000000000001</v>
      </c>
      <c r="I1008" s="261"/>
      <c r="J1008" s="257"/>
      <c r="K1008" s="257"/>
      <c r="L1008" s="262"/>
      <c r="M1008" s="263"/>
      <c r="N1008" s="264"/>
      <c r="O1008" s="264"/>
      <c r="P1008" s="264"/>
      <c r="Q1008" s="264"/>
      <c r="R1008" s="264"/>
      <c r="S1008" s="264"/>
      <c r="T1008" s="265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66" t="s">
        <v>218</v>
      </c>
      <c r="AU1008" s="266" t="s">
        <v>214</v>
      </c>
      <c r="AV1008" s="14" t="s">
        <v>85</v>
      </c>
      <c r="AW1008" s="14" t="s">
        <v>32</v>
      </c>
      <c r="AX1008" s="14" t="s">
        <v>76</v>
      </c>
      <c r="AY1008" s="266" t="s">
        <v>205</v>
      </c>
    </row>
    <row r="1009" s="14" customFormat="1">
      <c r="A1009" s="14"/>
      <c r="B1009" s="256"/>
      <c r="C1009" s="257"/>
      <c r="D1009" s="247" t="s">
        <v>218</v>
      </c>
      <c r="E1009" s="258" t="s">
        <v>1</v>
      </c>
      <c r="F1009" s="259" t="s">
        <v>868</v>
      </c>
      <c r="G1009" s="257"/>
      <c r="H1009" s="260">
        <v>2.4350000000000001</v>
      </c>
      <c r="I1009" s="261"/>
      <c r="J1009" s="257"/>
      <c r="K1009" s="257"/>
      <c r="L1009" s="262"/>
      <c r="M1009" s="263"/>
      <c r="N1009" s="264"/>
      <c r="O1009" s="264"/>
      <c r="P1009" s="264"/>
      <c r="Q1009" s="264"/>
      <c r="R1009" s="264"/>
      <c r="S1009" s="264"/>
      <c r="T1009" s="265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66" t="s">
        <v>218</v>
      </c>
      <c r="AU1009" s="266" t="s">
        <v>214</v>
      </c>
      <c r="AV1009" s="14" t="s">
        <v>85</v>
      </c>
      <c r="AW1009" s="14" t="s">
        <v>32</v>
      </c>
      <c r="AX1009" s="14" t="s">
        <v>76</v>
      </c>
      <c r="AY1009" s="266" t="s">
        <v>205</v>
      </c>
    </row>
    <row r="1010" s="14" customFormat="1">
      <c r="A1010" s="14"/>
      <c r="B1010" s="256"/>
      <c r="C1010" s="257"/>
      <c r="D1010" s="247" t="s">
        <v>218</v>
      </c>
      <c r="E1010" s="258" t="s">
        <v>1</v>
      </c>
      <c r="F1010" s="259" t="s">
        <v>866</v>
      </c>
      <c r="G1010" s="257"/>
      <c r="H1010" s="260">
        <v>12.210000000000001</v>
      </c>
      <c r="I1010" s="261"/>
      <c r="J1010" s="257"/>
      <c r="K1010" s="257"/>
      <c r="L1010" s="262"/>
      <c r="M1010" s="263"/>
      <c r="N1010" s="264"/>
      <c r="O1010" s="264"/>
      <c r="P1010" s="264"/>
      <c r="Q1010" s="264"/>
      <c r="R1010" s="264"/>
      <c r="S1010" s="264"/>
      <c r="T1010" s="265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66" t="s">
        <v>218</v>
      </c>
      <c r="AU1010" s="266" t="s">
        <v>214</v>
      </c>
      <c r="AV1010" s="14" t="s">
        <v>85</v>
      </c>
      <c r="AW1010" s="14" t="s">
        <v>32</v>
      </c>
      <c r="AX1010" s="14" t="s">
        <v>76</v>
      </c>
      <c r="AY1010" s="266" t="s">
        <v>205</v>
      </c>
    </row>
    <row r="1011" s="16" customFormat="1">
      <c r="A1011" s="16"/>
      <c r="B1011" s="278"/>
      <c r="C1011" s="279"/>
      <c r="D1011" s="247" t="s">
        <v>218</v>
      </c>
      <c r="E1011" s="280" t="s">
        <v>1</v>
      </c>
      <c r="F1011" s="281" t="s">
        <v>241</v>
      </c>
      <c r="G1011" s="279"/>
      <c r="H1011" s="282">
        <v>46.595999999999997</v>
      </c>
      <c r="I1011" s="283"/>
      <c r="J1011" s="279"/>
      <c r="K1011" s="279"/>
      <c r="L1011" s="284"/>
      <c r="M1011" s="285"/>
      <c r="N1011" s="286"/>
      <c r="O1011" s="286"/>
      <c r="P1011" s="286"/>
      <c r="Q1011" s="286"/>
      <c r="R1011" s="286"/>
      <c r="S1011" s="286"/>
      <c r="T1011" s="287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T1011" s="288" t="s">
        <v>218</v>
      </c>
      <c r="AU1011" s="288" t="s">
        <v>214</v>
      </c>
      <c r="AV1011" s="16" t="s">
        <v>214</v>
      </c>
      <c r="AW1011" s="16" t="s">
        <v>32</v>
      </c>
      <c r="AX1011" s="16" t="s">
        <v>76</v>
      </c>
      <c r="AY1011" s="288" t="s">
        <v>205</v>
      </c>
    </row>
    <row r="1012" s="13" customFormat="1">
      <c r="A1012" s="13"/>
      <c r="B1012" s="245"/>
      <c r="C1012" s="246"/>
      <c r="D1012" s="247" t="s">
        <v>218</v>
      </c>
      <c r="E1012" s="248" t="s">
        <v>1</v>
      </c>
      <c r="F1012" s="249" t="s">
        <v>855</v>
      </c>
      <c r="G1012" s="246"/>
      <c r="H1012" s="248" t="s">
        <v>1</v>
      </c>
      <c r="I1012" s="250"/>
      <c r="J1012" s="246"/>
      <c r="K1012" s="246"/>
      <c r="L1012" s="251"/>
      <c r="M1012" s="252"/>
      <c r="N1012" s="253"/>
      <c r="O1012" s="253"/>
      <c r="P1012" s="253"/>
      <c r="Q1012" s="253"/>
      <c r="R1012" s="253"/>
      <c r="S1012" s="253"/>
      <c r="T1012" s="254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5" t="s">
        <v>218</v>
      </c>
      <c r="AU1012" s="255" t="s">
        <v>214</v>
      </c>
      <c r="AV1012" s="13" t="s">
        <v>83</v>
      </c>
      <c r="AW1012" s="13" t="s">
        <v>32</v>
      </c>
      <c r="AX1012" s="13" t="s">
        <v>76</v>
      </c>
      <c r="AY1012" s="255" t="s">
        <v>205</v>
      </c>
    </row>
    <row r="1013" s="14" customFormat="1">
      <c r="A1013" s="14"/>
      <c r="B1013" s="256"/>
      <c r="C1013" s="257"/>
      <c r="D1013" s="247" t="s">
        <v>218</v>
      </c>
      <c r="E1013" s="258" t="s">
        <v>1</v>
      </c>
      <c r="F1013" s="259" t="s">
        <v>869</v>
      </c>
      <c r="G1013" s="257"/>
      <c r="H1013" s="260">
        <v>15.93</v>
      </c>
      <c r="I1013" s="261"/>
      <c r="J1013" s="257"/>
      <c r="K1013" s="257"/>
      <c r="L1013" s="262"/>
      <c r="M1013" s="263"/>
      <c r="N1013" s="264"/>
      <c r="O1013" s="264"/>
      <c r="P1013" s="264"/>
      <c r="Q1013" s="264"/>
      <c r="R1013" s="264"/>
      <c r="S1013" s="264"/>
      <c r="T1013" s="265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66" t="s">
        <v>218</v>
      </c>
      <c r="AU1013" s="266" t="s">
        <v>214</v>
      </c>
      <c r="AV1013" s="14" t="s">
        <v>85</v>
      </c>
      <c r="AW1013" s="14" t="s">
        <v>32</v>
      </c>
      <c r="AX1013" s="14" t="s">
        <v>76</v>
      </c>
      <c r="AY1013" s="266" t="s">
        <v>205</v>
      </c>
    </row>
    <row r="1014" s="16" customFormat="1">
      <c r="A1014" s="16"/>
      <c r="B1014" s="278"/>
      <c r="C1014" s="279"/>
      <c r="D1014" s="247" t="s">
        <v>218</v>
      </c>
      <c r="E1014" s="280" t="s">
        <v>1</v>
      </c>
      <c r="F1014" s="281" t="s">
        <v>241</v>
      </c>
      <c r="G1014" s="279"/>
      <c r="H1014" s="282">
        <v>15.93</v>
      </c>
      <c r="I1014" s="283"/>
      <c r="J1014" s="279"/>
      <c r="K1014" s="279"/>
      <c r="L1014" s="284"/>
      <c r="M1014" s="285"/>
      <c r="N1014" s="286"/>
      <c r="O1014" s="286"/>
      <c r="P1014" s="286"/>
      <c r="Q1014" s="286"/>
      <c r="R1014" s="286"/>
      <c r="S1014" s="286"/>
      <c r="T1014" s="287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T1014" s="288" t="s">
        <v>218</v>
      </c>
      <c r="AU1014" s="288" t="s">
        <v>214</v>
      </c>
      <c r="AV1014" s="16" t="s">
        <v>214</v>
      </c>
      <c r="AW1014" s="16" t="s">
        <v>32</v>
      </c>
      <c r="AX1014" s="16" t="s">
        <v>76</v>
      </c>
      <c r="AY1014" s="288" t="s">
        <v>205</v>
      </c>
    </row>
    <row r="1015" s="15" customFormat="1">
      <c r="A1015" s="15"/>
      <c r="B1015" s="267"/>
      <c r="C1015" s="268"/>
      <c r="D1015" s="247" t="s">
        <v>218</v>
      </c>
      <c r="E1015" s="269" t="s">
        <v>1</v>
      </c>
      <c r="F1015" s="270" t="s">
        <v>229</v>
      </c>
      <c r="G1015" s="268"/>
      <c r="H1015" s="271">
        <v>102.367</v>
      </c>
      <c r="I1015" s="272"/>
      <c r="J1015" s="268"/>
      <c r="K1015" s="268"/>
      <c r="L1015" s="273"/>
      <c r="M1015" s="274"/>
      <c r="N1015" s="275"/>
      <c r="O1015" s="275"/>
      <c r="P1015" s="275"/>
      <c r="Q1015" s="275"/>
      <c r="R1015" s="275"/>
      <c r="S1015" s="275"/>
      <c r="T1015" s="276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77" t="s">
        <v>218</v>
      </c>
      <c r="AU1015" s="277" t="s">
        <v>214</v>
      </c>
      <c r="AV1015" s="15" t="s">
        <v>213</v>
      </c>
      <c r="AW1015" s="15" t="s">
        <v>32</v>
      </c>
      <c r="AX1015" s="15" t="s">
        <v>83</v>
      </c>
      <c r="AY1015" s="277" t="s">
        <v>205</v>
      </c>
    </row>
    <row r="1016" s="2" customFormat="1" ht="16.5" customHeight="1">
      <c r="A1016" s="39"/>
      <c r="B1016" s="40"/>
      <c r="C1016" s="227" t="s">
        <v>870</v>
      </c>
      <c r="D1016" s="227" t="s">
        <v>208</v>
      </c>
      <c r="E1016" s="228" t="s">
        <v>871</v>
      </c>
      <c r="F1016" s="229" t="s">
        <v>872</v>
      </c>
      <c r="G1016" s="230" t="s">
        <v>398</v>
      </c>
      <c r="H1016" s="231">
        <v>102.367</v>
      </c>
      <c r="I1016" s="232"/>
      <c r="J1016" s="233">
        <f>ROUND(I1016*H1016,2)</f>
        <v>0</v>
      </c>
      <c r="K1016" s="229" t="s">
        <v>212</v>
      </c>
      <c r="L1016" s="45"/>
      <c r="M1016" s="234" t="s">
        <v>1</v>
      </c>
      <c r="N1016" s="235" t="s">
        <v>41</v>
      </c>
      <c r="O1016" s="92"/>
      <c r="P1016" s="236">
        <f>O1016*H1016</f>
        <v>0</v>
      </c>
      <c r="Q1016" s="236">
        <v>0</v>
      </c>
      <c r="R1016" s="236">
        <f>Q1016*H1016</f>
        <v>0</v>
      </c>
      <c r="S1016" s="236">
        <v>0</v>
      </c>
      <c r="T1016" s="237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38" t="s">
        <v>213</v>
      </c>
      <c r="AT1016" s="238" t="s">
        <v>208</v>
      </c>
      <c r="AU1016" s="238" t="s">
        <v>214</v>
      </c>
      <c r="AY1016" s="18" t="s">
        <v>205</v>
      </c>
      <c r="BE1016" s="239">
        <f>IF(N1016="základní",J1016,0)</f>
        <v>0</v>
      </c>
      <c r="BF1016" s="239">
        <f>IF(N1016="snížená",J1016,0)</f>
        <v>0</v>
      </c>
      <c r="BG1016" s="239">
        <f>IF(N1016="zákl. přenesená",J1016,0)</f>
        <v>0</v>
      </c>
      <c r="BH1016" s="239">
        <f>IF(N1016="sníž. přenesená",J1016,0)</f>
        <v>0</v>
      </c>
      <c r="BI1016" s="239">
        <f>IF(N1016="nulová",J1016,0)</f>
        <v>0</v>
      </c>
      <c r="BJ1016" s="18" t="s">
        <v>83</v>
      </c>
      <c r="BK1016" s="239">
        <f>ROUND(I1016*H1016,2)</f>
        <v>0</v>
      </c>
      <c r="BL1016" s="18" t="s">
        <v>213</v>
      </c>
      <c r="BM1016" s="238" t="s">
        <v>873</v>
      </c>
    </row>
    <row r="1017" s="2" customFormat="1">
      <c r="A1017" s="39"/>
      <c r="B1017" s="40"/>
      <c r="C1017" s="41"/>
      <c r="D1017" s="240" t="s">
        <v>216</v>
      </c>
      <c r="E1017" s="41"/>
      <c r="F1017" s="241" t="s">
        <v>874</v>
      </c>
      <c r="G1017" s="41"/>
      <c r="H1017" s="41"/>
      <c r="I1017" s="242"/>
      <c r="J1017" s="41"/>
      <c r="K1017" s="41"/>
      <c r="L1017" s="45"/>
      <c r="M1017" s="243"/>
      <c r="N1017" s="244"/>
      <c r="O1017" s="92"/>
      <c r="P1017" s="92"/>
      <c r="Q1017" s="92"/>
      <c r="R1017" s="92"/>
      <c r="S1017" s="92"/>
      <c r="T1017" s="93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T1017" s="18" t="s">
        <v>216</v>
      </c>
      <c r="AU1017" s="18" t="s">
        <v>214</v>
      </c>
    </row>
    <row r="1018" s="2" customFormat="1" ht="24.15" customHeight="1">
      <c r="A1018" s="39"/>
      <c r="B1018" s="40"/>
      <c r="C1018" s="227" t="s">
        <v>875</v>
      </c>
      <c r="D1018" s="227" t="s">
        <v>208</v>
      </c>
      <c r="E1018" s="228" t="s">
        <v>876</v>
      </c>
      <c r="F1018" s="229" t="s">
        <v>877</v>
      </c>
      <c r="G1018" s="230" t="s">
        <v>357</v>
      </c>
      <c r="H1018" s="231">
        <v>2.073</v>
      </c>
      <c r="I1018" s="232"/>
      <c r="J1018" s="233">
        <f>ROUND(I1018*H1018,2)</f>
        <v>0</v>
      </c>
      <c r="K1018" s="229" t="s">
        <v>212</v>
      </c>
      <c r="L1018" s="45"/>
      <c r="M1018" s="234" t="s">
        <v>1</v>
      </c>
      <c r="N1018" s="235" t="s">
        <v>41</v>
      </c>
      <c r="O1018" s="92"/>
      <c r="P1018" s="236">
        <f>O1018*H1018</f>
        <v>0</v>
      </c>
      <c r="Q1018" s="236">
        <v>1.05291</v>
      </c>
      <c r="R1018" s="236">
        <f>Q1018*H1018</f>
        <v>2.1826824299999998</v>
      </c>
      <c r="S1018" s="236">
        <v>0</v>
      </c>
      <c r="T1018" s="237">
        <f>S1018*H1018</f>
        <v>0</v>
      </c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R1018" s="238" t="s">
        <v>213</v>
      </c>
      <c r="AT1018" s="238" t="s">
        <v>208</v>
      </c>
      <c r="AU1018" s="238" t="s">
        <v>214</v>
      </c>
      <c r="AY1018" s="18" t="s">
        <v>205</v>
      </c>
      <c r="BE1018" s="239">
        <f>IF(N1018="základní",J1018,0)</f>
        <v>0</v>
      </c>
      <c r="BF1018" s="239">
        <f>IF(N1018="snížená",J1018,0)</f>
        <v>0</v>
      </c>
      <c r="BG1018" s="239">
        <f>IF(N1018="zákl. přenesená",J1018,0)</f>
        <v>0</v>
      </c>
      <c r="BH1018" s="239">
        <f>IF(N1018="sníž. přenesená",J1018,0)</f>
        <v>0</v>
      </c>
      <c r="BI1018" s="239">
        <f>IF(N1018="nulová",J1018,0)</f>
        <v>0</v>
      </c>
      <c r="BJ1018" s="18" t="s">
        <v>83</v>
      </c>
      <c r="BK1018" s="239">
        <f>ROUND(I1018*H1018,2)</f>
        <v>0</v>
      </c>
      <c r="BL1018" s="18" t="s">
        <v>213</v>
      </c>
      <c r="BM1018" s="238" t="s">
        <v>878</v>
      </c>
    </row>
    <row r="1019" s="2" customFormat="1">
      <c r="A1019" s="39"/>
      <c r="B1019" s="40"/>
      <c r="C1019" s="41"/>
      <c r="D1019" s="240" t="s">
        <v>216</v>
      </c>
      <c r="E1019" s="41"/>
      <c r="F1019" s="241" t="s">
        <v>879</v>
      </c>
      <c r="G1019" s="41"/>
      <c r="H1019" s="41"/>
      <c r="I1019" s="242"/>
      <c r="J1019" s="41"/>
      <c r="K1019" s="41"/>
      <c r="L1019" s="45"/>
      <c r="M1019" s="243"/>
      <c r="N1019" s="244"/>
      <c r="O1019" s="92"/>
      <c r="P1019" s="92"/>
      <c r="Q1019" s="92"/>
      <c r="R1019" s="92"/>
      <c r="S1019" s="92"/>
      <c r="T1019" s="93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T1019" s="18" t="s">
        <v>216</v>
      </c>
      <c r="AU1019" s="18" t="s">
        <v>214</v>
      </c>
    </row>
    <row r="1020" s="13" customFormat="1">
      <c r="A1020" s="13"/>
      <c r="B1020" s="245"/>
      <c r="C1020" s="246"/>
      <c r="D1020" s="247" t="s">
        <v>218</v>
      </c>
      <c r="E1020" s="248" t="s">
        <v>1</v>
      </c>
      <c r="F1020" s="249" t="s">
        <v>219</v>
      </c>
      <c r="G1020" s="246"/>
      <c r="H1020" s="248" t="s">
        <v>1</v>
      </c>
      <c r="I1020" s="250"/>
      <c r="J1020" s="246"/>
      <c r="K1020" s="246"/>
      <c r="L1020" s="251"/>
      <c r="M1020" s="252"/>
      <c r="N1020" s="253"/>
      <c r="O1020" s="253"/>
      <c r="P1020" s="253"/>
      <c r="Q1020" s="253"/>
      <c r="R1020" s="253"/>
      <c r="S1020" s="253"/>
      <c r="T1020" s="254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5" t="s">
        <v>218</v>
      </c>
      <c r="AU1020" s="255" t="s">
        <v>214</v>
      </c>
      <c r="AV1020" s="13" t="s">
        <v>83</v>
      </c>
      <c r="AW1020" s="13" t="s">
        <v>32</v>
      </c>
      <c r="AX1020" s="13" t="s">
        <v>76</v>
      </c>
      <c r="AY1020" s="255" t="s">
        <v>205</v>
      </c>
    </row>
    <row r="1021" s="13" customFormat="1">
      <c r="A1021" s="13"/>
      <c r="B1021" s="245"/>
      <c r="C1021" s="246"/>
      <c r="D1021" s="247" t="s">
        <v>218</v>
      </c>
      <c r="E1021" s="248" t="s">
        <v>1</v>
      </c>
      <c r="F1021" s="249" t="s">
        <v>880</v>
      </c>
      <c r="G1021" s="246"/>
      <c r="H1021" s="248" t="s">
        <v>1</v>
      </c>
      <c r="I1021" s="250"/>
      <c r="J1021" s="246"/>
      <c r="K1021" s="246"/>
      <c r="L1021" s="251"/>
      <c r="M1021" s="252"/>
      <c r="N1021" s="253"/>
      <c r="O1021" s="253"/>
      <c r="P1021" s="253"/>
      <c r="Q1021" s="253"/>
      <c r="R1021" s="253"/>
      <c r="S1021" s="253"/>
      <c r="T1021" s="254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55" t="s">
        <v>218</v>
      </c>
      <c r="AU1021" s="255" t="s">
        <v>214</v>
      </c>
      <c r="AV1021" s="13" t="s">
        <v>83</v>
      </c>
      <c r="AW1021" s="13" t="s">
        <v>32</v>
      </c>
      <c r="AX1021" s="13" t="s">
        <v>76</v>
      </c>
      <c r="AY1021" s="255" t="s">
        <v>205</v>
      </c>
    </row>
    <row r="1022" s="13" customFormat="1">
      <c r="A1022" s="13"/>
      <c r="B1022" s="245"/>
      <c r="C1022" s="246"/>
      <c r="D1022" s="247" t="s">
        <v>218</v>
      </c>
      <c r="E1022" s="248" t="s">
        <v>1</v>
      </c>
      <c r="F1022" s="249" t="s">
        <v>220</v>
      </c>
      <c r="G1022" s="246"/>
      <c r="H1022" s="248" t="s">
        <v>1</v>
      </c>
      <c r="I1022" s="250"/>
      <c r="J1022" s="246"/>
      <c r="K1022" s="246"/>
      <c r="L1022" s="251"/>
      <c r="M1022" s="252"/>
      <c r="N1022" s="253"/>
      <c r="O1022" s="253"/>
      <c r="P1022" s="253"/>
      <c r="Q1022" s="253"/>
      <c r="R1022" s="253"/>
      <c r="S1022" s="253"/>
      <c r="T1022" s="254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55" t="s">
        <v>218</v>
      </c>
      <c r="AU1022" s="255" t="s">
        <v>214</v>
      </c>
      <c r="AV1022" s="13" t="s">
        <v>83</v>
      </c>
      <c r="AW1022" s="13" t="s">
        <v>32</v>
      </c>
      <c r="AX1022" s="13" t="s">
        <v>76</v>
      </c>
      <c r="AY1022" s="255" t="s">
        <v>205</v>
      </c>
    </row>
    <row r="1023" s="13" customFormat="1">
      <c r="A1023" s="13"/>
      <c r="B1023" s="245"/>
      <c r="C1023" s="246"/>
      <c r="D1023" s="247" t="s">
        <v>218</v>
      </c>
      <c r="E1023" s="248" t="s">
        <v>1</v>
      </c>
      <c r="F1023" s="249" t="s">
        <v>222</v>
      </c>
      <c r="G1023" s="246"/>
      <c r="H1023" s="248" t="s">
        <v>1</v>
      </c>
      <c r="I1023" s="250"/>
      <c r="J1023" s="246"/>
      <c r="K1023" s="246"/>
      <c r="L1023" s="251"/>
      <c r="M1023" s="252"/>
      <c r="N1023" s="253"/>
      <c r="O1023" s="253"/>
      <c r="P1023" s="253"/>
      <c r="Q1023" s="253"/>
      <c r="R1023" s="253"/>
      <c r="S1023" s="253"/>
      <c r="T1023" s="254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5" t="s">
        <v>218</v>
      </c>
      <c r="AU1023" s="255" t="s">
        <v>214</v>
      </c>
      <c r="AV1023" s="13" t="s">
        <v>83</v>
      </c>
      <c r="AW1023" s="13" t="s">
        <v>32</v>
      </c>
      <c r="AX1023" s="13" t="s">
        <v>76</v>
      </c>
      <c r="AY1023" s="255" t="s">
        <v>205</v>
      </c>
    </row>
    <row r="1024" s="14" customFormat="1">
      <c r="A1024" s="14"/>
      <c r="B1024" s="256"/>
      <c r="C1024" s="257"/>
      <c r="D1024" s="247" t="s">
        <v>218</v>
      </c>
      <c r="E1024" s="258" t="s">
        <v>1</v>
      </c>
      <c r="F1024" s="259" t="s">
        <v>881</v>
      </c>
      <c r="G1024" s="257"/>
      <c r="H1024" s="260">
        <v>0.80200000000000005</v>
      </c>
      <c r="I1024" s="261"/>
      <c r="J1024" s="257"/>
      <c r="K1024" s="257"/>
      <c r="L1024" s="262"/>
      <c r="M1024" s="263"/>
      <c r="N1024" s="264"/>
      <c r="O1024" s="264"/>
      <c r="P1024" s="264"/>
      <c r="Q1024" s="264"/>
      <c r="R1024" s="264"/>
      <c r="S1024" s="264"/>
      <c r="T1024" s="265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66" t="s">
        <v>218</v>
      </c>
      <c r="AU1024" s="266" t="s">
        <v>214</v>
      </c>
      <c r="AV1024" s="14" t="s">
        <v>85</v>
      </c>
      <c r="AW1024" s="14" t="s">
        <v>32</v>
      </c>
      <c r="AX1024" s="14" t="s">
        <v>76</v>
      </c>
      <c r="AY1024" s="266" t="s">
        <v>205</v>
      </c>
    </row>
    <row r="1025" s="14" customFormat="1">
      <c r="A1025" s="14"/>
      <c r="B1025" s="256"/>
      <c r="C1025" s="257"/>
      <c r="D1025" s="247" t="s">
        <v>218</v>
      </c>
      <c r="E1025" s="258" t="s">
        <v>1</v>
      </c>
      <c r="F1025" s="259" t="s">
        <v>882</v>
      </c>
      <c r="G1025" s="257"/>
      <c r="H1025" s="260">
        <v>1.2709999999999999</v>
      </c>
      <c r="I1025" s="261"/>
      <c r="J1025" s="257"/>
      <c r="K1025" s="257"/>
      <c r="L1025" s="262"/>
      <c r="M1025" s="263"/>
      <c r="N1025" s="264"/>
      <c r="O1025" s="264"/>
      <c r="P1025" s="264"/>
      <c r="Q1025" s="264"/>
      <c r="R1025" s="264"/>
      <c r="S1025" s="264"/>
      <c r="T1025" s="265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66" t="s">
        <v>218</v>
      </c>
      <c r="AU1025" s="266" t="s">
        <v>214</v>
      </c>
      <c r="AV1025" s="14" t="s">
        <v>85</v>
      </c>
      <c r="AW1025" s="14" t="s">
        <v>32</v>
      </c>
      <c r="AX1025" s="14" t="s">
        <v>76</v>
      </c>
      <c r="AY1025" s="266" t="s">
        <v>205</v>
      </c>
    </row>
    <row r="1026" s="15" customFormat="1">
      <c r="A1026" s="15"/>
      <c r="B1026" s="267"/>
      <c r="C1026" s="268"/>
      <c r="D1026" s="247" t="s">
        <v>218</v>
      </c>
      <c r="E1026" s="269" t="s">
        <v>1</v>
      </c>
      <c r="F1026" s="270" t="s">
        <v>229</v>
      </c>
      <c r="G1026" s="268"/>
      <c r="H1026" s="271">
        <v>2.073</v>
      </c>
      <c r="I1026" s="272"/>
      <c r="J1026" s="268"/>
      <c r="K1026" s="268"/>
      <c r="L1026" s="273"/>
      <c r="M1026" s="274"/>
      <c r="N1026" s="275"/>
      <c r="O1026" s="275"/>
      <c r="P1026" s="275"/>
      <c r="Q1026" s="275"/>
      <c r="R1026" s="275"/>
      <c r="S1026" s="275"/>
      <c r="T1026" s="276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T1026" s="277" t="s">
        <v>218</v>
      </c>
      <c r="AU1026" s="277" t="s">
        <v>214</v>
      </c>
      <c r="AV1026" s="15" t="s">
        <v>213</v>
      </c>
      <c r="AW1026" s="15" t="s">
        <v>32</v>
      </c>
      <c r="AX1026" s="15" t="s">
        <v>83</v>
      </c>
      <c r="AY1026" s="277" t="s">
        <v>205</v>
      </c>
    </row>
    <row r="1027" s="12" customFormat="1" ht="20.88" customHeight="1">
      <c r="A1027" s="12"/>
      <c r="B1027" s="211"/>
      <c r="C1027" s="212"/>
      <c r="D1027" s="213" t="s">
        <v>75</v>
      </c>
      <c r="E1027" s="225" t="s">
        <v>556</v>
      </c>
      <c r="F1027" s="225" t="s">
        <v>883</v>
      </c>
      <c r="G1027" s="212"/>
      <c r="H1027" s="212"/>
      <c r="I1027" s="215"/>
      <c r="J1027" s="226">
        <f>BK1027</f>
        <v>0</v>
      </c>
      <c r="K1027" s="212"/>
      <c r="L1027" s="217"/>
      <c r="M1027" s="218"/>
      <c r="N1027" s="219"/>
      <c r="O1027" s="219"/>
      <c r="P1027" s="220">
        <f>SUM(P1028:P1078)</f>
        <v>0</v>
      </c>
      <c r="Q1027" s="219"/>
      <c r="R1027" s="220">
        <f>SUM(R1028:R1078)</f>
        <v>14.724525540000002</v>
      </c>
      <c r="S1027" s="219"/>
      <c r="T1027" s="221">
        <f>SUM(T1028:T1078)</f>
        <v>0</v>
      </c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R1027" s="222" t="s">
        <v>83</v>
      </c>
      <c r="AT1027" s="223" t="s">
        <v>75</v>
      </c>
      <c r="AU1027" s="223" t="s">
        <v>85</v>
      </c>
      <c r="AY1027" s="222" t="s">
        <v>205</v>
      </c>
      <c r="BK1027" s="224">
        <f>SUM(BK1028:BK1078)</f>
        <v>0</v>
      </c>
    </row>
    <row r="1028" s="2" customFormat="1" ht="21.75" customHeight="1">
      <c r="A1028" s="39"/>
      <c r="B1028" s="40"/>
      <c r="C1028" s="227" t="s">
        <v>884</v>
      </c>
      <c r="D1028" s="227" t="s">
        <v>208</v>
      </c>
      <c r="E1028" s="228" t="s">
        <v>885</v>
      </c>
      <c r="F1028" s="229" t="s">
        <v>886</v>
      </c>
      <c r="G1028" s="230" t="s">
        <v>211</v>
      </c>
      <c r="H1028" s="231">
        <v>5.5970000000000004</v>
      </c>
      <c r="I1028" s="232"/>
      <c r="J1028" s="233">
        <f>ROUND(I1028*H1028,2)</f>
        <v>0</v>
      </c>
      <c r="K1028" s="229" t="s">
        <v>212</v>
      </c>
      <c r="L1028" s="45"/>
      <c r="M1028" s="234" t="s">
        <v>1</v>
      </c>
      <c r="N1028" s="235" t="s">
        <v>41</v>
      </c>
      <c r="O1028" s="92"/>
      <c r="P1028" s="236">
        <f>O1028*H1028</f>
        <v>0</v>
      </c>
      <c r="Q1028" s="236">
        <v>2.5019499999999999</v>
      </c>
      <c r="R1028" s="236">
        <f>Q1028*H1028</f>
        <v>14.003414150000001</v>
      </c>
      <c r="S1028" s="236">
        <v>0</v>
      </c>
      <c r="T1028" s="237">
        <f>S1028*H1028</f>
        <v>0</v>
      </c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R1028" s="238" t="s">
        <v>213</v>
      </c>
      <c r="AT1028" s="238" t="s">
        <v>208</v>
      </c>
      <c r="AU1028" s="238" t="s">
        <v>214</v>
      </c>
      <c r="AY1028" s="18" t="s">
        <v>205</v>
      </c>
      <c r="BE1028" s="239">
        <f>IF(N1028="základní",J1028,0)</f>
        <v>0</v>
      </c>
      <c r="BF1028" s="239">
        <f>IF(N1028="snížená",J1028,0)</f>
        <v>0</v>
      </c>
      <c r="BG1028" s="239">
        <f>IF(N1028="zákl. přenesená",J1028,0)</f>
        <v>0</v>
      </c>
      <c r="BH1028" s="239">
        <f>IF(N1028="sníž. přenesená",J1028,0)</f>
        <v>0</v>
      </c>
      <c r="BI1028" s="239">
        <f>IF(N1028="nulová",J1028,0)</f>
        <v>0</v>
      </c>
      <c r="BJ1028" s="18" t="s">
        <v>83</v>
      </c>
      <c r="BK1028" s="239">
        <f>ROUND(I1028*H1028,2)</f>
        <v>0</v>
      </c>
      <c r="BL1028" s="18" t="s">
        <v>213</v>
      </c>
      <c r="BM1028" s="238" t="s">
        <v>887</v>
      </c>
    </row>
    <row r="1029" s="2" customFormat="1">
      <c r="A1029" s="39"/>
      <c r="B1029" s="40"/>
      <c r="C1029" s="41"/>
      <c r="D1029" s="240" t="s">
        <v>216</v>
      </c>
      <c r="E1029" s="41"/>
      <c r="F1029" s="241" t="s">
        <v>888</v>
      </c>
      <c r="G1029" s="41"/>
      <c r="H1029" s="41"/>
      <c r="I1029" s="242"/>
      <c r="J1029" s="41"/>
      <c r="K1029" s="41"/>
      <c r="L1029" s="45"/>
      <c r="M1029" s="243"/>
      <c r="N1029" s="244"/>
      <c r="O1029" s="92"/>
      <c r="P1029" s="92"/>
      <c r="Q1029" s="92"/>
      <c r="R1029" s="92"/>
      <c r="S1029" s="92"/>
      <c r="T1029" s="93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T1029" s="18" t="s">
        <v>216</v>
      </c>
      <c r="AU1029" s="18" t="s">
        <v>214</v>
      </c>
    </row>
    <row r="1030" s="13" customFormat="1">
      <c r="A1030" s="13"/>
      <c r="B1030" s="245"/>
      <c r="C1030" s="246"/>
      <c r="D1030" s="247" t="s">
        <v>218</v>
      </c>
      <c r="E1030" s="248" t="s">
        <v>1</v>
      </c>
      <c r="F1030" s="249" t="s">
        <v>219</v>
      </c>
      <c r="G1030" s="246"/>
      <c r="H1030" s="248" t="s">
        <v>1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5" t="s">
        <v>218</v>
      </c>
      <c r="AU1030" s="255" t="s">
        <v>214</v>
      </c>
      <c r="AV1030" s="13" t="s">
        <v>83</v>
      </c>
      <c r="AW1030" s="13" t="s">
        <v>32</v>
      </c>
      <c r="AX1030" s="13" t="s">
        <v>76</v>
      </c>
      <c r="AY1030" s="255" t="s">
        <v>205</v>
      </c>
    </row>
    <row r="1031" s="13" customFormat="1">
      <c r="A1031" s="13"/>
      <c r="B1031" s="245"/>
      <c r="C1031" s="246"/>
      <c r="D1031" s="247" t="s">
        <v>218</v>
      </c>
      <c r="E1031" s="248" t="s">
        <v>1</v>
      </c>
      <c r="F1031" s="249" t="s">
        <v>220</v>
      </c>
      <c r="G1031" s="246"/>
      <c r="H1031" s="248" t="s">
        <v>1</v>
      </c>
      <c r="I1031" s="250"/>
      <c r="J1031" s="246"/>
      <c r="K1031" s="246"/>
      <c r="L1031" s="251"/>
      <c r="M1031" s="252"/>
      <c r="N1031" s="253"/>
      <c r="O1031" s="253"/>
      <c r="P1031" s="253"/>
      <c r="Q1031" s="253"/>
      <c r="R1031" s="253"/>
      <c r="S1031" s="253"/>
      <c r="T1031" s="254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55" t="s">
        <v>218</v>
      </c>
      <c r="AU1031" s="255" t="s">
        <v>214</v>
      </c>
      <c r="AV1031" s="13" t="s">
        <v>83</v>
      </c>
      <c r="AW1031" s="13" t="s">
        <v>32</v>
      </c>
      <c r="AX1031" s="13" t="s">
        <v>76</v>
      </c>
      <c r="AY1031" s="255" t="s">
        <v>205</v>
      </c>
    </row>
    <row r="1032" s="13" customFormat="1">
      <c r="A1032" s="13"/>
      <c r="B1032" s="245"/>
      <c r="C1032" s="246"/>
      <c r="D1032" s="247" t="s">
        <v>218</v>
      </c>
      <c r="E1032" s="248" t="s">
        <v>1</v>
      </c>
      <c r="F1032" s="249" t="s">
        <v>222</v>
      </c>
      <c r="G1032" s="246"/>
      <c r="H1032" s="248" t="s">
        <v>1</v>
      </c>
      <c r="I1032" s="250"/>
      <c r="J1032" s="246"/>
      <c r="K1032" s="246"/>
      <c r="L1032" s="251"/>
      <c r="M1032" s="252"/>
      <c r="N1032" s="253"/>
      <c r="O1032" s="253"/>
      <c r="P1032" s="253"/>
      <c r="Q1032" s="253"/>
      <c r="R1032" s="253"/>
      <c r="S1032" s="253"/>
      <c r="T1032" s="254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55" t="s">
        <v>218</v>
      </c>
      <c r="AU1032" s="255" t="s">
        <v>214</v>
      </c>
      <c r="AV1032" s="13" t="s">
        <v>83</v>
      </c>
      <c r="AW1032" s="13" t="s">
        <v>32</v>
      </c>
      <c r="AX1032" s="13" t="s">
        <v>76</v>
      </c>
      <c r="AY1032" s="255" t="s">
        <v>205</v>
      </c>
    </row>
    <row r="1033" s="14" customFormat="1">
      <c r="A1033" s="14"/>
      <c r="B1033" s="256"/>
      <c r="C1033" s="257"/>
      <c r="D1033" s="247" t="s">
        <v>218</v>
      </c>
      <c r="E1033" s="258" t="s">
        <v>1</v>
      </c>
      <c r="F1033" s="259" t="s">
        <v>889</v>
      </c>
      <c r="G1033" s="257"/>
      <c r="H1033" s="260">
        <v>5.5970000000000004</v>
      </c>
      <c r="I1033" s="261"/>
      <c r="J1033" s="257"/>
      <c r="K1033" s="257"/>
      <c r="L1033" s="262"/>
      <c r="M1033" s="263"/>
      <c r="N1033" s="264"/>
      <c r="O1033" s="264"/>
      <c r="P1033" s="264"/>
      <c r="Q1033" s="264"/>
      <c r="R1033" s="264"/>
      <c r="S1033" s="264"/>
      <c r="T1033" s="265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66" t="s">
        <v>218</v>
      </c>
      <c r="AU1033" s="266" t="s">
        <v>214</v>
      </c>
      <c r="AV1033" s="14" t="s">
        <v>85</v>
      </c>
      <c r="AW1033" s="14" t="s">
        <v>32</v>
      </c>
      <c r="AX1033" s="14" t="s">
        <v>76</v>
      </c>
      <c r="AY1033" s="266" t="s">
        <v>205</v>
      </c>
    </row>
    <row r="1034" s="15" customFormat="1">
      <c r="A1034" s="15"/>
      <c r="B1034" s="267"/>
      <c r="C1034" s="268"/>
      <c r="D1034" s="247" t="s">
        <v>218</v>
      </c>
      <c r="E1034" s="269" t="s">
        <v>1</v>
      </c>
      <c r="F1034" s="270" t="s">
        <v>229</v>
      </c>
      <c r="G1034" s="268"/>
      <c r="H1034" s="271">
        <v>5.5970000000000004</v>
      </c>
      <c r="I1034" s="272"/>
      <c r="J1034" s="268"/>
      <c r="K1034" s="268"/>
      <c r="L1034" s="273"/>
      <c r="M1034" s="274"/>
      <c r="N1034" s="275"/>
      <c r="O1034" s="275"/>
      <c r="P1034" s="275"/>
      <c r="Q1034" s="275"/>
      <c r="R1034" s="275"/>
      <c r="S1034" s="275"/>
      <c r="T1034" s="276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T1034" s="277" t="s">
        <v>218</v>
      </c>
      <c r="AU1034" s="277" t="s">
        <v>214</v>
      </c>
      <c r="AV1034" s="15" t="s">
        <v>213</v>
      </c>
      <c r="AW1034" s="15" t="s">
        <v>32</v>
      </c>
      <c r="AX1034" s="15" t="s">
        <v>83</v>
      </c>
      <c r="AY1034" s="277" t="s">
        <v>205</v>
      </c>
    </row>
    <row r="1035" s="2" customFormat="1" ht="24.15" customHeight="1">
      <c r="A1035" s="39"/>
      <c r="B1035" s="40"/>
      <c r="C1035" s="227" t="s">
        <v>890</v>
      </c>
      <c r="D1035" s="227" t="s">
        <v>208</v>
      </c>
      <c r="E1035" s="228" t="s">
        <v>891</v>
      </c>
      <c r="F1035" s="229" t="s">
        <v>892</v>
      </c>
      <c r="G1035" s="230" t="s">
        <v>357</v>
      </c>
      <c r="H1035" s="231">
        <v>0.50900000000000001</v>
      </c>
      <c r="I1035" s="232"/>
      <c r="J1035" s="233">
        <f>ROUND(I1035*H1035,2)</f>
        <v>0</v>
      </c>
      <c r="K1035" s="229" t="s">
        <v>212</v>
      </c>
      <c r="L1035" s="45"/>
      <c r="M1035" s="234" t="s">
        <v>1</v>
      </c>
      <c r="N1035" s="235" t="s">
        <v>41</v>
      </c>
      <c r="O1035" s="92"/>
      <c r="P1035" s="236">
        <f>O1035*H1035</f>
        <v>0</v>
      </c>
      <c r="Q1035" s="236">
        <v>1.0492699999999999</v>
      </c>
      <c r="R1035" s="236">
        <f>Q1035*H1035</f>
        <v>0.53407842999999999</v>
      </c>
      <c r="S1035" s="236">
        <v>0</v>
      </c>
      <c r="T1035" s="237">
        <f>S1035*H1035</f>
        <v>0</v>
      </c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R1035" s="238" t="s">
        <v>213</v>
      </c>
      <c r="AT1035" s="238" t="s">
        <v>208</v>
      </c>
      <c r="AU1035" s="238" t="s">
        <v>214</v>
      </c>
      <c r="AY1035" s="18" t="s">
        <v>205</v>
      </c>
      <c r="BE1035" s="239">
        <f>IF(N1035="základní",J1035,0)</f>
        <v>0</v>
      </c>
      <c r="BF1035" s="239">
        <f>IF(N1035="snížená",J1035,0)</f>
        <v>0</v>
      </c>
      <c r="BG1035" s="239">
        <f>IF(N1035="zákl. přenesená",J1035,0)</f>
        <v>0</v>
      </c>
      <c r="BH1035" s="239">
        <f>IF(N1035="sníž. přenesená",J1035,0)</f>
        <v>0</v>
      </c>
      <c r="BI1035" s="239">
        <f>IF(N1035="nulová",J1035,0)</f>
        <v>0</v>
      </c>
      <c r="BJ1035" s="18" t="s">
        <v>83</v>
      </c>
      <c r="BK1035" s="239">
        <f>ROUND(I1035*H1035,2)</f>
        <v>0</v>
      </c>
      <c r="BL1035" s="18" t="s">
        <v>213</v>
      </c>
      <c r="BM1035" s="238" t="s">
        <v>893</v>
      </c>
    </row>
    <row r="1036" s="2" customFormat="1">
      <c r="A1036" s="39"/>
      <c r="B1036" s="40"/>
      <c r="C1036" s="41"/>
      <c r="D1036" s="240" t="s">
        <v>216</v>
      </c>
      <c r="E1036" s="41"/>
      <c r="F1036" s="241" t="s">
        <v>894</v>
      </c>
      <c r="G1036" s="41"/>
      <c r="H1036" s="41"/>
      <c r="I1036" s="242"/>
      <c r="J1036" s="41"/>
      <c r="K1036" s="41"/>
      <c r="L1036" s="45"/>
      <c r="M1036" s="243"/>
      <c r="N1036" s="244"/>
      <c r="O1036" s="92"/>
      <c r="P1036" s="92"/>
      <c r="Q1036" s="92"/>
      <c r="R1036" s="92"/>
      <c r="S1036" s="92"/>
      <c r="T1036" s="93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T1036" s="18" t="s">
        <v>216</v>
      </c>
      <c r="AU1036" s="18" t="s">
        <v>214</v>
      </c>
    </row>
    <row r="1037" s="13" customFormat="1">
      <c r="A1037" s="13"/>
      <c r="B1037" s="245"/>
      <c r="C1037" s="246"/>
      <c r="D1037" s="247" t="s">
        <v>218</v>
      </c>
      <c r="E1037" s="248" t="s">
        <v>1</v>
      </c>
      <c r="F1037" s="249" t="s">
        <v>219</v>
      </c>
      <c r="G1037" s="246"/>
      <c r="H1037" s="248" t="s">
        <v>1</v>
      </c>
      <c r="I1037" s="250"/>
      <c r="J1037" s="246"/>
      <c r="K1037" s="246"/>
      <c r="L1037" s="251"/>
      <c r="M1037" s="252"/>
      <c r="N1037" s="253"/>
      <c r="O1037" s="253"/>
      <c r="P1037" s="253"/>
      <c r="Q1037" s="253"/>
      <c r="R1037" s="253"/>
      <c r="S1037" s="253"/>
      <c r="T1037" s="254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5" t="s">
        <v>218</v>
      </c>
      <c r="AU1037" s="255" t="s">
        <v>214</v>
      </c>
      <c r="AV1037" s="13" t="s">
        <v>83</v>
      </c>
      <c r="AW1037" s="13" t="s">
        <v>32</v>
      </c>
      <c r="AX1037" s="13" t="s">
        <v>76</v>
      </c>
      <c r="AY1037" s="255" t="s">
        <v>205</v>
      </c>
    </row>
    <row r="1038" s="13" customFormat="1">
      <c r="A1038" s="13"/>
      <c r="B1038" s="245"/>
      <c r="C1038" s="246"/>
      <c r="D1038" s="247" t="s">
        <v>218</v>
      </c>
      <c r="E1038" s="248" t="s">
        <v>1</v>
      </c>
      <c r="F1038" s="249" t="s">
        <v>895</v>
      </c>
      <c r="G1038" s="246"/>
      <c r="H1038" s="248" t="s">
        <v>1</v>
      </c>
      <c r="I1038" s="250"/>
      <c r="J1038" s="246"/>
      <c r="K1038" s="246"/>
      <c r="L1038" s="251"/>
      <c r="M1038" s="252"/>
      <c r="N1038" s="253"/>
      <c r="O1038" s="253"/>
      <c r="P1038" s="253"/>
      <c r="Q1038" s="253"/>
      <c r="R1038" s="253"/>
      <c r="S1038" s="253"/>
      <c r="T1038" s="254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5" t="s">
        <v>218</v>
      </c>
      <c r="AU1038" s="255" t="s">
        <v>214</v>
      </c>
      <c r="AV1038" s="13" t="s">
        <v>83</v>
      </c>
      <c r="AW1038" s="13" t="s">
        <v>32</v>
      </c>
      <c r="AX1038" s="13" t="s">
        <v>76</v>
      </c>
      <c r="AY1038" s="255" t="s">
        <v>205</v>
      </c>
    </row>
    <row r="1039" s="13" customFormat="1">
      <c r="A1039" s="13"/>
      <c r="B1039" s="245"/>
      <c r="C1039" s="246"/>
      <c r="D1039" s="247" t="s">
        <v>218</v>
      </c>
      <c r="E1039" s="248" t="s">
        <v>1</v>
      </c>
      <c r="F1039" s="249" t="s">
        <v>220</v>
      </c>
      <c r="G1039" s="246"/>
      <c r="H1039" s="248" t="s">
        <v>1</v>
      </c>
      <c r="I1039" s="250"/>
      <c r="J1039" s="246"/>
      <c r="K1039" s="246"/>
      <c r="L1039" s="251"/>
      <c r="M1039" s="252"/>
      <c r="N1039" s="253"/>
      <c r="O1039" s="253"/>
      <c r="P1039" s="253"/>
      <c r="Q1039" s="253"/>
      <c r="R1039" s="253"/>
      <c r="S1039" s="253"/>
      <c r="T1039" s="254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5" t="s">
        <v>218</v>
      </c>
      <c r="AU1039" s="255" t="s">
        <v>214</v>
      </c>
      <c r="AV1039" s="13" t="s">
        <v>83</v>
      </c>
      <c r="AW1039" s="13" t="s">
        <v>32</v>
      </c>
      <c r="AX1039" s="13" t="s">
        <v>76</v>
      </c>
      <c r="AY1039" s="255" t="s">
        <v>205</v>
      </c>
    </row>
    <row r="1040" s="13" customFormat="1">
      <c r="A1040" s="13"/>
      <c r="B1040" s="245"/>
      <c r="C1040" s="246"/>
      <c r="D1040" s="247" t="s">
        <v>218</v>
      </c>
      <c r="E1040" s="248" t="s">
        <v>1</v>
      </c>
      <c r="F1040" s="249" t="s">
        <v>222</v>
      </c>
      <c r="G1040" s="246"/>
      <c r="H1040" s="248" t="s">
        <v>1</v>
      </c>
      <c r="I1040" s="250"/>
      <c r="J1040" s="246"/>
      <c r="K1040" s="246"/>
      <c r="L1040" s="251"/>
      <c r="M1040" s="252"/>
      <c r="N1040" s="253"/>
      <c r="O1040" s="253"/>
      <c r="P1040" s="253"/>
      <c r="Q1040" s="253"/>
      <c r="R1040" s="253"/>
      <c r="S1040" s="253"/>
      <c r="T1040" s="254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5" t="s">
        <v>218</v>
      </c>
      <c r="AU1040" s="255" t="s">
        <v>214</v>
      </c>
      <c r="AV1040" s="13" t="s">
        <v>83</v>
      </c>
      <c r="AW1040" s="13" t="s">
        <v>32</v>
      </c>
      <c r="AX1040" s="13" t="s">
        <v>76</v>
      </c>
      <c r="AY1040" s="255" t="s">
        <v>205</v>
      </c>
    </row>
    <row r="1041" s="14" customFormat="1">
      <c r="A1041" s="14"/>
      <c r="B1041" s="256"/>
      <c r="C1041" s="257"/>
      <c r="D1041" s="247" t="s">
        <v>218</v>
      </c>
      <c r="E1041" s="258" t="s">
        <v>1</v>
      </c>
      <c r="F1041" s="259" t="s">
        <v>896</v>
      </c>
      <c r="G1041" s="257"/>
      <c r="H1041" s="260">
        <v>0.50900000000000001</v>
      </c>
      <c r="I1041" s="261"/>
      <c r="J1041" s="257"/>
      <c r="K1041" s="257"/>
      <c r="L1041" s="262"/>
      <c r="M1041" s="263"/>
      <c r="N1041" s="264"/>
      <c r="O1041" s="264"/>
      <c r="P1041" s="264"/>
      <c r="Q1041" s="264"/>
      <c r="R1041" s="264"/>
      <c r="S1041" s="264"/>
      <c r="T1041" s="265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66" t="s">
        <v>218</v>
      </c>
      <c r="AU1041" s="266" t="s">
        <v>214</v>
      </c>
      <c r="AV1041" s="14" t="s">
        <v>85</v>
      </c>
      <c r="AW1041" s="14" t="s">
        <v>32</v>
      </c>
      <c r="AX1041" s="14" t="s">
        <v>76</v>
      </c>
      <c r="AY1041" s="266" t="s">
        <v>205</v>
      </c>
    </row>
    <row r="1042" s="15" customFormat="1">
      <c r="A1042" s="15"/>
      <c r="B1042" s="267"/>
      <c r="C1042" s="268"/>
      <c r="D1042" s="247" t="s">
        <v>218</v>
      </c>
      <c r="E1042" s="269" t="s">
        <v>1</v>
      </c>
      <c r="F1042" s="270" t="s">
        <v>229</v>
      </c>
      <c r="G1042" s="268"/>
      <c r="H1042" s="271">
        <v>0.50900000000000001</v>
      </c>
      <c r="I1042" s="272"/>
      <c r="J1042" s="268"/>
      <c r="K1042" s="268"/>
      <c r="L1042" s="273"/>
      <c r="M1042" s="274"/>
      <c r="N1042" s="275"/>
      <c r="O1042" s="275"/>
      <c r="P1042" s="275"/>
      <c r="Q1042" s="275"/>
      <c r="R1042" s="275"/>
      <c r="S1042" s="275"/>
      <c r="T1042" s="276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T1042" s="277" t="s">
        <v>218</v>
      </c>
      <c r="AU1042" s="277" t="s">
        <v>214</v>
      </c>
      <c r="AV1042" s="15" t="s">
        <v>213</v>
      </c>
      <c r="AW1042" s="15" t="s">
        <v>32</v>
      </c>
      <c r="AX1042" s="15" t="s">
        <v>83</v>
      </c>
      <c r="AY1042" s="277" t="s">
        <v>205</v>
      </c>
    </row>
    <row r="1043" s="2" customFormat="1" ht="24.15" customHeight="1">
      <c r="A1043" s="39"/>
      <c r="B1043" s="40"/>
      <c r="C1043" s="227" t="s">
        <v>897</v>
      </c>
      <c r="D1043" s="227" t="s">
        <v>208</v>
      </c>
      <c r="E1043" s="228" t="s">
        <v>898</v>
      </c>
      <c r="F1043" s="229" t="s">
        <v>899</v>
      </c>
      <c r="G1043" s="230" t="s">
        <v>398</v>
      </c>
      <c r="H1043" s="231">
        <v>4.7199999999999998</v>
      </c>
      <c r="I1043" s="232"/>
      <c r="J1043" s="233">
        <f>ROUND(I1043*H1043,2)</f>
        <v>0</v>
      </c>
      <c r="K1043" s="229" t="s">
        <v>212</v>
      </c>
      <c r="L1043" s="45"/>
      <c r="M1043" s="234" t="s">
        <v>1</v>
      </c>
      <c r="N1043" s="235" t="s">
        <v>41</v>
      </c>
      <c r="O1043" s="92"/>
      <c r="P1043" s="236">
        <f>O1043*H1043</f>
        <v>0</v>
      </c>
      <c r="Q1043" s="236">
        <v>0.012959999999999999</v>
      </c>
      <c r="R1043" s="236">
        <f>Q1043*H1043</f>
        <v>0.061171199999999995</v>
      </c>
      <c r="S1043" s="236">
        <v>0</v>
      </c>
      <c r="T1043" s="237">
        <f>S1043*H1043</f>
        <v>0</v>
      </c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R1043" s="238" t="s">
        <v>213</v>
      </c>
      <c r="AT1043" s="238" t="s">
        <v>208</v>
      </c>
      <c r="AU1043" s="238" t="s">
        <v>214</v>
      </c>
      <c r="AY1043" s="18" t="s">
        <v>205</v>
      </c>
      <c r="BE1043" s="239">
        <f>IF(N1043="základní",J1043,0)</f>
        <v>0</v>
      </c>
      <c r="BF1043" s="239">
        <f>IF(N1043="snížená",J1043,0)</f>
        <v>0</v>
      </c>
      <c r="BG1043" s="239">
        <f>IF(N1043="zákl. přenesená",J1043,0)</f>
        <v>0</v>
      </c>
      <c r="BH1043" s="239">
        <f>IF(N1043="sníž. přenesená",J1043,0)</f>
        <v>0</v>
      </c>
      <c r="BI1043" s="239">
        <f>IF(N1043="nulová",J1043,0)</f>
        <v>0</v>
      </c>
      <c r="BJ1043" s="18" t="s">
        <v>83</v>
      </c>
      <c r="BK1043" s="239">
        <f>ROUND(I1043*H1043,2)</f>
        <v>0</v>
      </c>
      <c r="BL1043" s="18" t="s">
        <v>213</v>
      </c>
      <c r="BM1043" s="238" t="s">
        <v>900</v>
      </c>
    </row>
    <row r="1044" s="2" customFormat="1">
      <c r="A1044" s="39"/>
      <c r="B1044" s="40"/>
      <c r="C1044" s="41"/>
      <c r="D1044" s="240" t="s">
        <v>216</v>
      </c>
      <c r="E1044" s="41"/>
      <c r="F1044" s="241" t="s">
        <v>901</v>
      </c>
      <c r="G1044" s="41"/>
      <c r="H1044" s="41"/>
      <c r="I1044" s="242"/>
      <c r="J1044" s="41"/>
      <c r="K1044" s="41"/>
      <c r="L1044" s="45"/>
      <c r="M1044" s="243"/>
      <c r="N1044" s="244"/>
      <c r="O1044" s="92"/>
      <c r="P1044" s="92"/>
      <c r="Q1044" s="92"/>
      <c r="R1044" s="92"/>
      <c r="S1044" s="92"/>
      <c r="T1044" s="93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T1044" s="18" t="s">
        <v>216</v>
      </c>
      <c r="AU1044" s="18" t="s">
        <v>214</v>
      </c>
    </row>
    <row r="1045" s="13" customFormat="1">
      <c r="A1045" s="13"/>
      <c r="B1045" s="245"/>
      <c r="C1045" s="246"/>
      <c r="D1045" s="247" t="s">
        <v>218</v>
      </c>
      <c r="E1045" s="248" t="s">
        <v>1</v>
      </c>
      <c r="F1045" s="249" t="s">
        <v>219</v>
      </c>
      <c r="G1045" s="246"/>
      <c r="H1045" s="248" t="s">
        <v>1</v>
      </c>
      <c r="I1045" s="250"/>
      <c r="J1045" s="246"/>
      <c r="K1045" s="246"/>
      <c r="L1045" s="251"/>
      <c r="M1045" s="252"/>
      <c r="N1045" s="253"/>
      <c r="O1045" s="253"/>
      <c r="P1045" s="253"/>
      <c r="Q1045" s="253"/>
      <c r="R1045" s="253"/>
      <c r="S1045" s="253"/>
      <c r="T1045" s="254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5" t="s">
        <v>218</v>
      </c>
      <c r="AU1045" s="255" t="s">
        <v>214</v>
      </c>
      <c r="AV1045" s="13" t="s">
        <v>83</v>
      </c>
      <c r="AW1045" s="13" t="s">
        <v>32</v>
      </c>
      <c r="AX1045" s="13" t="s">
        <v>76</v>
      </c>
      <c r="AY1045" s="255" t="s">
        <v>205</v>
      </c>
    </row>
    <row r="1046" s="13" customFormat="1">
      <c r="A1046" s="13"/>
      <c r="B1046" s="245"/>
      <c r="C1046" s="246"/>
      <c r="D1046" s="247" t="s">
        <v>218</v>
      </c>
      <c r="E1046" s="248" t="s">
        <v>1</v>
      </c>
      <c r="F1046" s="249" t="s">
        <v>220</v>
      </c>
      <c r="G1046" s="246"/>
      <c r="H1046" s="248" t="s">
        <v>1</v>
      </c>
      <c r="I1046" s="250"/>
      <c r="J1046" s="246"/>
      <c r="K1046" s="246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5" t="s">
        <v>218</v>
      </c>
      <c r="AU1046" s="255" t="s">
        <v>214</v>
      </c>
      <c r="AV1046" s="13" t="s">
        <v>83</v>
      </c>
      <c r="AW1046" s="13" t="s">
        <v>32</v>
      </c>
      <c r="AX1046" s="13" t="s">
        <v>76</v>
      </c>
      <c r="AY1046" s="255" t="s">
        <v>205</v>
      </c>
    </row>
    <row r="1047" s="13" customFormat="1">
      <c r="A1047" s="13"/>
      <c r="B1047" s="245"/>
      <c r="C1047" s="246"/>
      <c r="D1047" s="247" t="s">
        <v>218</v>
      </c>
      <c r="E1047" s="248" t="s">
        <v>1</v>
      </c>
      <c r="F1047" s="249" t="s">
        <v>222</v>
      </c>
      <c r="G1047" s="246"/>
      <c r="H1047" s="248" t="s">
        <v>1</v>
      </c>
      <c r="I1047" s="250"/>
      <c r="J1047" s="246"/>
      <c r="K1047" s="246"/>
      <c r="L1047" s="251"/>
      <c r="M1047" s="252"/>
      <c r="N1047" s="253"/>
      <c r="O1047" s="253"/>
      <c r="P1047" s="253"/>
      <c r="Q1047" s="253"/>
      <c r="R1047" s="253"/>
      <c r="S1047" s="253"/>
      <c r="T1047" s="254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5" t="s">
        <v>218</v>
      </c>
      <c r="AU1047" s="255" t="s">
        <v>214</v>
      </c>
      <c r="AV1047" s="13" t="s">
        <v>83</v>
      </c>
      <c r="AW1047" s="13" t="s">
        <v>32</v>
      </c>
      <c r="AX1047" s="13" t="s">
        <v>76</v>
      </c>
      <c r="AY1047" s="255" t="s">
        <v>205</v>
      </c>
    </row>
    <row r="1048" s="14" customFormat="1">
      <c r="A1048" s="14"/>
      <c r="B1048" s="256"/>
      <c r="C1048" s="257"/>
      <c r="D1048" s="247" t="s">
        <v>218</v>
      </c>
      <c r="E1048" s="258" t="s">
        <v>1</v>
      </c>
      <c r="F1048" s="259" t="s">
        <v>902</v>
      </c>
      <c r="G1048" s="257"/>
      <c r="H1048" s="260">
        <v>4.7199999999999998</v>
      </c>
      <c r="I1048" s="261"/>
      <c r="J1048" s="257"/>
      <c r="K1048" s="257"/>
      <c r="L1048" s="262"/>
      <c r="M1048" s="263"/>
      <c r="N1048" s="264"/>
      <c r="O1048" s="264"/>
      <c r="P1048" s="264"/>
      <c r="Q1048" s="264"/>
      <c r="R1048" s="264"/>
      <c r="S1048" s="264"/>
      <c r="T1048" s="265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66" t="s">
        <v>218</v>
      </c>
      <c r="AU1048" s="266" t="s">
        <v>214</v>
      </c>
      <c r="AV1048" s="14" t="s">
        <v>85</v>
      </c>
      <c r="AW1048" s="14" t="s">
        <v>32</v>
      </c>
      <c r="AX1048" s="14" t="s">
        <v>76</v>
      </c>
      <c r="AY1048" s="266" t="s">
        <v>205</v>
      </c>
    </row>
    <row r="1049" s="15" customFormat="1">
      <c r="A1049" s="15"/>
      <c r="B1049" s="267"/>
      <c r="C1049" s="268"/>
      <c r="D1049" s="247" t="s">
        <v>218</v>
      </c>
      <c r="E1049" s="269" t="s">
        <v>1</v>
      </c>
      <c r="F1049" s="270" t="s">
        <v>229</v>
      </c>
      <c r="G1049" s="268"/>
      <c r="H1049" s="271">
        <v>4.7199999999999998</v>
      </c>
      <c r="I1049" s="272"/>
      <c r="J1049" s="268"/>
      <c r="K1049" s="268"/>
      <c r="L1049" s="273"/>
      <c r="M1049" s="274"/>
      <c r="N1049" s="275"/>
      <c r="O1049" s="275"/>
      <c r="P1049" s="275"/>
      <c r="Q1049" s="275"/>
      <c r="R1049" s="275"/>
      <c r="S1049" s="275"/>
      <c r="T1049" s="276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77" t="s">
        <v>218</v>
      </c>
      <c r="AU1049" s="277" t="s">
        <v>214</v>
      </c>
      <c r="AV1049" s="15" t="s">
        <v>213</v>
      </c>
      <c r="AW1049" s="15" t="s">
        <v>32</v>
      </c>
      <c r="AX1049" s="15" t="s">
        <v>83</v>
      </c>
      <c r="AY1049" s="277" t="s">
        <v>205</v>
      </c>
    </row>
    <row r="1050" s="2" customFormat="1" ht="24.15" customHeight="1">
      <c r="A1050" s="39"/>
      <c r="B1050" s="40"/>
      <c r="C1050" s="227" t="s">
        <v>903</v>
      </c>
      <c r="D1050" s="227" t="s">
        <v>208</v>
      </c>
      <c r="E1050" s="228" t="s">
        <v>904</v>
      </c>
      <c r="F1050" s="229" t="s">
        <v>905</v>
      </c>
      <c r="G1050" s="230" t="s">
        <v>398</v>
      </c>
      <c r="H1050" s="231">
        <v>4.7199999999999998</v>
      </c>
      <c r="I1050" s="232"/>
      <c r="J1050" s="233">
        <f>ROUND(I1050*H1050,2)</f>
        <v>0</v>
      </c>
      <c r="K1050" s="229" t="s">
        <v>212</v>
      </c>
      <c r="L1050" s="45"/>
      <c r="M1050" s="234" t="s">
        <v>1</v>
      </c>
      <c r="N1050" s="235" t="s">
        <v>41</v>
      </c>
      <c r="O1050" s="92"/>
      <c r="P1050" s="236">
        <f>O1050*H1050</f>
        <v>0</v>
      </c>
      <c r="Q1050" s="236">
        <v>0</v>
      </c>
      <c r="R1050" s="236">
        <f>Q1050*H1050</f>
        <v>0</v>
      </c>
      <c r="S1050" s="236">
        <v>0</v>
      </c>
      <c r="T1050" s="237">
        <f>S1050*H1050</f>
        <v>0</v>
      </c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R1050" s="238" t="s">
        <v>213</v>
      </c>
      <c r="AT1050" s="238" t="s">
        <v>208</v>
      </c>
      <c r="AU1050" s="238" t="s">
        <v>214</v>
      </c>
      <c r="AY1050" s="18" t="s">
        <v>205</v>
      </c>
      <c r="BE1050" s="239">
        <f>IF(N1050="základní",J1050,0)</f>
        <v>0</v>
      </c>
      <c r="BF1050" s="239">
        <f>IF(N1050="snížená",J1050,0)</f>
        <v>0</v>
      </c>
      <c r="BG1050" s="239">
        <f>IF(N1050="zákl. přenesená",J1050,0)</f>
        <v>0</v>
      </c>
      <c r="BH1050" s="239">
        <f>IF(N1050="sníž. přenesená",J1050,0)</f>
        <v>0</v>
      </c>
      <c r="BI1050" s="239">
        <f>IF(N1050="nulová",J1050,0)</f>
        <v>0</v>
      </c>
      <c r="BJ1050" s="18" t="s">
        <v>83</v>
      </c>
      <c r="BK1050" s="239">
        <f>ROUND(I1050*H1050,2)</f>
        <v>0</v>
      </c>
      <c r="BL1050" s="18" t="s">
        <v>213</v>
      </c>
      <c r="BM1050" s="238" t="s">
        <v>906</v>
      </c>
    </row>
    <row r="1051" s="2" customFormat="1">
      <c r="A1051" s="39"/>
      <c r="B1051" s="40"/>
      <c r="C1051" s="41"/>
      <c r="D1051" s="240" t="s">
        <v>216</v>
      </c>
      <c r="E1051" s="41"/>
      <c r="F1051" s="241" t="s">
        <v>907</v>
      </c>
      <c r="G1051" s="41"/>
      <c r="H1051" s="41"/>
      <c r="I1051" s="242"/>
      <c r="J1051" s="41"/>
      <c r="K1051" s="41"/>
      <c r="L1051" s="45"/>
      <c r="M1051" s="243"/>
      <c r="N1051" s="244"/>
      <c r="O1051" s="92"/>
      <c r="P1051" s="92"/>
      <c r="Q1051" s="92"/>
      <c r="R1051" s="92"/>
      <c r="S1051" s="92"/>
      <c r="T1051" s="93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T1051" s="18" t="s">
        <v>216</v>
      </c>
      <c r="AU1051" s="18" t="s">
        <v>214</v>
      </c>
    </row>
    <row r="1052" s="2" customFormat="1" ht="24.15" customHeight="1">
      <c r="A1052" s="39"/>
      <c r="B1052" s="40"/>
      <c r="C1052" s="227" t="s">
        <v>908</v>
      </c>
      <c r="D1052" s="227" t="s">
        <v>208</v>
      </c>
      <c r="E1052" s="228" t="s">
        <v>909</v>
      </c>
      <c r="F1052" s="229" t="s">
        <v>910</v>
      </c>
      <c r="G1052" s="230" t="s">
        <v>398</v>
      </c>
      <c r="H1052" s="231">
        <v>8.7840000000000007</v>
      </c>
      <c r="I1052" s="232"/>
      <c r="J1052" s="233">
        <f>ROUND(I1052*H1052,2)</f>
        <v>0</v>
      </c>
      <c r="K1052" s="229" t="s">
        <v>212</v>
      </c>
      <c r="L1052" s="45"/>
      <c r="M1052" s="234" t="s">
        <v>1</v>
      </c>
      <c r="N1052" s="235" t="s">
        <v>41</v>
      </c>
      <c r="O1052" s="92"/>
      <c r="P1052" s="236">
        <f>O1052*H1052</f>
        <v>0</v>
      </c>
      <c r="Q1052" s="236">
        <v>0.01052</v>
      </c>
      <c r="R1052" s="236">
        <f>Q1052*H1052</f>
        <v>0.092407680000000006</v>
      </c>
      <c r="S1052" s="236">
        <v>0</v>
      </c>
      <c r="T1052" s="237">
        <f>S1052*H1052</f>
        <v>0</v>
      </c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R1052" s="238" t="s">
        <v>213</v>
      </c>
      <c r="AT1052" s="238" t="s">
        <v>208</v>
      </c>
      <c r="AU1052" s="238" t="s">
        <v>214</v>
      </c>
      <c r="AY1052" s="18" t="s">
        <v>205</v>
      </c>
      <c r="BE1052" s="239">
        <f>IF(N1052="základní",J1052,0)</f>
        <v>0</v>
      </c>
      <c r="BF1052" s="239">
        <f>IF(N1052="snížená",J1052,0)</f>
        <v>0</v>
      </c>
      <c r="BG1052" s="239">
        <f>IF(N1052="zákl. přenesená",J1052,0)</f>
        <v>0</v>
      </c>
      <c r="BH1052" s="239">
        <f>IF(N1052="sníž. přenesená",J1052,0)</f>
        <v>0</v>
      </c>
      <c r="BI1052" s="239">
        <f>IF(N1052="nulová",J1052,0)</f>
        <v>0</v>
      </c>
      <c r="BJ1052" s="18" t="s">
        <v>83</v>
      </c>
      <c r="BK1052" s="239">
        <f>ROUND(I1052*H1052,2)</f>
        <v>0</v>
      </c>
      <c r="BL1052" s="18" t="s">
        <v>213</v>
      </c>
      <c r="BM1052" s="238" t="s">
        <v>911</v>
      </c>
    </row>
    <row r="1053" s="2" customFormat="1">
      <c r="A1053" s="39"/>
      <c r="B1053" s="40"/>
      <c r="C1053" s="41"/>
      <c r="D1053" s="240" t="s">
        <v>216</v>
      </c>
      <c r="E1053" s="41"/>
      <c r="F1053" s="241" t="s">
        <v>912</v>
      </c>
      <c r="G1053" s="41"/>
      <c r="H1053" s="41"/>
      <c r="I1053" s="242"/>
      <c r="J1053" s="41"/>
      <c r="K1053" s="41"/>
      <c r="L1053" s="45"/>
      <c r="M1053" s="243"/>
      <c r="N1053" s="244"/>
      <c r="O1053" s="92"/>
      <c r="P1053" s="92"/>
      <c r="Q1053" s="92"/>
      <c r="R1053" s="92"/>
      <c r="S1053" s="92"/>
      <c r="T1053" s="93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T1053" s="18" t="s">
        <v>216</v>
      </c>
      <c r="AU1053" s="18" t="s">
        <v>214</v>
      </c>
    </row>
    <row r="1054" s="13" customFormat="1">
      <c r="A1054" s="13"/>
      <c r="B1054" s="245"/>
      <c r="C1054" s="246"/>
      <c r="D1054" s="247" t="s">
        <v>218</v>
      </c>
      <c r="E1054" s="248" t="s">
        <v>1</v>
      </c>
      <c r="F1054" s="249" t="s">
        <v>219</v>
      </c>
      <c r="G1054" s="246"/>
      <c r="H1054" s="248" t="s">
        <v>1</v>
      </c>
      <c r="I1054" s="250"/>
      <c r="J1054" s="246"/>
      <c r="K1054" s="246"/>
      <c r="L1054" s="251"/>
      <c r="M1054" s="252"/>
      <c r="N1054" s="253"/>
      <c r="O1054" s="253"/>
      <c r="P1054" s="253"/>
      <c r="Q1054" s="253"/>
      <c r="R1054" s="253"/>
      <c r="S1054" s="253"/>
      <c r="T1054" s="254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55" t="s">
        <v>218</v>
      </c>
      <c r="AU1054" s="255" t="s">
        <v>214</v>
      </c>
      <c r="AV1054" s="13" t="s">
        <v>83</v>
      </c>
      <c r="AW1054" s="13" t="s">
        <v>32</v>
      </c>
      <c r="AX1054" s="13" t="s">
        <v>76</v>
      </c>
      <c r="AY1054" s="255" t="s">
        <v>205</v>
      </c>
    </row>
    <row r="1055" s="13" customFormat="1">
      <c r="A1055" s="13"/>
      <c r="B1055" s="245"/>
      <c r="C1055" s="246"/>
      <c r="D1055" s="247" t="s">
        <v>218</v>
      </c>
      <c r="E1055" s="248" t="s">
        <v>1</v>
      </c>
      <c r="F1055" s="249" t="s">
        <v>220</v>
      </c>
      <c r="G1055" s="246"/>
      <c r="H1055" s="248" t="s">
        <v>1</v>
      </c>
      <c r="I1055" s="250"/>
      <c r="J1055" s="246"/>
      <c r="K1055" s="246"/>
      <c r="L1055" s="251"/>
      <c r="M1055" s="252"/>
      <c r="N1055" s="253"/>
      <c r="O1055" s="253"/>
      <c r="P1055" s="253"/>
      <c r="Q1055" s="253"/>
      <c r="R1055" s="253"/>
      <c r="S1055" s="253"/>
      <c r="T1055" s="254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5" t="s">
        <v>218</v>
      </c>
      <c r="AU1055" s="255" t="s">
        <v>214</v>
      </c>
      <c r="AV1055" s="13" t="s">
        <v>83</v>
      </c>
      <c r="AW1055" s="13" t="s">
        <v>32</v>
      </c>
      <c r="AX1055" s="13" t="s">
        <v>76</v>
      </c>
      <c r="AY1055" s="255" t="s">
        <v>205</v>
      </c>
    </row>
    <row r="1056" s="13" customFormat="1">
      <c r="A1056" s="13"/>
      <c r="B1056" s="245"/>
      <c r="C1056" s="246"/>
      <c r="D1056" s="247" t="s">
        <v>218</v>
      </c>
      <c r="E1056" s="248" t="s">
        <v>1</v>
      </c>
      <c r="F1056" s="249" t="s">
        <v>222</v>
      </c>
      <c r="G1056" s="246"/>
      <c r="H1056" s="248" t="s">
        <v>1</v>
      </c>
      <c r="I1056" s="250"/>
      <c r="J1056" s="246"/>
      <c r="K1056" s="246"/>
      <c r="L1056" s="251"/>
      <c r="M1056" s="252"/>
      <c r="N1056" s="253"/>
      <c r="O1056" s="253"/>
      <c r="P1056" s="253"/>
      <c r="Q1056" s="253"/>
      <c r="R1056" s="253"/>
      <c r="S1056" s="253"/>
      <c r="T1056" s="254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55" t="s">
        <v>218</v>
      </c>
      <c r="AU1056" s="255" t="s">
        <v>214</v>
      </c>
      <c r="AV1056" s="13" t="s">
        <v>83</v>
      </c>
      <c r="AW1056" s="13" t="s">
        <v>32</v>
      </c>
      <c r="AX1056" s="13" t="s">
        <v>76</v>
      </c>
      <c r="AY1056" s="255" t="s">
        <v>205</v>
      </c>
    </row>
    <row r="1057" s="14" customFormat="1">
      <c r="A1057" s="14"/>
      <c r="B1057" s="256"/>
      <c r="C1057" s="257"/>
      <c r="D1057" s="247" t="s">
        <v>218</v>
      </c>
      <c r="E1057" s="258" t="s">
        <v>1</v>
      </c>
      <c r="F1057" s="259" t="s">
        <v>913</v>
      </c>
      <c r="G1057" s="257"/>
      <c r="H1057" s="260">
        <v>8.7840000000000007</v>
      </c>
      <c r="I1057" s="261"/>
      <c r="J1057" s="257"/>
      <c r="K1057" s="257"/>
      <c r="L1057" s="262"/>
      <c r="M1057" s="263"/>
      <c r="N1057" s="264"/>
      <c r="O1057" s="264"/>
      <c r="P1057" s="264"/>
      <c r="Q1057" s="264"/>
      <c r="R1057" s="264"/>
      <c r="S1057" s="264"/>
      <c r="T1057" s="265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66" t="s">
        <v>218</v>
      </c>
      <c r="AU1057" s="266" t="s">
        <v>214</v>
      </c>
      <c r="AV1057" s="14" t="s">
        <v>85</v>
      </c>
      <c r="AW1057" s="14" t="s">
        <v>32</v>
      </c>
      <c r="AX1057" s="14" t="s">
        <v>76</v>
      </c>
      <c r="AY1057" s="266" t="s">
        <v>205</v>
      </c>
    </row>
    <row r="1058" s="15" customFormat="1">
      <c r="A1058" s="15"/>
      <c r="B1058" s="267"/>
      <c r="C1058" s="268"/>
      <c r="D1058" s="247" t="s">
        <v>218</v>
      </c>
      <c r="E1058" s="269" t="s">
        <v>1</v>
      </c>
      <c r="F1058" s="270" t="s">
        <v>229</v>
      </c>
      <c r="G1058" s="268"/>
      <c r="H1058" s="271">
        <v>8.7840000000000007</v>
      </c>
      <c r="I1058" s="272"/>
      <c r="J1058" s="268"/>
      <c r="K1058" s="268"/>
      <c r="L1058" s="273"/>
      <c r="M1058" s="274"/>
      <c r="N1058" s="275"/>
      <c r="O1058" s="275"/>
      <c r="P1058" s="275"/>
      <c r="Q1058" s="275"/>
      <c r="R1058" s="275"/>
      <c r="S1058" s="275"/>
      <c r="T1058" s="276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77" t="s">
        <v>218</v>
      </c>
      <c r="AU1058" s="277" t="s">
        <v>214</v>
      </c>
      <c r="AV1058" s="15" t="s">
        <v>213</v>
      </c>
      <c r="AW1058" s="15" t="s">
        <v>32</v>
      </c>
      <c r="AX1058" s="15" t="s">
        <v>83</v>
      </c>
      <c r="AY1058" s="277" t="s">
        <v>205</v>
      </c>
    </row>
    <row r="1059" s="2" customFormat="1" ht="24.15" customHeight="1">
      <c r="A1059" s="39"/>
      <c r="B1059" s="40"/>
      <c r="C1059" s="227" t="s">
        <v>914</v>
      </c>
      <c r="D1059" s="227" t="s">
        <v>208</v>
      </c>
      <c r="E1059" s="228" t="s">
        <v>915</v>
      </c>
      <c r="F1059" s="229" t="s">
        <v>916</v>
      </c>
      <c r="G1059" s="230" t="s">
        <v>398</v>
      </c>
      <c r="H1059" s="231">
        <v>8.7840000000000007</v>
      </c>
      <c r="I1059" s="232"/>
      <c r="J1059" s="233">
        <f>ROUND(I1059*H1059,2)</f>
        <v>0</v>
      </c>
      <c r="K1059" s="229" t="s">
        <v>212</v>
      </c>
      <c r="L1059" s="45"/>
      <c r="M1059" s="234" t="s">
        <v>1</v>
      </c>
      <c r="N1059" s="235" t="s">
        <v>41</v>
      </c>
      <c r="O1059" s="92"/>
      <c r="P1059" s="236">
        <f>O1059*H1059</f>
        <v>0</v>
      </c>
      <c r="Q1059" s="236">
        <v>0</v>
      </c>
      <c r="R1059" s="236">
        <f>Q1059*H1059</f>
        <v>0</v>
      </c>
      <c r="S1059" s="236">
        <v>0</v>
      </c>
      <c r="T1059" s="237">
        <f>S1059*H1059</f>
        <v>0</v>
      </c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R1059" s="238" t="s">
        <v>213</v>
      </c>
      <c r="AT1059" s="238" t="s">
        <v>208</v>
      </c>
      <c r="AU1059" s="238" t="s">
        <v>214</v>
      </c>
      <c r="AY1059" s="18" t="s">
        <v>205</v>
      </c>
      <c r="BE1059" s="239">
        <f>IF(N1059="základní",J1059,0)</f>
        <v>0</v>
      </c>
      <c r="BF1059" s="239">
        <f>IF(N1059="snížená",J1059,0)</f>
        <v>0</v>
      </c>
      <c r="BG1059" s="239">
        <f>IF(N1059="zákl. přenesená",J1059,0)</f>
        <v>0</v>
      </c>
      <c r="BH1059" s="239">
        <f>IF(N1059="sníž. přenesená",J1059,0)</f>
        <v>0</v>
      </c>
      <c r="BI1059" s="239">
        <f>IF(N1059="nulová",J1059,0)</f>
        <v>0</v>
      </c>
      <c r="BJ1059" s="18" t="s">
        <v>83</v>
      </c>
      <c r="BK1059" s="239">
        <f>ROUND(I1059*H1059,2)</f>
        <v>0</v>
      </c>
      <c r="BL1059" s="18" t="s">
        <v>213</v>
      </c>
      <c r="BM1059" s="238" t="s">
        <v>917</v>
      </c>
    </row>
    <row r="1060" s="2" customFormat="1">
      <c r="A1060" s="39"/>
      <c r="B1060" s="40"/>
      <c r="C1060" s="41"/>
      <c r="D1060" s="240" t="s">
        <v>216</v>
      </c>
      <c r="E1060" s="41"/>
      <c r="F1060" s="241" t="s">
        <v>918</v>
      </c>
      <c r="G1060" s="41"/>
      <c r="H1060" s="41"/>
      <c r="I1060" s="242"/>
      <c r="J1060" s="41"/>
      <c r="K1060" s="41"/>
      <c r="L1060" s="45"/>
      <c r="M1060" s="243"/>
      <c r="N1060" s="244"/>
      <c r="O1060" s="92"/>
      <c r="P1060" s="92"/>
      <c r="Q1060" s="92"/>
      <c r="R1060" s="92"/>
      <c r="S1060" s="92"/>
      <c r="T1060" s="93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T1060" s="18" t="s">
        <v>216</v>
      </c>
      <c r="AU1060" s="18" t="s">
        <v>214</v>
      </c>
    </row>
    <row r="1061" s="2" customFormat="1" ht="16.5" customHeight="1">
      <c r="A1061" s="39"/>
      <c r="B1061" s="40"/>
      <c r="C1061" s="227" t="s">
        <v>919</v>
      </c>
      <c r="D1061" s="227" t="s">
        <v>208</v>
      </c>
      <c r="E1061" s="228" t="s">
        <v>920</v>
      </c>
      <c r="F1061" s="229" t="s">
        <v>921</v>
      </c>
      <c r="G1061" s="230" t="s">
        <v>398</v>
      </c>
      <c r="H1061" s="231">
        <v>4.2240000000000002</v>
      </c>
      <c r="I1061" s="232"/>
      <c r="J1061" s="233">
        <f>ROUND(I1061*H1061,2)</f>
        <v>0</v>
      </c>
      <c r="K1061" s="229" t="s">
        <v>212</v>
      </c>
      <c r="L1061" s="45"/>
      <c r="M1061" s="234" t="s">
        <v>1</v>
      </c>
      <c r="N1061" s="235" t="s">
        <v>41</v>
      </c>
      <c r="O1061" s="92"/>
      <c r="P1061" s="236">
        <f>O1061*H1061</f>
        <v>0</v>
      </c>
      <c r="Q1061" s="236">
        <v>0.00792</v>
      </c>
      <c r="R1061" s="236">
        <f>Q1061*H1061</f>
        <v>0.033454080000000004</v>
      </c>
      <c r="S1061" s="236">
        <v>0</v>
      </c>
      <c r="T1061" s="237">
        <f>S1061*H1061</f>
        <v>0</v>
      </c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R1061" s="238" t="s">
        <v>213</v>
      </c>
      <c r="AT1061" s="238" t="s">
        <v>208</v>
      </c>
      <c r="AU1061" s="238" t="s">
        <v>214</v>
      </c>
      <c r="AY1061" s="18" t="s">
        <v>205</v>
      </c>
      <c r="BE1061" s="239">
        <f>IF(N1061="základní",J1061,0)</f>
        <v>0</v>
      </c>
      <c r="BF1061" s="239">
        <f>IF(N1061="snížená",J1061,0)</f>
        <v>0</v>
      </c>
      <c r="BG1061" s="239">
        <f>IF(N1061="zákl. přenesená",J1061,0)</f>
        <v>0</v>
      </c>
      <c r="BH1061" s="239">
        <f>IF(N1061="sníž. přenesená",J1061,0)</f>
        <v>0</v>
      </c>
      <c r="BI1061" s="239">
        <f>IF(N1061="nulová",J1061,0)</f>
        <v>0</v>
      </c>
      <c r="BJ1061" s="18" t="s">
        <v>83</v>
      </c>
      <c r="BK1061" s="239">
        <f>ROUND(I1061*H1061,2)</f>
        <v>0</v>
      </c>
      <c r="BL1061" s="18" t="s">
        <v>213</v>
      </c>
      <c r="BM1061" s="238" t="s">
        <v>922</v>
      </c>
    </row>
    <row r="1062" s="2" customFormat="1">
      <c r="A1062" s="39"/>
      <c r="B1062" s="40"/>
      <c r="C1062" s="41"/>
      <c r="D1062" s="240" t="s">
        <v>216</v>
      </c>
      <c r="E1062" s="41"/>
      <c r="F1062" s="241" t="s">
        <v>923</v>
      </c>
      <c r="G1062" s="41"/>
      <c r="H1062" s="41"/>
      <c r="I1062" s="242"/>
      <c r="J1062" s="41"/>
      <c r="K1062" s="41"/>
      <c r="L1062" s="45"/>
      <c r="M1062" s="243"/>
      <c r="N1062" s="244"/>
      <c r="O1062" s="92"/>
      <c r="P1062" s="92"/>
      <c r="Q1062" s="92"/>
      <c r="R1062" s="92"/>
      <c r="S1062" s="92"/>
      <c r="T1062" s="93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T1062" s="18" t="s">
        <v>216</v>
      </c>
      <c r="AU1062" s="18" t="s">
        <v>214</v>
      </c>
    </row>
    <row r="1063" s="13" customFormat="1">
      <c r="A1063" s="13"/>
      <c r="B1063" s="245"/>
      <c r="C1063" s="246"/>
      <c r="D1063" s="247" t="s">
        <v>218</v>
      </c>
      <c r="E1063" s="248" t="s">
        <v>1</v>
      </c>
      <c r="F1063" s="249" t="s">
        <v>219</v>
      </c>
      <c r="G1063" s="246"/>
      <c r="H1063" s="248" t="s">
        <v>1</v>
      </c>
      <c r="I1063" s="250"/>
      <c r="J1063" s="246"/>
      <c r="K1063" s="246"/>
      <c r="L1063" s="251"/>
      <c r="M1063" s="252"/>
      <c r="N1063" s="253"/>
      <c r="O1063" s="253"/>
      <c r="P1063" s="253"/>
      <c r="Q1063" s="253"/>
      <c r="R1063" s="253"/>
      <c r="S1063" s="253"/>
      <c r="T1063" s="254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55" t="s">
        <v>218</v>
      </c>
      <c r="AU1063" s="255" t="s">
        <v>214</v>
      </c>
      <c r="AV1063" s="13" t="s">
        <v>83</v>
      </c>
      <c r="AW1063" s="13" t="s">
        <v>32</v>
      </c>
      <c r="AX1063" s="13" t="s">
        <v>76</v>
      </c>
      <c r="AY1063" s="255" t="s">
        <v>205</v>
      </c>
    </row>
    <row r="1064" s="13" customFormat="1">
      <c r="A1064" s="13"/>
      <c r="B1064" s="245"/>
      <c r="C1064" s="246"/>
      <c r="D1064" s="247" t="s">
        <v>218</v>
      </c>
      <c r="E1064" s="248" t="s">
        <v>1</v>
      </c>
      <c r="F1064" s="249" t="s">
        <v>220</v>
      </c>
      <c r="G1064" s="246"/>
      <c r="H1064" s="248" t="s">
        <v>1</v>
      </c>
      <c r="I1064" s="250"/>
      <c r="J1064" s="246"/>
      <c r="K1064" s="246"/>
      <c r="L1064" s="251"/>
      <c r="M1064" s="252"/>
      <c r="N1064" s="253"/>
      <c r="O1064" s="253"/>
      <c r="P1064" s="253"/>
      <c r="Q1064" s="253"/>
      <c r="R1064" s="253"/>
      <c r="S1064" s="253"/>
      <c r="T1064" s="254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55" t="s">
        <v>218</v>
      </c>
      <c r="AU1064" s="255" t="s">
        <v>214</v>
      </c>
      <c r="AV1064" s="13" t="s">
        <v>83</v>
      </c>
      <c r="AW1064" s="13" t="s">
        <v>32</v>
      </c>
      <c r="AX1064" s="13" t="s">
        <v>76</v>
      </c>
      <c r="AY1064" s="255" t="s">
        <v>205</v>
      </c>
    </row>
    <row r="1065" s="13" customFormat="1">
      <c r="A1065" s="13"/>
      <c r="B1065" s="245"/>
      <c r="C1065" s="246"/>
      <c r="D1065" s="247" t="s">
        <v>218</v>
      </c>
      <c r="E1065" s="248" t="s">
        <v>1</v>
      </c>
      <c r="F1065" s="249" t="s">
        <v>222</v>
      </c>
      <c r="G1065" s="246"/>
      <c r="H1065" s="248" t="s">
        <v>1</v>
      </c>
      <c r="I1065" s="250"/>
      <c r="J1065" s="246"/>
      <c r="K1065" s="246"/>
      <c r="L1065" s="251"/>
      <c r="M1065" s="252"/>
      <c r="N1065" s="253"/>
      <c r="O1065" s="253"/>
      <c r="P1065" s="253"/>
      <c r="Q1065" s="253"/>
      <c r="R1065" s="253"/>
      <c r="S1065" s="253"/>
      <c r="T1065" s="254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55" t="s">
        <v>218</v>
      </c>
      <c r="AU1065" s="255" t="s">
        <v>214</v>
      </c>
      <c r="AV1065" s="13" t="s">
        <v>83</v>
      </c>
      <c r="AW1065" s="13" t="s">
        <v>32</v>
      </c>
      <c r="AX1065" s="13" t="s">
        <v>76</v>
      </c>
      <c r="AY1065" s="255" t="s">
        <v>205</v>
      </c>
    </row>
    <row r="1066" s="14" customFormat="1">
      <c r="A1066" s="14"/>
      <c r="B1066" s="256"/>
      <c r="C1066" s="257"/>
      <c r="D1066" s="247" t="s">
        <v>218</v>
      </c>
      <c r="E1066" s="258" t="s">
        <v>1</v>
      </c>
      <c r="F1066" s="259" t="s">
        <v>924</v>
      </c>
      <c r="G1066" s="257"/>
      <c r="H1066" s="260">
        <v>4.2240000000000002</v>
      </c>
      <c r="I1066" s="261"/>
      <c r="J1066" s="257"/>
      <c r="K1066" s="257"/>
      <c r="L1066" s="262"/>
      <c r="M1066" s="263"/>
      <c r="N1066" s="264"/>
      <c r="O1066" s="264"/>
      <c r="P1066" s="264"/>
      <c r="Q1066" s="264"/>
      <c r="R1066" s="264"/>
      <c r="S1066" s="264"/>
      <c r="T1066" s="265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66" t="s">
        <v>218</v>
      </c>
      <c r="AU1066" s="266" t="s">
        <v>214</v>
      </c>
      <c r="AV1066" s="14" t="s">
        <v>85</v>
      </c>
      <c r="AW1066" s="14" t="s">
        <v>32</v>
      </c>
      <c r="AX1066" s="14" t="s">
        <v>76</v>
      </c>
      <c r="AY1066" s="266" t="s">
        <v>205</v>
      </c>
    </row>
    <row r="1067" s="15" customFormat="1">
      <c r="A1067" s="15"/>
      <c r="B1067" s="267"/>
      <c r="C1067" s="268"/>
      <c r="D1067" s="247" t="s">
        <v>218</v>
      </c>
      <c r="E1067" s="269" t="s">
        <v>1</v>
      </c>
      <c r="F1067" s="270" t="s">
        <v>229</v>
      </c>
      <c r="G1067" s="268"/>
      <c r="H1067" s="271">
        <v>4.2240000000000002</v>
      </c>
      <c r="I1067" s="272"/>
      <c r="J1067" s="268"/>
      <c r="K1067" s="268"/>
      <c r="L1067" s="273"/>
      <c r="M1067" s="274"/>
      <c r="N1067" s="275"/>
      <c r="O1067" s="275"/>
      <c r="P1067" s="275"/>
      <c r="Q1067" s="275"/>
      <c r="R1067" s="275"/>
      <c r="S1067" s="275"/>
      <c r="T1067" s="276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T1067" s="277" t="s">
        <v>218</v>
      </c>
      <c r="AU1067" s="277" t="s">
        <v>214</v>
      </c>
      <c r="AV1067" s="15" t="s">
        <v>213</v>
      </c>
      <c r="AW1067" s="15" t="s">
        <v>32</v>
      </c>
      <c r="AX1067" s="15" t="s">
        <v>83</v>
      </c>
      <c r="AY1067" s="277" t="s">
        <v>205</v>
      </c>
    </row>
    <row r="1068" s="2" customFormat="1" ht="16.5" customHeight="1">
      <c r="A1068" s="39"/>
      <c r="B1068" s="40"/>
      <c r="C1068" s="227" t="s">
        <v>925</v>
      </c>
      <c r="D1068" s="227" t="s">
        <v>208</v>
      </c>
      <c r="E1068" s="228" t="s">
        <v>926</v>
      </c>
      <c r="F1068" s="229" t="s">
        <v>927</v>
      </c>
      <c r="G1068" s="230" t="s">
        <v>398</v>
      </c>
      <c r="H1068" s="231">
        <v>4.2240000000000002</v>
      </c>
      <c r="I1068" s="232"/>
      <c r="J1068" s="233">
        <f>ROUND(I1068*H1068,2)</f>
        <v>0</v>
      </c>
      <c r="K1068" s="229" t="s">
        <v>212</v>
      </c>
      <c r="L1068" s="45"/>
      <c r="M1068" s="234" t="s">
        <v>1</v>
      </c>
      <c r="N1068" s="235" t="s">
        <v>41</v>
      </c>
      <c r="O1068" s="92"/>
      <c r="P1068" s="236">
        <f>O1068*H1068</f>
        <v>0</v>
      </c>
      <c r="Q1068" s="236">
        <v>0</v>
      </c>
      <c r="R1068" s="236">
        <f>Q1068*H1068</f>
        <v>0</v>
      </c>
      <c r="S1068" s="236">
        <v>0</v>
      </c>
      <c r="T1068" s="237">
        <f>S1068*H1068</f>
        <v>0</v>
      </c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R1068" s="238" t="s">
        <v>213</v>
      </c>
      <c r="AT1068" s="238" t="s">
        <v>208</v>
      </c>
      <c r="AU1068" s="238" t="s">
        <v>214</v>
      </c>
      <c r="AY1068" s="18" t="s">
        <v>205</v>
      </c>
      <c r="BE1068" s="239">
        <f>IF(N1068="základní",J1068,0)</f>
        <v>0</v>
      </c>
      <c r="BF1068" s="239">
        <f>IF(N1068="snížená",J1068,0)</f>
        <v>0</v>
      </c>
      <c r="BG1068" s="239">
        <f>IF(N1068="zákl. přenesená",J1068,0)</f>
        <v>0</v>
      </c>
      <c r="BH1068" s="239">
        <f>IF(N1068="sníž. přenesená",J1068,0)</f>
        <v>0</v>
      </c>
      <c r="BI1068" s="239">
        <f>IF(N1068="nulová",J1068,0)</f>
        <v>0</v>
      </c>
      <c r="BJ1068" s="18" t="s">
        <v>83</v>
      </c>
      <c r="BK1068" s="239">
        <f>ROUND(I1068*H1068,2)</f>
        <v>0</v>
      </c>
      <c r="BL1068" s="18" t="s">
        <v>213</v>
      </c>
      <c r="BM1068" s="238" t="s">
        <v>928</v>
      </c>
    </row>
    <row r="1069" s="2" customFormat="1">
      <c r="A1069" s="39"/>
      <c r="B1069" s="40"/>
      <c r="C1069" s="41"/>
      <c r="D1069" s="240" t="s">
        <v>216</v>
      </c>
      <c r="E1069" s="41"/>
      <c r="F1069" s="241" t="s">
        <v>929</v>
      </c>
      <c r="G1069" s="41"/>
      <c r="H1069" s="41"/>
      <c r="I1069" s="242"/>
      <c r="J1069" s="41"/>
      <c r="K1069" s="41"/>
      <c r="L1069" s="45"/>
      <c r="M1069" s="243"/>
      <c r="N1069" s="244"/>
      <c r="O1069" s="92"/>
      <c r="P1069" s="92"/>
      <c r="Q1069" s="92"/>
      <c r="R1069" s="92"/>
      <c r="S1069" s="92"/>
      <c r="T1069" s="93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T1069" s="18" t="s">
        <v>216</v>
      </c>
      <c r="AU1069" s="18" t="s">
        <v>214</v>
      </c>
    </row>
    <row r="1070" s="2" customFormat="1" ht="24.15" customHeight="1">
      <c r="A1070" s="39"/>
      <c r="B1070" s="40"/>
      <c r="C1070" s="227" t="s">
        <v>930</v>
      </c>
      <c r="D1070" s="227" t="s">
        <v>208</v>
      </c>
      <c r="E1070" s="228" t="s">
        <v>931</v>
      </c>
      <c r="F1070" s="229" t="s">
        <v>932</v>
      </c>
      <c r="G1070" s="230" t="s">
        <v>933</v>
      </c>
      <c r="H1070" s="231">
        <v>6</v>
      </c>
      <c r="I1070" s="232"/>
      <c r="J1070" s="233">
        <f>ROUND(I1070*H1070,2)</f>
        <v>0</v>
      </c>
      <c r="K1070" s="229" t="s">
        <v>1</v>
      </c>
      <c r="L1070" s="45"/>
      <c r="M1070" s="234" t="s">
        <v>1</v>
      </c>
      <c r="N1070" s="235" t="s">
        <v>41</v>
      </c>
      <c r="O1070" s="92"/>
      <c r="P1070" s="236">
        <f>O1070*H1070</f>
        <v>0</v>
      </c>
      <c r="Q1070" s="236">
        <v>0</v>
      </c>
      <c r="R1070" s="236">
        <f>Q1070*H1070</f>
        <v>0</v>
      </c>
      <c r="S1070" s="236">
        <v>0</v>
      </c>
      <c r="T1070" s="237">
        <f>S1070*H1070</f>
        <v>0</v>
      </c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R1070" s="238" t="s">
        <v>213</v>
      </c>
      <c r="AT1070" s="238" t="s">
        <v>208</v>
      </c>
      <c r="AU1070" s="238" t="s">
        <v>214</v>
      </c>
      <c r="AY1070" s="18" t="s">
        <v>205</v>
      </c>
      <c r="BE1070" s="239">
        <f>IF(N1070="základní",J1070,0)</f>
        <v>0</v>
      </c>
      <c r="BF1070" s="239">
        <f>IF(N1070="snížená",J1070,0)</f>
        <v>0</v>
      </c>
      <c r="BG1070" s="239">
        <f>IF(N1070="zákl. přenesená",J1070,0)</f>
        <v>0</v>
      </c>
      <c r="BH1070" s="239">
        <f>IF(N1070="sníž. přenesená",J1070,0)</f>
        <v>0</v>
      </c>
      <c r="BI1070" s="239">
        <f>IF(N1070="nulová",J1070,0)</f>
        <v>0</v>
      </c>
      <c r="BJ1070" s="18" t="s">
        <v>83</v>
      </c>
      <c r="BK1070" s="239">
        <f>ROUND(I1070*H1070,2)</f>
        <v>0</v>
      </c>
      <c r="BL1070" s="18" t="s">
        <v>213</v>
      </c>
      <c r="BM1070" s="238" t="s">
        <v>934</v>
      </c>
    </row>
    <row r="1071" s="13" customFormat="1">
      <c r="A1071" s="13"/>
      <c r="B1071" s="245"/>
      <c r="C1071" s="246"/>
      <c r="D1071" s="247" t="s">
        <v>218</v>
      </c>
      <c r="E1071" s="248" t="s">
        <v>1</v>
      </c>
      <c r="F1071" s="249" t="s">
        <v>219</v>
      </c>
      <c r="G1071" s="246"/>
      <c r="H1071" s="248" t="s">
        <v>1</v>
      </c>
      <c r="I1071" s="250"/>
      <c r="J1071" s="246"/>
      <c r="K1071" s="246"/>
      <c r="L1071" s="251"/>
      <c r="M1071" s="252"/>
      <c r="N1071" s="253"/>
      <c r="O1071" s="253"/>
      <c r="P1071" s="253"/>
      <c r="Q1071" s="253"/>
      <c r="R1071" s="253"/>
      <c r="S1071" s="253"/>
      <c r="T1071" s="254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55" t="s">
        <v>218</v>
      </c>
      <c r="AU1071" s="255" t="s">
        <v>214</v>
      </c>
      <c r="AV1071" s="13" t="s">
        <v>83</v>
      </c>
      <c r="AW1071" s="13" t="s">
        <v>32</v>
      </c>
      <c r="AX1071" s="13" t="s">
        <v>76</v>
      </c>
      <c r="AY1071" s="255" t="s">
        <v>205</v>
      </c>
    </row>
    <row r="1072" s="13" customFormat="1">
      <c r="A1072" s="13"/>
      <c r="B1072" s="245"/>
      <c r="C1072" s="246"/>
      <c r="D1072" s="247" t="s">
        <v>218</v>
      </c>
      <c r="E1072" s="248" t="s">
        <v>1</v>
      </c>
      <c r="F1072" s="249" t="s">
        <v>220</v>
      </c>
      <c r="G1072" s="246"/>
      <c r="H1072" s="248" t="s">
        <v>1</v>
      </c>
      <c r="I1072" s="250"/>
      <c r="J1072" s="246"/>
      <c r="K1072" s="246"/>
      <c r="L1072" s="251"/>
      <c r="M1072" s="252"/>
      <c r="N1072" s="253"/>
      <c r="O1072" s="253"/>
      <c r="P1072" s="253"/>
      <c r="Q1072" s="253"/>
      <c r="R1072" s="253"/>
      <c r="S1072" s="253"/>
      <c r="T1072" s="254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5" t="s">
        <v>218</v>
      </c>
      <c r="AU1072" s="255" t="s">
        <v>214</v>
      </c>
      <c r="AV1072" s="13" t="s">
        <v>83</v>
      </c>
      <c r="AW1072" s="13" t="s">
        <v>32</v>
      </c>
      <c r="AX1072" s="13" t="s">
        <v>76</v>
      </c>
      <c r="AY1072" s="255" t="s">
        <v>205</v>
      </c>
    </row>
    <row r="1073" s="13" customFormat="1">
      <c r="A1073" s="13"/>
      <c r="B1073" s="245"/>
      <c r="C1073" s="246"/>
      <c r="D1073" s="247" t="s">
        <v>218</v>
      </c>
      <c r="E1073" s="248" t="s">
        <v>1</v>
      </c>
      <c r="F1073" s="249" t="s">
        <v>222</v>
      </c>
      <c r="G1073" s="246"/>
      <c r="H1073" s="248" t="s">
        <v>1</v>
      </c>
      <c r="I1073" s="250"/>
      <c r="J1073" s="246"/>
      <c r="K1073" s="246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5" t="s">
        <v>218</v>
      </c>
      <c r="AU1073" s="255" t="s">
        <v>214</v>
      </c>
      <c r="AV1073" s="13" t="s">
        <v>83</v>
      </c>
      <c r="AW1073" s="13" t="s">
        <v>32</v>
      </c>
      <c r="AX1073" s="13" t="s">
        <v>76</v>
      </c>
      <c r="AY1073" s="255" t="s">
        <v>205</v>
      </c>
    </row>
    <row r="1074" s="13" customFormat="1">
      <c r="A1074" s="13"/>
      <c r="B1074" s="245"/>
      <c r="C1074" s="246"/>
      <c r="D1074" s="247" t="s">
        <v>218</v>
      </c>
      <c r="E1074" s="248" t="s">
        <v>1</v>
      </c>
      <c r="F1074" s="249" t="s">
        <v>935</v>
      </c>
      <c r="G1074" s="246"/>
      <c r="H1074" s="248" t="s">
        <v>1</v>
      </c>
      <c r="I1074" s="250"/>
      <c r="J1074" s="246"/>
      <c r="K1074" s="246"/>
      <c r="L1074" s="251"/>
      <c r="M1074" s="252"/>
      <c r="N1074" s="253"/>
      <c r="O1074" s="253"/>
      <c r="P1074" s="253"/>
      <c r="Q1074" s="253"/>
      <c r="R1074" s="253"/>
      <c r="S1074" s="253"/>
      <c r="T1074" s="254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55" t="s">
        <v>218</v>
      </c>
      <c r="AU1074" s="255" t="s">
        <v>214</v>
      </c>
      <c r="AV1074" s="13" t="s">
        <v>83</v>
      </c>
      <c r="AW1074" s="13" t="s">
        <v>32</v>
      </c>
      <c r="AX1074" s="13" t="s">
        <v>76</v>
      </c>
      <c r="AY1074" s="255" t="s">
        <v>205</v>
      </c>
    </row>
    <row r="1075" s="13" customFormat="1">
      <c r="A1075" s="13"/>
      <c r="B1075" s="245"/>
      <c r="C1075" s="246"/>
      <c r="D1075" s="247" t="s">
        <v>218</v>
      </c>
      <c r="E1075" s="248" t="s">
        <v>1</v>
      </c>
      <c r="F1075" s="249" t="s">
        <v>936</v>
      </c>
      <c r="G1075" s="246"/>
      <c r="H1075" s="248" t="s">
        <v>1</v>
      </c>
      <c r="I1075" s="250"/>
      <c r="J1075" s="246"/>
      <c r="K1075" s="246"/>
      <c r="L1075" s="251"/>
      <c r="M1075" s="252"/>
      <c r="N1075" s="253"/>
      <c r="O1075" s="253"/>
      <c r="P1075" s="253"/>
      <c r="Q1075" s="253"/>
      <c r="R1075" s="253"/>
      <c r="S1075" s="253"/>
      <c r="T1075" s="254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55" t="s">
        <v>218</v>
      </c>
      <c r="AU1075" s="255" t="s">
        <v>214</v>
      </c>
      <c r="AV1075" s="13" t="s">
        <v>83</v>
      </c>
      <c r="AW1075" s="13" t="s">
        <v>32</v>
      </c>
      <c r="AX1075" s="13" t="s">
        <v>76</v>
      </c>
      <c r="AY1075" s="255" t="s">
        <v>205</v>
      </c>
    </row>
    <row r="1076" s="13" customFormat="1">
      <c r="A1076" s="13"/>
      <c r="B1076" s="245"/>
      <c r="C1076" s="246"/>
      <c r="D1076" s="247" t="s">
        <v>218</v>
      </c>
      <c r="E1076" s="248" t="s">
        <v>1</v>
      </c>
      <c r="F1076" s="249" t="s">
        <v>937</v>
      </c>
      <c r="G1076" s="246"/>
      <c r="H1076" s="248" t="s">
        <v>1</v>
      </c>
      <c r="I1076" s="250"/>
      <c r="J1076" s="246"/>
      <c r="K1076" s="246"/>
      <c r="L1076" s="251"/>
      <c r="M1076" s="252"/>
      <c r="N1076" s="253"/>
      <c r="O1076" s="253"/>
      <c r="P1076" s="253"/>
      <c r="Q1076" s="253"/>
      <c r="R1076" s="253"/>
      <c r="S1076" s="253"/>
      <c r="T1076" s="254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55" t="s">
        <v>218</v>
      </c>
      <c r="AU1076" s="255" t="s">
        <v>214</v>
      </c>
      <c r="AV1076" s="13" t="s">
        <v>83</v>
      </c>
      <c r="AW1076" s="13" t="s">
        <v>32</v>
      </c>
      <c r="AX1076" s="13" t="s">
        <v>76</v>
      </c>
      <c r="AY1076" s="255" t="s">
        <v>205</v>
      </c>
    </row>
    <row r="1077" s="13" customFormat="1">
      <c r="A1077" s="13"/>
      <c r="B1077" s="245"/>
      <c r="C1077" s="246"/>
      <c r="D1077" s="247" t="s">
        <v>218</v>
      </c>
      <c r="E1077" s="248" t="s">
        <v>1</v>
      </c>
      <c r="F1077" s="249" t="s">
        <v>222</v>
      </c>
      <c r="G1077" s="246"/>
      <c r="H1077" s="248" t="s">
        <v>1</v>
      </c>
      <c r="I1077" s="250"/>
      <c r="J1077" s="246"/>
      <c r="K1077" s="246"/>
      <c r="L1077" s="251"/>
      <c r="M1077" s="252"/>
      <c r="N1077" s="253"/>
      <c r="O1077" s="253"/>
      <c r="P1077" s="253"/>
      <c r="Q1077" s="253"/>
      <c r="R1077" s="253"/>
      <c r="S1077" s="253"/>
      <c r="T1077" s="254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5" t="s">
        <v>218</v>
      </c>
      <c r="AU1077" s="255" t="s">
        <v>214</v>
      </c>
      <c r="AV1077" s="13" t="s">
        <v>83</v>
      </c>
      <c r="AW1077" s="13" t="s">
        <v>32</v>
      </c>
      <c r="AX1077" s="13" t="s">
        <v>76</v>
      </c>
      <c r="AY1077" s="255" t="s">
        <v>205</v>
      </c>
    </row>
    <row r="1078" s="14" customFormat="1">
      <c r="A1078" s="14"/>
      <c r="B1078" s="256"/>
      <c r="C1078" s="257"/>
      <c r="D1078" s="247" t="s">
        <v>218</v>
      </c>
      <c r="E1078" s="258" t="s">
        <v>1</v>
      </c>
      <c r="F1078" s="259" t="s">
        <v>260</v>
      </c>
      <c r="G1078" s="257"/>
      <c r="H1078" s="260">
        <v>6</v>
      </c>
      <c r="I1078" s="261"/>
      <c r="J1078" s="257"/>
      <c r="K1078" s="257"/>
      <c r="L1078" s="262"/>
      <c r="M1078" s="263"/>
      <c r="N1078" s="264"/>
      <c r="O1078" s="264"/>
      <c r="P1078" s="264"/>
      <c r="Q1078" s="264"/>
      <c r="R1078" s="264"/>
      <c r="S1078" s="264"/>
      <c r="T1078" s="265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66" t="s">
        <v>218</v>
      </c>
      <c r="AU1078" s="266" t="s">
        <v>214</v>
      </c>
      <c r="AV1078" s="14" t="s">
        <v>85</v>
      </c>
      <c r="AW1078" s="14" t="s">
        <v>32</v>
      </c>
      <c r="AX1078" s="14" t="s">
        <v>83</v>
      </c>
      <c r="AY1078" s="266" t="s">
        <v>205</v>
      </c>
    </row>
    <row r="1079" s="12" customFormat="1" ht="22.8" customHeight="1">
      <c r="A1079" s="12"/>
      <c r="B1079" s="211"/>
      <c r="C1079" s="212"/>
      <c r="D1079" s="213" t="s">
        <v>75</v>
      </c>
      <c r="E1079" s="225" t="s">
        <v>252</v>
      </c>
      <c r="F1079" s="225" t="s">
        <v>938</v>
      </c>
      <c r="G1079" s="212"/>
      <c r="H1079" s="212"/>
      <c r="I1079" s="215"/>
      <c r="J1079" s="226">
        <f>BK1079</f>
        <v>0</v>
      </c>
      <c r="K1079" s="212"/>
      <c r="L1079" s="217"/>
      <c r="M1079" s="218"/>
      <c r="N1079" s="219"/>
      <c r="O1079" s="219"/>
      <c r="P1079" s="220">
        <f>SUM(P1080:P1104)</f>
        <v>0</v>
      </c>
      <c r="Q1079" s="219"/>
      <c r="R1079" s="220">
        <f>SUM(R1080:R1104)</f>
        <v>11.730004000000001</v>
      </c>
      <c r="S1079" s="219"/>
      <c r="T1079" s="221">
        <f>SUM(T1080:T1104)</f>
        <v>0</v>
      </c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R1079" s="222" t="s">
        <v>83</v>
      </c>
      <c r="AT1079" s="223" t="s">
        <v>75</v>
      </c>
      <c r="AU1079" s="223" t="s">
        <v>83</v>
      </c>
      <c r="AY1079" s="222" t="s">
        <v>205</v>
      </c>
      <c r="BK1079" s="224">
        <f>SUM(BK1080:BK1104)</f>
        <v>0</v>
      </c>
    </row>
    <row r="1080" s="2" customFormat="1" ht="16.5" customHeight="1">
      <c r="A1080" s="39"/>
      <c r="B1080" s="40"/>
      <c r="C1080" s="227" t="s">
        <v>939</v>
      </c>
      <c r="D1080" s="227" t="s">
        <v>208</v>
      </c>
      <c r="E1080" s="228" t="s">
        <v>940</v>
      </c>
      <c r="F1080" s="229" t="s">
        <v>941</v>
      </c>
      <c r="G1080" s="230" t="s">
        <v>398</v>
      </c>
      <c r="H1080" s="231">
        <v>28.600000000000001</v>
      </c>
      <c r="I1080" s="232"/>
      <c r="J1080" s="233">
        <f>ROUND(I1080*H1080,2)</f>
        <v>0</v>
      </c>
      <c r="K1080" s="229" t="s">
        <v>212</v>
      </c>
      <c r="L1080" s="45"/>
      <c r="M1080" s="234" t="s">
        <v>1</v>
      </c>
      <c r="N1080" s="235" t="s">
        <v>41</v>
      </c>
      <c r="O1080" s="92"/>
      <c r="P1080" s="236">
        <f>O1080*H1080</f>
        <v>0</v>
      </c>
      <c r="Q1080" s="236">
        <v>0</v>
      </c>
      <c r="R1080" s="236">
        <f>Q1080*H1080</f>
        <v>0</v>
      </c>
      <c r="S1080" s="236">
        <v>0</v>
      </c>
      <c r="T1080" s="237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38" t="s">
        <v>213</v>
      </c>
      <c r="AT1080" s="238" t="s">
        <v>208</v>
      </c>
      <c r="AU1080" s="238" t="s">
        <v>85</v>
      </c>
      <c r="AY1080" s="18" t="s">
        <v>205</v>
      </c>
      <c r="BE1080" s="239">
        <f>IF(N1080="základní",J1080,0)</f>
        <v>0</v>
      </c>
      <c r="BF1080" s="239">
        <f>IF(N1080="snížená",J1080,0)</f>
        <v>0</v>
      </c>
      <c r="BG1080" s="239">
        <f>IF(N1080="zákl. přenesená",J1080,0)</f>
        <v>0</v>
      </c>
      <c r="BH1080" s="239">
        <f>IF(N1080="sníž. přenesená",J1080,0)</f>
        <v>0</v>
      </c>
      <c r="BI1080" s="239">
        <f>IF(N1080="nulová",J1080,0)</f>
        <v>0</v>
      </c>
      <c r="BJ1080" s="18" t="s">
        <v>83</v>
      </c>
      <c r="BK1080" s="239">
        <f>ROUND(I1080*H1080,2)</f>
        <v>0</v>
      </c>
      <c r="BL1080" s="18" t="s">
        <v>213</v>
      </c>
      <c r="BM1080" s="238" t="s">
        <v>942</v>
      </c>
    </row>
    <row r="1081" s="2" customFormat="1">
      <c r="A1081" s="39"/>
      <c r="B1081" s="40"/>
      <c r="C1081" s="41"/>
      <c r="D1081" s="240" t="s">
        <v>216</v>
      </c>
      <c r="E1081" s="41"/>
      <c r="F1081" s="241" t="s">
        <v>943</v>
      </c>
      <c r="G1081" s="41"/>
      <c r="H1081" s="41"/>
      <c r="I1081" s="242"/>
      <c r="J1081" s="41"/>
      <c r="K1081" s="41"/>
      <c r="L1081" s="45"/>
      <c r="M1081" s="243"/>
      <c r="N1081" s="244"/>
      <c r="O1081" s="92"/>
      <c r="P1081" s="92"/>
      <c r="Q1081" s="92"/>
      <c r="R1081" s="92"/>
      <c r="S1081" s="92"/>
      <c r="T1081" s="93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T1081" s="18" t="s">
        <v>216</v>
      </c>
      <c r="AU1081" s="18" t="s">
        <v>85</v>
      </c>
    </row>
    <row r="1082" s="13" customFormat="1">
      <c r="A1082" s="13"/>
      <c r="B1082" s="245"/>
      <c r="C1082" s="246"/>
      <c r="D1082" s="247" t="s">
        <v>218</v>
      </c>
      <c r="E1082" s="248" t="s">
        <v>1</v>
      </c>
      <c r="F1082" s="249" t="s">
        <v>219</v>
      </c>
      <c r="G1082" s="246"/>
      <c r="H1082" s="248" t="s">
        <v>1</v>
      </c>
      <c r="I1082" s="250"/>
      <c r="J1082" s="246"/>
      <c r="K1082" s="246"/>
      <c r="L1082" s="251"/>
      <c r="M1082" s="252"/>
      <c r="N1082" s="253"/>
      <c r="O1082" s="253"/>
      <c r="P1082" s="253"/>
      <c r="Q1082" s="253"/>
      <c r="R1082" s="253"/>
      <c r="S1082" s="253"/>
      <c r="T1082" s="254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55" t="s">
        <v>218</v>
      </c>
      <c r="AU1082" s="255" t="s">
        <v>85</v>
      </c>
      <c r="AV1082" s="13" t="s">
        <v>83</v>
      </c>
      <c r="AW1082" s="13" t="s">
        <v>32</v>
      </c>
      <c r="AX1082" s="13" t="s">
        <v>76</v>
      </c>
      <c r="AY1082" s="255" t="s">
        <v>205</v>
      </c>
    </row>
    <row r="1083" s="13" customFormat="1">
      <c r="A1083" s="13"/>
      <c r="B1083" s="245"/>
      <c r="C1083" s="246"/>
      <c r="D1083" s="247" t="s">
        <v>218</v>
      </c>
      <c r="E1083" s="248" t="s">
        <v>1</v>
      </c>
      <c r="F1083" s="249" t="s">
        <v>220</v>
      </c>
      <c r="G1083" s="246"/>
      <c r="H1083" s="248" t="s">
        <v>1</v>
      </c>
      <c r="I1083" s="250"/>
      <c r="J1083" s="246"/>
      <c r="K1083" s="246"/>
      <c r="L1083" s="251"/>
      <c r="M1083" s="252"/>
      <c r="N1083" s="253"/>
      <c r="O1083" s="253"/>
      <c r="P1083" s="253"/>
      <c r="Q1083" s="253"/>
      <c r="R1083" s="253"/>
      <c r="S1083" s="253"/>
      <c r="T1083" s="254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5" t="s">
        <v>218</v>
      </c>
      <c r="AU1083" s="255" t="s">
        <v>85</v>
      </c>
      <c r="AV1083" s="13" t="s">
        <v>83</v>
      </c>
      <c r="AW1083" s="13" t="s">
        <v>32</v>
      </c>
      <c r="AX1083" s="13" t="s">
        <v>76</v>
      </c>
      <c r="AY1083" s="255" t="s">
        <v>205</v>
      </c>
    </row>
    <row r="1084" s="13" customFormat="1">
      <c r="A1084" s="13"/>
      <c r="B1084" s="245"/>
      <c r="C1084" s="246"/>
      <c r="D1084" s="247" t="s">
        <v>218</v>
      </c>
      <c r="E1084" s="248" t="s">
        <v>1</v>
      </c>
      <c r="F1084" s="249" t="s">
        <v>222</v>
      </c>
      <c r="G1084" s="246"/>
      <c r="H1084" s="248" t="s">
        <v>1</v>
      </c>
      <c r="I1084" s="250"/>
      <c r="J1084" s="246"/>
      <c r="K1084" s="246"/>
      <c r="L1084" s="251"/>
      <c r="M1084" s="252"/>
      <c r="N1084" s="253"/>
      <c r="O1084" s="253"/>
      <c r="P1084" s="253"/>
      <c r="Q1084" s="253"/>
      <c r="R1084" s="253"/>
      <c r="S1084" s="253"/>
      <c r="T1084" s="254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55" t="s">
        <v>218</v>
      </c>
      <c r="AU1084" s="255" t="s">
        <v>85</v>
      </c>
      <c r="AV1084" s="13" t="s">
        <v>83</v>
      </c>
      <c r="AW1084" s="13" t="s">
        <v>32</v>
      </c>
      <c r="AX1084" s="13" t="s">
        <v>76</v>
      </c>
      <c r="AY1084" s="255" t="s">
        <v>205</v>
      </c>
    </row>
    <row r="1085" s="13" customFormat="1">
      <c r="A1085" s="13"/>
      <c r="B1085" s="245"/>
      <c r="C1085" s="246"/>
      <c r="D1085" s="247" t="s">
        <v>218</v>
      </c>
      <c r="E1085" s="248" t="s">
        <v>1</v>
      </c>
      <c r="F1085" s="249" t="s">
        <v>402</v>
      </c>
      <c r="G1085" s="246"/>
      <c r="H1085" s="248" t="s">
        <v>1</v>
      </c>
      <c r="I1085" s="250"/>
      <c r="J1085" s="246"/>
      <c r="K1085" s="246"/>
      <c r="L1085" s="251"/>
      <c r="M1085" s="252"/>
      <c r="N1085" s="253"/>
      <c r="O1085" s="253"/>
      <c r="P1085" s="253"/>
      <c r="Q1085" s="253"/>
      <c r="R1085" s="253"/>
      <c r="S1085" s="253"/>
      <c r="T1085" s="254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5" t="s">
        <v>218</v>
      </c>
      <c r="AU1085" s="255" t="s">
        <v>85</v>
      </c>
      <c r="AV1085" s="13" t="s">
        <v>83</v>
      </c>
      <c r="AW1085" s="13" t="s">
        <v>32</v>
      </c>
      <c r="AX1085" s="13" t="s">
        <v>76</v>
      </c>
      <c r="AY1085" s="255" t="s">
        <v>205</v>
      </c>
    </row>
    <row r="1086" s="14" customFormat="1">
      <c r="A1086" s="14"/>
      <c r="B1086" s="256"/>
      <c r="C1086" s="257"/>
      <c r="D1086" s="247" t="s">
        <v>218</v>
      </c>
      <c r="E1086" s="258" t="s">
        <v>1</v>
      </c>
      <c r="F1086" s="259" t="s">
        <v>403</v>
      </c>
      <c r="G1086" s="257"/>
      <c r="H1086" s="260">
        <v>28.600000000000001</v>
      </c>
      <c r="I1086" s="261"/>
      <c r="J1086" s="257"/>
      <c r="K1086" s="257"/>
      <c r="L1086" s="262"/>
      <c r="M1086" s="263"/>
      <c r="N1086" s="264"/>
      <c r="O1086" s="264"/>
      <c r="P1086" s="264"/>
      <c r="Q1086" s="264"/>
      <c r="R1086" s="264"/>
      <c r="S1086" s="264"/>
      <c r="T1086" s="265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66" t="s">
        <v>218</v>
      </c>
      <c r="AU1086" s="266" t="s">
        <v>85</v>
      </c>
      <c r="AV1086" s="14" t="s">
        <v>85</v>
      </c>
      <c r="AW1086" s="14" t="s">
        <v>32</v>
      </c>
      <c r="AX1086" s="14" t="s">
        <v>76</v>
      </c>
      <c r="AY1086" s="266" t="s">
        <v>205</v>
      </c>
    </row>
    <row r="1087" s="15" customFormat="1">
      <c r="A1087" s="15"/>
      <c r="B1087" s="267"/>
      <c r="C1087" s="268"/>
      <c r="D1087" s="247" t="s">
        <v>218</v>
      </c>
      <c r="E1087" s="269" t="s">
        <v>1</v>
      </c>
      <c r="F1087" s="270" t="s">
        <v>229</v>
      </c>
      <c r="G1087" s="268"/>
      <c r="H1087" s="271">
        <v>28.600000000000001</v>
      </c>
      <c r="I1087" s="272"/>
      <c r="J1087" s="268"/>
      <c r="K1087" s="268"/>
      <c r="L1087" s="273"/>
      <c r="M1087" s="274"/>
      <c r="N1087" s="275"/>
      <c r="O1087" s="275"/>
      <c r="P1087" s="275"/>
      <c r="Q1087" s="275"/>
      <c r="R1087" s="275"/>
      <c r="S1087" s="275"/>
      <c r="T1087" s="276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T1087" s="277" t="s">
        <v>218</v>
      </c>
      <c r="AU1087" s="277" t="s">
        <v>85</v>
      </c>
      <c r="AV1087" s="15" t="s">
        <v>213</v>
      </c>
      <c r="AW1087" s="15" t="s">
        <v>32</v>
      </c>
      <c r="AX1087" s="15" t="s">
        <v>83</v>
      </c>
      <c r="AY1087" s="277" t="s">
        <v>205</v>
      </c>
    </row>
    <row r="1088" s="2" customFormat="1" ht="21.75" customHeight="1">
      <c r="A1088" s="39"/>
      <c r="B1088" s="40"/>
      <c r="C1088" s="227" t="s">
        <v>944</v>
      </c>
      <c r="D1088" s="227" t="s">
        <v>208</v>
      </c>
      <c r="E1088" s="228" t="s">
        <v>945</v>
      </c>
      <c r="F1088" s="229" t="s">
        <v>946</v>
      </c>
      <c r="G1088" s="230" t="s">
        <v>398</v>
      </c>
      <c r="H1088" s="231">
        <v>28.600000000000001</v>
      </c>
      <c r="I1088" s="232"/>
      <c r="J1088" s="233">
        <f>ROUND(I1088*H1088,2)</f>
        <v>0</v>
      </c>
      <c r="K1088" s="229" t="s">
        <v>212</v>
      </c>
      <c r="L1088" s="45"/>
      <c r="M1088" s="234" t="s">
        <v>1</v>
      </c>
      <c r="N1088" s="235" t="s">
        <v>41</v>
      </c>
      <c r="O1088" s="92"/>
      <c r="P1088" s="236">
        <f>O1088*H1088</f>
        <v>0</v>
      </c>
      <c r="Q1088" s="236">
        <v>0</v>
      </c>
      <c r="R1088" s="236">
        <f>Q1088*H1088</f>
        <v>0</v>
      </c>
      <c r="S1088" s="236">
        <v>0</v>
      </c>
      <c r="T1088" s="237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238" t="s">
        <v>213</v>
      </c>
      <c r="AT1088" s="238" t="s">
        <v>208</v>
      </c>
      <c r="AU1088" s="238" t="s">
        <v>85</v>
      </c>
      <c r="AY1088" s="18" t="s">
        <v>205</v>
      </c>
      <c r="BE1088" s="239">
        <f>IF(N1088="základní",J1088,0)</f>
        <v>0</v>
      </c>
      <c r="BF1088" s="239">
        <f>IF(N1088="snížená",J1088,0)</f>
        <v>0</v>
      </c>
      <c r="BG1088" s="239">
        <f>IF(N1088="zákl. přenesená",J1088,0)</f>
        <v>0</v>
      </c>
      <c r="BH1088" s="239">
        <f>IF(N1088="sníž. přenesená",J1088,0)</f>
        <v>0</v>
      </c>
      <c r="BI1088" s="239">
        <f>IF(N1088="nulová",J1088,0)</f>
        <v>0</v>
      </c>
      <c r="BJ1088" s="18" t="s">
        <v>83</v>
      </c>
      <c r="BK1088" s="239">
        <f>ROUND(I1088*H1088,2)</f>
        <v>0</v>
      </c>
      <c r="BL1088" s="18" t="s">
        <v>213</v>
      </c>
      <c r="BM1088" s="238" t="s">
        <v>947</v>
      </c>
    </row>
    <row r="1089" s="2" customFormat="1">
      <c r="A1089" s="39"/>
      <c r="B1089" s="40"/>
      <c r="C1089" s="41"/>
      <c r="D1089" s="240" t="s">
        <v>216</v>
      </c>
      <c r="E1089" s="41"/>
      <c r="F1089" s="241" t="s">
        <v>948</v>
      </c>
      <c r="G1089" s="41"/>
      <c r="H1089" s="41"/>
      <c r="I1089" s="242"/>
      <c r="J1089" s="41"/>
      <c r="K1089" s="41"/>
      <c r="L1089" s="45"/>
      <c r="M1089" s="243"/>
      <c r="N1089" s="244"/>
      <c r="O1089" s="92"/>
      <c r="P1089" s="92"/>
      <c r="Q1089" s="92"/>
      <c r="R1089" s="92"/>
      <c r="S1089" s="92"/>
      <c r="T1089" s="93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T1089" s="18" t="s">
        <v>216</v>
      </c>
      <c r="AU1089" s="18" t="s">
        <v>85</v>
      </c>
    </row>
    <row r="1090" s="13" customFormat="1">
      <c r="A1090" s="13"/>
      <c r="B1090" s="245"/>
      <c r="C1090" s="246"/>
      <c r="D1090" s="247" t="s">
        <v>218</v>
      </c>
      <c r="E1090" s="248" t="s">
        <v>1</v>
      </c>
      <c r="F1090" s="249" t="s">
        <v>219</v>
      </c>
      <c r="G1090" s="246"/>
      <c r="H1090" s="248" t="s">
        <v>1</v>
      </c>
      <c r="I1090" s="250"/>
      <c r="J1090" s="246"/>
      <c r="K1090" s="246"/>
      <c r="L1090" s="251"/>
      <c r="M1090" s="252"/>
      <c r="N1090" s="253"/>
      <c r="O1090" s="253"/>
      <c r="P1090" s="253"/>
      <c r="Q1090" s="253"/>
      <c r="R1090" s="253"/>
      <c r="S1090" s="253"/>
      <c r="T1090" s="254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55" t="s">
        <v>218</v>
      </c>
      <c r="AU1090" s="255" t="s">
        <v>85</v>
      </c>
      <c r="AV1090" s="13" t="s">
        <v>83</v>
      </c>
      <c r="AW1090" s="13" t="s">
        <v>32</v>
      </c>
      <c r="AX1090" s="13" t="s">
        <v>76</v>
      </c>
      <c r="AY1090" s="255" t="s">
        <v>205</v>
      </c>
    </row>
    <row r="1091" s="13" customFormat="1">
      <c r="A1091" s="13"/>
      <c r="B1091" s="245"/>
      <c r="C1091" s="246"/>
      <c r="D1091" s="247" t="s">
        <v>218</v>
      </c>
      <c r="E1091" s="248" t="s">
        <v>1</v>
      </c>
      <c r="F1091" s="249" t="s">
        <v>220</v>
      </c>
      <c r="G1091" s="246"/>
      <c r="H1091" s="248" t="s">
        <v>1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5" t="s">
        <v>218</v>
      </c>
      <c r="AU1091" s="255" t="s">
        <v>85</v>
      </c>
      <c r="AV1091" s="13" t="s">
        <v>83</v>
      </c>
      <c r="AW1091" s="13" t="s">
        <v>32</v>
      </c>
      <c r="AX1091" s="13" t="s">
        <v>76</v>
      </c>
      <c r="AY1091" s="255" t="s">
        <v>205</v>
      </c>
    </row>
    <row r="1092" s="13" customFormat="1">
      <c r="A1092" s="13"/>
      <c r="B1092" s="245"/>
      <c r="C1092" s="246"/>
      <c r="D1092" s="247" t="s">
        <v>218</v>
      </c>
      <c r="E1092" s="248" t="s">
        <v>1</v>
      </c>
      <c r="F1092" s="249" t="s">
        <v>222</v>
      </c>
      <c r="G1092" s="246"/>
      <c r="H1092" s="248" t="s">
        <v>1</v>
      </c>
      <c r="I1092" s="250"/>
      <c r="J1092" s="246"/>
      <c r="K1092" s="246"/>
      <c r="L1092" s="251"/>
      <c r="M1092" s="252"/>
      <c r="N1092" s="253"/>
      <c r="O1092" s="253"/>
      <c r="P1092" s="253"/>
      <c r="Q1092" s="253"/>
      <c r="R1092" s="253"/>
      <c r="S1092" s="253"/>
      <c r="T1092" s="254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5" t="s">
        <v>218</v>
      </c>
      <c r="AU1092" s="255" t="s">
        <v>85</v>
      </c>
      <c r="AV1092" s="13" t="s">
        <v>83</v>
      </c>
      <c r="AW1092" s="13" t="s">
        <v>32</v>
      </c>
      <c r="AX1092" s="13" t="s">
        <v>76</v>
      </c>
      <c r="AY1092" s="255" t="s">
        <v>205</v>
      </c>
    </row>
    <row r="1093" s="13" customFormat="1">
      <c r="A1093" s="13"/>
      <c r="B1093" s="245"/>
      <c r="C1093" s="246"/>
      <c r="D1093" s="247" t="s">
        <v>218</v>
      </c>
      <c r="E1093" s="248" t="s">
        <v>1</v>
      </c>
      <c r="F1093" s="249" t="s">
        <v>402</v>
      </c>
      <c r="G1093" s="246"/>
      <c r="H1093" s="248" t="s">
        <v>1</v>
      </c>
      <c r="I1093" s="250"/>
      <c r="J1093" s="246"/>
      <c r="K1093" s="246"/>
      <c r="L1093" s="251"/>
      <c r="M1093" s="252"/>
      <c r="N1093" s="253"/>
      <c r="O1093" s="253"/>
      <c r="P1093" s="253"/>
      <c r="Q1093" s="253"/>
      <c r="R1093" s="253"/>
      <c r="S1093" s="253"/>
      <c r="T1093" s="254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55" t="s">
        <v>218</v>
      </c>
      <c r="AU1093" s="255" t="s">
        <v>85</v>
      </c>
      <c r="AV1093" s="13" t="s">
        <v>83</v>
      </c>
      <c r="AW1093" s="13" t="s">
        <v>32</v>
      </c>
      <c r="AX1093" s="13" t="s">
        <v>76</v>
      </c>
      <c r="AY1093" s="255" t="s">
        <v>205</v>
      </c>
    </row>
    <row r="1094" s="14" customFormat="1">
      <c r="A1094" s="14"/>
      <c r="B1094" s="256"/>
      <c r="C1094" s="257"/>
      <c r="D1094" s="247" t="s">
        <v>218</v>
      </c>
      <c r="E1094" s="258" t="s">
        <v>1</v>
      </c>
      <c r="F1094" s="259" t="s">
        <v>403</v>
      </c>
      <c r="G1094" s="257"/>
      <c r="H1094" s="260">
        <v>28.600000000000001</v>
      </c>
      <c r="I1094" s="261"/>
      <c r="J1094" s="257"/>
      <c r="K1094" s="257"/>
      <c r="L1094" s="262"/>
      <c r="M1094" s="263"/>
      <c r="N1094" s="264"/>
      <c r="O1094" s="264"/>
      <c r="P1094" s="264"/>
      <c r="Q1094" s="264"/>
      <c r="R1094" s="264"/>
      <c r="S1094" s="264"/>
      <c r="T1094" s="265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66" t="s">
        <v>218</v>
      </c>
      <c r="AU1094" s="266" t="s">
        <v>85</v>
      </c>
      <c r="AV1094" s="14" t="s">
        <v>85</v>
      </c>
      <c r="AW1094" s="14" t="s">
        <v>32</v>
      </c>
      <c r="AX1094" s="14" t="s">
        <v>76</v>
      </c>
      <c r="AY1094" s="266" t="s">
        <v>205</v>
      </c>
    </row>
    <row r="1095" s="15" customFormat="1">
      <c r="A1095" s="15"/>
      <c r="B1095" s="267"/>
      <c r="C1095" s="268"/>
      <c r="D1095" s="247" t="s">
        <v>218</v>
      </c>
      <c r="E1095" s="269" t="s">
        <v>1</v>
      </c>
      <c r="F1095" s="270" t="s">
        <v>229</v>
      </c>
      <c r="G1095" s="268"/>
      <c r="H1095" s="271">
        <v>28.600000000000001</v>
      </c>
      <c r="I1095" s="272"/>
      <c r="J1095" s="268"/>
      <c r="K1095" s="268"/>
      <c r="L1095" s="273"/>
      <c r="M1095" s="274"/>
      <c r="N1095" s="275"/>
      <c r="O1095" s="275"/>
      <c r="P1095" s="275"/>
      <c r="Q1095" s="275"/>
      <c r="R1095" s="275"/>
      <c r="S1095" s="275"/>
      <c r="T1095" s="276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T1095" s="277" t="s">
        <v>218</v>
      </c>
      <c r="AU1095" s="277" t="s">
        <v>85</v>
      </c>
      <c r="AV1095" s="15" t="s">
        <v>213</v>
      </c>
      <c r="AW1095" s="15" t="s">
        <v>32</v>
      </c>
      <c r="AX1095" s="15" t="s">
        <v>83</v>
      </c>
      <c r="AY1095" s="277" t="s">
        <v>205</v>
      </c>
    </row>
    <row r="1096" s="2" customFormat="1" ht="24.15" customHeight="1">
      <c r="A1096" s="39"/>
      <c r="B1096" s="40"/>
      <c r="C1096" s="227" t="s">
        <v>949</v>
      </c>
      <c r="D1096" s="227" t="s">
        <v>208</v>
      </c>
      <c r="E1096" s="228" t="s">
        <v>950</v>
      </c>
      <c r="F1096" s="229" t="s">
        <v>951</v>
      </c>
      <c r="G1096" s="230" t="s">
        <v>398</v>
      </c>
      <c r="H1096" s="231">
        <v>28.600000000000001</v>
      </c>
      <c r="I1096" s="232"/>
      <c r="J1096" s="233">
        <f>ROUND(I1096*H1096,2)</f>
        <v>0</v>
      </c>
      <c r="K1096" s="229" t="s">
        <v>755</v>
      </c>
      <c r="L1096" s="45"/>
      <c r="M1096" s="234" t="s">
        <v>1</v>
      </c>
      <c r="N1096" s="235" t="s">
        <v>41</v>
      </c>
      <c r="O1096" s="92"/>
      <c r="P1096" s="236">
        <f>O1096*H1096</f>
        <v>0</v>
      </c>
      <c r="Q1096" s="236">
        <v>0.1837</v>
      </c>
      <c r="R1096" s="236">
        <f>Q1096*H1096</f>
        <v>5.2538200000000002</v>
      </c>
      <c r="S1096" s="236">
        <v>0</v>
      </c>
      <c r="T1096" s="237">
        <f>S1096*H1096</f>
        <v>0</v>
      </c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R1096" s="238" t="s">
        <v>213</v>
      </c>
      <c r="AT1096" s="238" t="s">
        <v>208</v>
      </c>
      <c r="AU1096" s="238" t="s">
        <v>85</v>
      </c>
      <c r="AY1096" s="18" t="s">
        <v>205</v>
      </c>
      <c r="BE1096" s="239">
        <f>IF(N1096="základní",J1096,0)</f>
        <v>0</v>
      </c>
      <c r="BF1096" s="239">
        <f>IF(N1096="snížená",J1096,0)</f>
        <v>0</v>
      </c>
      <c r="BG1096" s="239">
        <f>IF(N1096="zákl. přenesená",J1096,0)</f>
        <v>0</v>
      </c>
      <c r="BH1096" s="239">
        <f>IF(N1096="sníž. přenesená",J1096,0)</f>
        <v>0</v>
      </c>
      <c r="BI1096" s="239">
        <f>IF(N1096="nulová",J1096,0)</f>
        <v>0</v>
      </c>
      <c r="BJ1096" s="18" t="s">
        <v>83</v>
      </c>
      <c r="BK1096" s="239">
        <f>ROUND(I1096*H1096,2)</f>
        <v>0</v>
      </c>
      <c r="BL1096" s="18" t="s">
        <v>213</v>
      </c>
      <c r="BM1096" s="238" t="s">
        <v>952</v>
      </c>
    </row>
    <row r="1097" s="13" customFormat="1">
      <c r="A1097" s="13"/>
      <c r="B1097" s="245"/>
      <c r="C1097" s="246"/>
      <c r="D1097" s="247" t="s">
        <v>218</v>
      </c>
      <c r="E1097" s="248" t="s">
        <v>1</v>
      </c>
      <c r="F1097" s="249" t="s">
        <v>219</v>
      </c>
      <c r="G1097" s="246"/>
      <c r="H1097" s="248" t="s">
        <v>1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55" t="s">
        <v>218</v>
      </c>
      <c r="AU1097" s="255" t="s">
        <v>85</v>
      </c>
      <c r="AV1097" s="13" t="s">
        <v>83</v>
      </c>
      <c r="AW1097" s="13" t="s">
        <v>32</v>
      </c>
      <c r="AX1097" s="13" t="s">
        <v>76</v>
      </c>
      <c r="AY1097" s="255" t="s">
        <v>205</v>
      </c>
    </row>
    <row r="1098" s="13" customFormat="1">
      <c r="A1098" s="13"/>
      <c r="B1098" s="245"/>
      <c r="C1098" s="246"/>
      <c r="D1098" s="247" t="s">
        <v>218</v>
      </c>
      <c r="E1098" s="248" t="s">
        <v>1</v>
      </c>
      <c r="F1098" s="249" t="s">
        <v>220</v>
      </c>
      <c r="G1098" s="246"/>
      <c r="H1098" s="248" t="s">
        <v>1</v>
      </c>
      <c r="I1098" s="250"/>
      <c r="J1098" s="246"/>
      <c r="K1098" s="246"/>
      <c r="L1098" s="251"/>
      <c r="M1098" s="252"/>
      <c r="N1098" s="253"/>
      <c r="O1098" s="253"/>
      <c r="P1098" s="253"/>
      <c r="Q1098" s="253"/>
      <c r="R1098" s="253"/>
      <c r="S1098" s="253"/>
      <c r="T1098" s="254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55" t="s">
        <v>218</v>
      </c>
      <c r="AU1098" s="255" t="s">
        <v>85</v>
      </c>
      <c r="AV1098" s="13" t="s">
        <v>83</v>
      </c>
      <c r="AW1098" s="13" t="s">
        <v>32</v>
      </c>
      <c r="AX1098" s="13" t="s">
        <v>76</v>
      </c>
      <c r="AY1098" s="255" t="s">
        <v>205</v>
      </c>
    </row>
    <row r="1099" s="13" customFormat="1">
      <c r="A1099" s="13"/>
      <c r="B1099" s="245"/>
      <c r="C1099" s="246"/>
      <c r="D1099" s="247" t="s">
        <v>218</v>
      </c>
      <c r="E1099" s="248" t="s">
        <v>1</v>
      </c>
      <c r="F1099" s="249" t="s">
        <v>222</v>
      </c>
      <c r="G1099" s="246"/>
      <c r="H1099" s="248" t="s">
        <v>1</v>
      </c>
      <c r="I1099" s="250"/>
      <c r="J1099" s="246"/>
      <c r="K1099" s="246"/>
      <c r="L1099" s="251"/>
      <c r="M1099" s="252"/>
      <c r="N1099" s="253"/>
      <c r="O1099" s="253"/>
      <c r="P1099" s="253"/>
      <c r="Q1099" s="253"/>
      <c r="R1099" s="253"/>
      <c r="S1099" s="253"/>
      <c r="T1099" s="254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5" t="s">
        <v>218</v>
      </c>
      <c r="AU1099" s="255" t="s">
        <v>85</v>
      </c>
      <c r="AV1099" s="13" t="s">
        <v>83</v>
      </c>
      <c r="AW1099" s="13" t="s">
        <v>32</v>
      </c>
      <c r="AX1099" s="13" t="s">
        <v>76</v>
      </c>
      <c r="AY1099" s="255" t="s">
        <v>205</v>
      </c>
    </row>
    <row r="1100" s="13" customFormat="1">
      <c r="A1100" s="13"/>
      <c r="B1100" s="245"/>
      <c r="C1100" s="246"/>
      <c r="D1100" s="247" t="s">
        <v>218</v>
      </c>
      <c r="E1100" s="248" t="s">
        <v>1</v>
      </c>
      <c r="F1100" s="249" t="s">
        <v>402</v>
      </c>
      <c r="G1100" s="246"/>
      <c r="H1100" s="248" t="s">
        <v>1</v>
      </c>
      <c r="I1100" s="250"/>
      <c r="J1100" s="246"/>
      <c r="K1100" s="246"/>
      <c r="L1100" s="251"/>
      <c r="M1100" s="252"/>
      <c r="N1100" s="253"/>
      <c r="O1100" s="253"/>
      <c r="P1100" s="253"/>
      <c r="Q1100" s="253"/>
      <c r="R1100" s="253"/>
      <c r="S1100" s="253"/>
      <c r="T1100" s="254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55" t="s">
        <v>218</v>
      </c>
      <c r="AU1100" s="255" t="s">
        <v>85</v>
      </c>
      <c r="AV1100" s="13" t="s">
        <v>83</v>
      </c>
      <c r="AW1100" s="13" t="s">
        <v>32</v>
      </c>
      <c r="AX1100" s="13" t="s">
        <v>76</v>
      </c>
      <c r="AY1100" s="255" t="s">
        <v>205</v>
      </c>
    </row>
    <row r="1101" s="14" customFormat="1">
      <c r="A1101" s="14"/>
      <c r="B1101" s="256"/>
      <c r="C1101" s="257"/>
      <c r="D1101" s="247" t="s">
        <v>218</v>
      </c>
      <c r="E1101" s="258" t="s">
        <v>1</v>
      </c>
      <c r="F1101" s="259" t="s">
        <v>403</v>
      </c>
      <c r="G1101" s="257"/>
      <c r="H1101" s="260">
        <v>28.600000000000001</v>
      </c>
      <c r="I1101" s="261"/>
      <c r="J1101" s="257"/>
      <c r="K1101" s="257"/>
      <c r="L1101" s="262"/>
      <c r="M1101" s="263"/>
      <c r="N1101" s="264"/>
      <c r="O1101" s="264"/>
      <c r="P1101" s="264"/>
      <c r="Q1101" s="264"/>
      <c r="R1101" s="264"/>
      <c r="S1101" s="264"/>
      <c r="T1101" s="265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66" t="s">
        <v>218</v>
      </c>
      <c r="AU1101" s="266" t="s">
        <v>85</v>
      </c>
      <c r="AV1101" s="14" t="s">
        <v>85</v>
      </c>
      <c r="AW1101" s="14" t="s">
        <v>32</v>
      </c>
      <c r="AX1101" s="14" t="s">
        <v>76</v>
      </c>
      <c r="AY1101" s="266" t="s">
        <v>205</v>
      </c>
    </row>
    <row r="1102" s="15" customFormat="1">
      <c r="A1102" s="15"/>
      <c r="B1102" s="267"/>
      <c r="C1102" s="268"/>
      <c r="D1102" s="247" t="s">
        <v>218</v>
      </c>
      <c r="E1102" s="269" t="s">
        <v>1</v>
      </c>
      <c r="F1102" s="270" t="s">
        <v>229</v>
      </c>
      <c r="G1102" s="268"/>
      <c r="H1102" s="271">
        <v>28.600000000000001</v>
      </c>
      <c r="I1102" s="272"/>
      <c r="J1102" s="268"/>
      <c r="K1102" s="268"/>
      <c r="L1102" s="273"/>
      <c r="M1102" s="274"/>
      <c r="N1102" s="275"/>
      <c r="O1102" s="275"/>
      <c r="P1102" s="275"/>
      <c r="Q1102" s="275"/>
      <c r="R1102" s="275"/>
      <c r="S1102" s="275"/>
      <c r="T1102" s="276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T1102" s="277" t="s">
        <v>218</v>
      </c>
      <c r="AU1102" s="277" t="s">
        <v>85</v>
      </c>
      <c r="AV1102" s="15" t="s">
        <v>213</v>
      </c>
      <c r="AW1102" s="15" t="s">
        <v>32</v>
      </c>
      <c r="AX1102" s="15" t="s">
        <v>83</v>
      </c>
      <c r="AY1102" s="277" t="s">
        <v>205</v>
      </c>
    </row>
    <row r="1103" s="2" customFormat="1" ht="16.5" customHeight="1">
      <c r="A1103" s="39"/>
      <c r="B1103" s="40"/>
      <c r="C1103" s="289" t="s">
        <v>953</v>
      </c>
      <c r="D1103" s="289" t="s">
        <v>386</v>
      </c>
      <c r="E1103" s="290" t="s">
        <v>954</v>
      </c>
      <c r="F1103" s="291" t="s">
        <v>955</v>
      </c>
      <c r="G1103" s="292" t="s">
        <v>398</v>
      </c>
      <c r="H1103" s="293">
        <v>29.172000000000001</v>
      </c>
      <c r="I1103" s="294"/>
      <c r="J1103" s="295">
        <f>ROUND(I1103*H1103,2)</f>
        <v>0</v>
      </c>
      <c r="K1103" s="291" t="s">
        <v>212</v>
      </c>
      <c r="L1103" s="296"/>
      <c r="M1103" s="297" t="s">
        <v>1</v>
      </c>
      <c r="N1103" s="298" t="s">
        <v>41</v>
      </c>
      <c r="O1103" s="92"/>
      <c r="P1103" s="236">
        <f>O1103*H1103</f>
        <v>0</v>
      </c>
      <c r="Q1103" s="236">
        <v>0.222</v>
      </c>
      <c r="R1103" s="236">
        <f>Q1103*H1103</f>
        <v>6.4761839999999999</v>
      </c>
      <c r="S1103" s="236">
        <v>0</v>
      </c>
      <c r="T1103" s="237">
        <f>S1103*H1103</f>
        <v>0</v>
      </c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R1103" s="238" t="s">
        <v>276</v>
      </c>
      <c r="AT1103" s="238" t="s">
        <v>386</v>
      </c>
      <c r="AU1103" s="238" t="s">
        <v>85</v>
      </c>
      <c r="AY1103" s="18" t="s">
        <v>205</v>
      </c>
      <c r="BE1103" s="239">
        <f>IF(N1103="základní",J1103,0)</f>
        <v>0</v>
      </c>
      <c r="BF1103" s="239">
        <f>IF(N1103="snížená",J1103,0)</f>
        <v>0</v>
      </c>
      <c r="BG1103" s="239">
        <f>IF(N1103="zákl. přenesená",J1103,0)</f>
        <v>0</v>
      </c>
      <c r="BH1103" s="239">
        <f>IF(N1103="sníž. přenesená",J1103,0)</f>
        <v>0</v>
      </c>
      <c r="BI1103" s="239">
        <f>IF(N1103="nulová",J1103,0)</f>
        <v>0</v>
      </c>
      <c r="BJ1103" s="18" t="s">
        <v>83</v>
      </c>
      <c r="BK1103" s="239">
        <f>ROUND(I1103*H1103,2)</f>
        <v>0</v>
      </c>
      <c r="BL1103" s="18" t="s">
        <v>213</v>
      </c>
      <c r="BM1103" s="238" t="s">
        <v>956</v>
      </c>
    </row>
    <row r="1104" s="14" customFormat="1">
      <c r="A1104" s="14"/>
      <c r="B1104" s="256"/>
      <c r="C1104" s="257"/>
      <c r="D1104" s="247" t="s">
        <v>218</v>
      </c>
      <c r="E1104" s="257"/>
      <c r="F1104" s="259" t="s">
        <v>957</v>
      </c>
      <c r="G1104" s="257"/>
      <c r="H1104" s="260">
        <v>29.172000000000001</v>
      </c>
      <c r="I1104" s="261"/>
      <c r="J1104" s="257"/>
      <c r="K1104" s="257"/>
      <c r="L1104" s="262"/>
      <c r="M1104" s="263"/>
      <c r="N1104" s="264"/>
      <c r="O1104" s="264"/>
      <c r="P1104" s="264"/>
      <c r="Q1104" s="264"/>
      <c r="R1104" s="264"/>
      <c r="S1104" s="264"/>
      <c r="T1104" s="265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66" t="s">
        <v>218</v>
      </c>
      <c r="AU1104" s="266" t="s">
        <v>85</v>
      </c>
      <c r="AV1104" s="14" t="s">
        <v>85</v>
      </c>
      <c r="AW1104" s="14" t="s">
        <v>4</v>
      </c>
      <c r="AX1104" s="14" t="s">
        <v>83</v>
      </c>
      <c r="AY1104" s="266" t="s">
        <v>205</v>
      </c>
    </row>
    <row r="1105" s="12" customFormat="1" ht="22.8" customHeight="1">
      <c r="A1105" s="12"/>
      <c r="B1105" s="211"/>
      <c r="C1105" s="212"/>
      <c r="D1105" s="213" t="s">
        <v>75</v>
      </c>
      <c r="E1105" s="225" t="s">
        <v>260</v>
      </c>
      <c r="F1105" s="225" t="s">
        <v>958</v>
      </c>
      <c r="G1105" s="212"/>
      <c r="H1105" s="212"/>
      <c r="I1105" s="215"/>
      <c r="J1105" s="226">
        <f>BK1105</f>
        <v>0</v>
      </c>
      <c r="K1105" s="212"/>
      <c r="L1105" s="217"/>
      <c r="M1105" s="218"/>
      <c r="N1105" s="219"/>
      <c r="O1105" s="219"/>
      <c r="P1105" s="220">
        <f>P1106+P1358+P1511</f>
        <v>0</v>
      </c>
      <c r="Q1105" s="219"/>
      <c r="R1105" s="220">
        <f>R1106+R1358+R1511</f>
        <v>156.37631481</v>
      </c>
      <c r="S1105" s="219"/>
      <c r="T1105" s="221">
        <f>T1106+T1358+T1511</f>
        <v>0.020977700000000002</v>
      </c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R1105" s="222" t="s">
        <v>83</v>
      </c>
      <c r="AT1105" s="223" t="s">
        <v>75</v>
      </c>
      <c r="AU1105" s="223" t="s">
        <v>83</v>
      </c>
      <c r="AY1105" s="222" t="s">
        <v>205</v>
      </c>
      <c r="BK1105" s="224">
        <f>BK1106+BK1358+BK1511</f>
        <v>0</v>
      </c>
    </row>
    <row r="1106" s="12" customFormat="1" ht="20.88" customHeight="1">
      <c r="A1106" s="12"/>
      <c r="B1106" s="211"/>
      <c r="C1106" s="212"/>
      <c r="D1106" s="213" t="s">
        <v>75</v>
      </c>
      <c r="E1106" s="225" t="s">
        <v>669</v>
      </c>
      <c r="F1106" s="225" t="s">
        <v>959</v>
      </c>
      <c r="G1106" s="212"/>
      <c r="H1106" s="212"/>
      <c r="I1106" s="215"/>
      <c r="J1106" s="226">
        <f>BK1106</f>
        <v>0</v>
      </c>
      <c r="K1106" s="212"/>
      <c r="L1106" s="217"/>
      <c r="M1106" s="218"/>
      <c r="N1106" s="219"/>
      <c r="O1106" s="219"/>
      <c r="P1106" s="220">
        <f>SUM(P1107:P1357)</f>
        <v>0</v>
      </c>
      <c r="Q1106" s="219"/>
      <c r="R1106" s="220">
        <f>SUM(R1107:R1357)</f>
        <v>27.465405320000006</v>
      </c>
      <c r="S1106" s="219"/>
      <c r="T1106" s="221">
        <f>SUM(T1107:T1357)</f>
        <v>0.020553000000000002</v>
      </c>
      <c r="U1106" s="12"/>
      <c r="V1106" s="12"/>
      <c r="W1106" s="12"/>
      <c r="X1106" s="12"/>
      <c r="Y1106" s="12"/>
      <c r="Z1106" s="12"/>
      <c r="AA1106" s="12"/>
      <c r="AB1106" s="12"/>
      <c r="AC1106" s="12"/>
      <c r="AD1106" s="12"/>
      <c r="AE1106" s="12"/>
      <c r="AR1106" s="222" t="s">
        <v>83</v>
      </c>
      <c r="AT1106" s="223" t="s">
        <v>75</v>
      </c>
      <c r="AU1106" s="223" t="s">
        <v>85</v>
      </c>
      <c r="AY1106" s="222" t="s">
        <v>205</v>
      </c>
      <c r="BK1106" s="224">
        <f>SUM(BK1107:BK1357)</f>
        <v>0</v>
      </c>
    </row>
    <row r="1107" s="2" customFormat="1" ht="24.15" customHeight="1">
      <c r="A1107" s="39"/>
      <c r="B1107" s="40"/>
      <c r="C1107" s="227" t="s">
        <v>960</v>
      </c>
      <c r="D1107" s="227" t="s">
        <v>208</v>
      </c>
      <c r="E1107" s="228" t="s">
        <v>961</v>
      </c>
      <c r="F1107" s="229" t="s">
        <v>962</v>
      </c>
      <c r="G1107" s="230" t="s">
        <v>398</v>
      </c>
      <c r="H1107" s="231">
        <v>309.27600000000001</v>
      </c>
      <c r="I1107" s="232"/>
      <c r="J1107" s="233">
        <f>ROUND(I1107*H1107,2)</f>
        <v>0</v>
      </c>
      <c r="K1107" s="229" t="s">
        <v>212</v>
      </c>
      <c r="L1107" s="45"/>
      <c r="M1107" s="234" t="s">
        <v>1</v>
      </c>
      <c r="N1107" s="235" t="s">
        <v>41</v>
      </c>
      <c r="O1107" s="92"/>
      <c r="P1107" s="236">
        <f>O1107*H1107</f>
        <v>0</v>
      </c>
      <c r="Q1107" s="236">
        <v>0.0073499999999999998</v>
      </c>
      <c r="R1107" s="236">
        <f>Q1107*H1107</f>
        <v>2.2731786</v>
      </c>
      <c r="S1107" s="236">
        <v>0</v>
      </c>
      <c r="T1107" s="237">
        <f>S1107*H1107</f>
        <v>0</v>
      </c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R1107" s="238" t="s">
        <v>213</v>
      </c>
      <c r="AT1107" s="238" t="s">
        <v>208</v>
      </c>
      <c r="AU1107" s="238" t="s">
        <v>214</v>
      </c>
      <c r="AY1107" s="18" t="s">
        <v>205</v>
      </c>
      <c r="BE1107" s="239">
        <f>IF(N1107="základní",J1107,0)</f>
        <v>0</v>
      </c>
      <c r="BF1107" s="239">
        <f>IF(N1107="snížená",J1107,0)</f>
        <v>0</v>
      </c>
      <c r="BG1107" s="239">
        <f>IF(N1107="zákl. přenesená",J1107,0)</f>
        <v>0</v>
      </c>
      <c r="BH1107" s="239">
        <f>IF(N1107="sníž. přenesená",J1107,0)</f>
        <v>0</v>
      </c>
      <c r="BI1107" s="239">
        <f>IF(N1107="nulová",J1107,0)</f>
        <v>0</v>
      </c>
      <c r="BJ1107" s="18" t="s">
        <v>83</v>
      </c>
      <c r="BK1107" s="239">
        <f>ROUND(I1107*H1107,2)</f>
        <v>0</v>
      </c>
      <c r="BL1107" s="18" t="s">
        <v>213</v>
      </c>
      <c r="BM1107" s="238" t="s">
        <v>963</v>
      </c>
    </row>
    <row r="1108" s="2" customFormat="1">
      <c r="A1108" s="39"/>
      <c r="B1108" s="40"/>
      <c r="C1108" s="41"/>
      <c r="D1108" s="240" t="s">
        <v>216</v>
      </c>
      <c r="E1108" s="41"/>
      <c r="F1108" s="241" t="s">
        <v>964</v>
      </c>
      <c r="G1108" s="41"/>
      <c r="H1108" s="41"/>
      <c r="I1108" s="242"/>
      <c r="J1108" s="41"/>
      <c r="K1108" s="41"/>
      <c r="L1108" s="45"/>
      <c r="M1108" s="243"/>
      <c r="N1108" s="244"/>
      <c r="O1108" s="92"/>
      <c r="P1108" s="92"/>
      <c r="Q1108" s="92"/>
      <c r="R1108" s="92"/>
      <c r="S1108" s="92"/>
      <c r="T1108" s="93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T1108" s="18" t="s">
        <v>216</v>
      </c>
      <c r="AU1108" s="18" t="s">
        <v>214</v>
      </c>
    </row>
    <row r="1109" s="13" customFormat="1">
      <c r="A1109" s="13"/>
      <c r="B1109" s="245"/>
      <c r="C1109" s="246"/>
      <c r="D1109" s="247" t="s">
        <v>218</v>
      </c>
      <c r="E1109" s="248" t="s">
        <v>1</v>
      </c>
      <c r="F1109" s="249" t="s">
        <v>219</v>
      </c>
      <c r="G1109" s="246"/>
      <c r="H1109" s="248" t="s">
        <v>1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55" t="s">
        <v>218</v>
      </c>
      <c r="AU1109" s="255" t="s">
        <v>214</v>
      </c>
      <c r="AV1109" s="13" t="s">
        <v>83</v>
      </c>
      <c r="AW1109" s="13" t="s">
        <v>32</v>
      </c>
      <c r="AX1109" s="13" t="s">
        <v>76</v>
      </c>
      <c r="AY1109" s="255" t="s">
        <v>205</v>
      </c>
    </row>
    <row r="1110" s="13" customFormat="1">
      <c r="A1110" s="13"/>
      <c r="B1110" s="245"/>
      <c r="C1110" s="246"/>
      <c r="D1110" s="247" t="s">
        <v>218</v>
      </c>
      <c r="E1110" s="248" t="s">
        <v>1</v>
      </c>
      <c r="F1110" s="249" t="s">
        <v>220</v>
      </c>
      <c r="G1110" s="246"/>
      <c r="H1110" s="248" t="s">
        <v>1</v>
      </c>
      <c r="I1110" s="250"/>
      <c r="J1110" s="246"/>
      <c r="K1110" s="246"/>
      <c r="L1110" s="251"/>
      <c r="M1110" s="252"/>
      <c r="N1110" s="253"/>
      <c r="O1110" s="253"/>
      <c r="P1110" s="253"/>
      <c r="Q1110" s="253"/>
      <c r="R1110" s="253"/>
      <c r="S1110" s="253"/>
      <c r="T1110" s="254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5" t="s">
        <v>218</v>
      </c>
      <c r="AU1110" s="255" t="s">
        <v>214</v>
      </c>
      <c r="AV1110" s="13" t="s">
        <v>83</v>
      </c>
      <c r="AW1110" s="13" t="s">
        <v>32</v>
      </c>
      <c r="AX1110" s="13" t="s">
        <v>76</v>
      </c>
      <c r="AY1110" s="255" t="s">
        <v>205</v>
      </c>
    </row>
    <row r="1111" s="13" customFormat="1">
      <c r="A1111" s="13"/>
      <c r="B1111" s="245"/>
      <c r="C1111" s="246"/>
      <c r="D1111" s="247" t="s">
        <v>218</v>
      </c>
      <c r="E1111" s="248" t="s">
        <v>1</v>
      </c>
      <c r="F1111" s="249" t="s">
        <v>222</v>
      </c>
      <c r="G1111" s="246"/>
      <c r="H1111" s="248" t="s">
        <v>1</v>
      </c>
      <c r="I1111" s="250"/>
      <c r="J1111" s="246"/>
      <c r="K1111" s="246"/>
      <c r="L1111" s="251"/>
      <c r="M1111" s="252"/>
      <c r="N1111" s="253"/>
      <c r="O1111" s="253"/>
      <c r="P1111" s="253"/>
      <c r="Q1111" s="253"/>
      <c r="R1111" s="253"/>
      <c r="S1111" s="253"/>
      <c r="T1111" s="254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55" t="s">
        <v>218</v>
      </c>
      <c r="AU1111" s="255" t="s">
        <v>214</v>
      </c>
      <c r="AV1111" s="13" t="s">
        <v>83</v>
      </c>
      <c r="AW1111" s="13" t="s">
        <v>32</v>
      </c>
      <c r="AX1111" s="13" t="s">
        <v>76</v>
      </c>
      <c r="AY1111" s="255" t="s">
        <v>205</v>
      </c>
    </row>
    <row r="1112" s="13" customFormat="1">
      <c r="A1112" s="13"/>
      <c r="B1112" s="245"/>
      <c r="C1112" s="246"/>
      <c r="D1112" s="247" t="s">
        <v>218</v>
      </c>
      <c r="E1112" s="248" t="s">
        <v>1</v>
      </c>
      <c r="F1112" s="249" t="s">
        <v>965</v>
      </c>
      <c r="G1112" s="246"/>
      <c r="H1112" s="248" t="s">
        <v>1</v>
      </c>
      <c r="I1112" s="250"/>
      <c r="J1112" s="246"/>
      <c r="K1112" s="246"/>
      <c r="L1112" s="251"/>
      <c r="M1112" s="252"/>
      <c r="N1112" s="253"/>
      <c r="O1112" s="253"/>
      <c r="P1112" s="253"/>
      <c r="Q1112" s="253"/>
      <c r="R1112" s="253"/>
      <c r="S1112" s="253"/>
      <c r="T1112" s="254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55" t="s">
        <v>218</v>
      </c>
      <c r="AU1112" s="255" t="s">
        <v>214</v>
      </c>
      <c r="AV1112" s="13" t="s">
        <v>83</v>
      </c>
      <c r="AW1112" s="13" t="s">
        <v>32</v>
      </c>
      <c r="AX1112" s="13" t="s">
        <v>76</v>
      </c>
      <c r="AY1112" s="255" t="s">
        <v>205</v>
      </c>
    </row>
    <row r="1113" s="14" customFormat="1">
      <c r="A1113" s="14"/>
      <c r="B1113" s="256"/>
      <c r="C1113" s="257"/>
      <c r="D1113" s="247" t="s">
        <v>218</v>
      </c>
      <c r="E1113" s="258" t="s">
        <v>1</v>
      </c>
      <c r="F1113" s="259" t="s">
        <v>966</v>
      </c>
      <c r="G1113" s="257"/>
      <c r="H1113" s="260">
        <v>41.284999999999997</v>
      </c>
      <c r="I1113" s="261"/>
      <c r="J1113" s="257"/>
      <c r="K1113" s="257"/>
      <c r="L1113" s="262"/>
      <c r="M1113" s="263"/>
      <c r="N1113" s="264"/>
      <c r="O1113" s="264"/>
      <c r="P1113" s="264"/>
      <c r="Q1113" s="264"/>
      <c r="R1113" s="264"/>
      <c r="S1113" s="264"/>
      <c r="T1113" s="265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66" t="s">
        <v>218</v>
      </c>
      <c r="AU1113" s="266" t="s">
        <v>214</v>
      </c>
      <c r="AV1113" s="14" t="s">
        <v>85</v>
      </c>
      <c r="AW1113" s="14" t="s">
        <v>32</v>
      </c>
      <c r="AX1113" s="14" t="s">
        <v>76</v>
      </c>
      <c r="AY1113" s="266" t="s">
        <v>205</v>
      </c>
    </row>
    <row r="1114" s="14" customFormat="1">
      <c r="A1114" s="14"/>
      <c r="B1114" s="256"/>
      <c r="C1114" s="257"/>
      <c r="D1114" s="247" t="s">
        <v>218</v>
      </c>
      <c r="E1114" s="258" t="s">
        <v>1</v>
      </c>
      <c r="F1114" s="259" t="s">
        <v>967</v>
      </c>
      <c r="G1114" s="257"/>
      <c r="H1114" s="260">
        <v>5.835</v>
      </c>
      <c r="I1114" s="261"/>
      <c r="J1114" s="257"/>
      <c r="K1114" s="257"/>
      <c r="L1114" s="262"/>
      <c r="M1114" s="263"/>
      <c r="N1114" s="264"/>
      <c r="O1114" s="264"/>
      <c r="P1114" s="264"/>
      <c r="Q1114" s="264"/>
      <c r="R1114" s="264"/>
      <c r="S1114" s="264"/>
      <c r="T1114" s="265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66" t="s">
        <v>218</v>
      </c>
      <c r="AU1114" s="266" t="s">
        <v>214</v>
      </c>
      <c r="AV1114" s="14" t="s">
        <v>85</v>
      </c>
      <c r="AW1114" s="14" t="s">
        <v>32</v>
      </c>
      <c r="AX1114" s="14" t="s">
        <v>76</v>
      </c>
      <c r="AY1114" s="266" t="s">
        <v>205</v>
      </c>
    </row>
    <row r="1115" s="14" customFormat="1">
      <c r="A1115" s="14"/>
      <c r="B1115" s="256"/>
      <c r="C1115" s="257"/>
      <c r="D1115" s="247" t="s">
        <v>218</v>
      </c>
      <c r="E1115" s="258" t="s">
        <v>1</v>
      </c>
      <c r="F1115" s="259" t="s">
        <v>968</v>
      </c>
      <c r="G1115" s="257"/>
      <c r="H1115" s="260">
        <v>27.84</v>
      </c>
      <c r="I1115" s="261"/>
      <c r="J1115" s="257"/>
      <c r="K1115" s="257"/>
      <c r="L1115" s="262"/>
      <c r="M1115" s="263"/>
      <c r="N1115" s="264"/>
      <c r="O1115" s="264"/>
      <c r="P1115" s="264"/>
      <c r="Q1115" s="264"/>
      <c r="R1115" s="264"/>
      <c r="S1115" s="264"/>
      <c r="T1115" s="265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66" t="s">
        <v>218</v>
      </c>
      <c r="AU1115" s="266" t="s">
        <v>214</v>
      </c>
      <c r="AV1115" s="14" t="s">
        <v>85</v>
      </c>
      <c r="AW1115" s="14" t="s">
        <v>32</v>
      </c>
      <c r="AX1115" s="14" t="s">
        <v>76</v>
      </c>
      <c r="AY1115" s="266" t="s">
        <v>205</v>
      </c>
    </row>
    <row r="1116" s="14" customFormat="1">
      <c r="A1116" s="14"/>
      <c r="B1116" s="256"/>
      <c r="C1116" s="257"/>
      <c r="D1116" s="247" t="s">
        <v>218</v>
      </c>
      <c r="E1116" s="258" t="s">
        <v>1</v>
      </c>
      <c r="F1116" s="259" t="s">
        <v>969</v>
      </c>
      <c r="G1116" s="257"/>
      <c r="H1116" s="260">
        <v>32.134999999999998</v>
      </c>
      <c r="I1116" s="261"/>
      <c r="J1116" s="257"/>
      <c r="K1116" s="257"/>
      <c r="L1116" s="262"/>
      <c r="M1116" s="263"/>
      <c r="N1116" s="264"/>
      <c r="O1116" s="264"/>
      <c r="P1116" s="264"/>
      <c r="Q1116" s="264"/>
      <c r="R1116" s="264"/>
      <c r="S1116" s="264"/>
      <c r="T1116" s="265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66" t="s">
        <v>218</v>
      </c>
      <c r="AU1116" s="266" t="s">
        <v>214</v>
      </c>
      <c r="AV1116" s="14" t="s">
        <v>85</v>
      </c>
      <c r="AW1116" s="14" t="s">
        <v>32</v>
      </c>
      <c r="AX1116" s="14" t="s">
        <v>76</v>
      </c>
      <c r="AY1116" s="266" t="s">
        <v>205</v>
      </c>
    </row>
    <row r="1117" s="14" customFormat="1">
      <c r="A1117" s="14"/>
      <c r="B1117" s="256"/>
      <c r="C1117" s="257"/>
      <c r="D1117" s="247" t="s">
        <v>218</v>
      </c>
      <c r="E1117" s="258" t="s">
        <v>1</v>
      </c>
      <c r="F1117" s="259" t="s">
        <v>970</v>
      </c>
      <c r="G1117" s="257"/>
      <c r="H1117" s="260">
        <v>13.119999999999999</v>
      </c>
      <c r="I1117" s="261"/>
      <c r="J1117" s="257"/>
      <c r="K1117" s="257"/>
      <c r="L1117" s="262"/>
      <c r="M1117" s="263"/>
      <c r="N1117" s="264"/>
      <c r="O1117" s="264"/>
      <c r="P1117" s="264"/>
      <c r="Q1117" s="264"/>
      <c r="R1117" s="264"/>
      <c r="S1117" s="264"/>
      <c r="T1117" s="265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66" t="s">
        <v>218</v>
      </c>
      <c r="AU1117" s="266" t="s">
        <v>214</v>
      </c>
      <c r="AV1117" s="14" t="s">
        <v>85</v>
      </c>
      <c r="AW1117" s="14" t="s">
        <v>32</v>
      </c>
      <c r="AX1117" s="14" t="s">
        <v>76</v>
      </c>
      <c r="AY1117" s="266" t="s">
        <v>205</v>
      </c>
    </row>
    <row r="1118" s="14" customFormat="1">
      <c r="A1118" s="14"/>
      <c r="B1118" s="256"/>
      <c r="C1118" s="257"/>
      <c r="D1118" s="247" t="s">
        <v>218</v>
      </c>
      <c r="E1118" s="258" t="s">
        <v>1</v>
      </c>
      <c r="F1118" s="259" t="s">
        <v>971</v>
      </c>
      <c r="G1118" s="257"/>
      <c r="H1118" s="260">
        <v>19.324999999999999</v>
      </c>
      <c r="I1118" s="261"/>
      <c r="J1118" s="257"/>
      <c r="K1118" s="257"/>
      <c r="L1118" s="262"/>
      <c r="M1118" s="263"/>
      <c r="N1118" s="264"/>
      <c r="O1118" s="264"/>
      <c r="P1118" s="264"/>
      <c r="Q1118" s="264"/>
      <c r="R1118" s="264"/>
      <c r="S1118" s="264"/>
      <c r="T1118" s="265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66" t="s">
        <v>218</v>
      </c>
      <c r="AU1118" s="266" t="s">
        <v>214</v>
      </c>
      <c r="AV1118" s="14" t="s">
        <v>85</v>
      </c>
      <c r="AW1118" s="14" t="s">
        <v>32</v>
      </c>
      <c r="AX1118" s="14" t="s">
        <v>76</v>
      </c>
      <c r="AY1118" s="266" t="s">
        <v>205</v>
      </c>
    </row>
    <row r="1119" s="14" customFormat="1">
      <c r="A1119" s="14"/>
      <c r="B1119" s="256"/>
      <c r="C1119" s="257"/>
      <c r="D1119" s="247" t="s">
        <v>218</v>
      </c>
      <c r="E1119" s="258" t="s">
        <v>1</v>
      </c>
      <c r="F1119" s="259" t="s">
        <v>972</v>
      </c>
      <c r="G1119" s="257"/>
      <c r="H1119" s="260">
        <v>25.760000000000002</v>
      </c>
      <c r="I1119" s="261"/>
      <c r="J1119" s="257"/>
      <c r="K1119" s="257"/>
      <c r="L1119" s="262"/>
      <c r="M1119" s="263"/>
      <c r="N1119" s="264"/>
      <c r="O1119" s="264"/>
      <c r="P1119" s="264"/>
      <c r="Q1119" s="264"/>
      <c r="R1119" s="264"/>
      <c r="S1119" s="264"/>
      <c r="T1119" s="265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66" t="s">
        <v>218</v>
      </c>
      <c r="AU1119" s="266" t="s">
        <v>214</v>
      </c>
      <c r="AV1119" s="14" t="s">
        <v>85</v>
      </c>
      <c r="AW1119" s="14" t="s">
        <v>32</v>
      </c>
      <c r="AX1119" s="14" t="s">
        <v>76</v>
      </c>
      <c r="AY1119" s="266" t="s">
        <v>205</v>
      </c>
    </row>
    <row r="1120" s="14" customFormat="1">
      <c r="A1120" s="14"/>
      <c r="B1120" s="256"/>
      <c r="C1120" s="257"/>
      <c r="D1120" s="247" t="s">
        <v>218</v>
      </c>
      <c r="E1120" s="258" t="s">
        <v>1</v>
      </c>
      <c r="F1120" s="259" t="s">
        <v>973</v>
      </c>
      <c r="G1120" s="257"/>
      <c r="H1120" s="260">
        <v>10.176</v>
      </c>
      <c r="I1120" s="261"/>
      <c r="J1120" s="257"/>
      <c r="K1120" s="257"/>
      <c r="L1120" s="262"/>
      <c r="M1120" s="263"/>
      <c r="N1120" s="264"/>
      <c r="O1120" s="264"/>
      <c r="P1120" s="264"/>
      <c r="Q1120" s="264"/>
      <c r="R1120" s="264"/>
      <c r="S1120" s="264"/>
      <c r="T1120" s="265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66" t="s">
        <v>218</v>
      </c>
      <c r="AU1120" s="266" t="s">
        <v>214</v>
      </c>
      <c r="AV1120" s="14" t="s">
        <v>85</v>
      </c>
      <c r="AW1120" s="14" t="s">
        <v>32</v>
      </c>
      <c r="AX1120" s="14" t="s">
        <v>76</v>
      </c>
      <c r="AY1120" s="266" t="s">
        <v>205</v>
      </c>
    </row>
    <row r="1121" s="16" customFormat="1">
      <c r="A1121" s="16"/>
      <c r="B1121" s="278"/>
      <c r="C1121" s="279"/>
      <c r="D1121" s="247" t="s">
        <v>218</v>
      </c>
      <c r="E1121" s="280" t="s">
        <v>1</v>
      </c>
      <c r="F1121" s="281" t="s">
        <v>241</v>
      </c>
      <c r="G1121" s="279"/>
      <c r="H1121" s="282">
        <v>175.476</v>
      </c>
      <c r="I1121" s="283"/>
      <c r="J1121" s="279"/>
      <c r="K1121" s="279"/>
      <c r="L1121" s="284"/>
      <c r="M1121" s="285"/>
      <c r="N1121" s="286"/>
      <c r="O1121" s="286"/>
      <c r="P1121" s="286"/>
      <c r="Q1121" s="286"/>
      <c r="R1121" s="286"/>
      <c r="S1121" s="286"/>
      <c r="T1121" s="287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T1121" s="288" t="s">
        <v>218</v>
      </c>
      <c r="AU1121" s="288" t="s">
        <v>214</v>
      </c>
      <c r="AV1121" s="16" t="s">
        <v>214</v>
      </c>
      <c r="AW1121" s="16" t="s">
        <v>32</v>
      </c>
      <c r="AX1121" s="16" t="s">
        <v>76</v>
      </c>
      <c r="AY1121" s="288" t="s">
        <v>205</v>
      </c>
    </row>
    <row r="1122" s="13" customFormat="1">
      <c r="A1122" s="13"/>
      <c r="B1122" s="245"/>
      <c r="C1122" s="246"/>
      <c r="D1122" s="247" t="s">
        <v>218</v>
      </c>
      <c r="E1122" s="248" t="s">
        <v>1</v>
      </c>
      <c r="F1122" s="249" t="s">
        <v>974</v>
      </c>
      <c r="G1122" s="246"/>
      <c r="H1122" s="248" t="s">
        <v>1</v>
      </c>
      <c r="I1122" s="250"/>
      <c r="J1122" s="246"/>
      <c r="K1122" s="246"/>
      <c r="L1122" s="251"/>
      <c r="M1122" s="252"/>
      <c r="N1122" s="253"/>
      <c r="O1122" s="253"/>
      <c r="P1122" s="253"/>
      <c r="Q1122" s="253"/>
      <c r="R1122" s="253"/>
      <c r="S1122" s="253"/>
      <c r="T1122" s="254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55" t="s">
        <v>218</v>
      </c>
      <c r="AU1122" s="255" t="s">
        <v>214</v>
      </c>
      <c r="AV1122" s="13" t="s">
        <v>83</v>
      </c>
      <c r="AW1122" s="13" t="s">
        <v>32</v>
      </c>
      <c r="AX1122" s="13" t="s">
        <v>76</v>
      </c>
      <c r="AY1122" s="255" t="s">
        <v>205</v>
      </c>
    </row>
    <row r="1123" s="14" customFormat="1">
      <c r="A1123" s="14"/>
      <c r="B1123" s="256"/>
      <c r="C1123" s="257"/>
      <c r="D1123" s="247" t="s">
        <v>218</v>
      </c>
      <c r="E1123" s="258" t="s">
        <v>1</v>
      </c>
      <c r="F1123" s="259" t="s">
        <v>975</v>
      </c>
      <c r="G1123" s="257"/>
      <c r="H1123" s="260">
        <v>15</v>
      </c>
      <c r="I1123" s="261"/>
      <c r="J1123" s="257"/>
      <c r="K1123" s="257"/>
      <c r="L1123" s="262"/>
      <c r="M1123" s="263"/>
      <c r="N1123" s="264"/>
      <c r="O1123" s="264"/>
      <c r="P1123" s="264"/>
      <c r="Q1123" s="264"/>
      <c r="R1123" s="264"/>
      <c r="S1123" s="264"/>
      <c r="T1123" s="265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66" t="s">
        <v>218</v>
      </c>
      <c r="AU1123" s="266" t="s">
        <v>214</v>
      </c>
      <c r="AV1123" s="14" t="s">
        <v>85</v>
      </c>
      <c r="AW1123" s="14" t="s">
        <v>32</v>
      </c>
      <c r="AX1123" s="14" t="s">
        <v>76</v>
      </c>
      <c r="AY1123" s="266" t="s">
        <v>205</v>
      </c>
    </row>
    <row r="1124" s="14" customFormat="1">
      <c r="A1124" s="14"/>
      <c r="B1124" s="256"/>
      <c r="C1124" s="257"/>
      <c r="D1124" s="247" t="s">
        <v>218</v>
      </c>
      <c r="E1124" s="258" t="s">
        <v>1</v>
      </c>
      <c r="F1124" s="259" t="s">
        <v>976</v>
      </c>
      <c r="G1124" s="257"/>
      <c r="H1124" s="260">
        <v>12</v>
      </c>
      <c r="I1124" s="261"/>
      <c r="J1124" s="257"/>
      <c r="K1124" s="257"/>
      <c r="L1124" s="262"/>
      <c r="M1124" s="263"/>
      <c r="N1124" s="264"/>
      <c r="O1124" s="264"/>
      <c r="P1124" s="264"/>
      <c r="Q1124" s="264"/>
      <c r="R1124" s="264"/>
      <c r="S1124" s="264"/>
      <c r="T1124" s="265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66" t="s">
        <v>218</v>
      </c>
      <c r="AU1124" s="266" t="s">
        <v>214</v>
      </c>
      <c r="AV1124" s="14" t="s">
        <v>85</v>
      </c>
      <c r="AW1124" s="14" t="s">
        <v>32</v>
      </c>
      <c r="AX1124" s="14" t="s">
        <v>76</v>
      </c>
      <c r="AY1124" s="266" t="s">
        <v>205</v>
      </c>
    </row>
    <row r="1125" s="14" customFormat="1">
      <c r="A1125" s="14"/>
      <c r="B1125" s="256"/>
      <c r="C1125" s="257"/>
      <c r="D1125" s="247" t="s">
        <v>218</v>
      </c>
      <c r="E1125" s="258" t="s">
        <v>1</v>
      </c>
      <c r="F1125" s="259" t="s">
        <v>977</v>
      </c>
      <c r="G1125" s="257"/>
      <c r="H1125" s="260">
        <v>37.649999999999999</v>
      </c>
      <c r="I1125" s="261"/>
      <c r="J1125" s="257"/>
      <c r="K1125" s="257"/>
      <c r="L1125" s="262"/>
      <c r="M1125" s="263"/>
      <c r="N1125" s="264"/>
      <c r="O1125" s="264"/>
      <c r="P1125" s="264"/>
      <c r="Q1125" s="264"/>
      <c r="R1125" s="264"/>
      <c r="S1125" s="264"/>
      <c r="T1125" s="265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66" t="s">
        <v>218</v>
      </c>
      <c r="AU1125" s="266" t="s">
        <v>214</v>
      </c>
      <c r="AV1125" s="14" t="s">
        <v>85</v>
      </c>
      <c r="AW1125" s="14" t="s">
        <v>32</v>
      </c>
      <c r="AX1125" s="14" t="s">
        <v>76</v>
      </c>
      <c r="AY1125" s="266" t="s">
        <v>205</v>
      </c>
    </row>
    <row r="1126" s="14" customFormat="1">
      <c r="A1126" s="14"/>
      <c r="B1126" s="256"/>
      <c r="C1126" s="257"/>
      <c r="D1126" s="247" t="s">
        <v>218</v>
      </c>
      <c r="E1126" s="258" t="s">
        <v>1</v>
      </c>
      <c r="F1126" s="259" t="s">
        <v>978</v>
      </c>
      <c r="G1126" s="257"/>
      <c r="H1126" s="260">
        <v>6.1500000000000004</v>
      </c>
      <c r="I1126" s="261"/>
      <c r="J1126" s="257"/>
      <c r="K1126" s="257"/>
      <c r="L1126" s="262"/>
      <c r="M1126" s="263"/>
      <c r="N1126" s="264"/>
      <c r="O1126" s="264"/>
      <c r="P1126" s="264"/>
      <c r="Q1126" s="264"/>
      <c r="R1126" s="264"/>
      <c r="S1126" s="264"/>
      <c r="T1126" s="265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66" t="s">
        <v>218</v>
      </c>
      <c r="AU1126" s="266" t="s">
        <v>214</v>
      </c>
      <c r="AV1126" s="14" t="s">
        <v>85</v>
      </c>
      <c r="AW1126" s="14" t="s">
        <v>32</v>
      </c>
      <c r="AX1126" s="14" t="s">
        <v>76</v>
      </c>
      <c r="AY1126" s="266" t="s">
        <v>205</v>
      </c>
    </row>
    <row r="1127" s="14" customFormat="1">
      <c r="A1127" s="14"/>
      <c r="B1127" s="256"/>
      <c r="C1127" s="257"/>
      <c r="D1127" s="247" t="s">
        <v>218</v>
      </c>
      <c r="E1127" s="258" t="s">
        <v>1</v>
      </c>
      <c r="F1127" s="259" t="s">
        <v>979</v>
      </c>
      <c r="G1127" s="257"/>
      <c r="H1127" s="260">
        <v>5.8499999999999996</v>
      </c>
      <c r="I1127" s="261"/>
      <c r="J1127" s="257"/>
      <c r="K1127" s="257"/>
      <c r="L1127" s="262"/>
      <c r="M1127" s="263"/>
      <c r="N1127" s="264"/>
      <c r="O1127" s="264"/>
      <c r="P1127" s="264"/>
      <c r="Q1127" s="264"/>
      <c r="R1127" s="264"/>
      <c r="S1127" s="264"/>
      <c r="T1127" s="265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66" t="s">
        <v>218</v>
      </c>
      <c r="AU1127" s="266" t="s">
        <v>214</v>
      </c>
      <c r="AV1127" s="14" t="s">
        <v>85</v>
      </c>
      <c r="AW1127" s="14" t="s">
        <v>32</v>
      </c>
      <c r="AX1127" s="14" t="s">
        <v>76</v>
      </c>
      <c r="AY1127" s="266" t="s">
        <v>205</v>
      </c>
    </row>
    <row r="1128" s="14" customFormat="1">
      <c r="A1128" s="14"/>
      <c r="B1128" s="256"/>
      <c r="C1128" s="257"/>
      <c r="D1128" s="247" t="s">
        <v>218</v>
      </c>
      <c r="E1128" s="258" t="s">
        <v>1</v>
      </c>
      <c r="F1128" s="259" t="s">
        <v>980</v>
      </c>
      <c r="G1128" s="257"/>
      <c r="H1128" s="260">
        <v>57.149999999999999</v>
      </c>
      <c r="I1128" s="261"/>
      <c r="J1128" s="257"/>
      <c r="K1128" s="257"/>
      <c r="L1128" s="262"/>
      <c r="M1128" s="263"/>
      <c r="N1128" s="264"/>
      <c r="O1128" s="264"/>
      <c r="P1128" s="264"/>
      <c r="Q1128" s="264"/>
      <c r="R1128" s="264"/>
      <c r="S1128" s="264"/>
      <c r="T1128" s="265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66" t="s">
        <v>218</v>
      </c>
      <c r="AU1128" s="266" t="s">
        <v>214</v>
      </c>
      <c r="AV1128" s="14" t="s">
        <v>85</v>
      </c>
      <c r="AW1128" s="14" t="s">
        <v>32</v>
      </c>
      <c r="AX1128" s="14" t="s">
        <v>76</v>
      </c>
      <c r="AY1128" s="266" t="s">
        <v>205</v>
      </c>
    </row>
    <row r="1129" s="16" customFormat="1">
      <c r="A1129" s="16"/>
      <c r="B1129" s="278"/>
      <c r="C1129" s="279"/>
      <c r="D1129" s="247" t="s">
        <v>218</v>
      </c>
      <c r="E1129" s="280" t="s">
        <v>1</v>
      </c>
      <c r="F1129" s="281" t="s">
        <v>241</v>
      </c>
      <c r="G1129" s="279"/>
      <c r="H1129" s="282">
        <v>133.80000000000001</v>
      </c>
      <c r="I1129" s="283"/>
      <c r="J1129" s="279"/>
      <c r="K1129" s="279"/>
      <c r="L1129" s="284"/>
      <c r="M1129" s="285"/>
      <c r="N1129" s="286"/>
      <c r="O1129" s="286"/>
      <c r="P1129" s="286"/>
      <c r="Q1129" s="286"/>
      <c r="R1129" s="286"/>
      <c r="S1129" s="286"/>
      <c r="T1129" s="287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T1129" s="288" t="s">
        <v>218</v>
      </c>
      <c r="AU1129" s="288" t="s">
        <v>214</v>
      </c>
      <c r="AV1129" s="16" t="s">
        <v>214</v>
      </c>
      <c r="AW1129" s="16" t="s">
        <v>32</v>
      </c>
      <c r="AX1129" s="16" t="s">
        <v>76</v>
      </c>
      <c r="AY1129" s="288" t="s">
        <v>205</v>
      </c>
    </row>
    <row r="1130" s="15" customFormat="1">
      <c r="A1130" s="15"/>
      <c r="B1130" s="267"/>
      <c r="C1130" s="268"/>
      <c r="D1130" s="247" t="s">
        <v>218</v>
      </c>
      <c r="E1130" s="269" t="s">
        <v>1</v>
      </c>
      <c r="F1130" s="270" t="s">
        <v>229</v>
      </c>
      <c r="G1130" s="268"/>
      <c r="H1130" s="271">
        <v>309.27600000000001</v>
      </c>
      <c r="I1130" s="272"/>
      <c r="J1130" s="268"/>
      <c r="K1130" s="268"/>
      <c r="L1130" s="273"/>
      <c r="M1130" s="274"/>
      <c r="N1130" s="275"/>
      <c r="O1130" s="275"/>
      <c r="P1130" s="275"/>
      <c r="Q1130" s="275"/>
      <c r="R1130" s="275"/>
      <c r="S1130" s="275"/>
      <c r="T1130" s="276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T1130" s="277" t="s">
        <v>218</v>
      </c>
      <c r="AU1130" s="277" t="s">
        <v>214</v>
      </c>
      <c r="AV1130" s="15" t="s">
        <v>213</v>
      </c>
      <c r="AW1130" s="15" t="s">
        <v>32</v>
      </c>
      <c r="AX1130" s="15" t="s">
        <v>83</v>
      </c>
      <c r="AY1130" s="277" t="s">
        <v>205</v>
      </c>
    </row>
    <row r="1131" s="2" customFormat="1" ht="24.15" customHeight="1">
      <c r="A1131" s="39"/>
      <c r="B1131" s="40"/>
      <c r="C1131" s="227" t="s">
        <v>981</v>
      </c>
      <c r="D1131" s="227" t="s">
        <v>208</v>
      </c>
      <c r="E1131" s="228" t="s">
        <v>982</v>
      </c>
      <c r="F1131" s="229" t="s">
        <v>983</v>
      </c>
      <c r="G1131" s="230" t="s">
        <v>398</v>
      </c>
      <c r="H1131" s="231">
        <v>1345.164</v>
      </c>
      <c r="I1131" s="232"/>
      <c r="J1131" s="233">
        <f>ROUND(I1131*H1131,2)</f>
        <v>0</v>
      </c>
      <c r="K1131" s="229" t="s">
        <v>212</v>
      </c>
      <c r="L1131" s="45"/>
      <c r="M1131" s="234" t="s">
        <v>1</v>
      </c>
      <c r="N1131" s="235" t="s">
        <v>41</v>
      </c>
      <c r="O1131" s="92"/>
      <c r="P1131" s="236">
        <f>O1131*H1131</f>
        <v>0</v>
      </c>
      <c r="Q1131" s="236">
        <v>0.00025999999999999998</v>
      </c>
      <c r="R1131" s="236">
        <f>Q1131*H1131</f>
        <v>0.34974263999999999</v>
      </c>
      <c r="S1131" s="236">
        <v>0</v>
      </c>
      <c r="T1131" s="237">
        <f>S1131*H1131</f>
        <v>0</v>
      </c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R1131" s="238" t="s">
        <v>213</v>
      </c>
      <c r="AT1131" s="238" t="s">
        <v>208</v>
      </c>
      <c r="AU1131" s="238" t="s">
        <v>214</v>
      </c>
      <c r="AY1131" s="18" t="s">
        <v>205</v>
      </c>
      <c r="BE1131" s="239">
        <f>IF(N1131="základní",J1131,0)</f>
        <v>0</v>
      </c>
      <c r="BF1131" s="239">
        <f>IF(N1131="snížená",J1131,0)</f>
        <v>0</v>
      </c>
      <c r="BG1131" s="239">
        <f>IF(N1131="zákl. přenesená",J1131,0)</f>
        <v>0</v>
      </c>
      <c r="BH1131" s="239">
        <f>IF(N1131="sníž. přenesená",J1131,0)</f>
        <v>0</v>
      </c>
      <c r="BI1131" s="239">
        <f>IF(N1131="nulová",J1131,0)</f>
        <v>0</v>
      </c>
      <c r="BJ1131" s="18" t="s">
        <v>83</v>
      </c>
      <c r="BK1131" s="239">
        <f>ROUND(I1131*H1131,2)</f>
        <v>0</v>
      </c>
      <c r="BL1131" s="18" t="s">
        <v>213</v>
      </c>
      <c r="BM1131" s="238" t="s">
        <v>984</v>
      </c>
    </row>
    <row r="1132" s="2" customFormat="1">
      <c r="A1132" s="39"/>
      <c r="B1132" s="40"/>
      <c r="C1132" s="41"/>
      <c r="D1132" s="240" t="s">
        <v>216</v>
      </c>
      <c r="E1132" s="41"/>
      <c r="F1132" s="241" t="s">
        <v>985</v>
      </c>
      <c r="G1132" s="41"/>
      <c r="H1132" s="41"/>
      <c r="I1132" s="242"/>
      <c r="J1132" s="41"/>
      <c r="K1132" s="41"/>
      <c r="L1132" s="45"/>
      <c r="M1132" s="243"/>
      <c r="N1132" s="244"/>
      <c r="O1132" s="92"/>
      <c r="P1132" s="92"/>
      <c r="Q1132" s="92"/>
      <c r="R1132" s="92"/>
      <c r="S1132" s="92"/>
      <c r="T1132" s="93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T1132" s="18" t="s">
        <v>216</v>
      </c>
      <c r="AU1132" s="18" t="s">
        <v>214</v>
      </c>
    </row>
    <row r="1133" s="13" customFormat="1">
      <c r="A1133" s="13"/>
      <c r="B1133" s="245"/>
      <c r="C1133" s="246"/>
      <c r="D1133" s="247" t="s">
        <v>218</v>
      </c>
      <c r="E1133" s="248" t="s">
        <v>1</v>
      </c>
      <c r="F1133" s="249" t="s">
        <v>219</v>
      </c>
      <c r="G1133" s="246"/>
      <c r="H1133" s="248" t="s">
        <v>1</v>
      </c>
      <c r="I1133" s="250"/>
      <c r="J1133" s="246"/>
      <c r="K1133" s="246"/>
      <c r="L1133" s="251"/>
      <c r="M1133" s="252"/>
      <c r="N1133" s="253"/>
      <c r="O1133" s="253"/>
      <c r="P1133" s="253"/>
      <c r="Q1133" s="253"/>
      <c r="R1133" s="253"/>
      <c r="S1133" s="253"/>
      <c r="T1133" s="254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5" t="s">
        <v>218</v>
      </c>
      <c r="AU1133" s="255" t="s">
        <v>214</v>
      </c>
      <c r="AV1133" s="13" t="s">
        <v>83</v>
      </c>
      <c r="AW1133" s="13" t="s">
        <v>32</v>
      </c>
      <c r="AX1133" s="13" t="s">
        <v>76</v>
      </c>
      <c r="AY1133" s="255" t="s">
        <v>205</v>
      </c>
    </row>
    <row r="1134" s="13" customFormat="1">
      <c r="A1134" s="13"/>
      <c r="B1134" s="245"/>
      <c r="C1134" s="246"/>
      <c r="D1134" s="247" t="s">
        <v>218</v>
      </c>
      <c r="E1134" s="248" t="s">
        <v>1</v>
      </c>
      <c r="F1134" s="249" t="s">
        <v>220</v>
      </c>
      <c r="G1134" s="246"/>
      <c r="H1134" s="248" t="s">
        <v>1</v>
      </c>
      <c r="I1134" s="250"/>
      <c r="J1134" s="246"/>
      <c r="K1134" s="246"/>
      <c r="L1134" s="251"/>
      <c r="M1134" s="252"/>
      <c r="N1134" s="253"/>
      <c r="O1134" s="253"/>
      <c r="P1134" s="253"/>
      <c r="Q1134" s="253"/>
      <c r="R1134" s="253"/>
      <c r="S1134" s="253"/>
      <c r="T1134" s="254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5" t="s">
        <v>218</v>
      </c>
      <c r="AU1134" s="255" t="s">
        <v>214</v>
      </c>
      <c r="AV1134" s="13" t="s">
        <v>83</v>
      </c>
      <c r="AW1134" s="13" t="s">
        <v>32</v>
      </c>
      <c r="AX1134" s="13" t="s">
        <v>76</v>
      </c>
      <c r="AY1134" s="255" t="s">
        <v>205</v>
      </c>
    </row>
    <row r="1135" s="13" customFormat="1">
      <c r="A1135" s="13"/>
      <c r="B1135" s="245"/>
      <c r="C1135" s="246"/>
      <c r="D1135" s="247" t="s">
        <v>218</v>
      </c>
      <c r="E1135" s="248" t="s">
        <v>1</v>
      </c>
      <c r="F1135" s="249" t="s">
        <v>222</v>
      </c>
      <c r="G1135" s="246"/>
      <c r="H1135" s="248" t="s">
        <v>1</v>
      </c>
      <c r="I1135" s="250"/>
      <c r="J1135" s="246"/>
      <c r="K1135" s="246"/>
      <c r="L1135" s="251"/>
      <c r="M1135" s="252"/>
      <c r="N1135" s="253"/>
      <c r="O1135" s="253"/>
      <c r="P1135" s="253"/>
      <c r="Q1135" s="253"/>
      <c r="R1135" s="253"/>
      <c r="S1135" s="253"/>
      <c r="T1135" s="254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5" t="s">
        <v>218</v>
      </c>
      <c r="AU1135" s="255" t="s">
        <v>214</v>
      </c>
      <c r="AV1135" s="13" t="s">
        <v>83</v>
      </c>
      <c r="AW1135" s="13" t="s">
        <v>32</v>
      </c>
      <c r="AX1135" s="13" t="s">
        <v>76</v>
      </c>
      <c r="AY1135" s="255" t="s">
        <v>205</v>
      </c>
    </row>
    <row r="1136" s="13" customFormat="1">
      <c r="A1136" s="13"/>
      <c r="B1136" s="245"/>
      <c r="C1136" s="246"/>
      <c r="D1136" s="247" t="s">
        <v>218</v>
      </c>
      <c r="E1136" s="248" t="s">
        <v>1</v>
      </c>
      <c r="F1136" s="249" t="s">
        <v>965</v>
      </c>
      <c r="G1136" s="246"/>
      <c r="H1136" s="248" t="s">
        <v>1</v>
      </c>
      <c r="I1136" s="250"/>
      <c r="J1136" s="246"/>
      <c r="K1136" s="246"/>
      <c r="L1136" s="251"/>
      <c r="M1136" s="252"/>
      <c r="N1136" s="253"/>
      <c r="O1136" s="253"/>
      <c r="P1136" s="253"/>
      <c r="Q1136" s="253"/>
      <c r="R1136" s="253"/>
      <c r="S1136" s="253"/>
      <c r="T1136" s="254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5" t="s">
        <v>218</v>
      </c>
      <c r="AU1136" s="255" t="s">
        <v>214</v>
      </c>
      <c r="AV1136" s="13" t="s">
        <v>83</v>
      </c>
      <c r="AW1136" s="13" t="s">
        <v>32</v>
      </c>
      <c r="AX1136" s="13" t="s">
        <v>76</v>
      </c>
      <c r="AY1136" s="255" t="s">
        <v>205</v>
      </c>
    </row>
    <row r="1137" s="14" customFormat="1">
      <c r="A1137" s="14"/>
      <c r="B1137" s="256"/>
      <c r="C1137" s="257"/>
      <c r="D1137" s="247" t="s">
        <v>218</v>
      </c>
      <c r="E1137" s="258" t="s">
        <v>1</v>
      </c>
      <c r="F1137" s="259" t="s">
        <v>986</v>
      </c>
      <c r="G1137" s="257"/>
      <c r="H1137" s="260">
        <v>89.936000000000007</v>
      </c>
      <c r="I1137" s="261"/>
      <c r="J1137" s="257"/>
      <c r="K1137" s="257"/>
      <c r="L1137" s="262"/>
      <c r="M1137" s="263"/>
      <c r="N1137" s="264"/>
      <c r="O1137" s="264"/>
      <c r="P1137" s="264"/>
      <c r="Q1137" s="264"/>
      <c r="R1137" s="264"/>
      <c r="S1137" s="264"/>
      <c r="T1137" s="265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66" t="s">
        <v>218</v>
      </c>
      <c r="AU1137" s="266" t="s">
        <v>214</v>
      </c>
      <c r="AV1137" s="14" t="s">
        <v>85</v>
      </c>
      <c r="AW1137" s="14" t="s">
        <v>32</v>
      </c>
      <c r="AX1137" s="14" t="s">
        <v>76</v>
      </c>
      <c r="AY1137" s="266" t="s">
        <v>205</v>
      </c>
    </row>
    <row r="1138" s="14" customFormat="1">
      <c r="A1138" s="14"/>
      <c r="B1138" s="256"/>
      <c r="C1138" s="257"/>
      <c r="D1138" s="247" t="s">
        <v>218</v>
      </c>
      <c r="E1138" s="258" t="s">
        <v>1</v>
      </c>
      <c r="F1138" s="259" t="s">
        <v>987</v>
      </c>
      <c r="G1138" s="257"/>
      <c r="H1138" s="260">
        <v>9.6300000000000008</v>
      </c>
      <c r="I1138" s="261"/>
      <c r="J1138" s="257"/>
      <c r="K1138" s="257"/>
      <c r="L1138" s="262"/>
      <c r="M1138" s="263"/>
      <c r="N1138" s="264"/>
      <c r="O1138" s="264"/>
      <c r="P1138" s="264"/>
      <c r="Q1138" s="264"/>
      <c r="R1138" s="264"/>
      <c r="S1138" s="264"/>
      <c r="T1138" s="265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66" t="s">
        <v>218</v>
      </c>
      <c r="AU1138" s="266" t="s">
        <v>214</v>
      </c>
      <c r="AV1138" s="14" t="s">
        <v>85</v>
      </c>
      <c r="AW1138" s="14" t="s">
        <v>32</v>
      </c>
      <c r="AX1138" s="14" t="s">
        <v>76</v>
      </c>
      <c r="AY1138" s="266" t="s">
        <v>205</v>
      </c>
    </row>
    <row r="1139" s="14" customFormat="1">
      <c r="A1139" s="14"/>
      <c r="B1139" s="256"/>
      <c r="C1139" s="257"/>
      <c r="D1139" s="247" t="s">
        <v>218</v>
      </c>
      <c r="E1139" s="258" t="s">
        <v>1</v>
      </c>
      <c r="F1139" s="259" t="s">
        <v>988</v>
      </c>
      <c r="G1139" s="257"/>
      <c r="H1139" s="260">
        <v>11.52</v>
      </c>
      <c r="I1139" s="261"/>
      <c r="J1139" s="257"/>
      <c r="K1139" s="257"/>
      <c r="L1139" s="262"/>
      <c r="M1139" s="263"/>
      <c r="N1139" s="264"/>
      <c r="O1139" s="264"/>
      <c r="P1139" s="264"/>
      <c r="Q1139" s="264"/>
      <c r="R1139" s="264"/>
      <c r="S1139" s="264"/>
      <c r="T1139" s="265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66" t="s">
        <v>218</v>
      </c>
      <c r="AU1139" s="266" t="s">
        <v>214</v>
      </c>
      <c r="AV1139" s="14" t="s">
        <v>85</v>
      </c>
      <c r="AW1139" s="14" t="s">
        <v>32</v>
      </c>
      <c r="AX1139" s="14" t="s">
        <v>76</v>
      </c>
      <c r="AY1139" s="266" t="s">
        <v>205</v>
      </c>
    </row>
    <row r="1140" s="14" customFormat="1">
      <c r="A1140" s="14"/>
      <c r="B1140" s="256"/>
      <c r="C1140" s="257"/>
      <c r="D1140" s="247" t="s">
        <v>218</v>
      </c>
      <c r="E1140" s="258" t="s">
        <v>1</v>
      </c>
      <c r="F1140" s="259" t="s">
        <v>989</v>
      </c>
      <c r="G1140" s="257"/>
      <c r="H1140" s="260">
        <v>34.43</v>
      </c>
      <c r="I1140" s="261"/>
      <c r="J1140" s="257"/>
      <c r="K1140" s="257"/>
      <c r="L1140" s="262"/>
      <c r="M1140" s="263"/>
      <c r="N1140" s="264"/>
      <c r="O1140" s="264"/>
      <c r="P1140" s="264"/>
      <c r="Q1140" s="264"/>
      <c r="R1140" s="264"/>
      <c r="S1140" s="264"/>
      <c r="T1140" s="265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66" t="s">
        <v>218</v>
      </c>
      <c r="AU1140" s="266" t="s">
        <v>214</v>
      </c>
      <c r="AV1140" s="14" t="s">
        <v>85</v>
      </c>
      <c r="AW1140" s="14" t="s">
        <v>32</v>
      </c>
      <c r="AX1140" s="14" t="s">
        <v>76</v>
      </c>
      <c r="AY1140" s="266" t="s">
        <v>205</v>
      </c>
    </row>
    <row r="1141" s="14" customFormat="1">
      <c r="A1141" s="14"/>
      <c r="B1141" s="256"/>
      <c r="C1141" s="257"/>
      <c r="D1141" s="247" t="s">
        <v>218</v>
      </c>
      <c r="E1141" s="258" t="s">
        <v>1</v>
      </c>
      <c r="F1141" s="259" t="s">
        <v>990</v>
      </c>
      <c r="G1141" s="257"/>
      <c r="H1141" s="260">
        <v>19.690999999999999</v>
      </c>
      <c r="I1141" s="261"/>
      <c r="J1141" s="257"/>
      <c r="K1141" s="257"/>
      <c r="L1141" s="262"/>
      <c r="M1141" s="263"/>
      <c r="N1141" s="264"/>
      <c r="O1141" s="264"/>
      <c r="P1141" s="264"/>
      <c r="Q1141" s="264"/>
      <c r="R1141" s="264"/>
      <c r="S1141" s="264"/>
      <c r="T1141" s="265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66" t="s">
        <v>218</v>
      </c>
      <c r="AU1141" s="266" t="s">
        <v>214</v>
      </c>
      <c r="AV1141" s="14" t="s">
        <v>85</v>
      </c>
      <c r="AW1141" s="14" t="s">
        <v>32</v>
      </c>
      <c r="AX1141" s="14" t="s">
        <v>76</v>
      </c>
      <c r="AY1141" s="266" t="s">
        <v>205</v>
      </c>
    </row>
    <row r="1142" s="14" customFormat="1">
      <c r="A1142" s="14"/>
      <c r="B1142" s="256"/>
      <c r="C1142" s="257"/>
      <c r="D1142" s="247" t="s">
        <v>218</v>
      </c>
      <c r="E1142" s="258" t="s">
        <v>1</v>
      </c>
      <c r="F1142" s="259" t="s">
        <v>991</v>
      </c>
      <c r="G1142" s="257"/>
      <c r="H1142" s="260">
        <v>10.250999999999999</v>
      </c>
      <c r="I1142" s="261"/>
      <c r="J1142" s="257"/>
      <c r="K1142" s="257"/>
      <c r="L1142" s="262"/>
      <c r="M1142" s="263"/>
      <c r="N1142" s="264"/>
      <c r="O1142" s="264"/>
      <c r="P1142" s="264"/>
      <c r="Q1142" s="264"/>
      <c r="R1142" s="264"/>
      <c r="S1142" s="264"/>
      <c r="T1142" s="265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66" t="s">
        <v>218</v>
      </c>
      <c r="AU1142" s="266" t="s">
        <v>214</v>
      </c>
      <c r="AV1142" s="14" t="s">
        <v>85</v>
      </c>
      <c r="AW1142" s="14" t="s">
        <v>32</v>
      </c>
      <c r="AX1142" s="14" t="s">
        <v>76</v>
      </c>
      <c r="AY1142" s="266" t="s">
        <v>205</v>
      </c>
    </row>
    <row r="1143" s="14" customFormat="1">
      <c r="A1143" s="14"/>
      <c r="B1143" s="256"/>
      <c r="C1143" s="257"/>
      <c r="D1143" s="247" t="s">
        <v>218</v>
      </c>
      <c r="E1143" s="258" t="s">
        <v>1</v>
      </c>
      <c r="F1143" s="259" t="s">
        <v>992</v>
      </c>
      <c r="G1143" s="257"/>
      <c r="H1143" s="260">
        <v>24</v>
      </c>
      <c r="I1143" s="261"/>
      <c r="J1143" s="257"/>
      <c r="K1143" s="257"/>
      <c r="L1143" s="262"/>
      <c r="M1143" s="263"/>
      <c r="N1143" s="264"/>
      <c r="O1143" s="264"/>
      <c r="P1143" s="264"/>
      <c r="Q1143" s="264"/>
      <c r="R1143" s="264"/>
      <c r="S1143" s="264"/>
      <c r="T1143" s="265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66" t="s">
        <v>218</v>
      </c>
      <c r="AU1143" s="266" t="s">
        <v>214</v>
      </c>
      <c r="AV1143" s="14" t="s">
        <v>85</v>
      </c>
      <c r="AW1143" s="14" t="s">
        <v>32</v>
      </c>
      <c r="AX1143" s="14" t="s">
        <v>76</v>
      </c>
      <c r="AY1143" s="266" t="s">
        <v>205</v>
      </c>
    </row>
    <row r="1144" s="14" customFormat="1">
      <c r="A1144" s="14"/>
      <c r="B1144" s="256"/>
      <c r="C1144" s="257"/>
      <c r="D1144" s="247" t="s">
        <v>218</v>
      </c>
      <c r="E1144" s="258" t="s">
        <v>1</v>
      </c>
      <c r="F1144" s="259" t="s">
        <v>993</v>
      </c>
      <c r="G1144" s="257"/>
      <c r="H1144" s="260">
        <v>13.904999999999999</v>
      </c>
      <c r="I1144" s="261"/>
      <c r="J1144" s="257"/>
      <c r="K1144" s="257"/>
      <c r="L1144" s="262"/>
      <c r="M1144" s="263"/>
      <c r="N1144" s="264"/>
      <c r="O1144" s="264"/>
      <c r="P1144" s="264"/>
      <c r="Q1144" s="264"/>
      <c r="R1144" s="264"/>
      <c r="S1144" s="264"/>
      <c r="T1144" s="265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66" t="s">
        <v>218</v>
      </c>
      <c r="AU1144" s="266" t="s">
        <v>214</v>
      </c>
      <c r="AV1144" s="14" t="s">
        <v>85</v>
      </c>
      <c r="AW1144" s="14" t="s">
        <v>32</v>
      </c>
      <c r="AX1144" s="14" t="s">
        <v>76</v>
      </c>
      <c r="AY1144" s="266" t="s">
        <v>205</v>
      </c>
    </row>
    <row r="1145" s="14" customFormat="1">
      <c r="A1145" s="14"/>
      <c r="B1145" s="256"/>
      <c r="C1145" s="257"/>
      <c r="D1145" s="247" t="s">
        <v>218</v>
      </c>
      <c r="E1145" s="258" t="s">
        <v>1</v>
      </c>
      <c r="F1145" s="259" t="s">
        <v>994</v>
      </c>
      <c r="G1145" s="257"/>
      <c r="H1145" s="260">
        <v>11.486000000000001</v>
      </c>
      <c r="I1145" s="261"/>
      <c r="J1145" s="257"/>
      <c r="K1145" s="257"/>
      <c r="L1145" s="262"/>
      <c r="M1145" s="263"/>
      <c r="N1145" s="264"/>
      <c r="O1145" s="264"/>
      <c r="P1145" s="264"/>
      <c r="Q1145" s="264"/>
      <c r="R1145" s="264"/>
      <c r="S1145" s="264"/>
      <c r="T1145" s="265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T1145" s="266" t="s">
        <v>218</v>
      </c>
      <c r="AU1145" s="266" t="s">
        <v>214</v>
      </c>
      <c r="AV1145" s="14" t="s">
        <v>85</v>
      </c>
      <c r="AW1145" s="14" t="s">
        <v>32</v>
      </c>
      <c r="AX1145" s="14" t="s">
        <v>76</v>
      </c>
      <c r="AY1145" s="266" t="s">
        <v>205</v>
      </c>
    </row>
    <row r="1146" s="16" customFormat="1">
      <c r="A1146" s="16"/>
      <c r="B1146" s="278"/>
      <c r="C1146" s="279"/>
      <c r="D1146" s="247" t="s">
        <v>218</v>
      </c>
      <c r="E1146" s="280" t="s">
        <v>1</v>
      </c>
      <c r="F1146" s="281" t="s">
        <v>241</v>
      </c>
      <c r="G1146" s="279"/>
      <c r="H1146" s="282">
        <v>224.84899999999999</v>
      </c>
      <c r="I1146" s="283"/>
      <c r="J1146" s="279"/>
      <c r="K1146" s="279"/>
      <c r="L1146" s="284"/>
      <c r="M1146" s="285"/>
      <c r="N1146" s="286"/>
      <c r="O1146" s="286"/>
      <c r="P1146" s="286"/>
      <c r="Q1146" s="286"/>
      <c r="R1146" s="286"/>
      <c r="S1146" s="286"/>
      <c r="T1146" s="287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T1146" s="288" t="s">
        <v>218</v>
      </c>
      <c r="AU1146" s="288" t="s">
        <v>214</v>
      </c>
      <c r="AV1146" s="16" t="s">
        <v>214</v>
      </c>
      <c r="AW1146" s="16" t="s">
        <v>32</v>
      </c>
      <c r="AX1146" s="16" t="s">
        <v>76</v>
      </c>
      <c r="AY1146" s="288" t="s">
        <v>205</v>
      </c>
    </row>
    <row r="1147" s="13" customFormat="1">
      <c r="A1147" s="13"/>
      <c r="B1147" s="245"/>
      <c r="C1147" s="246"/>
      <c r="D1147" s="247" t="s">
        <v>218</v>
      </c>
      <c r="E1147" s="248" t="s">
        <v>1</v>
      </c>
      <c r="F1147" s="249" t="s">
        <v>974</v>
      </c>
      <c r="G1147" s="246"/>
      <c r="H1147" s="248" t="s">
        <v>1</v>
      </c>
      <c r="I1147" s="250"/>
      <c r="J1147" s="246"/>
      <c r="K1147" s="246"/>
      <c r="L1147" s="251"/>
      <c r="M1147" s="252"/>
      <c r="N1147" s="253"/>
      <c r="O1147" s="253"/>
      <c r="P1147" s="253"/>
      <c r="Q1147" s="253"/>
      <c r="R1147" s="253"/>
      <c r="S1147" s="253"/>
      <c r="T1147" s="254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5" t="s">
        <v>218</v>
      </c>
      <c r="AU1147" s="255" t="s">
        <v>214</v>
      </c>
      <c r="AV1147" s="13" t="s">
        <v>83</v>
      </c>
      <c r="AW1147" s="13" t="s">
        <v>32</v>
      </c>
      <c r="AX1147" s="13" t="s">
        <v>76</v>
      </c>
      <c r="AY1147" s="255" t="s">
        <v>205</v>
      </c>
    </row>
    <row r="1148" s="14" customFormat="1">
      <c r="A1148" s="14"/>
      <c r="B1148" s="256"/>
      <c r="C1148" s="257"/>
      <c r="D1148" s="247" t="s">
        <v>218</v>
      </c>
      <c r="E1148" s="258" t="s">
        <v>1</v>
      </c>
      <c r="F1148" s="259" t="s">
        <v>995</v>
      </c>
      <c r="G1148" s="257"/>
      <c r="H1148" s="260">
        <v>39.744999999999997</v>
      </c>
      <c r="I1148" s="261"/>
      <c r="J1148" s="257"/>
      <c r="K1148" s="257"/>
      <c r="L1148" s="262"/>
      <c r="M1148" s="263"/>
      <c r="N1148" s="264"/>
      <c r="O1148" s="264"/>
      <c r="P1148" s="264"/>
      <c r="Q1148" s="264"/>
      <c r="R1148" s="264"/>
      <c r="S1148" s="264"/>
      <c r="T1148" s="265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66" t="s">
        <v>218</v>
      </c>
      <c r="AU1148" s="266" t="s">
        <v>214</v>
      </c>
      <c r="AV1148" s="14" t="s">
        <v>85</v>
      </c>
      <c r="AW1148" s="14" t="s">
        <v>32</v>
      </c>
      <c r="AX1148" s="14" t="s">
        <v>76</v>
      </c>
      <c r="AY1148" s="266" t="s">
        <v>205</v>
      </c>
    </row>
    <row r="1149" s="14" customFormat="1">
      <c r="A1149" s="14"/>
      <c r="B1149" s="256"/>
      <c r="C1149" s="257"/>
      <c r="D1149" s="247" t="s">
        <v>218</v>
      </c>
      <c r="E1149" s="258" t="s">
        <v>1</v>
      </c>
      <c r="F1149" s="259" t="s">
        <v>996</v>
      </c>
      <c r="G1149" s="257"/>
      <c r="H1149" s="260">
        <v>6.0129999999999999</v>
      </c>
      <c r="I1149" s="261"/>
      <c r="J1149" s="257"/>
      <c r="K1149" s="257"/>
      <c r="L1149" s="262"/>
      <c r="M1149" s="263"/>
      <c r="N1149" s="264"/>
      <c r="O1149" s="264"/>
      <c r="P1149" s="264"/>
      <c r="Q1149" s="264"/>
      <c r="R1149" s="264"/>
      <c r="S1149" s="264"/>
      <c r="T1149" s="265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66" t="s">
        <v>218</v>
      </c>
      <c r="AU1149" s="266" t="s">
        <v>214</v>
      </c>
      <c r="AV1149" s="14" t="s">
        <v>85</v>
      </c>
      <c r="AW1149" s="14" t="s">
        <v>32</v>
      </c>
      <c r="AX1149" s="14" t="s">
        <v>76</v>
      </c>
      <c r="AY1149" s="266" t="s">
        <v>205</v>
      </c>
    </row>
    <row r="1150" s="14" customFormat="1">
      <c r="A1150" s="14"/>
      <c r="B1150" s="256"/>
      <c r="C1150" s="257"/>
      <c r="D1150" s="247" t="s">
        <v>218</v>
      </c>
      <c r="E1150" s="258" t="s">
        <v>1</v>
      </c>
      <c r="F1150" s="259" t="s">
        <v>997</v>
      </c>
      <c r="G1150" s="257"/>
      <c r="H1150" s="260">
        <v>11.1</v>
      </c>
      <c r="I1150" s="261"/>
      <c r="J1150" s="257"/>
      <c r="K1150" s="257"/>
      <c r="L1150" s="262"/>
      <c r="M1150" s="263"/>
      <c r="N1150" s="264"/>
      <c r="O1150" s="264"/>
      <c r="P1150" s="264"/>
      <c r="Q1150" s="264"/>
      <c r="R1150" s="264"/>
      <c r="S1150" s="264"/>
      <c r="T1150" s="265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66" t="s">
        <v>218</v>
      </c>
      <c r="AU1150" s="266" t="s">
        <v>214</v>
      </c>
      <c r="AV1150" s="14" t="s">
        <v>85</v>
      </c>
      <c r="AW1150" s="14" t="s">
        <v>32</v>
      </c>
      <c r="AX1150" s="14" t="s">
        <v>76</v>
      </c>
      <c r="AY1150" s="266" t="s">
        <v>205</v>
      </c>
    </row>
    <row r="1151" s="14" customFormat="1">
      <c r="A1151" s="14"/>
      <c r="B1151" s="256"/>
      <c r="C1151" s="257"/>
      <c r="D1151" s="247" t="s">
        <v>218</v>
      </c>
      <c r="E1151" s="258" t="s">
        <v>1</v>
      </c>
      <c r="F1151" s="259" t="s">
        <v>998</v>
      </c>
      <c r="G1151" s="257"/>
      <c r="H1151" s="260">
        <v>14.973000000000001</v>
      </c>
      <c r="I1151" s="261"/>
      <c r="J1151" s="257"/>
      <c r="K1151" s="257"/>
      <c r="L1151" s="262"/>
      <c r="M1151" s="263"/>
      <c r="N1151" s="264"/>
      <c r="O1151" s="264"/>
      <c r="P1151" s="264"/>
      <c r="Q1151" s="264"/>
      <c r="R1151" s="264"/>
      <c r="S1151" s="264"/>
      <c r="T1151" s="265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66" t="s">
        <v>218</v>
      </c>
      <c r="AU1151" s="266" t="s">
        <v>214</v>
      </c>
      <c r="AV1151" s="14" t="s">
        <v>85</v>
      </c>
      <c r="AW1151" s="14" t="s">
        <v>32</v>
      </c>
      <c r="AX1151" s="14" t="s">
        <v>76</v>
      </c>
      <c r="AY1151" s="266" t="s">
        <v>205</v>
      </c>
    </row>
    <row r="1152" s="16" customFormat="1">
      <c r="A1152" s="16"/>
      <c r="B1152" s="278"/>
      <c r="C1152" s="279"/>
      <c r="D1152" s="247" t="s">
        <v>218</v>
      </c>
      <c r="E1152" s="280" t="s">
        <v>1</v>
      </c>
      <c r="F1152" s="281" t="s">
        <v>241</v>
      </c>
      <c r="G1152" s="279"/>
      <c r="H1152" s="282">
        <v>71.831000000000003</v>
      </c>
      <c r="I1152" s="283"/>
      <c r="J1152" s="279"/>
      <c r="K1152" s="279"/>
      <c r="L1152" s="284"/>
      <c r="M1152" s="285"/>
      <c r="N1152" s="286"/>
      <c r="O1152" s="286"/>
      <c r="P1152" s="286"/>
      <c r="Q1152" s="286"/>
      <c r="R1152" s="286"/>
      <c r="S1152" s="286"/>
      <c r="T1152" s="287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T1152" s="288" t="s">
        <v>218</v>
      </c>
      <c r="AU1152" s="288" t="s">
        <v>214</v>
      </c>
      <c r="AV1152" s="16" t="s">
        <v>214</v>
      </c>
      <c r="AW1152" s="16" t="s">
        <v>32</v>
      </c>
      <c r="AX1152" s="16" t="s">
        <v>76</v>
      </c>
      <c r="AY1152" s="288" t="s">
        <v>205</v>
      </c>
    </row>
    <row r="1153" s="14" customFormat="1">
      <c r="A1153" s="14"/>
      <c r="B1153" s="256"/>
      <c r="C1153" s="257"/>
      <c r="D1153" s="247" t="s">
        <v>218</v>
      </c>
      <c r="E1153" s="258" t="s">
        <v>1</v>
      </c>
      <c r="F1153" s="259" t="s">
        <v>999</v>
      </c>
      <c r="G1153" s="257"/>
      <c r="H1153" s="260">
        <v>605.95600000000002</v>
      </c>
      <c r="I1153" s="261"/>
      <c r="J1153" s="257"/>
      <c r="K1153" s="257"/>
      <c r="L1153" s="262"/>
      <c r="M1153" s="263"/>
      <c r="N1153" s="264"/>
      <c r="O1153" s="264"/>
      <c r="P1153" s="264"/>
      <c r="Q1153" s="264"/>
      <c r="R1153" s="264"/>
      <c r="S1153" s="264"/>
      <c r="T1153" s="265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66" t="s">
        <v>218</v>
      </c>
      <c r="AU1153" s="266" t="s">
        <v>214</v>
      </c>
      <c r="AV1153" s="14" t="s">
        <v>85</v>
      </c>
      <c r="AW1153" s="14" t="s">
        <v>32</v>
      </c>
      <c r="AX1153" s="14" t="s">
        <v>76</v>
      </c>
      <c r="AY1153" s="266" t="s">
        <v>205</v>
      </c>
    </row>
    <row r="1154" s="14" customFormat="1">
      <c r="A1154" s="14"/>
      <c r="B1154" s="256"/>
      <c r="C1154" s="257"/>
      <c r="D1154" s="247" t="s">
        <v>218</v>
      </c>
      <c r="E1154" s="258" t="s">
        <v>1</v>
      </c>
      <c r="F1154" s="259" t="s">
        <v>1000</v>
      </c>
      <c r="G1154" s="257"/>
      <c r="H1154" s="260">
        <v>605.95600000000002</v>
      </c>
      <c r="I1154" s="261"/>
      <c r="J1154" s="257"/>
      <c r="K1154" s="257"/>
      <c r="L1154" s="262"/>
      <c r="M1154" s="263"/>
      <c r="N1154" s="264"/>
      <c r="O1154" s="264"/>
      <c r="P1154" s="264"/>
      <c r="Q1154" s="264"/>
      <c r="R1154" s="264"/>
      <c r="S1154" s="264"/>
      <c r="T1154" s="265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66" t="s">
        <v>218</v>
      </c>
      <c r="AU1154" s="266" t="s">
        <v>214</v>
      </c>
      <c r="AV1154" s="14" t="s">
        <v>85</v>
      </c>
      <c r="AW1154" s="14" t="s">
        <v>32</v>
      </c>
      <c r="AX1154" s="14" t="s">
        <v>76</v>
      </c>
      <c r="AY1154" s="266" t="s">
        <v>205</v>
      </c>
    </row>
    <row r="1155" s="14" customFormat="1">
      <c r="A1155" s="14"/>
      <c r="B1155" s="256"/>
      <c r="C1155" s="257"/>
      <c r="D1155" s="247" t="s">
        <v>218</v>
      </c>
      <c r="E1155" s="258" t="s">
        <v>1</v>
      </c>
      <c r="F1155" s="259" t="s">
        <v>1001</v>
      </c>
      <c r="G1155" s="257"/>
      <c r="H1155" s="260">
        <v>-163.428</v>
      </c>
      <c r="I1155" s="261"/>
      <c r="J1155" s="257"/>
      <c r="K1155" s="257"/>
      <c r="L1155" s="262"/>
      <c r="M1155" s="263"/>
      <c r="N1155" s="264"/>
      <c r="O1155" s="264"/>
      <c r="P1155" s="264"/>
      <c r="Q1155" s="264"/>
      <c r="R1155" s="264"/>
      <c r="S1155" s="264"/>
      <c r="T1155" s="265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66" t="s">
        <v>218</v>
      </c>
      <c r="AU1155" s="266" t="s">
        <v>214</v>
      </c>
      <c r="AV1155" s="14" t="s">
        <v>85</v>
      </c>
      <c r="AW1155" s="14" t="s">
        <v>32</v>
      </c>
      <c r="AX1155" s="14" t="s">
        <v>76</v>
      </c>
      <c r="AY1155" s="266" t="s">
        <v>205</v>
      </c>
    </row>
    <row r="1156" s="16" customFormat="1">
      <c r="A1156" s="16"/>
      <c r="B1156" s="278"/>
      <c r="C1156" s="279"/>
      <c r="D1156" s="247" t="s">
        <v>218</v>
      </c>
      <c r="E1156" s="280" t="s">
        <v>1</v>
      </c>
      <c r="F1156" s="281" t="s">
        <v>241</v>
      </c>
      <c r="G1156" s="279"/>
      <c r="H1156" s="282">
        <v>1048.4839999999999</v>
      </c>
      <c r="I1156" s="283"/>
      <c r="J1156" s="279"/>
      <c r="K1156" s="279"/>
      <c r="L1156" s="284"/>
      <c r="M1156" s="285"/>
      <c r="N1156" s="286"/>
      <c r="O1156" s="286"/>
      <c r="P1156" s="286"/>
      <c r="Q1156" s="286"/>
      <c r="R1156" s="286"/>
      <c r="S1156" s="286"/>
      <c r="T1156" s="287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T1156" s="288" t="s">
        <v>218</v>
      </c>
      <c r="AU1156" s="288" t="s">
        <v>214</v>
      </c>
      <c r="AV1156" s="16" t="s">
        <v>214</v>
      </c>
      <c r="AW1156" s="16" t="s">
        <v>32</v>
      </c>
      <c r="AX1156" s="16" t="s">
        <v>76</v>
      </c>
      <c r="AY1156" s="288" t="s">
        <v>205</v>
      </c>
    </row>
    <row r="1157" s="15" customFormat="1">
      <c r="A1157" s="15"/>
      <c r="B1157" s="267"/>
      <c r="C1157" s="268"/>
      <c r="D1157" s="247" t="s">
        <v>218</v>
      </c>
      <c r="E1157" s="269" t="s">
        <v>1</v>
      </c>
      <c r="F1157" s="270" t="s">
        <v>229</v>
      </c>
      <c r="G1157" s="268"/>
      <c r="H1157" s="271">
        <v>1345.164</v>
      </c>
      <c r="I1157" s="272"/>
      <c r="J1157" s="268"/>
      <c r="K1157" s="268"/>
      <c r="L1157" s="273"/>
      <c r="M1157" s="274"/>
      <c r="N1157" s="275"/>
      <c r="O1157" s="275"/>
      <c r="P1157" s="275"/>
      <c r="Q1157" s="275"/>
      <c r="R1157" s="275"/>
      <c r="S1157" s="275"/>
      <c r="T1157" s="276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T1157" s="277" t="s">
        <v>218</v>
      </c>
      <c r="AU1157" s="277" t="s">
        <v>214</v>
      </c>
      <c r="AV1157" s="15" t="s">
        <v>213</v>
      </c>
      <c r="AW1157" s="15" t="s">
        <v>32</v>
      </c>
      <c r="AX1157" s="15" t="s">
        <v>83</v>
      </c>
      <c r="AY1157" s="277" t="s">
        <v>205</v>
      </c>
    </row>
    <row r="1158" s="2" customFormat="1" ht="24.15" customHeight="1">
      <c r="A1158" s="39"/>
      <c r="B1158" s="40"/>
      <c r="C1158" s="227" t="s">
        <v>1002</v>
      </c>
      <c r="D1158" s="227" t="s">
        <v>208</v>
      </c>
      <c r="E1158" s="228" t="s">
        <v>1003</v>
      </c>
      <c r="F1158" s="229" t="s">
        <v>1004</v>
      </c>
      <c r="G1158" s="230" t="s">
        <v>398</v>
      </c>
      <c r="H1158" s="231">
        <v>605.95600000000002</v>
      </c>
      <c r="I1158" s="232"/>
      <c r="J1158" s="233">
        <f>ROUND(I1158*H1158,2)</f>
        <v>0</v>
      </c>
      <c r="K1158" s="229" t="s">
        <v>212</v>
      </c>
      <c r="L1158" s="45"/>
      <c r="M1158" s="234" t="s">
        <v>1</v>
      </c>
      <c r="N1158" s="235" t="s">
        <v>41</v>
      </c>
      <c r="O1158" s="92"/>
      <c r="P1158" s="236">
        <f>O1158*H1158</f>
        <v>0</v>
      </c>
      <c r="Q1158" s="236">
        <v>0.013650000000000001</v>
      </c>
      <c r="R1158" s="236">
        <f>Q1158*H1158</f>
        <v>8.2712994000000002</v>
      </c>
      <c r="S1158" s="236">
        <v>0</v>
      </c>
      <c r="T1158" s="237">
        <f>S1158*H1158</f>
        <v>0</v>
      </c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R1158" s="238" t="s">
        <v>213</v>
      </c>
      <c r="AT1158" s="238" t="s">
        <v>208</v>
      </c>
      <c r="AU1158" s="238" t="s">
        <v>214</v>
      </c>
      <c r="AY1158" s="18" t="s">
        <v>205</v>
      </c>
      <c r="BE1158" s="239">
        <f>IF(N1158="základní",J1158,0)</f>
        <v>0</v>
      </c>
      <c r="BF1158" s="239">
        <f>IF(N1158="snížená",J1158,0)</f>
        <v>0</v>
      </c>
      <c r="BG1158" s="239">
        <f>IF(N1158="zákl. přenesená",J1158,0)</f>
        <v>0</v>
      </c>
      <c r="BH1158" s="239">
        <f>IF(N1158="sníž. přenesená",J1158,0)</f>
        <v>0</v>
      </c>
      <c r="BI1158" s="239">
        <f>IF(N1158="nulová",J1158,0)</f>
        <v>0</v>
      </c>
      <c r="BJ1158" s="18" t="s">
        <v>83</v>
      </c>
      <c r="BK1158" s="239">
        <f>ROUND(I1158*H1158,2)</f>
        <v>0</v>
      </c>
      <c r="BL1158" s="18" t="s">
        <v>213</v>
      </c>
      <c r="BM1158" s="238" t="s">
        <v>1005</v>
      </c>
    </row>
    <row r="1159" s="2" customFormat="1">
      <c r="A1159" s="39"/>
      <c r="B1159" s="40"/>
      <c r="C1159" s="41"/>
      <c r="D1159" s="240" t="s">
        <v>216</v>
      </c>
      <c r="E1159" s="41"/>
      <c r="F1159" s="241" t="s">
        <v>1006</v>
      </c>
      <c r="G1159" s="41"/>
      <c r="H1159" s="41"/>
      <c r="I1159" s="242"/>
      <c r="J1159" s="41"/>
      <c r="K1159" s="41"/>
      <c r="L1159" s="45"/>
      <c r="M1159" s="243"/>
      <c r="N1159" s="244"/>
      <c r="O1159" s="92"/>
      <c r="P1159" s="92"/>
      <c r="Q1159" s="92"/>
      <c r="R1159" s="92"/>
      <c r="S1159" s="92"/>
      <c r="T1159" s="93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T1159" s="18" t="s">
        <v>216</v>
      </c>
      <c r="AU1159" s="18" t="s">
        <v>214</v>
      </c>
    </row>
    <row r="1160" s="13" customFormat="1">
      <c r="A1160" s="13"/>
      <c r="B1160" s="245"/>
      <c r="C1160" s="246"/>
      <c r="D1160" s="247" t="s">
        <v>218</v>
      </c>
      <c r="E1160" s="248" t="s">
        <v>1</v>
      </c>
      <c r="F1160" s="249" t="s">
        <v>219</v>
      </c>
      <c r="G1160" s="246"/>
      <c r="H1160" s="248" t="s">
        <v>1</v>
      </c>
      <c r="I1160" s="250"/>
      <c r="J1160" s="246"/>
      <c r="K1160" s="246"/>
      <c r="L1160" s="251"/>
      <c r="M1160" s="252"/>
      <c r="N1160" s="253"/>
      <c r="O1160" s="253"/>
      <c r="P1160" s="253"/>
      <c r="Q1160" s="253"/>
      <c r="R1160" s="253"/>
      <c r="S1160" s="253"/>
      <c r="T1160" s="254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5" t="s">
        <v>218</v>
      </c>
      <c r="AU1160" s="255" t="s">
        <v>214</v>
      </c>
      <c r="AV1160" s="13" t="s">
        <v>83</v>
      </c>
      <c r="AW1160" s="13" t="s">
        <v>32</v>
      </c>
      <c r="AX1160" s="13" t="s">
        <v>76</v>
      </c>
      <c r="AY1160" s="255" t="s">
        <v>205</v>
      </c>
    </row>
    <row r="1161" s="13" customFormat="1">
      <c r="A1161" s="13"/>
      <c r="B1161" s="245"/>
      <c r="C1161" s="246"/>
      <c r="D1161" s="247" t="s">
        <v>218</v>
      </c>
      <c r="E1161" s="248" t="s">
        <v>1</v>
      </c>
      <c r="F1161" s="249" t="s">
        <v>220</v>
      </c>
      <c r="G1161" s="246"/>
      <c r="H1161" s="248" t="s">
        <v>1</v>
      </c>
      <c r="I1161" s="250"/>
      <c r="J1161" s="246"/>
      <c r="K1161" s="246"/>
      <c r="L1161" s="251"/>
      <c r="M1161" s="252"/>
      <c r="N1161" s="253"/>
      <c r="O1161" s="253"/>
      <c r="P1161" s="253"/>
      <c r="Q1161" s="253"/>
      <c r="R1161" s="253"/>
      <c r="S1161" s="253"/>
      <c r="T1161" s="254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5" t="s">
        <v>218</v>
      </c>
      <c r="AU1161" s="255" t="s">
        <v>214</v>
      </c>
      <c r="AV1161" s="13" t="s">
        <v>83</v>
      </c>
      <c r="AW1161" s="13" t="s">
        <v>32</v>
      </c>
      <c r="AX1161" s="13" t="s">
        <v>76</v>
      </c>
      <c r="AY1161" s="255" t="s">
        <v>205</v>
      </c>
    </row>
    <row r="1162" s="13" customFormat="1">
      <c r="A1162" s="13"/>
      <c r="B1162" s="245"/>
      <c r="C1162" s="246"/>
      <c r="D1162" s="247" t="s">
        <v>218</v>
      </c>
      <c r="E1162" s="248" t="s">
        <v>1</v>
      </c>
      <c r="F1162" s="249" t="s">
        <v>222</v>
      </c>
      <c r="G1162" s="246"/>
      <c r="H1162" s="248" t="s">
        <v>1</v>
      </c>
      <c r="I1162" s="250"/>
      <c r="J1162" s="246"/>
      <c r="K1162" s="246"/>
      <c r="L1162" s="251"/>
      <c r="M1162" s="252"/>
      <c r="N1162" s="253"/>
      <c r="O1162" s="253"/>
      <c r="P1162" s="253"/>
      <c r="Q1162" s="253"/>
      <c r="R1162" s="253"/>
      <c r="S1162" s="253"/>
      <c r="T1162" s="254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5" t="s">
        <v>218</v>
      </c>
      <c r="AU1162" s="255" t="s">
        <v>214</v>
      </c>
      <c r="AV1162" s="13" t="s">
        <v>83</v>
      </c>
      <c r="AW1162" s="13" t="s">
        <v>32</v>
      </c>
      <c r="AX1162" s="13" t="s">
        <v>76</v>
      </c>
      <c r="AY1162" s="255" t="s">
        <v>205</v>
      </c>
    </row>
    <row r="1163" s="13" customFormat="1">
      <c r="A1163" s="13"/>
      <c r="B1163" s="245"/>
      <c r="C1163" s="246"/>
      <c r="D1163" s="247" t="s">
        <v>218</v>
      </c>
      <c r="E1163" s="248" t="s">
        <v>1</v>
      </c>
      <c r="F1163" s="249" t="s">
        <v>1007</v>
      </c>
      <c r="G1163" s="246"/>
      <c r="H1163" s="248" t="s">
        <v>1</v>
      </c>
      <c r="I1163" s="250"/>
      <c r="J1163" s="246"/>
      <c r="K1163" s="246"/>
      <c r="L1163" s="251"/>
      <c r="M1163" s="252"/>
      <c r="N1163" s="253"/>
      <c r="O1163" s="253"/>
      <c r="P1163" s="253"/>
      <c r="Q1163" s="253"/>
      <c r="R1163" s="253"/>
      <c r="S1163" s="253"/>
      <c r="T1163" s="254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5" t="s">
        <v>218</v>
      </c>
      <c r="AU1163" s="255" t="s">
        <v>214</v>
      </c>
      <c r="AV1163" s="13" t="s">
        <v>83</v>
      </c>
      <c r="AW1163" s="13" t="s">
        <v>32</v>
      </c>
      <c r="AX1163" s="13" t="s">
        <v>76</v>
      </c>
      <c r="AY1163" s="255" t="s">
        <v>205</v>
      </c>
    </row>
    <row r="1164" s="13" customFormat="1">
      <c r="A1164" s="13"/>
      <c r="B1164" s="245"/>
      <c r="C1164" s="246"/>
      <c r="D1164" s="247" t="s">
        <v>218</v>
      </c>
      <c r="E1164" s="248" t="s">
        <v>1</v>
      </c>
      <c r="F1164" s="249" t="s">
        <v>222</v>
      </c>
      <c r="G1164" s="246"/>
      <c r="H1164" s="248" t="s">
        <v>1</v>
      </c>
      <c r="I1164" s="250"/>
      <c r="J1164" s="246"/>
      <c r="K1164" s="246"/>
      <c r="L1164" s="251"/>
      <c r="M1164" s="252"/>
      <c r="N1164" s="253"/>
      <c r="O1164" s="253"/>
      <c r="P1164" s="253"/>
      <c r="Q1164" s="253"/>
      <c r="R1164" s="253"/>
      <c r="S1164" s="253"/>
      <c r="T1164" s="254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5" t="s">
        <v>218</v>
      </c>
      <c r="AU1164" s="255" t="s">
        <v>214</v>
      </c>
      <c r="AV1164" s="13" t="s">
        <v>83</v>
      </c>
      <c r="AW1164" s="13" t="s">
        <v>32</v>
      </c>
      <c r="AX1164" s="13" t="s">
        <v>76</v>
      </c>
      <c r="AY1164" s="255" t="s">
        <v>205</v>
      </c>
    </row>
    <row r="1165" s="13" customFormat="1">
      <c r="A1165" s="13"/>
      <c r="B1165" s="245"/>
      <c r="C1165" s="246"/>
      <c r="D1165" s="247" t="s">
        <v>218</v>
      </c>
      <c r="E1165" s="248" t="s">
        <v>1</v>
      </c>
      <c r="F1165" s="249" t="s">
        <v>965</v>
      </c>
      <c r="G1165" s="246"/>
      <c r="H1165" s="248" t="s">
        <v>1</v>
      </c>
      <c r="I1165" s="250"/>
      <c r="J1165" s="246"/>
      <c r="K1165" s="246"/>
      <c r="L1165" s="251"/>
      <c r="M1165" s="252"/>
      <c r="N1165" s="253"/>
      <c r="O1165" s="253"/>
      <c r="P1165" s="253"/>
      <c r="Q1165" s="253"/>
      <c r="R1165" s="253"/>
      <c r="S1165" s="253"/>
      <c r="T1165" s="254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5" t="s">
        <v>218</v>
      </c>
      <c r="AU1165" s="255" t="s">
        <v>214</v>
      </c>
      <c r="AV1165" s="13" t="s">
        <v>83</v>
      </c>
      <c r="AW1165" s="13" t="s">
        <v>32</v>
      </c>
      <c r="AX1165" s="13" t="s">
        <v>76</v>
      </c>
      <c r="AY1165" s="255" t="s">
        <v>205</v>
      </c>
    </row>
    <row r="1166" s="14" customFormat="1">
      <c r="A1166" s="14"/>
      <c r="B1166" s="256"/>
      <c r="C1166" s="257"/>
      <c r="D1166" s="247" t="s">
        <v>218</v>
      </c>
      <c r="E1166" s="258" t="s">
        <v>1</v>
      </c>
      <c r="F1166" s="259" t="s">
        <v>966</v>
      </c>
      <c r="G1166" s="257"/>
      <c r="H1166" s="260">
        <v>41.284999999999997</v>
      </c>
      <c r="I1166" s="261"/>
      <c r="J1166" s="257"/>
      <c r="K1166" s="257"/>
      <c r="L1166" s="262"/>
      <c r="M1166" s="263"/>
      <c r="N1166" s="264"/>
      <c r="O1166" s="264"/>
      <c r="P1166" s="264"/>
      <c r="Q1166" s="264"/>
      <c r="R1166" s="264"/>
      <c r="S1166" s="264"/>
      <c r="T1166" s="265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66" t="s">
        <v>218</v>
      </c>
      <c r="AU1166" s="266" t="s">
        <v>214</v>
      </c>
      <c r="AV1166" s="14" t="s">
        <v>85</v>
      </c>
      <c r="AW1166" s="14" t="s">
        <v>32</v>
      </c>
      <c r="AX1166" s="14" t="s">
        <v>76</v>
      </c>
      <c r="AY1166" s="266" t="s">
        <v>205</v>
      </c>
    </row>
    <row r="1167" s="14" customFormat="1">
      <c r="A1167" s="14"/>
      <c r="B1167" s="256"/>
      <c r="C1167" s="257"/>
      <c r="D1167" s="247" t="s">
        <v>218</v>
      </c>
      <c r="E1167" s="258" t="s">
        <v>1</v>
      </c>
      <c r="F1167" s="259" t="s">
        <v>967</v>
      </c>
      <c r="G1167" s="257"/>
      <c r="H1167" s="260">
        <v>5.835</v>
      </c>
      <c r="I1167" s="261"/>
      <c r="J1167" s="257"/>
      <c r="K1167" s="257"/>
      <c r="L1167" s="262"/>
      <c r="M1167" s="263"/>
      <c r="N1167" s="264"/>
      <c r="O1167" s="264"/>
      <c r="P1167" s="264"/>
      <c r="Q1167" s="264"/>
      <c r="R1167" s="264"/>
      <c r="S1167" s="264"/>
      <c r="T1167" s="265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66" t="s">
        <v>218</v>
      </c>
      <c r="AU1167" s="266" t="s">
        <v>214</v>
      </c>
      <c r="AV1167" s="14" t="s">
        <v>85</v>
      </c>
      <c r="AW1167" s="14" t="s">
        <v>32</v>
      </c>
      <c r="AX1167" s="14" t="s">
        <v>76</v>
      </c>
      <c r="AY1167" s="266" t="s">
        <v>205</v>
      </c>
    </row>
    <row r="1168" s="14" customFormat="1">
      <c r="A1168" s="14"/>
      <c r="B1168" s="256"/>
      <c r="C1168" s="257"/>
      <c r="D1168" s="247" t="s">
        <v>218</v>
      </c>
      <c r="E1168" s="258" t="s">
        <v>1</v>
      </c>
      <c r="F1168" s="259" t="s">
        <v>968</v>
      </c>
      <c r="G1168" s="257"/>
      <c r="H1168" s="260">
        <v>27.84</v>
      </c>
      <c r="I1168" s="261"/>
      <c r="J1168" s="257"/>
      <c r="K1168" s="257"/>
      <c r="L1168" s="262"/>
      <c r="M1168" s="263"/>
      <c r="N1168" s="264"/>
      <c r="O1168" s="264"/>
      <c r="P1168" s="264"/>
      <c r="Q1168" s="264"/>
      <c r="R1168" s="264"/>
      <c r="S1168" s="264"/>
      <c r="T1168" s="265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66" t="s">
        <v>218</v>
      </c>
      <c r="AU1168" s="266" t="s">
        <v>214</v>
      </c>
      <c r="AV1168" s="14" t="s">
        <v>85</v>
      </c>
      <c r="AW1168" s="14" t="s">
        <v>32</v>
      </c>
      <c r="AX1168" s="14" t="s">
        <v>76</v>
      </c>
      <c r="AY1168" s="266" t="s">
        <v>205</v>
      </c>
    </row>
    <row r="1169" s="14" customFormat="1">
      <c r="A1169" s="14"/>
      <c r="B1169" s="256"/>
      <c r="C1169" s="257"/>
      <c r="D1169" s="247" t="s">
        <v>218</v>
      </c>
      <c r="E1169" s="258" t="s">
        <v>1</v>
      </c>
      <c r="F1169" s="259" t="s">
        <v>969</v>
      </c>
      <c r="G1169" s="257"/>
      <c r="H1169" s="260">
        <v>32.134999999999998</v>
      </c>
      <c r="I1169" s="261"/>
      <c r="J1169" s="257"/>
      <c r="K1169" s="257"/>
      <c r="L1169" s="262"/>
      <c r="M1169" s="263"/>
      <c r="N1169" s="264"/>
      <c r="O1169" s="264"/>
      <c r="P1169" s="264"/>
      <c r="Q1169" s="264"/>
      <c r="R1169" s="264"/>
      <c r="S1169" s="264"/>
      <c r="T1169" s="265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66" t="s">
        <v>218</v>
      </c>
      <c r="AU1169" s="266" t="s">
        <v>214</v>
      </c>
      <c r="AV1169" s="14" t="s">
        <v>85</v>
      </c>
      <c r="AW1169" s="14" t="s">
        <v>32</v>
      </c>
      <c r="AX1169" s="14" t="s">
        <v>76</v>
      </c>
      <c r="AY1169" s="266" t="s">
        <v>205</v>
      </c>
    </row>
    <row r="1170" s="14" customFormat="1">
      <c r="A1170" s="14"/>
      <c r="B1170" s="256"/>
      <c r="C1170" s="257"/>
      <c r="D1170" s="247" t="s">
        <v>218</v>
      </c>
      <c r="E1170" s="258" t="s">
        <v>1</v>
      </c>
      <c r="F1170" s="259" t="s">
        <v>970</v>
      </c>
      <c r="G1170" s="257"/>
      <c r="H1170" s="260">
        <v>13.119999999999999</v>
      </c>
      <c r="I1170" s="261"/>
      <c r="J1170" s="257"/>
      <c r="K1170" s="257"/>
      <c r="L1170" s="262"/>
      <c r="M1170" s="263"/>
      <c r="N1170" s="264"/>
      <c r="O1170" s="264"/>
      <c r="P1170" s="264"/>
      <c r="Q1170" s="264"/>
      <c r="R1170" s="264"/>
      <c r="S1170" s="264"/>
      <c r="T1170" s="265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66" t="s">
        <v>218</v>
      </c>
      <c r="AU1170" s="266" t="s">
        <v>214</v>
      </c>
      <c r="AV1170" s="14" t="s">
        <v>85</v>
      </c>
      <c r="AW1170" s="14" t="s">
        <v>32</v>
      </c>
      <c r="AX1170" s="14" t="s">
        <v>76</v>
      </c>
      <c r="AY1170" s="266" t="s">
        <v>205</v>
      </c>
    </row>
    <row r="1171" s="14" customFormat="1">
      <c r="A1171" s="14"/>
      <c r="B1171" s="256"/>
      <c r="C1171" s="257"/>
      <c r="D1171" s="247" t="s">
        <v>218</v>
      </c>
      <c r="E1171" s="258" t="s">
        <v>1</v>
      </c>
      <c r="F1171" s="259" t="s">
        <v>971</v>
      </c>
      <c r="G1171" s="257"/>
      <c r="H1171" s="260">
        <v>19.324999999999999</v>
      </c>
      <c r="I1171" s="261"/>
      <c r="J1171" s="257"/>
      <c r="K1171" s="257"/>
      <c r="L1171" s="262"/>
      <c r="M1171" s="263"/>
      <c r="N1171" s="264"/>
      <c r="O1171" s="264"/>
      <c r="P1171" s="264"/>
      <c r="Q1171" s="264"/>
      <c r="R1171" s="264"/>
      <c r="S1171" s="264"/>
      <c r="T1171" s="265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66" t="s">
        <v>218</v>
      </c>
      <c r="AU1171" s="266" t="s">
        <v>214</v>
      </c>
      <c r="AV1171" s="14" t="s">
        <v>85</v>
      </c>
      <c r="AW1171" s="14" t="s">
        <v>32</v>
      </c>
      <c r="AX1171" s="14" t="s">
        <v>76</v>
      </c>
      <c r="AY1171" s="266" t="s">
        <v>205</v>
      </c>
    </row>
    <row r="1172" s="14" customFormat="1">
      <c r="A1172" s="14"/>
      <c r="B1172" s="256"/>
      <c r="C1172" s="257"/>
      <c r="D1172" s="247" t="s">
        <v>218</v>
      </c>
      <c r="E1172" s="258" t="s">
        <v>1</v>
      </c>
      <c r="F1172" s="259" t="s">
        <v>972</v>
      </c>
      <c r="G1172" s="257"/>
      <c r="H1172" s="260">
        <v>25.760000000000002</v>
      </c>
      <c r="I1172" s="261"/>
      <c r="J1172" s="257"/>
      <c r="K1172" s="257"/>
      <c r="L1172" s="262"/>
      <c r="M1172" s="263"/>
      <c r="N1172" s="264"/>
      <c r="O1172" s="264"/>
      <c r="P1172" s="264"/>
      <c r="Q1172" s="264"/>
      <c r="R1172" s="264"/>
      <c r="S1172" s="264"/>
      <c r="T1172" s="265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66" t="s">
        <v>218</v>
      </c>
      <c r="AU1172" s="266" t="s">
        <v>214</v>
      </c>
      <c r="AV1172" s="14" t="s">
        <v>85</v>
      </c>
      <c r="AW1172" s="14" t="s">
        <v>32</v>
      </c>
      <c r="AX1172" s="14" t="s">
        <v>76</v>
      </c>
      <c r="AY1172" s="266" t="s">
        <v>205</v>
      </c>
    </row>
    <row r="1173" s="14" customFormat="1">
      <c r="A1173" s="14"/>
      <c r="B1173" s="256"/>
      <c r="C1173" s="257"/>
      <c r="D1173" s="247" t="s">
        <v>218</v>
      </c>
      <c r="E1173" s="258" t="s">
        <v>1</v>
      </c>
      <c r="F1173" s="259" t="s">
        <v>973</v>
      </c>
      <c r="G1173" s="257"/>
      <c r="H1173" s="260">
        <v>10.176</v>
      </c>
      <c r="I1173" s="261"/>
      <c r="J1173" s="257"/>
      <c r="K1173" s="257"/>
      <c r="L1173" s="262"/>
      <c r="M1173" s="263"/>
      <c r="N1173" s="264"/>
      <c r="O1173" s="264"/>
      <c r="P1173" s="264"/>
      <c r="Q1173" s="264"/>
      <c r="R1173" s="264"/>
      <c r="S1173" s="264"/>
      <c r="T1173" s="265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66" t="s">
        <v>218</v>
      </c>
      <c r="AU1173" s="266" t="s">
        <v>214</v>
      </c>
      <c r="AV1173" s="14" t="s">
        <v>85</v>
      </c>
      <c r="AW1173" s="14" t="s">
        <v>32</v>
      </c>
      <c r="AX1173" s="14" t="s">
        <v>76</v>
      </c>
      <c r="AY1173" s="266" t="s">
        <v>205</v>
      </c>
    </row>
    <row r="1174" s="16" customFormat="1">
      <c r="A1174" s="16"/>
      <c r="B1174" s="278"/>
      <c r="C1174" s="279"/>
      <c r="D1174" s="247" t="s">
        <v>218</v>
      </c>
      <c r="E1174" s="280" t="s">
        <v>1</v>
      </c>
      <c r="F1174" s="281" t="s">
        <v>241</v>
      </c>
      <c r="G1174" s="279"/>
      <c r="H1174" s="282">
        <v>175.476</v>
      </c>
      <c r="I1174" s="283"/>
      <c r="J1174" s="279"/>
      <c r="K1174" s="279"/>
      <c r="L1174" s="284"/>
      <c r="M1174" s="285"/>
      <c r="N1174" s="286"/>
      <c r="O1174" s="286"/>
      <c r="P1174" s="286"/>
      <c r="Q1174" s="286"/>
      <c r="R1174" s="286"/>
      <c r="S1174" s="286"/>
      <c r="T1174" s="287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T1174" s="288" t="s">
        <v>218</v>
      </c>
      <c r="AU1174" s="288" t="s">
        <v>214</v>
      </c>
      <c r="AV1174" s="16" t="s">
        <v>214</v>
      </c>
      <c r="AW1174" s="16" t="s">
        <v>32</v>
      </c>
      <c r="AX1174" s="16" t="s">
        <v>76</v>
      </c>
      <c r="AY1174" s="288" t="s">
        <v>205</v>
      </c>
    </row>
    <row r="1175" s="13" customFormat="1">
      <c r="A1175" s="13"/>
      <c r="B1175" s="245"/>
      <c r="C1175" s="246"/>
      <c r="D1175" s="247" t="s">
        <v>218</v>
      </c>
      <c r="E1175" s="248" t="s">
        <v>1</v>
      </c>
      <c r="F1175" s="249" t="s">
        <v>974</v>
      </c>
      <c r="G1175" s="246"/>
      <c r="H1175" s="248" t="s">
        <v>1</v>
      </c>
      <c r="I1175" s="250"/>
      <c r="J1175" s="246"/>
      <c r="K1175" s="246"/>
      <c r="L1175" s="251"/>
      <c r="M1175" s="252"/>
      <c r="N1175" s="253"/>
      <c r="O1175" s="253"/>
      <c r="P1175" s="253"/>
      <c r="Q1175" s="253"/>
      <c r="R1175" s="253"/>
      <c r="S1175" s="253"/>
      <c r="T1175" s="254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5" t="s">
        <v>218</v>
      </c>
      <c r="AU1175" s="255" t="s">
        <v>214</v>
      </c>
      <c r="AV1175" s="13" t="s">
        <v>83</v>
      </c>
      <c r="AW1175" s="13" t="s">
        <v>32</v>
      </c>
      <c r="AX1175" s="13" t="s">
        <v>76</v>
      </c>
      <c r="AY1175" s="255" t="s">
        <v>205</v>
      </c>
    </row>
    <row r="1176" s="14" customFormat="1">
      <c r="A1176" s="14"/>
      <c r="B1176" s="256"/>
      <c r="C1176" s="257"/>
      <c r="D1176" s="247" t="s">
        <v>218</v>
      </c>
      <c r="E1176" s="258" t="s">
        <v>1</v>
      </c>
      <c r="F1176" s="259" t="s">
        <v>975</v>
      </c>
      <c r="G1176" s="257"/>
      <c r="H1176" s="260">
        <v>15</v>
      </c>
      <c r="I1176" s="261"/>
      <c r="J1176" s="257"/>
      <c r="K1176" s="257"/>
      <c r="L1176" s="262"/>
      <c r="M1176" s="263"/>
      <c r="N1176" s="264"/>
      <c r="O1176" s="264"/>
      <c r="P1176" s="264"/>
      <c r="Q1176" s="264"/>
      <c r="R1176" s="264"/>
      <c r="S1176" s="264"/>
      <c r="T1176" s="265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66" t="s">
        <v>218</v>
      </c>
      <c r="AU1176" s="266" t="s">
        <v>214</v>
      </c>
      <c r="AV1176" s="14" t="s">
        <v>85</v>
      </c>
      <c r="AW1176" s="14" t="s">
        <v>32</v>
      </c>
      <c r="AX1176" s="14" t="s">
        <v>76</v>
      </c>
      <c r="AY1176" s="266" t="s">
        <v>205</v>
      </c>
    </row>
    <row r="1177" s="14" customFormat="1">
      <c r="A1177" s="14"/>
      <c r="B1177" s="256"/>
      <c r="C1177" s="257"/>
      <c r="D1177" s="247" t="s">
        <v>218</v>
      </c>
      <c r="E1177" s="258" t="s">
        <v>1</v>
      </c>
      <c r="F1177" s="259" t="s">
        <v>976</v>
      </c>
      <c r="G1177" s="257"/>
      <c r="H1177" s="260">
        <v>12</v>
      </c>
      <c r="I1177" s="261"/>
      <c r="J1177" s="257"/>
      <c r="K1177" s="257"/>
      <c r="L1177" s="262"/>
      <c r="M1177" s="263"/>
      <c r="N1177" s="264"/>
      <c r="O1177" s="264"/>
      <c r="P1177" s="264"/>
      <c r="Q1177" s="264"/>
      <c r="R1177" s="264"/>
      <c r="S1177" s="264"/>
      <c r="T1177" s="265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66" t="s">
        <v>218</v>
      </c>
      <c r="AU1177" s="266" t="s">
        <v>214</v>
      </c>
      <c r="AV1177" s="14" t="s">
        <v>85</v>
      </c>
      <c r="AW1177" s="14" t="s">
        <v>32</v>
      </c>
      <c r="AX1177" s="14" t="s">
        <v>76</v>
      </c>
      <c r="AY1177" s="266" t="s">
        <v>205</v>
      </c>
    </row>
    <row r="1178" s="14" customFormat="1">
      <c r="A1178" s="14"/>
      <c r="B1178" s="256"/>
      <c r="C1178" s="257"/>
      <c r="D1178" s="247" t="s">
        <v>218</v>
      </c>
      <c r="E1178" s="258" t="s">
        <v>1</v>
      </c>
      <c r="F1178" s="259" t="s">
        <v>977</v>
      </c>
      <c r="G1178" s="257"/>
      <c r="H1178" s="260">
        <v>37.649999999999999</v>
      </c>
      <c r="I1178" s="261"/>
      <c r="J1178" s="257"/>
      <c r="K1178" s="257"/>
      <c r="L1178" s="262"/>
      <c r="M1178" s="263"/>
      <c r="N1178" s="264"/>
      <c r="O1178" s="264"/>
      <c r="P1178" s="264"/>
      <c r="Q1178" s="264"/>
      <c r="R1178" s="264"/>
      <c r="S1178" s="264"/>
      <c r="T1178" s="265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66" t="s">
        <v>218</v>
      </c>
      <c r="AU1178" s="266" t="s">
        <v>214</v>
      </c>
      <c r="AV1178" s="14" t="s">
        <v>85</v>
      </c>
      <c r="AW1178" s="14" t="s">
        <v>32</v>
      </c>
      <c r="AX1178" s="14" t="s">
        <v>76</v>
      </c>
      <c r="AY1178" s="266" t="s">
        <v>205</v>
      </c>
    </row>
    <row r="1179" s="14" customFormat="1">
      <c r="A1179" s="14"/>
      <c r="B1179" s="256"/>
      <c r="C1179" s="257"/>
      <c r="D1179" s="247" t="s">
        <v>218</v>
      </c>
      <c r="E1179" s="258" t="s">
        <v>1</v>
      </c>
      <c r="F1179" s="259" t="s">
        <v>978</v>
      </c>
      <c r="G1179" s="257"/>
      <c r="H1179" s="260">
        <v>6.1500000000000004</v>
      </c>
      <c r="I1179" s="261"/>
      <c r="J1179" s="257"/>
      <c r="K1179" s="257"/>
      <c r="L1179" s="262"/>
      <c r="M1179" s="263"/>
      <c r="N1179" s="264"/>
      <c r="O1179" s="264"/>
      <c r="P1179" s="264"/>
      <c r="Q1179" s="264"/>
      <c r="R1179" s="264"/>
      <c r="S1179" s="264"/>
      <c r="T1179" s="265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66" t="s">
        <v>218</v>
      </c>
      <c r="AU1179" s="266" t="s">
        <v>214</v>
      </c>
      <c r="AV1179" s="14" t="s">
        <v>85</v>
      </c>
      <c r="AW1179" s="14" t="s">
        <v>32</v>
      </c>
      <c r="AX1179" s="14" t="s">
        <v>76</v>
      </c>
      <c r="AY1179" s="266" t="s">
        <v>205</v>
      </c>
    </row>
    <row r="1180" s="14" customFormat="1">
      <c r="A1180" s="14"/>
      <c r="B1180" s="256"/>
      <c r="C1180" s="257"/>
      <c r="D1180" s="247" t="s">
        <v>218</v>
      </c>
      <c r="E1180" s="258" t="s">
        <v>1</v>
      </c>
      <c r="F1180" s="259" t="s">
        <v>979</v>
      </c>
      <c r="G1180" s="257"/>
      <c r="H1180" s="260">
        <v>5.8499999999999996</v>
      </c>
      <c r="I1180" s="261"/>
      <c r="J1180" s="257"/>
      <c r="K1180" s="257"/>
      <c r="L1180" s="262"/>
      <c r="M1180" s="263"/>
      <c r="N1180" s="264"/>
      <c r="O1180" s="264"/>
      <c r="P1180" s="264"/>
      <c r="Q1180" s="264"/>
      <c r="R1180" s="264"/>
      <c r="S1180" s="264"/>
      <c r="T1180" s="265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66" t="s">
        <v>218</v>
      </c>
      <c r="AU1180" s="266" t="s">
        <v>214</v>
      </c>
      <c r="AV1180" s="14" t="s">
        <v>85</v>
      </c>
      <c r="AW1180" s="14" t="s">
        <v>32</v>
      </c>
      <c r="AX1180" s="14" t="s">
        <v>76</v>
      </c>
      <c r="AY1180" s="266" t="s">
        <v>205</v>
      </c>
    </row>
    <row r="1181" s="14" customFormat="1">
      <c r="A1181" s="14"/>
      <c r="B1181" s="256"/>
      <c r="C1181" s="257"/>
      <c r="D1181" s="247" t="s">
        <v>218</v>
      </c>
      <c r="E1181" s="258" t="s">
        <v>1</v>
      </c>
      <c r="F1181" s="259" t="s">
        <v>980</v>
      </c>
      <c r="G1181" s="257"/>
      <c r="H1181" s="260">
        <v>57.149999999999999</v>
      </c>
      <c r="I1181" s="261"/>
      <c r="J1181" s="257"/>
      <c r="K1181" s="257"/>
      <c r="L1181" s="262"/>
      <c r="M1181" s="263"/>
      <c r="N1181" s="264"/>
      <c r="O1181" s="264"/>
      <c r="P1181" s="264"/>
      <c r="Q1181" s="264"/>
      <c r="R1181" s="264"/>
      <c r="S1181" s="264"/>
      <c r="T1181" s="265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66" t="s">
        <v>218</v>
      </c>
      <c r="AU1181" s="266" t="s">
        <v>214</v>
      </c>
      <c r="AV1181" s="14" t="s">
        <v>85</v>
      </c>
      <c r="AW1181" s="14" t="s">
        <v>32</v>
      </c>
      <c r="AX1181" s="14" t="s">
        <v>76</v>
      </c>
      <c r="AY1181" s="266" t="s">
        <v>205</v>
      </c>
    </row>
    <row r="1182" s="16" customFormat="1">
      <c r="A1182" s="16"/>
      <c r="B1182" s="278"/>
      <c r="C1182" s="279"/>
      <c r="D1182" s="247" t="s">
        <v>218</v>
      </c>
      <c r="E1182" s="280" t="s">
        <v>1</v>
      </c>
      <c r="F1182" s="281" t="s">
        <v>241</v>
      </c>
      <c r="G1182" s="279"/>
      <c r="H1182" s="282">
        <v>133.80000000000001</v>
      </c>
      <c r="I1182" s="283"/>
      <c r="J1182" s="279"/>
      <c r="K1182" s="279"/>
      <c r="L1182" s="284"/>
      <c r="M1182" s="285"/>
      <c r="N1182" s="286"/>
      <c r="O1182" s="286"/>
      <c r="P1182" s="286"/>
      <c r="Q1182" s="286"/>
      <c r="R1182" s="286"/>
      <c r="S1182" s="286"/>
      <c r="T1182" s="287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T1182" s="288" t="s">
        <v>218</v>
      </c>
      <c r="AU1182" s="288" t="s">
        <v>214</v>
      </c>
      <c r="AV1182" s="16" t="s">
        <v>214</v>
      </c>
      <c r="AW1182" s="16" t="s">
        <v>32</v>
      </c>
      <c r="AX1182" s="16" t="s">
        <v>76</v>
      </c>
      <c r="AY1182" s="288" t="s">
        <v>205</v>
      </c>
    </row>
    <row r="1183" s="13" customFormat="1">
      <c r="A1183" s="13"/>
      <c r="B1183" s="245"/>
      <c r="C1183" s="246"/>
      <c r="D1183" s="247" t="s">
        <v>218</v>
      </c>
      <c r="E1183" s="248" t="s">
        <v>1</v>
      </c>
      <c r="F1183" s="249" t="s">
        <v>1008</v>
      </c>
      <c r="G1183" s="246"/>
      <c r="H1183" s="248" t="s">
        <v>1</v>
      </c>
      <c r="I1183" s="250"/>
      <c r="J1183" s="246"/>
      <c r="K1183" s="246"/>
      <c r="L1183" s="251"/>
      <c r="M1183" s="252"/>
      <c r="N1183" s="253"/>
      <c r="O1183" s="253"/>
      <c r="P1183" s="253"/>
      <c r="Q1183" s="253"/>
      <c r="R1183" s="253"/>
      <c r="S1183" s="253"/>
      <c r="T1183" s="254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5" t="s">
        <v>218</v>
      </c>
      <c r="AU1183" s="255" t="s">
        <v>214</v>
      </c>
      <c r="AV1183" s="13" t="s">
        <v>83</v>
      </c>
      <c r="AW1183" s="13" t="s">
        <v>32</v>
      </c>
      <c r="AX1183" s="13" t="s">
        <v>76</v>
      </c>
      <c r="AY1183" s="255" t="s">
        <v>205</v>
      </c>
    </row>
    <row r="1184" s="13" customFormat="1">
      <c r="A1184" s="13"/>
      <c r="B1184" s="245"/>
      <c r="C1184" s="246"/>
      <c r="D1184" s="247" t="s">
        <v>218</v>
      </c>
      <c r="E1184" s="248" t="s">
        <v>1</v>
      </c>
      <c r="F1184" s="249" t="s">
        <v>222</v>
      </c>
      <c r="G1184" s="246"/>
      <c r="H1184" s="248" t="s">
        <v>1</v>
      </c>
      <c r="I1184" s="250"/>
      <c r="J1184" s="246"/>
      <c r="K1184" s="246"/>
      <c r="L1184" s="251"/>
      <c r="M1184" s="252"/>
      <c r="N1184" s="253"/>
      <c r="O1184" s="253"/>
      <c r="P1184" s="253"/>
      <c r="Q1184" s="253"/>
      <c r="R1184" s="253"/>
      <c r="S1184" s="253"/>
      <c r="T1184" s="254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5" t="s">
        <v>218</v>
      </c>
      <c r="AU1184" s="255" t="s">
        <v>214</v>
      </c>
      <c r="AV1184" s="13" t="s">
        <v>83</v>
      </c>
      <c r="AW1184" s="13" t="s">
        <v>32</v>
      </c>
      <c r="AX1184" s="13" t="s">
        <v>76</v>
      </c>
      <c r="AY1184" s="255" t="s">
        <v>205</v>
      </c>
    </row>
    <row r="1185" s="13" customFormat="1">
      <c r="A1185" s="13"/>
      <c r="B1185" s="245"/>
      <c r="C1185" s="246"/>
      <c r="D1185" s="247" t="s">
        <v>218</v>
      </c>
      <c r="E1185" s="248" t="s">
        <v>1</v>
      </c>
      <c r="F1185" s="249" t="s">
        <v>965</v>
      </c>
      <c r="G1185" s="246"/>
      <c r="H1185" s="248" t="s">
        <v>1</v>
      </c>
      <c r="I1185" s="250"/>
      <c r="J1185" s="246"/>
      <c r="K1185" s="246"/>
      <c r="L1185" s="251"/>
      <c r="M1185" s="252"/>
      <c r="N1185" s="253"/>
      <c r="O1185" s="253"/>
      <c r="P1185" s="253"/>
      <c r="Q1185" s="253"/>
      <c r="R1185" s="253"/>
      <c r="S1185" s="253"/>
      <c r="T1185" s="254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5" t="s">
        <v>218</v>
      </c>
      <c r="AU1185" s="255" t="s">
        <v>214</v>
      </c>
      <c r="AV1185" s="13" t="s">
        <v>83</v>
      </c>
      <c r="AW1185" s="13" t="s">
        <v>32</v>
      </c>
      <c r="AX1185" s="13" t="s">
        <v>76</v>
      </c>
      <c r="AY1185" s="255" t="s">
        <v>205</v>
      </c>
    </row>
    <row r="1186" s="14" customFormat="1">
      <c r="A1186" s="14"/>
      <c r="B1186" s="256"/>
      <c r="C1186" s="257"/>
      <c r="D1186" s="247" t="s">
        <v>218</v>
      </c>
      <c r="E1186" s="258" t="s">
        <v>1</v>
      </c>
      <c r="F1186" s="259" t="s">
        <v>986</v>
      </c>
      <c r="G1186" s="257"/>
      <c r="H1186" s="260">
        <v>89.936000000000007</v>
      </c>
      <c r="I1186" s="261"/>
      <c r="J1186" s="257"/>
      <c r="K1186" s="257"/>
      <c r="L1186" s="262"/>
      <c r="M1186" s="263"/>
      <c r="N1186" s="264"/>
      <c r="O1186" s="264"/>
      <c r="P1186" s="264"/>
      <c r="Q1186" s="264"/>
      <c r="R1186" s="264"/>
      <c r="S1186" s="264"/>
      <c r="T1186" s="265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66" t="s">
        <v>218</v>
      </c>
      <c r="AU1186" s="266" t="s">
        <v>214</v>
      </c>
      <c r="AV1186" s="14" t="s">
        <v>85</v>
      </c>
      <c r="AW1186" s="14" t="s">
        <v>32</v>
      </c>
      <c r="AX1186" s="14" t="s">
        <v>76</v>
      </c>
      <c r="AY1186" s="266" t="s">
        <v>205</v>
      </c>
    </row>
    <row r="1187" s="14" customFormat="1">
      <c r="A1187" s="14"/>
      <c r="B1187" s="256"/>
      <c r="C1187" s="257"/>
      <c r="D1187" s="247" t="s">
        <v>218</v>
      </c>
      <c r="E1187" s="258" t="s">
        <v>1</v>
      </c>
      <c r="F1187" s="259" t="s">
        <v>987</v>
      </c>
      <c r="G1187" s="257"/>
      <c r="H1187" s="260">
        <v>9.6300000000000008</v>
      </c>
      <c r="I1187" s="261"/>
      <c r="J1187" s="257"/>
      <c r="K1187" s="257"/>
      <c r="L1187" s="262"/>
      <c r="M1187" s="263"/>
      <c r="N1187" s="264"/>
      <c r="O1187" s="264"/>
      <c r="P1187" s="264"/>
      <c r="Q1187" s="264"/>
      <c r="R1187" s="264"/>
      <c r="S1187" s="264"/>
      <c r="T1187" s="265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66" t="s">
        <v>218</v>
      </c>
      <c r="AU1187" s="266" t="s">
        <v>214</v>
      </c>
      <c r="AV1187" s="14" t="s">
        <v>85</v>
      </c>
      <c r="AW1187" s="14" t="s">
        <v>32</v>
      </c>
      <c r="AX1187" s="14" t="s">
        <v>76</v>
      </c>
      <c r="AY1187" s="266" t="s">
        <v>205</v>
      </c>
    </row>
    <row r="1188" s="14" customFormat="1">
      <c r="A1188" s="14"/>
      <c r="B1188" s="256"/>
      <c r="C1188" s="257"/>
      <c r="D1188" s="247" t="s">
        <v>218</v>
      </c>
      <c r="E1188" s="258" t="s">
        <v>1</v>
      </c>
      <c r="F1188" s="259" t="s">
        <v>988</v>
      </c>
      <c r="G1188" s="257"/>
      <c r="H1188" s="260">
        <v>11.52</v>
      </c>
      <c r="I1188" s="261"/>
      <c r="J1188" s="257"/>
      <c r="K1188" s="257"/>
      <c r="L1188" s="262"/>
      <c r="M1188" s="263"/>
      <c r="N1188" s="264"/>
      <c r="O1188" s="264"/>
      <c r="P1188" s="264"/>
      <c r="Q1188" s="264"/>
      <c r="R1188" s="264"/>
      <c r="S1188" s="264"/>
      <c r="T1188" s="265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66" t="s">
        <v>218</v>
      </c>
      <c r="AU1188" s="266" t="s">
        <v>214</v>
      </c>
      <c r="AV1188" s="14" t="s">
        <v>85</v>
      </c>
      <c r="AW1188" s="14" t="s">
        <v>32</v>
      </c>
      <c r="AX1188" s="14" t="s">
        <v>76</v>
      </c>
      <c r="AY1188" s="266" t="s">
        <v>205</v>
      </c>
    </row>
    <row r="1189" s="14" customFormat="1">
      <c r="A1189" s="14"/>
      <c r="B1189" s="256"/>
      <c r="C1189" s="257"/>
      <c r="D1189" s="247" t="s">
        <v>218</v>
      </c>
      <c r="E1189" s="258" t="s">
        <v>1</v>
      </c>
      <c r="F1189" s="259" t="s">
        <v>989</v>
      </c>
      <c r="G1189" s="257"/>
      <c r="H1189" s="260">
        <v>34.43</v>
      </c>
      <c r="I1189" s="261"/>
      <c r="J1189" s="257"/>
      <c r="K1189" s="257"/>
      <c r="L1189" s="262"/>
      <c r="M1189" s="263"/>
      <c r="N1189" s="264"/>
      <c r="O1189" s="264"/>
      <c r="P1189" s="264"/>
      <c r="Q1189" s="264"/>
      <c r="R1189" s="264"/>
      <c r="S1189" s="264"/>
      <c r="T1189" s="265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66" t="s">
        <v>218</v>
      </c>
      <c r="AU1189" s="266" t="s">
        <v>214</v>
      </c>
      <c r="AV1189" s="14" t="s">
        <v>85</v>
      </c>
      <c r="AW1189" s="14" t="s">
        <v>32</v>
      </c>
      <c r="AX1189" s="14" t="s">
        <v>76</v>
      </c>
      <c r="AY1189" s="266" t="s">
        <v>205</v>
      </c>
    </row>
    <row r="1190" s="14" customFormat="1">
      <c r="A1190" s="14"/>
      <c r="B1190" s="256"/>
      <c r="C1190" s="257"/>
      <c r="D1190" s="247" t="s">
        <v>218</v>
      </c>
      <c r="E1190" s="258" t="s">
        <v>1</v>
      </c>
      <c r="F1190" s="259" t="s">
        <v>990</v>
      </c>
      <c r="G1190" s="257"/>
      <c r="H1190" s="260">
        <v>19.690999999999999</v>
      </c>
      <c r="I1190" s="261"/>
      <c r="J1190" s="257"/>
      <c r="K1190" s="257"/>
      <c r="L1190" s="262"/>
      <c r="M1190" s="263"/>
      <c r="N1190" s="264"/>
      <c r="O1190" s="264"/>
      <c r="P1190" s="264"/>
      <c r="Q1190" s="264"/>
      <c r="R1190" s="264"/>
      <c r="S1190" s="264"/>
      <c r="T1190" s="265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66" t="s">
        <v>218</v>
      </c>
      <c r="AU1190" s="266" t="s">
        <v>214</v>
      </c>
      <c r="AV1190" s="14" t="s">
        <v>85</v>
      </c>
      <c r="AW1190" s="14" t="s">
        <v>32</v>
      </c>
      <c r="AX1190" s="14" t="s">
        <v>76</v>
      </c>
      <c r="AY1190" s="266" t="s">
        <v>205</v>
      </c>
    </row>
    <row r="1191" s="14" customFormat="1">
      <c r="A1191" s="14"/>
      <c r="B1191" s="256"/>
      <c r="C1191" s="257"/>
      <c r="D1191" s="247" t="s">
        <v>218</v>
      </c>
      <c r="E1191" s="258" t="s">
        <v>1</v>
      </c>
      <c r="F1191" s="259" t="s">
        <v>991</v>
      </c>
      <c r="G1191" s="257"/>
      <c r="H1191" s="260">
        <v>10.250999999999999</v>
      </c>
      <c r="I1191" s="261"/>
      <c r="J1191" s="257"/>
      <c r="K1191" s="257"/>
      <c r="L1191" s="262"/>
      <c r="M1191" s="263"/>
      <c r="N1191" s="264"/>
      <c r="O1191" s="264"/>
      <c r="P1191" s="264"/>
      <c r="Q1191" s="264"/>
      <c r="R1191" s="264"/>
      <c r="S1191" s="264"/>
      <c r="T1191" s="265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66" t="s">
        <v>218</v>
      </c>
      <c r="AU1191" s="266" t="s">
        <v>214</v>
      </c>
      <c r="AV1191" s="14" t="s">
        <v>85</v>
      </c>
      <c r="AW1191" s="14" t="s">
        <v>32</v>
      </c>
      <c r="AX1191" s="14" t="s">
        <v>76</v>
      </c>
      <c r="AY1191" s="266" t="s">
        <v>205</v>
      </c>
    </row>
    <row r="1192" s="14" customFormat="1">
      <c r="A1192" s="14"/>
      <c r="B1192" s="256"/>
      <c r="C1192" s="257"/>
      <c r="D1192" s="247" t="s">
        <v>218</v>
      </c>
      <c r="E1192" s="258" t="s">
        <v>1</v>
      </c>
      <c r="F1192" s="259" t="s">
        <v>992</v>
      </c>
      <c r="G1192" s="257"/>
      <c r="H1192" s="260">
        <v>24</v>
      </c>
      <c r="I1192" s="261"/>
      <c r="J1192" s="257"/>
      <c r="K1192" s="257"/>
      <c r="L1192" s="262"/>
      <c r="M1192" s="263"/>
      <c r="N1192" s="264"/>
      <c r="O1192" s="264"/>
      <c r="P1192" s="264"/>
      <c r="Q1192" s="264"/>
      <c r="R1192" s="264"/>
      <c r="S1192" s="264"/>
      <c r="T1192" s="265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66" t="s">
        <v>218</v>
      </c>
      <c r="AU1192" s="266" t="s">
        <v>214</v>
      </c>
      <c r="AV1192" s="14" t="s">
        <v>85</v>
      </c>
      <c r="AW1192" s="14" t="s">
        <v>32</v>
      </c>
      <c r="AX1192" s="14" t="s">
        <v>76</v>
      </c>
      <c r="AY1192" s="266" t="s">
        <v>205</v>
      </c>
    </row>
    <row r="1193" s="14" customFormat="1">
      <c r="A1193" s="14"/>
      <c r="B1193" s="256"/>
      <c r="C1193" s="257"/>
      <c r="D1193" s="247" t="s">
        <v>218</v>
      </c>
      <c r="E1193" s="258" t="s">
        <v>1</v>
      </c>
      <c r="F1193" s="259" t="s">
        <v>993</v>
      </c>
      <c r="G1193" s="257"/>
      <c r="H1193" s="260">
        <v>13.904999999999999</v>
      </c>
      <c r="I1193" s="261"/>
      <c r="J1193" s="257"/>
      <c r="K1193" s="257"/>
      <c r="L1193" s="262"/>
      <c r="M1193" s="263"/>
      <c r="N1193" s="264"/>
      <c r="O1193" s="264"/>
      <c r="P1193" s="264"/>
      <c r="Q1193" s="264"/>
      <c r="R1193" s="264"/>
      <c r="S1193" s="264"/>
      <c r="T1193" s="265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66" t="s">
        <v>218</v>
      </c>
      <c r="AU1193" s="266" t="s">
        <v>214</v>
      </c>
      <c r="AV1193" s="14" t="s">
        <v>85</v>
      </c>
      <c r="AW1193" s="14" t="s">
        <v>32</v>
      </c>
      <c r="AX1193" s="14" t="s">
        <v>76</v>
      </c>
      <c r="AY1193" s="266" t="s">
        <v>205</v>
      </c>
    </row>
    <row r="1194" s="14" customFormat="1">
      <c r="A1194" s="14"/>
      <c r="B1194" s="256"/>
      <c r="C1194" s="257"/>
      <c r="D1194" s="247" t="s">
        <v>218</v>
      </c>
      <c r="E1194" s="258" t="s">
        <v>1</v>
      </c>
      <c r="F1194" s="259" t="s">
        <v>994</v>
      </c>
      <c r="G1194" s="257"/>
      <c r="H1194" s="260">
        <v>11.486000000000001</v>
      </c>
      <c r="I1194" s="261"/>
      <c r="J1194" s="257"/>
      <c r="K1194" s="257"/>
      <c r="L1194" s="262"/>
      <c r="M1194" s="263"/>
      <c r="N1194" s="264"/>
      <c r="O1194" s="264"/>
      <c r="P1194" s="264"/>
      <c r="Q1194" s="264"/>
      <c r="R1194" s="264"/>
      <c r="S1194" s="264"/>
      <c r="T1194" s="265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66" t="s">
        <v>218</v>
      </c>
      <c r="AU1194" s="266" t="s">
        <v>214</v>
      </c>
      <c r="AV1194" s="14" t="s">
        <v>85</v>
      </c>
      <c r="AW1194" s="14" t="s">
        <v>32</v>
      </c>
      <c r="AX1194" s="14" t="s">
        <v>76</v>
      </c>
      <c r="AY1194" s="266" t="s">
        <v>205</v>
      </c>
    </row>
    <row r="1195" s="16" customFormat="1">
      <c r="A1195" s="16"/>
      <c r="B1195" s="278"/>
      <c r="C1195" s="279"/>
      <c r="D1195" s="247" t="s">
        <v>218</v>
      </c>
      <c r="E1195" s="280" t="s">
        <v>1</v>
      </c>
      <c r="F1195" s="281" t="s">
        <v>241</v>
      </c>
      <c r="G1195" s="279"/>
      <c r="H1195" s="282">
        <v>224.84899999999999</v>
      </c>
      <c r="I1195" s="283"/>
      <c r="J1195" s="279"/>
      <c r="K1195" s="279"/>
      <c r="L1195" s="284"/>
      <c r="M1195" s="285"/>
      <c r="N1195" s="286"/>
      <c r="O1195" s="286"/>
      <c r="P1195" s="286"/>
      <c r="Q1195" s="286"/>
      <c r="R1195" s="286"/>
      <c r="S1195" s="286"/>
      <c r="T1195" s="287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T1195" s="288" t="s">
        <v>218</v>
      </c>
      <c r="AU1195" s="288" t="s">
        <v>214</v>
      </c>
      <c r="AV1195" s="16" t="s">
        <v>214</v>
      </c>
      <c r="AW1195" s="16" t="s">
        <v>32</v>
      </c>
      <c r="AX1195" s="16" t="s">
        <v>76</v>
      </c>
      <c r="AY1195" s="288" t="s">
        <v>205</v>
      </c>
    </row>
    <row r="1196" s="13" customFormat="1">
      <c r="A1196" s="13"/>
      <c r="B1196" s="245"/>
      <c r="C1196" s="246"/>
      <c r="D1196" s="247" t="s">
        <v>218</v>
      </c>
      <c r="E1196" s="248" t="s">
        <v>1</v>
      </c>
      <c r="F1196" s="249" t="s">
        <v>974</v>
      </c>
      <c r="G1196" s="246"/>
      <c r="H1196" s="248" t="s">
        <v>1</v>
      </c>
      <c r="I1196" s="250"/>
      <c r="J1196" s="246"/>
      <c r="K1196" s="246"/>
      <c r="L1196" s="251"/>
      <c r="M1196" s="252"/>
      <c r="N1196" s="253"/>
      <c r="O1196" s="253"/>
      <c r="P1196" s="253"/>
      <c r="Q1196" s="253"/>
      <c r="R1196" s="253"/>
      <c r="S1196" s="253"/>
      <c r="T1196" s="254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5" t="s">
        <v>218</v>
      </c>
      <c r="AU1196" s="255" t="s">
        <v>214</v>
      </c>
      <c r="AV1196" s="13" t="s">
        <v>83</v>
      </c>
      <c r="AW1196" s="13" t="s">
        <v>32</v>
      </c>
      <c r="AX1196" s="13" t="s">
        <v>76</v>
      </c>
      <c r="AY1196" s="255" t="s">
        <v>205</v>
      </c>
    </row>
    <row r="1197" s="14" customFormat="1">
      <c r="A1197" s="14"/>
      <c r="B1197" s="256"/>
      <c r="C1197" s="257"/>
      <c r="D1197" s="247" t="s">
        <v>218</v>
      </c>
      <c r="E1197" s="258" t="s">
        <v>1</v>
      </c>
      <c r="F1197" s="259" t="s">
        <v>995</v>
      </c>
      <c r="G1197" s="257"/>
      <c r="H1197" s="260">
        <v>39.744999999999997</v>
      </c>
      <c r="I1197" s="261"/>
      <c r="J1197" s="257"/>
      <c r="K1197" s="257"/>
      <c r="L1197" s="262"/>
      <c r="M1197" s="263"/>
      <c r="N1197" s="264"/>
      <c r="O1197" s="264"/>
      <c r="P1197" s="264"/>
      <c r="Q1197" s="264"/>
      <c r="R1197" s="264"/>
      <c r="S1197" s="264"/>
      <c r="T1197" s="265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66" t="s">
        <v>218</v>
      </c>
      <c r="AU1197" s="266" t="s">
        <v>214</v>
      </c>
      <c r="AV1197" s="14" t="s">
        <v>85</v>
      </c>
      <c r="AW1197" s="14" t="s">
        <v>32</v>
      </c>
      <c r="AX1197" s="14" t="s">
        <v>76</v>
      </c>
      <c r="AY1197" s="266" t="s">
        <v>205</v>
      </c>
    </row>
    <row r="1198" s="14" customFormat="1">
      <c r="A1198" s="14"/>
      <c r="B1198" s="256"/>
      <c r="C1198" s="257"/>
      <c r="D1198" s="247" t="s">
        <v>218</v>
      </c>
      <c r="E1198" s="258" t="s">
        <v>1</v>
      </c>
      <c r="F1198" s="259" t="s">
        <v>996</v>
      </c>
      <c r="G1198" s="257"/>
      <c r="H1198" s="260">
        <v>6.0129999999999999</v>
      </c>
      <c r="I1198" s="261"/>
      <c r="J1198" s="257"/>
      <c r="K1198" s="257"/>
      <c r="L1198" s="262"/>
      <c r="M1198" s="263"/>
      <c r="N1198" s="264"/>
      <c r="O1198" s="264"/>
      <c r="P1198" s="264"/>
      <c r="Q1198" s="264"/>
      <c r="R1198" s="264"/>
      <c r="S1198" s="264"/>
      <c r="T1198" s="265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66" t="s">
        <v>218</v>
      </c>
      <c r="AU1198" s="266" t="s">
        <v>214</v>
      </c>
      <c r="AV1198" s="14" t="s">
        <v>85</v>
      </c>
      <c r="AW1198" s="14" t="s">
        <v>32</v>
      </c>
      <c r="AX1198" s="14" t="s">
        <v>76</v>
      </c>
      <c r="AY1198" s="266" t="s">
        <v>205</v>
      </c>
    </row>
    <row r="1199" s="14" customFormat="1">
      <c r="A1199" s="14"/>
      <c r="B1199" s="256"/>
      <c r="C1199" s="257"/>
      <c r="D1199" s="247" t="s">
        <v>218</v>
      </c>
      <c r="E1199" s="258" t="s">
        <v>1</v>
      </c>
      <c r="F1199" s="259" t="s">
        <v>997</v>
      </c>
      <c r="G1199" s="257"/>
      <c r="H1199" s="260">
        <v>11.1</v>
      </c>
      <c r="I1199" s="261"/>
      <c r="J1199" s="257"/>
      <c r="K1199" s="257"/>
      <c r="L1199" s="262"/>
      <c r="M1199" s="263"/>
      <c r="N1199" s="264"/>
      <c r="O1199" s="264"/>
      <c r="P1199" s="264"/>
      <c r="Q1199" s="264"/>
      <c r="R1199" s="264"/>
      <c r="S1199" s="264"/>
      <c r="T1199" s="265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66" t="s">
        <v>218</v>
      </c>
      <c r="AU1199" s="266" t="s">
        <v>214</v>
      </c>
      <c r="AV1199" s="14" t="s">
        <v>85</v>
      </c>
      <c r="AW1199" s="14" t="s">
        <v>32</v>
      </c>
      <c r="AX1199" s="14" t="s">
        <v>76</v>
      </c>
      <c r="AY1199" s="266" t="s">
        <v>205</v>
      </c>
    </row>
    <row r="1200" s="14" customFormat="1">
      <c r="A1200" s="14"/>
      <c r="B1200" s="256"/>
      <c r="C1200" s="257"/>
      <c r="D1200" s="247" t="s">
        <v>218</v>
      </c>
      <c r="E1200" s="258" t="s">
        <v>1</v>
      </c>
      <c r="F1200" s="259" t="s">
        <v>998</v>
      </c>
      <c r="G1200" s="257"/>
      <c r="H1200" s="260">
        <v>14.973000000000001</v>
      </c>
      <c r="I1200" s="261"/>
      <c r="J1200" s="257"/>
      <c r="K1200" s="257"/>
      <c r="L1200" s="262"/>
      <c r="M1200" s="263"/>
      <c r="N1200" s="264"/>
      <c r="O1200" s="264"/>
      <c r="P1200" s="264"/>
      <c r="Q1200" s="264"/>
      <c r="R1200" s="264"/>
      <c r="S1200" s="264"/>
      <c r="T1200" s="265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66" t="s">
        <v>218</v>
      </c>
      <c r="AU1200" s="266" t="s">
        <v>214</v>
      </c>
      <c r="AV1200" s="14" t="s">
        <v>85</v>
      </c>
      <c r="AW1200" s="14" t="s">
        <v>32</v>
      </c>
      <c r="AX1200" s="14" t="s">
        <v>76</v>
      </c>
      <c r="AY1200" s="266" t="s">
        <v>205</v>
      </c>
    </row>
    <row r="1201" s="16" customFormat="1">
      <c r="A1201" s="16"/>
      <c r="B1201" s="278"/>
      <c r="C1201" s="279"/>
      <c r="D1201" s="247" t="s">
        <v>218</v>
      </c>
      <c r="E1201" s="280" t="s">
        <v>1</v>
      </c>
      <c r="F1201" s="281" t="s">
        <v>241</v>
      </c>
      <c r="G1201" s="279"/>
      <c r="H1201" s="282">
        <v>71.831000000000003</v>
      </c>
      <c r="I1201" s="283"/>
      <c r="J1201" s="279"/>
      <c r="K1201" s="279"/>
      <c r="L1201" s="284"/>
      <c r="M1201" s="285"/>
      <c r="N1201" s="286"/>
      <c r="O1201" s="286"/>
      <c r="P1201" s="286"/>
      <c r="Q1201" s="286"/>
      <c r="R1201" s="286"/>
      <c r="S1201" s="286"/>
      <c r="T1201" s="287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T1201" s="288" t="s">
        <v>218</v>
      </c>
      <c r="AU1201" s="288" t="s">
        <v>214</v>
      </c>
      <c r="AV1201" s="16" t="s">
        <v>214</v>
      </c>
      <c r="AW1201" s="16" t="s">
        <v>32</v>
      </c>
      <c r="AX1201" s="16" t="s">
        <v>76</v>
      </c>
      <c r="AY1201" s="288" t="s">
        <v>205</v>
      </c>
    </row>
    <row r="1202" s="15" customFormat="1">
      <c r="A1202" s="15"/>
      <c r="B1202" s="267"/>
      <c r="C1202" s="268"/>
      <c r="D1202" s="247" t="s">
        <v>218</v>
      </c>
      <c r="E1202" s="269" t="s">
        <v>1</v>
      </c>
      <c r="F1202" s="270" t="s">
        <v>229</v>
      </c>
      <c r="G1202" s="268"/>
      <c r="H1202" s="271">
        <v>605.95600000000002</v>
      </c>
      <c r="I1202" s="272"/>
      <c r="J1202" s="268"/>
      <c r="K1202" s="268"/>
      <c r="L1202" s="273"/>
      <c r="M1202" s="274"/>
      <c r="N1202" s="275"/>
      <c r="O1202" s="275"/>
      <c r="P1202" s="275"/>
      <c r="Q1202" s="275"/>
      <c r="R1202" s="275"/>
      <c r="S1202" s="275"/>
      <c r="T1202" s="276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T1202" s="277" t="s">
        <v>218</v>
      </c>
      <c r="AU1202" s="277" t="s">
        <v>214</v>
      </c>
      <c r="AV1202" s="15" t="s">
        <v>213</v>
      </c>
      <c r="AW1202" s="15" t="s">
        <v>32</v>
      </c>
      <c r="AX1202" s="15" t="s">
        <v>83</v>
      </c>
      <c r="AY1202" s="277" t="s">
        <v>205</v>
      </c>
    </row>
    <row r="1203" s="2" customFormat="1" ht="24.15" customHeight="1">
      <c r="A1203" s="39"/>
      <c r="B1203" s="40"/>
      <c r="C1203" s="227" t="s">
        <v>1009</v>
      </c>
      <c r="D1203" s="227" t="s">
        <v>208</v>
      </c>
      <c r="E1203" s="228" t="s">
        <v>1010</v>
      </c>
      <c r="F1203" s="229" t="s">
        <v>1011</v>
      </c>
      <c r="G1203" s="230" t="s">
        <v>398</v>
      </c>
      <c r="H1203" s="231">
        <v>593.36000000000001</v>
      </c>
      <c r="I1203" s="232"/>
      <c r="J1203" s="233">
        <f>ROUND(I1203*H1203,2)</f>
        <v>0</v>
      </c>
      <c r="K1203" s="229" t="s">
        <v>212</v>
      </c>
      <c r="L1203" s="45"/>
      <c r="M1203" s="234" t="s">
        <v>1</v>
      </c>
      <c r="N1203" s="235" t="s">
        <v>41</v>
      </c>
      <c r="O1203" s="92"/>
      <c r="P1203" s="236">
        <f>O1203*H1203</f>
        <v>0</v>
      </c>
      <c r="Q1203" s="236">
        <v>0.0067999999999999996</v>
      </c>
      <c r="R1203" s="236">
        <f>Q1203*H1203</f>
        <v>4.0348480000000002</v>
      </c>
      <c r="S1203" s="236">
        <v>0</v>
      </c>
      <c r="T1203" s="237">
        <f>S1203*H1203</f>
        <v>0</v>
      </c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R1203" s="238" t="s">
        <v>213</v>
      </c>
      <c r="AT1203" s="238" t="s">
        <v>208</v>
      </c>
      <c r="AU1203" s="238" t="s">
        <v>214</v>
      </c>
      <c r="AY1203" s="18" t="s">
        <v>205</v>
      </c>
      <c r="BE1203" s="239">
        <f>IF(N1203="základní",J1203,0)</f>
        <v>0</v>
      </c>
      <c r="BF1203" s="239">
        <f>IF(N1203="snížená",J1203,0)</f>
        <v>0</v>
      </c>
      <c r="BG1203" s="239">
        <f>IF(N1203="zákl. přenesená",J1203,0)</f>
        <v>0</v>
      </c>
      <c r="BH1203" s="239">
        <f>IF(N1203="sníž. přenesená",J1203,0)</f>
        <v>0</v>
      </c>
      <c r="BI1203" s="239">
        <f>IF(N1203="nulová",J1203,0)</f>
        <v>0</v>
      </c>
      <c r="BJ1203" s="18" t="s">
        <v>83</v>
      </c>
      <c r="BK1203" s="239">
        <f>ROUND(I1203*H1203,2)</f>
        <v>0</v>
      </c>
      <c r="BL1203" s="18" t="s">
        <v>213</v>
      </c>
      <c r="BM1203" s="238" t="s">
        <v>1012</v>
      </c>
    </row>
    <row r="1204" s="2" customFormat="1">
      <c r="A1204" s="39"/>
      <c r="B1204" s="40"/>
      <c r="C1204" s="41"/>
      <c r="D1204" s="240" t="s">
        <v>216</v>
      </c>
      <c r="E1204" s="41"/>
      <c r="F1204" s="241" t="s">
        <v>1013</v>
      </c>
      <c r="G1204" s="41"/>
      <c r="H1204" s="41"/>
      <c r="I1204" s="242"/>
      <c r="J1204" s="41"/>
      <c r="K1204" s="41"/>
      <c r="L1204" s="45"/>
      <c r="M1204" s="243"/>
      <c r="N1204" s="244"/>
      <c r="O1204" s="92"/>
      <c r="P1204" s="92"/>
      <c r="Q1204" s="92"/>
      <c r="R1204" s="92"/>
      <c r="S1204" s="92"/>
      <c r="T1204" s="93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T1204" s="18" t="s">
        <v>216</v>
      </c>
      <c r="AU1204" s="18" t="s">
        <v>214</v>
      </c>
    </row>
    <row r="1205" s="13" customFormat="1">
      <c r="A1205" s="13"/>
      <c r="B1205" s="245"/>
      <c r="C1205" s="246"/>
      <c r="D1205" s="247" t="s">
        <v>218</v>
      </c>
      <c r="E1205" s="248" t="s">
        <v>1</v>
      </c>
      <c r="F1205" s="249" t="s">
        <v>219</v>
      </c>
      <c r="G1205" s="246"/>
      <c r="H1205" s="248" t="s">
        <v>1</v>
      </c>
      <c r="I1205" s="250"/>
      <c r="J1205" s="246"/>
      <c r="K1205" s="246"/>
      <c r="L1205" s="251"/>
      <c r="M1205" s="252"/>
      <c r="N1205" s="253"/>
      <c r="O1205" s="253"/>
      <c r="P1205" s="253"/>
      <c r="Q1205" s="253"/>
      <c r="R1205" s="253"/>
      <c r="S1205" s="253"/>
      <c r="T1205" s="254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5" t="s">
        <v>218</v>
      </c>
      <c r="AU1205" s="255" t="s">
        <v>214</v>
      </c>
      <c r="AV1205" s="13" t="s">
        <v>83</v>
      </c>
      <c r="AW1205" s="13" t="s">
        <v>32</v>
      </c>
      <c r="AX1205" s="13" t="s">
        <v>76</v>
      </c>
      <c r="AY1205" s="255" t="s">
        <v>205</v>
      </c>
    </row>
    <row r="1206" s="13" customFormat="1">
      <c r="A1206" s="13"/>
      <c r="B1206" s="245"/>
      <c r="C1206" s="246"/>
      <c r="D1206" s="247" t="s">
        <v>218</v>
      </c>
      <c r="E1206" s="248" t="s">
        <v>1</v>
      </c>
      <c r="F1206" s="249" t="s">
        <v>220</v>
      </c>
      <c r="G1206" s="246"/>
      <c r="H1206" s="248" t="s">
        <v>1</v>
      </c>
      <c r="I1206" s="250"/>
      <c r="J1206" s="246"/>
      <c r="K1206" s="246"/>
      <c r="L1206" s="251"/>
      <c r="M1206" s="252"/>
      <c r="N1206" s="253"/>
      <c r="O1206" s="253"/>
      <c r="P1206" s="253"/>
      <c r="Q1206" s="253"/>
      <c r="R1206" s="253"/>
      <c r="S1206" s="253"/>
      <c r="T1206" s="254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5" t="s">
        <v>218</v>
      </c>
      <c r="AU1206" s="255" t="s">
        <v>214</v>
      </c>
      <c r="AV1206" s="13" t="s">
        <v>83</v>
      </c>
      <c r="AW1206" s="13" t="s">
        <v>32</v>
      </c>
      <c r="AX1206" s="13" t="s">
        <v>76</v>
      </c>
      <c r="AY1206" s="255" t="s">
        <v>205</v>
      </c>
    </row>
    <row r="1207" s="13" customFormat="1">
      <c r="A1207" s="13"/>
      <c r="B1207" s="245"/>
      <c r="C1207" s="246"/>
      <c r="D1207" s="247" t="s">
        <v>218</v>
      </c>
      <c r="E1207" s="248" t="s">
        <v>1</v>
      </c>
      <c r="F1207" s="249" t="s">
        <v>222</v>
      </c>
      <c r="G1207" s="246"/>
      <c r="H1207" s="248" t="s">
        <v>1</v>
      </c>
      <c r="I1207" s="250"/>
      <c r="J1207" s="246"/>
      <c r="K1207" s="246"/>
      <c r="L1207" s="251"/>
      <c r="M1207" s="252"/>
      <c r="N1207" s="253"/>
      <c r="O1207" s="253"/>
      <c r="P1207" s="253"/>
      <c r="Q1207" s="253"/>
      <c r="R1207" s="253"/>
      <c r="S1207" s="253"/>
      <c r="T1207" s="254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5" t="s">
        <v>218</v>
      </c>
      <c r="AU1207" s="255" t="s">
        <v>214</v>
      </c>
      <c r="AV1207" s="13" t="s">
        <v>83</v>
      </c>
      <c r="AW1207" s="13" t="s">
        <v>32</v>
      </c>
      <c r="AX1207" s="13" t="s">
        <v>76</v>
      </c>
      <c r="AY1207" s="255" t="s">
        <v>205</v>
      </c>
    </row>
    <row r="1208" s="13" customFormat="1">
      <c r="A1208" s="13"/>
      <c r="B1208" s="245"/>
      <c r="C1208" s="246"/>
      <c r="D1208" s="247" t="s">
        <v>218</v>
      </c>
      <c r="E1208" s="248" t="s">
        <v>1</v>
      </c>
      <c r="F1208" s="249" t="s">
        <v>965</v>
      </c>
      <c r="G1208" s="246"/>
      <c r="H1208" s="248" t="s">
        <v>1</v>
      </c>
      <c r="I1208" s="250"/>
      <c r="J1208" s="246"/>
      <c r="K1208" s="246"/>
      <c r="L1208" s="251"/>
      <c r="M1208" s="252"/>
      <c r="N1208" s="253"/>
      <c r="O1208" s="253"/>
      <c r="P1208" s="253"/>
      <c r="Q1208" s="253"/>
      <c r="R1208" s="253"/>
      <c r="S1208" s="253"/>
      <c r="T1208" s="254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5" t="s">
        <v>218</v>
      </c>
      <c r="AU1208" s="255" t="s">
        <v>214</v>
      </c>
      <c r="AV1208" s="13" t="s">
        <v>83</v>
      </c>
      <c r="AW1208" s="13" t="s">
        <v>32</v>
      </c>
      <c r="AX1208" s="13" t="s">
        <v>76</v>
      </c>
      <c r="AY1208" s="255" t="s">
        <v>205</v>
      </c>
    </row>
    <row r="1209" s="14" customFormat="1">
      <c r="A1209" s="14"/>
      <c r="B1209" s="256"/>
      <c r="C1209" s="257"/>
      <c r="D1209" s="247" t="s">
        <v>218</v>
      </c>
      <c r="E1209" s="258" t="s">
        <v>1</v>
      </c>
      <c r="F1209" s="259" t="s">
        <v>986</v>
      </c>
      <c r="G1209" s="257"/>
      <c r="H1209" s="260">
        <v>89.936000000000007</v>
      </c>
      <c r="I1209" s="261"/>
      <c r="J1209" s="257"/>
      <c r="K1209" s="257"/>
      <c r="L1209" s="262"/>
      <c r="M1209" s="263"/>
      <c r="N1209" s="264"/>
      <c r="O1209" s="264"/>
      <c r="P1209" s="264"/>
      <c r="Q1209" s="264"/>
      <c r="R1209" s="264"/>
      <c r="S1209" s="264"/>
      <c r="T1209" s="265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66" t="s">
        <v>218</v>
      </c>
      <c r="AU1209" s="266" t="s">
        <v>214</v>
      </c>
      <c r="AV1209" s="14" t="s">
        <v>85</v>
      </c>
      <c r="AW1209" s="14" t="s">
        <v>32</v>
      </c>
      <c r="AX1209" s="14" t="s">
        <v>76</v>
      </c>
      <c r="AY1209" s="266" t="s">
        <v>205</v>
      </c>
    </row>
    <row r="1210" s="14" customFormat="1">
      <c r="A1210" s="14"/>
      <c r="B1210" s="256"/>
      <c r="C1210" s="257"/>
      <c r="D1210" s="247" t="s">
        <v>218</v>
      </c>
      <c r="E1210" s="258" t="s">
        <v>1</v>
      </c>
      <c r="F1210" s="259" t="s">
        <v>987</v>
      </c>
      <c r="G1210" s="257"/>
      <c r="H1210" s="260">
        <v>9.6300000000000008</v>
      </c>
      <c r="I1210" s="261"/>
      <c r="J1210" s="257"/>
      <c r="K1210" s="257"/>
      <c r="L1210" s="262"/>
      <c r="M1210" s="263"/>
      <c r="N1210" s="264"/>
      <c r="O1210" s="264"/>
      <c r="P1210" s="264"/>
      <c r="Q1210" s="264"/>
      <c r="R1210" s="264"/>
      <c r="S1210" s="264"/>
      <c r="T1210" s="265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66" t="s">
        <v>218</v>
      </c>
      <c r="AU1210" s="266" t="s">
        <v>214</v>
      </c>
      <c r="AV1210" s="14" t="s">
        <v>85</v>
      </c>
      <c r="AW1210" s="14" t="s">
        <v>32</v>
      </c>
      <c r="AX1210" s="14" t="s">
        <v>76</v>
      </c>
      <c r="AY1210" s="266" t="s">
        <v>205</v>
      </c>
    </row>
    <row r="1211" s="14" customFormat="1">
      <c r="A1211" s="14"/>
      <c r="B1211" s="256"/>
      <c r="C1211" s="257"/>
      <c r="D1211" s="247" t="s">
        <v>218</v>
      </c>
      <c r="E1211" s="258" t="s">
        <v>1</v>
      </c>
      <c r="F1211" s="259" t="s">
        <v>988</v>
      </c>
      <c r="G1211" s="257"/>
      <c r="H1211" s="260">
        <v>11.52</v>
      </c>
      <c r="I1211" s="261"/>
      <c r="J1211" s="257"/>
      <c r="K1211" s="257"/>
      <c r="L1211" s="262"/>
      <c r="M1211" s="263"/>
      <c r="N1211" s="264"/>
      <c r="O1211" s="264"/>
      <c r="P1211" s="264"/>
      <c r="Q1211" s="264"/>
      <c r="R1211" s="264"/>
      <c r="S1211" s="264"/>
      <c r="T1211" s="265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66" t="s">
        <v>218</v>
      </c>
      <c r="AU1211" s="266" t="s">
        <v>214</v>
      </c>
      <c r="AV1211" s="14" t="s">
        <v>85</v>
      </c>
      <c r="AW1211" s="14" t="s">
        <v>32</v>
      </c>
      <c r="AX1211" s="14" t="s">
        <v>76</v>
      </c>
      <c r="AY1211" s="266" t="s">
        <v>205</v>
      </c>
    </row>
    <row r="1212" s="14" customFormat="1">
      <c r="A1212" s="14"/>
      <c r="B1212" s="256"/>
      <c r="C1212" s="257"/>
      <c r="D1212" s="247" t="s">
        <v>218</v>
      </c>
      <c r="E1212" s="258" t="s">
        <v>1</v>
      </c>
      <c r="F1212" s="259" t="s">
        <v>989</v>
      </c>
      <c r="G1212" s="257"/>
      <c r="H1212" s="260">
        <v>34.43</v>
      </c>
      <c r="I1212" s="261"/>
      <c r="J1212" s="257"/>
      <c r="K1212" s="257"/>
      <c r="L1212" s="262"/>
      <c r="M1212" s="263"/>
      <c r="N1212" s="264"/>
      <c r="O1212" s="264"/>
      <c r="P1212" s="264"/>
      <c r="Q1212" s="264"/>
      <c r="R1212" s="264"/>
      <c r="S1212" s="264"/>
      <c r="T1212" s="265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66" t="s">
        <v>218</v>
      </c>
      <c r="AU1212" s="266" t="s">
        <v>214</v>
      </c>
      <c r="AV1212" s="14" t="s">
        <v>85</v>
      </c>
      <c r="AW1212" s="14" t="s">
        <v>32</v>
      </c>
      <c r="AX1212" s="14" t="s">
        <v>76</v>
      </c>
      <c r="AY1212" s="266" t="s">
        <v>205</v>
      </c>
    </row>
    <row r="1213" s="14" customFormat="1">
      <c r="A1213" s="14"/>
      <c r="B1213" s="256"/>
      <c r="C1213" s="257"/>
      <c r="D1213" s="247" t="s">
        <v>218</v>
      </c>
      <c r="E1213" s="258" t="s">
        <v>1</v>
      </c>
      <c r="F1213" s="259" t="s">
        <v>990</v>
      </c>
      <c r="G1213" s="257"/>
      <c r="H1213" s="260">
        <v>19.690999999999999</v>
      </c>
      <c r="I1213" s="261"/>
      <c r="J1213" s="257"/>
      <c r="K1213" s="257"/>
      <c r="L1213" s="262"/>
      <c r="M1213" s="263"/>
      <c r="N1213" s="264"/>
      <c r="O1213" s="264"/>
      <c r="P1213" s="264"/>
      <c r="Q1213" s="264"/>
      <c r="R1213" s="264"/>
      <c r="S1213" s="264"/>
      <c r="T1213" s="265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66" t="s">
        <v>218</v>
      </c>
      <c r="AU1213" s="266" t="s">
        <v>214</v>
      </c>
      <c r="AV1213" s="14" t="s">
        <v>85</v>
      </c>
      <c r="AW1213" s="14" t="s">
        <v>32</v>
      </c>
      <c r="AX1213" s="14" t="s">
        <v>76</v>
      </c>
      <c r="AY1213" s="266" t="s">
        <v>205</v>
      </c>
    </row>
    <row r="1214" s="14" customFormat="1">
      <c r="A1214" s="14"/>
      <c r="B1214" s="256"/>
      <c r="C1214" s="257"/>
      <c r="D1214" s="247" t="s">
        <v>218</v>
      </c>
      <c r="E1214" s="258" t="s">
        <v>1</v>
      </c>
      <c r="F1214" s="259" t="s">
        <v>991</v>
      </c>
      <c r="G1214" s="257"/>
      <c r="H1214" s="260">
        <v>10.250999999999999</v>
      </c>
      <c r="I1214" s="261"/>
      <c r="J1214" s="257"/>
      <c r="K1214" s="257"/>
      <c r="L1214" s="262"/>
      <c r="M1214" s="263"/>
      <c r="N1214" s="264"/>
      <c r="O1214" s="264"/>
      <c r="P1214" s="264"/>
      <c r="Q1214" s="264"/>
      <c r="R1214" s="264"/>
      <c r="S1214" s="264"/>
      <c r="T1214" s="265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66" t="s">
        <v>218</v>
      </c>
      <c r="AU1214" s="266" t="s">
        <v>214</v>
      </c>
      <c r="AV1214" s="14" t="s">
        <v>85</v>
      </c>
      <c r="AW1214" s="14" t="s">
        <v>32</v>
      </c>
      <c r="AX1214" s="14" t="s">
        <v>76</v>
      </c>
      <c r="AY1214" s="266" t="s">
        <v>205</v>
      </c>
    </row>
    <row r="1215" s="14" customFormat="1">
      <c r="A1215" s="14"/>
      <c r="B1215" s="256"/>
      <c r="C1215" s="257"/>
      <c r="D1215" s="247" t="s">
        <v>218</v>
      </c>
      <c r="E1215" s="258" t="s">
        <v>1</v>
      </c>
      <c r="F1215" s="259" t="s">
        <v>992</v>
      </c>
      <c r="G1215" s="257"/>
      <c r="H1215" s="260">
        <v>24</v>
      </c>
      <c r="I1215" s="261"/>
      <c r="J1215" s="257"/>
      <c r="K1215" s="257"/>
      <c r="L1215" s="262"/>
      <c r="M1215" s="263"/>
      <c r="N1215" s="264"/>
      <c r="O1215" s="264"/>
      <c r="P1215" s="264"/>
      <c r="Q1215" s="264"/>
      <c r="R1215" s="264"/>
      <c r="S1215" s="264"/>
      <c r="T1215" s="265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66" t="s">
        <v>218</v>
      </c>
      <c r="AU1215" s="266" t="s">
        <v>214</v>
      </c>
      <c r="AV1215" s="14" t="s">
        <v>85</v>
      </c>
      <c r="AW1215" s="14" t="s">
        <v>32</v>
      </c>
      <c r="AX1215" s="14" t="s">
        <v>76</v>
      </c>
      <c r="AY1215" s="266" t="s">
        <v>205</v>
      </c>
    </row>
    <row r="1216" s="14" customFormat="1">
      <c r="A1216" s="14"/>
      <c r="B1216" s="256"/>
      <c r="C1216" s="257"/>
      <c r="D1216" s="247" t="s">
        <v>218</v>
      </c>
      <c r="E1216" s="258" t="s">
        <v>1</v>
      </c>
      <c r="F1216" s="259" t="s">
        <v>993</v>
      </c>
      <c r="G1216" s="257"/>
      <c r="H1216" s="260">
        <v>13.904999999999999</v>
      </c>
      <c r="I1216" s="261"/>
      <c r="J1216" s="257"/>
      <c r="K1216" s="257"/>
      <c r="L1216" s="262"/>
      <c r="M1216" s="263"/>
      <c r="N1216" s="264"/>
      <c r="O1216" s="264"/>
      <c r="P1216" s="264"/>
      <c r="Q1216" s="264"/>
      <c r="R1216" s="264"/>
      <c r="S1216" s="264"/>
      <c r="T1216" s="265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66" t="s">
        <v>218</v>
      </c>
      <c r="AU1216" s="266" t="s">
        <v>214</v>
      </c>
      <c r="AV1216" s="14" t="s">
        <v>85</v>
      </c>
      <c r="AW1216" s="14" t="s">
        <v>32</v>
      </c>
      <c r="AX1216" s="14" t="s">
        <v>76</v>
      </c>
      <c r="AY1216" s="266" t="s">
        <v>205</v>
      </c>
    </row>
    <row r="1217" s="14" customFormat="1">
      <c r="A1217" s="14"/>
      <c r="B1217" s="256"/>
      <c r="C1217" s="257"/>
      <c r="D1217" s="247" t="s">
        <v>218</v>
      </c>
      <c r="E1217" s="258" t="s">
        <v>1</v>
      </c>
      <c r="F1217" s="259" t="s">
        <v>994</v>
      </c>
      <c r="G1217" s="257"/>
      <c r="H1217" s="260">
        <v>11.486000000000001</v>
      </c>
      <c r="I1217" s="261"/>
      <c r="J1217" s="257"/>
      <c r="K1217" s="257"/>
      <c r="L1217" s="262"/>
      <c r="M1217" s="263"/>
      <c r="N1217" s="264"/>
      <c r="O1217" s="264"/>
      <c r="P1217" s="264"/>
      <c r="Q1217" s="264"/>
      <c r="R1217" s="264"/>
      <c r="S1217" s="264"/>
      <c r="T1217" s="265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66" t="s">
        <v>218</v>
      </c>
      <c r="AU1217" s="266" t="s">
        <v>214</v>
      </c>
      <c r="AV1217" s="14" t="s">
        <v>85</v>
      </c>
      <c r="AW1217" s="14" t="s">
        <v>32</v>
      </c>
      <c r="AX1217" s="14" t="s">
        <v>76</v>
      </c>
      <c r="AY1217" s="266" t="s">
        <v>205</v>
      </c>
    </row>
    <row r="1218" s="16" customFormat="1">
      <c r="A1218" s="16"/>
      <c r="B1218" s="278"/>
      <c r="C1218" s="279"/>
      <c r="D1218" s="247" t="s">
        <v>218</v>
      </c>
      <c r="E1218" s="280" t="s">
        <v>1</v>
      </c>
      <c r="F1218" s="281" t="s">
        <v>241</v>
      </c>
      <c r="G1218" s="279"/>
      <c r="H1218" s="282">
        <v>224.84899999999999</v>
      </c>
      <c r="I1218" s="283"/>
      <c r="J1218" s="279"/>
      <c r="K1218" s="279"/>
      <c r="L1218" s="284"/>
      <c r="M1218" s="285"/>
      <c r="N1218" s="286"/>
      <c r="O1218" s="286"/>
      <c r="P1218" s="286"/>
      <c r="Q1218" s="286"/>
      <c r="R1218" s="286"/>
      <c r="S1218" s="286"/>
      <c r="T1218" s="287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T1218" s="288" t="s">
        <v>218</v>
      </c>
      <c r="AU1218" s="288" t="s">
        <v>214</v>
      </c>
      <c r="AV1218" s="16" t="s">
        <v>214</v>
      </c>
      <c r="AW1218" s="16" t="s">
        <v>32</v>
      </c>
      <c r="AX1218" s="16" t="s">
        <v>76</v>
      </c>
      <c r="AY1218" s="288" t="s">
        <v>205</v>
      </c>
    </row>
    <row r="1219" s="13" customFormat="1">
      <c r="A1219" s="13"/>
      <c r="B1219" s="245"/>
      <c r="C1219" s="246"/>
      <c r="D1219" s="247" t="s">
        <v>218</v>
      </c>
      <c r="E1219" s="248" t="s">
        <v>1</v>
      </c>
      <c r="F1219" s="249" t="s">
        <v>974</v>
      </c>
      <c r="G1219" s="246"/>
      <c r="H1219" s="248" t="s">
        <v>1</v>
      </c>
      <c r="I1219" s="250"/>
      <c r="J1219" s="246"/>
      <c r="K1219" s="246"/>
      <c r="L1219" s="251"/>
      <c r="M1219" s="252"/>
      <c r="N1219" s="253"/>
      <c r="O1219" s="253"/>
      <c r="P1219" s="253"/>
      <c r="Q1219" s="253"/>
      <c r="R1219" s="253"/>
      <c r="S1219" s="253"/>
      <c r="T1219" s="254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55" t="s">
        <v>218</v>
      </c>
      <c r="AU1219" s="255" t="s">
        <v>214</v>
      </c>
      <c r="AV1219" s="13" t="s">
        <v>83</v>
      </c>
      <c r="AW1219" s="13" t="s">
        <v>32</v>
      </c>
      <c r="AX1219" s="13" t="s">
        <v>76</v>
      </c>
      <c r="AY1219" s="255" t="s">
        <v>205</v>
      </c>
    </row>
    <row r="1220" s="14" customFormat="1">
      <c r="A1220" s="14"/>
      <c r="B1220" s="256"/>
      <c r="C1220" s="257"/>
      <c r="D1220" s="247" t="s">
        <v>218</v>
      </c>
      <c r="E1220" s="258" t="s">
        <v>1</v>
      </c>
      <c r="F1220" s="259" t="s">
        <v>995</v>
      </c>
      <c r="G1220" s="257"/>
      <c r="H1220" s="260">
        <v>39.744999999999997</v>
      </c>
      <c r="I1220" s="261"/>
      <c r="J1220" s="257"/>
      <c r="K1220" s="257"/>
      <c r="L1220" s="262"/>
      <c r="M1220" s="263"/>
      <c r="N1220" s="264"/>
      <c r="O1220" s="264"/>
      <c r="P1220" s="264"/>
      <c r="Q1220" s="264"/>
      <c r="R1220" s="264"/>
      <c r="S1220" s="264"/>
      <c r="T1220" s="265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66" t="s">
        <v>218</v>
      </c>
      <c r="AU1220" s="266" t="s">
        <v>214</v>
      </c>
      <c r="AV1220" s="14" t="s">
        <v>85</v>
      </c>
      <c r="AW1220" s="14" t="s">
        <v>32</v>
      </c>
      <c r="AX1220" s="14" t="s">
        <v>76</v>
      </c>
      <c r="AY1220" s="266" t="s">
        <v>205</v>
      </c>
    </row>
    <row r="1221" s="14" customFormat="1">
      <c r="A1221" s="14"/>
      <c r="B1221" s="256"/>
      <c r="C1221" s="257"/>
      <c r="D1221" s="247" t="s">
        <v>218</v>
      </c>
      <c r="E1221" s="258" t="s">
        <v>1</v>
      </c>
      <c r="F1221" s="259" t="s">
        <v>996</v>
      </c>
      <c r="G1221" s="257"/>
      <c r="H1221" s="260">
        <v>6.0129999999999999</v>
      </c>
      <c r="I1221" s="261"/>
      <c r="J1221" s="257"/>
      <c r="K1221" s="257"/>
      <c r="L1221" s="262"/>
      <c r="M1221" s="263"/>
      <c r="N1221" s="264"/>
      <c r="O1221" s="264"/>
      <c r="P1221" s="264"/>
      <c r="Q1221" s="264"/>
      <c r="R1221" s="264"/>
      <c r="S1221" s="264"/>
      <c r="T1221" s="265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66" t="s">
        <v>218</v>
      </c>
      <c r="AU1221" s="266" t="s">
        <v>214</v>
      </c>
      <c r="AV1221" s="14" t="s">
        <v>85</v>
      </c>
      <c r="AW1221" s="14" t="s">
        <v>32</v>
      </c>
      <c r="AX1221" s="14" t="s">
        <v>76</v>
      </c>
      <c r="AY1221" s="266" t="s">
        <v>205</v>
      </c>
    </row>
    <row r="1222" s="14" customFormat="1">
      <c r="A1222" s="14"/>
      <c r="B1222" s="256"/>
      <c r="C1222" s="257"/>
      <c r="D1222" s="247" t="s">
        <v>218</v>
      </c>
      <c r="E1222" s="258" t="s">
        <v>1</v>
      </c>
      <c r="F1222" s="259" t="s">
        <v>997</v>
      </c>
      <c r="G1222" s="257"/>
      <c r="H1222" s="260">
        <v>11.1</v>
      </c>
      <c r="I1222" s="261"/>
      <c r="J1222" s="257"/>
      <c r="K1222" s="257"/>
      <c r="L1222" s="262"/>
      <c r="M1222" s="263"/>
      <c r="N1222" s="264"/>
      <c r="O1222" s="264"/>
      <c r="P1222" s="264"/>
      <c r="Q1222" s="264"/>
      <c r="R1222" s="264"/>
      <c r="S1222" s="264"/>
      <c r="T1222" s="265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66" t="s">
        <v>218</v>
      </c>
      <c r="AU1222" s="266" t="s">
        <v>214</v>
      </c>
      <c r="AV1222" s="14" t="s">
        <v>85</v>
      </c>
      <c r="AW1222" s="14" t="s">
        <v>32</v>
      </c>
      <c r="AX1222" s="14" t="s">
        <v>76</v>
      </c>
      <c r="AY1222" s="266" t="s">
        <v>205</v>
      </c>
    </row>
    <row r="1223" s="14" customFormat="1">
      <c r="A1223" s="14"/>
      <c r="B1223" s="256"/>
      <c r="C1223" s="257"/>
      <c r="D1223" s="247" t="s">
        <v>218</v>
      </c>
      <c r="E1223" s="258" t="s">
        <v>1</v>
      </c>
      <c r="F1223" s="259" t="s">
        <v>998</v>
      </c>
      <c r="G1223" s="257"/>
      <c r="H1223" s="260">
        <v>14.973000000000001</v>
      </c>
      <c r="I1223" s="261"/>
      <c r="J1223" s="257"/>
      <c r="K1223" s="257"/>
      <c r="L1223" s="262"/>
      <c r="M1223" s="263"/>
      <c r="N1223" s="264"/>
      <c r="O1223" s="264"/>
      <c r="P1223" s="264"/>
      <c r="Q1223" s="264"/>
      <c r="R1223" s="264"/>
      <c r="S1223" s="264"/>
      <c r="T1223" s="265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66" t="s">
        <v>218</v>
      </c>
      <c r="AU1223" s="266" t="s">
        <v>214</v>
      </c>
      <c r="AV1223" s="14" t="s">
        <v>85</v>
      </c>
      <c r="AW1223" s="14" t="s">
        <v>32</v>
      </c>
      <c r="AX1223" s="14" t="s">
        <v>76</v>
      </c>
      <c r="AY1223" s="266" t="s">
        <v>205</v>
      </c>
    </row>
    <row r="1224" s="16" customFormat="1">
      <c r="A1224" s="16"/>
      <c r="B1224" s="278"/>
      <c r="C1224" s="279"/>
      <c r="D1224" s="247" t="s">
        <v>218</v>
      </c>
      <c r="E1224" s="280" t="s">
        <v>1</v>
      </c>
      <c r="F1224" s="281" t="s">
        <v>241</v>
      </c>
      <c r="G1224" s="279"/>
      <c r="H1224" s="282">
        <v>71.831000000000003</v>
      </c>
      <c r="I1224" s="283"/>
      <c r="J1224" s="279"/>
      <c r="K1224" s="279"/>
      <c r="L1224" s="284"/>
      <c r="M1224" s="285"/>
      <c r="N1224" s="286"/>
      <c r="O1224" s="286"/>
      <c r="P1224" s="286"/>
      <c r="Q1224" s="286"/>
      <c r="R1224" s="286"/>
      <c r="S1224" s="286"/>
      <c r="T1224" s="287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T1224" s="288" t="s">
        <v>218</v>
      </c>
      <c r="AU1224" s="288" t="s">
        <v>214</v>
      </c>
      <c r="AV1224" s="16" t="s">
        <v>214</v>
      </c>
      <c r="AW1224" s="16" t="s">
        <v>32</v>
      </c>
      <c r="AX1224" s="16" t="s">
        <v>76</v>
      </c>
      <c r="AY1224" s="288" t="s">
        <v>205</v>
      </c>
    </row>
    <row r="1225" s="15" customFormat="1">
      <c r="A1225" s="15"/>
      <c r="B1225" s="267"/>
      <c r="C1225" s="268"/>
      <c r="D1225" s="247" t="s">
        <v>218</v>
      </c>
      <c r="E1225" s="269" t="s">
        <v>1</v>
      </c>
      <c r="F1225" s="270" t="s">
        <v>229</v>
      </c>
      <c r="G1225" s="268"/>
      <c r="H1225" s="271">
        <v>296.68000000000001</v>
      </c>
      <c r="I1225" s="272"/>
      <c r="J1225" s="268"/>
      <c r="K1225" s="268"/>
      <c r="L1225" s="273"/>
      <c r="M1225" s="274"/>
      <c r="N1225" s="275"/>
      <c r="O1225" s="275"/>
      <c r="P1225" s="275"/>
      <c r="Q1225" s="275"/>
      <c r="R1225" s="275"/>
      <c r="S1225" s="275"/>
      <c r="T1225" s="276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T1225" s="277" t="s">
        <v>218</v>
      </c>
      <c r="AU1225" s="277" t="s">
        <v>214</v>
      </c>
      <c r="AV1225" s="15" t="s">
        <v>213</v>
      </c>
      <c r="AW1225" s="15" t="s">
        <v>32</v>
      </c>
      <c r="AX1225" s="15" t="s">
        <v>83</v>
      </c>
      <c r="AY1225" s="277" t="s">
        <v>205</v>
      </c>
    </row>
    <row r="1226" s="14" customFormat="1">
      <c r="A1226" s="14"/>
      <c r="B1226" s="256"/>
      <c r="C1226" s="257"/>
      <c r="D1226" s="247" t="s">
        <v>218</v>
      </c>
      <c r="E1226" s="257"/>
      <c r="F1226" s="259" t="s">
        <v>1014</v>
      </c>
      <c r="G1226" s="257"/>
      <c r="H1226" s="260">
        <v>593.36000000000001</v>
      </c>
      <c r="I1226" s="261"/>
      <c r="J1226" s="257"/>
      <c r="K1226" s="257"/>
      <c r="L1226" s="262"/>
      <c r="M1226" s="263"/>
      <c r="N1226" s="264"/>
      <c r="O1226" s="264"/>
      <c r="P1226" s="264"/>
      <c r="Q1226" s="264"/>
      <c r="R1226" s="264"/>
      <c r="S1226" s="264"/>
      <c r="T1226" s="265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66" t="s">
        <v>218</v>
      </c>
      <c r="AU1226" s="266" t="s">
        <v>214</v>
      </c>
      <c r="AV1226" s="14" t="s">
        <v>85</v>
      </c>
      <c r="AW1226" s="14" t="s">
        <v>4</v>
      </c>
      <c r="AX1226" s="14" t="s">
        <v>83</v>
      </c>
      <c r="AY1226" s="266" t="s">
        <v>205</v>
      </c>
    </row>
    <row r="1227" s="2" customFormat="1" ht="21.75" customHeight="1">
      <c r="A1227" s="39"/>
      <c r="B1227" s="40"/>
      <c r="C1227" s="227" t="s">
        <v>1015</v>
      </c>
      <c r="D1227" s="227" t="s">
        <v>208</v>
      </c>
      <c r="E1227" s="228" t="s">
        <v>1016</v>
      </c>
      <c r="F1227" s="229" t="s">
        <v>1017</v>
      </c>
      <c r="G1227" s="230" t="s">
        <v>398</v>
      </c>
      <c r="H1227" s="231">
        <v>678.84100000000001</v>
      </c>
      <c r="I1227" s="232"/>
      <c r="J1227" s="233">
        <f>ROUND(I1227*H1227,2)</f>
        <v>0</v>
      </c>
      <c r="K1227" s="229" t="s">
        <v>212</v>
      </c>
      <c r="L1227" s="45"/>
      <c r="M1227" s="234" t="s">
        <v>1</v>
      </c>
      <c r="N1227" s="235" t="s">
        <v>41</v>
      </c>
      <c r="O1227" s="92"/>
      <c r="P1227" s="236">
        <f>O1227*H1227</f>
        <v>0</v>
      </c>
      <c r="Q1227" s="236">
        <v>0.0043800000000000002</v>
      </c>
      <c r="R1227" s="236">
        <f>Q1227*H1227</f>
        <v>2.9733235800000002</v>
      </c>
      <c r="S1227" s="236">
        <v>0</v>
      </c>
      <c r="T1227" s="237">
        <f>S1227*H1227</f>
        <v>0</v>
      </c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R1227" s="238" t="s">
        <v>213</v>
      </c>
      <c r="AT1227" s="238" t="s">
        <v>208</v>
      </c>
      <c r="AU1227" s="238" t="s">
        <v>214</v>
      </c>
      <c r="AY1227" s="18" t="s">
        <v>205</v>
      </c>
      <c r="BE1227" s="239">
        <f>IF(N1227="základní",J1227,0)</f>
        <v>0</v>
      </c>
      <c r="BF1227" s="239">
        <f>IF(N1227="snížená",J1227,0)</f>
        <v>0</v>
      </c>
      <c r="BG1227" s="239">
        <f>IF(N1227="zákl. přenesená",J1227,0)</f>
        <v>0</v>
      </c>
      <c r="BH1227" s="239">
        <f>IF(N1227="sníž. přenesená",J1227,0)</f>
        <v>0</v>
      </c>
      <c r="BI1227" s="239">
        <f>IF(N1227="nulová",J1227,0)</f>
        <v>0</v>
      </c>
      <c r="BJ1227" s="18" t="s">
        <v>83</v>
      </c>
      <c r="BK1227" s="239">
        <f>ROUND(I1227*H1227,2)</f>
        <v>0</v>
      </c>
      <c r="BL1227" s="18" t="s">
        <v>213</v>
      </c>
      <c r="BM1227" s="238" t="s">
        <v>1018</v>
      </c>
    </row>
    <row r="1228" s="2" customFormat="1">
      <c r="A1228" s="39"/>
      <c r="B1228" s="40"/>
      <c r="C1228" s="41"/>
      <c r="D1228" s="240" t="s">
        <v>216</v>
      </c>
      <c r="E1228" s="41"/>
      <c r="F1228" s="241" t="s">
        <v>1019</v>
      </c>
      <c r="G1228" s="41"/>
      <c r="H1228" s="41"/>
      <c r="I1228" s="242"/>
      <c r="J1228" s="41"/>
      <c r="K1228" s="41"/>
      <c r="L1228" s="45"/>
      <c r="M1228" s="243"/>
      <c r="N1228" s="244"/>
      <c r="O1228" s="92"/>
      <c r="P1228" s="92"/>
      <c r="Q1228" s="92"/>
      <c r="R1228" s="92"/>
      <c r="S1228" s="92"/>
      <c r="T1228" s="93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T1228" s="18" t="s">
        <v>216</v>
      </c>
      <c r="AU1228" s="18" t="s">
        <v>214</v>
      </c>
    </row>
    <row r="1229" s="13" customFormat="1">
      <c r="A1229" s="13"/>
      <c r="B1229" s="245"/>
      <c r="C1229" s="246"/>
      <c r="D1229" s="247" t="s">
        <v>218</v>
      </c>
      <c r="E1229" s="248" t="s">
        <v>1</v>
      </c>
      <c r="F1229" s="249" t="s">
        <v>219</v>
      </c>
      <c r="G1229" s="246"/>
      <c r="H1229" s="248" t="s">
        <v>1</v>
      </c>
      <c r="I1229" s="250"/>
      <c r="J1229" s="246"/>
      <c r="K1229" s="246"/>
      <c r="L1229" s="251"/>
      <c r="M1229" s="252"/>
      <c r="N1229" s="253"/>
      <c r="O1229" s="253"/>
      <c r="P1229" s="253"/>
      <c r="Q1229" s="253"/>
      <c r="R1229" s="253"/>
      <c r="S1229" s="253"/>
      <c r="T1229" s="254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55" t="s">
        <v>218</v>
      </c>
      <c r="AU1229" s="255" t="s">
        <v>214</v>
      </c>
      <c r="AV1229" s="13" t="s">
        <v>83</v>
      </c>
      <c r="AW1229" s="13" t="s">
        <v>32</v>
      </c>
      <c r="AX1229" s="13" t="s">
        <v>76</v>
      </c>
      <c r="AY1229" s="255" t="s">
        <v>205</v>
      </c>
    </row>
    <row r="1230" s="13" customFormat="1">
      <c r="A1230" s="13"/>
      <c r="B1230" s="245"/>
      <c r="C1230" s="246"/>
      <c r="D1230" s="247" t="s">
        <v>218</v>
      </c>
      <c r="E1230" s="248" t="s">
        <v>1</v>
      </c>
      <c r="F1230" s="249" t="s">
        <v>220</v>
      </c>
      <c r="G1230" s="246"/>
      <c r="H1230" s="248" t="s">
        <v>1</v>
      </c>
      <c r="I1230" s="250"/>
      <c r="J1230" s="246"/>
      <c r="K1230" s="246"/>
      <c r="L1230" s="251"/>
      <c r="M1230" s="252"/>
      <c r="N1230" s="253"/>
      <c r="O1230" s="253"/>
      <c r="P1230" s="253"/>
      <c r="Q1230" s="253"/>
      <c r="R1230" s="253"/>
      <c r="S1230" s="253"/>
      <c r="T1230" s="254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55" t="s">
        <v>218</v>
      </c>
      <c r="AU1230" s="255" t="s">
        <v>214</v>
      </c>
      <c r="AV1230" s="13" t="s">
        <v>83</v>
      </c>
      <c r="AW1230" s="13" t="s">
        <v>32</v>
      </c>
      <c r="AX1230" s="13" t="s">
        <v>76</v>
      </c>
      <c r="AY1230" s="255" t="s">
        <v>205</v>
      </c>
    </row>
    <row r="1231" s="13" customFormat="1">
      <c r="A1231" s="13"/>
      <c r="B1231" s="245"/>
      <c r="C1231" s="246"/>
      <c r="D1231" s="247" t="s">
        <v>218</v>
      </c>
      <c r="E1231" s="248" t="s">
        <v>1</v>
      </c>
      <c r="F1231" s="249" t="s">
        <v>222</v>
      </c>
      <c r="G1231" s="246"/>
      <c r="H1231" s="248" t="s">
        <v>1</v>
      </c>
      <c r="I1231" s="250"/>
      <c r="J1231" s="246"/>
      <c r="K1231" s="246"/>
      <c r="L1231" s="251"/>
      <c r="M1231" s="252"/>
      <c r="N1231" s="253"/>
      <c r="O1231" s="253"/>
      <c r="P1231" s="253"/>
      <c r="Q1231" s="253"/>
      <c r="R1231" s="253"/>
      <c r="S1231" s="253"/>
      <c r="T1231" s="254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55" t="s">
        <v>218</v>
      </c>
      <c r="AU1231" s="255" t="s">
        <v>214</v>
      </c>
      <c r="AV1231" s="13" t="s">
        <v>83</v>
      </c>
      <c r="AW1231" s="13" t="s">
        <v>32</v>
      </c>
      <c r="AX1231" s="13" t="s">
        <v>76</v>
      </c>
      <c r="AY1231" s="255" t="s">
        <v>205</v>
      </c>
    </row>
    <row r="1232" s="13" customFormat="1">
      <c r="A1232" s="13"/>
      <c r="B1232" s="245"/>
      <c r="C1232" s="246"/>
      <c r="D1232" s="247" t="s">
        <v>218</v>
      </c>
      <c r="E1232" s="248" t="s">
        <v>1</v>
      </c>
      <c r="F1232" s="249" t="s">
        <v>1007</v>
      </c>
      <c r="G1232" s="246"/>
      <c r="H1232" s="248" t="s">
        <v>1</v>
      </c>
      <c r="I1232" s="250"/>
      <c r="J1232" s="246"/>
      <c r="K1232" s="246"/>
      <c r="L1232" s="251"/>
      <c r="M1232" s="252"/>
      <c r="N1232" s="253"/>
      <c r="O1232" s="253"/>
      <c r="P1232" s="253"/>
      <c r="Q1232" s="253"/>
      <c r="R1232" s="253"/>
      <c r="S1232" s="253"/>
      <c r="T1232" s="254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55" t="s">
        <v>218</v>
      </c>
      <c r="AU1232" s="255" t="s">
        <v>214</v>
      </c>
      <c r="AV1232" s="13" t="s">
        <v>83</v>
      </c>
      <c r="AW1232" s="13" t="s">
        <v>32</v>
      </c>
      <c r="AX1232" s="13" t="s">
        <v>76</v>
      </c>
      <c r="AY1232" s="255" t="s">
        <v>205</v>
      </c>
    </row>
    <row r="1233" s="13" customFormat="1">
      <c r="A1233" s="13"/>
      <c r="B1233" s="245"/>
      <c r="C1233" s="246"/>
      <c r="D1233" s="247" t="s">
        <v>218</v>
      </c>
      <c r="E1233" s="248" t="s">
        <v>1</v>
      </c>
      <c r="F1233" s="249" t="s">
        <v>222</v>
      </c>
      <c r="G1233" s="246"/>
      <c r="H1233" s="248" t="s">
        <v>1</v>
      </c>
      <c r="I1233" s="250"/>
      <c r="J1233" s="246"/>
      <c r="K1233" s="246"/>
      <c r="L1233" s="251"/>
      <c r="M1233" s="252"/>
      <c r="N1233" s="253"/>
      <c r="O1233" s="253"/>
      <c r="P1233" s="253"/>
      <c r="Q1233" s="253"/>
      <c r="R1233" s="253"/>
      <c r="S1233" s="253"/>
      <c r="T1233" s="254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5" t="s">
        <v>218</v>
      </c>
      <c r="AU1233" s="255" t="s">
        <v>214</v>
      </c>
      <c r="AV1233" s="13" t="s">
        <v>83</v>
      </c>
      <c r="AW1233" s="13" t="s">
        <v>32</v>
      </c>
      <c r="AX1233" s="13" t="s">
        <v>76</v>
      </c>
      <c r="AY1233" s="255" t="s">
        <v>205</v>
      </c>
    </row>
    <row r="1234" s="13" customFormat="1">
      <c r="A1234" s="13"/>
      <c r="B1234" s="245"/>
      <c r="C1234" s="246"/>
      <c r="D1234" s="247" t="s">
        <v>218</v>
      </c>
      <c r="E1234" s="248" t="s">
        <v>1</v>
      </c>
      <c r="F1234" s="249" t="s">
        <v>965</v>
      </c>
      <c r="G1234" s="246"/>
      <c r="H1234" s="248" t="s">
        <v>1</v>
      </c>
      <c r="I1234" s="250"/>
      <c r="J1234" s="246"/>
      <c r="K1234" s="246"/>
      <c r="L1234" s="251"/>
      <c r="M1234" s="252"/>
      <c r="N1234" s="253"/>
      <c r="O1234" s="253"/>
      <c r="P1234" s="253"/>
      <c r="Q1234" s="253"/>
      <c r="R1234" s="253"/>
      <c r="S1234" s="253"/>
      <c r="T1234" s="254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55" t="s">
        <v>218</v>
      </c>
      <c r="AU1234" s="255" t="s">
        <v>214</v>
      </c>
      <c r="AV1234" s="13" t="s">
        <v>83</v>
      </c>
      <c r="AW1234" s="13" t="s">
        <v>32</v>
      </c>
      <c r="AX1234" s="13" t="s">
        <v>76</v>
      </c>
      <c r="AY1234" s="255" t="s">
        <v>205</v>
      </c>
    </row>
    <row r="1235" s="14" customFormat="1">
      <c r="A1235" s="14"/>
      <c r="B1235" s="256"/>
      <c r="C1235" s="257"/>
      <c r="D1235" s="247" t="s">
        <v>218</v>
      </c>
      <c r="E1235" s="258" t="s">
        <v>1</v>
      </c>
      <c r="F1235" s="259" t="s">
        <v>986</v>
      </c>
      <c r="G1235" s="257"/>
      <c r="H1235" s="260">
        <v>89.936000000000007</v>
      </c>
      <c r="I1235" s="261"/>
      <c r="J1235" s="257"/>
      <c r="K1235" s="257"/>
      <c r="L1235" s="262"/>
      <c r="M1235" s="263"/>
      <c r="N1235" s="264"/>
      <c r="O1235" s="264"/>
      <c r="P1235" s="264"/>
      <c r="Q1235" s="264"/>
      <c r="R1235" s="264"/>
      <c r="S1235" s="264"/>
      <c r="T1235" s="265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66" t="s">
        <v>218</v>
      </c>
      <c r="AU1235" s="266" t="s">
        <v>214</v>
      </c>
      <c r="AV1235" s="14" t="s">
        <v>85</v>
      </c>
      <c r="AW1235" s="14" t="s">
        <v>32</v>
      </c>
      <c r="AX1235" s="14" t="s">
        <v>76</v>
      </c>
      <c r="AY1235" s="266" t="s">
        <v>205</v>
      </c>
    </row>
    <row r="1236" s="14" customFormat="1">
      <c r="A1236" s="14"/>
      <c r="B1236" s="256"/>
      <c r="C1236" s="257"/>
      <c r="D1236" s="247" t="s">
        <v>218</v>
      </c>
      <c r="E1236" s="258" t="s">
        <v>1</v>
      </c>
      <c r="F1236" s="259" t="s">
        <v>1020</v>
      </c>
      <c r="G1236" s="257"/>
      <c r="H1236" s="260">
        <v>50.914999999999999</v>
      </c>
      <c r="I1236" s="261"/>
      <c r="J1236" s="257"/>
      <c r="K1236" s="257"/>
      <c r="L1236" s="262"/>
      <c r="M1236" s="263"/>
      <c r="N1236" s="264"/>
      <c r="O1236" s="264"/>
      <c r="P1236" s="264"/>
      <c r="Q1236" s="264"/>
      <c r="R1236" s="264"/>
      <c r="S1236" s="264"/>
      <c r="T1236" s="265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66" t="s">
        <v>218</v>
      </c>
      <c r="AU1236" s="266" t="s">
        <v>214</v>
      </c>
      <c r="AV1236" s="14" t="s">
        <v>85</v>
      </c>
      <c r="AW1236" s="14" t="s">
        <v>32</v>
      </c>
      <c r="AX1236" s="14" t="s">
        <v>76</v>
      </c>
      <c r="AY1236" s="266" t="s">
        <v>205</v>
      </c>
    </row>
    <row r="1237" s="14" customFormat="1">
      <c r="A1237" s="14"/>
      <c r="B1237" s="256"/>
      <c r="C1237" s="257"/>
      <c r="D1237" s="247" t="s">
        <v>218</v>
      </c>
      <c r="E1237" s="258" t="s">
        <v>1</v>
      </c>
      <c r="F1237" s="259" t="s">
        <v>1021</v>
      </c>
      <c r="G1237" s="257"/>
      <c r="H1237" s="260">
        <v>17.355</v>
      </c>
      <c r="I1237" s="261"/>
      <c r="J1237" s="257"/>
      <c r="K1237" s="257"/>
      <c r="L1237" s="262"/>
      <c r="M1237" s="263"/>
      <c r="N1237" s="264"/>
      <c r="O1237" s="264"/>
      <c r="P1237" s="264"/>
      <c r="Q1237" s="264"/>
      <c r="R1237" s="264"/>
      <c r="S1237" s="264"/>
      <c r="T1237" s="265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66" t="s">
        <v>218</v>
      </c>
      <c r="AU1237" s="266" t="s">
        <v>214</v>
      </c>
      <c r="AV1237" s="14" t="s">
        <v>85</v>
      </c>
      <c r="AW1237" s="14" t="s">
        <v>32</v>
      </c>
      <c r="AX1237" s="14" t="s">
        <v>76</v>
      </c>
      <c r="AY1237" s="266" t="s">
        <v>205</v>
      </c>
    </row>
    <row r="1238" s="14" customFormat="1">
      <c r="A1238" s="14"/>
      <c r="B1238" s="256"/>
      <c r="C1238" s="257"/>
      <c r="D1238" s="247" t="s">
        <v>218</v>
      </c>
      <c r="E1238" s="258" t="s">
        <v>1</v>
      </c>
      <c r="F1238" s="259" t="s">
        <v>968</v>
      </c>
      <c r="G1238" s="257"/>
      <c r="H1238" s="260">
        <v>27.84</v>
      </c>
      <c r="I1238" s="261"/>
      <c r="J1238" s="257"/>
      <c r="K1238" s="257"/>
      <c r="L1238" s="262"/>
      <c r="M1238" s="263"/>
      <c r="N1238" s="264"/>
      <c r="O1238" s="264"/>
      <c r="P1238" s="264"/>
      <c r="Q1238" s="264"/>
      <c r="R1238" s="264"/>
      <c r="S1238" s="264"/>
      <c r="T1238" s="265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66" t="s">
        <v>218</v>
      </c>
      <c r="AU1238" s="266" t="s">
        <v>214</v>
      </c>
      <c r="AV1238" s="14" t="s">
        <v>85</v>
      </c>
      <c r="AW1238" s="14" t="s">
        <v>32</v>
      </c>
      <c r="AX1238" s="14" t="s">
        <v>76</v>
      </c>
      <c r="AY1238" s="266" t="s">
        <v>205</v>
      </c>
    </row>
    <row r="1239" s="14" customFormat="1">
      <c r="A1239" s="14"/>
      <c r="B1239" s="256"/>
      <c r="C1239" s="257"/>
      <c r="D1239" s="247" t="s">
        <v>218</v>
      </c>
      <c r="E1239" s="258" t="s">
        <v>1</v>
      </c>
      <c r="F1239" s="259" t="s">
        <v>1022</v>
      </c>
      <c r="G1239" s="257"/>
      <c r="H1239" s="260">
        <v>66.564999999999998</v>
      </c>
      <c r="I1239" s="261"/>
      <c r="J1239" s="257"/>
      <c r="K1239" s="257"/>
      <c r="L1239" s="262"/>
      <c r="M1239" s="263"/>
      <c r="N1239" s="264"/>
      <c r="O1239" s="264"/>
      <c r="P1239" s="264"/>
      <c r="Q1239" s="264"/>
      <c r="R1239" s="264"/>
      <c r="S1239" s="264"/>
      <c r="T1239" s="265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66" t="s">
        <v>218</v>
      </c>
      <c r="AU1239" s="266" t="s">
        <v>214</v>
      </c>
      <c r="AV1239" s="14" t="s">
        <v>85</v>
      </c>
      <c r="AW1239" s="14" t="s">
        <v>32</v>
      </c>
      <c r="AX1239" s="14" t="s">
        <v>76</v>
      </c>
      <c r="AY1239" s="266" t="s">
        <v>205</v>
      </c>
    </row>
    <row r="1240" s="14" customFormat="1">
      <c r="A1240" s="14"/>
      <c r="B1240" s="256"/>
      <c r="C1240" s="257"/>
      <c r="D1240" s="247" t="s">
        <v>218</v>
      </c>
      <c r="E1240" s="258" t="s">
        <v>1</v>
      </c>
      <c r="F1240" s="259" t="s">
        <v>990</v>
      </c>
      <c r="G1240" s="257"/>
      <c r="H1240" s="260">
        <v>19.690999999999999</v>
      </c>
      <c r="I1240" s="261"/>
      <c r="J1240" s="257"/>
      <c r="K1240" s="257"/>
      <c r="L1240" s="262"/>
      <c r="M1240" s="263"/>
      <c r="N1240" s="264"/>
      <c r="O1240" s="264"/>
      <c r="P1240" s="264"/>
      <c r="Q1240" s="264"/>
      <c r="R1240" s="264"/>
      <c r="S1240" s="264"/>
      <c r="T1240" s="265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66" t="s">
        <v>218</v>
      </c>
      <c r="AU1240" s="266" t="s">
        <v>214</v>
      </c>
      <c r="AV1240" s="14" t="s">
        <v>85</v>
      </c>
      <c r="AW1240" s="14" t="s">
        <v>32</v>
      </c>
      <c r="AX1240" s="14" t="s">
        <v>76</v>
      </c>
      <c r="AY1240" s="266" t="s">
        <v>205</v>
      </c>
    </row>
    <row r="1241" s="14" customFormat="1">
      <c r="A1241" s="14"/>
      <c r="B1241" s="256"/>
      <c r="C1241" s="257"/>
      <c r="D1241" s="247" t="s">
        <v>218</v>
      </c>
      <c r="E1241" s="258" t="s">
        <v>1</v>
      </c>
      <c r="F1241" s="259" t="s">
        <v>1023</v>
      </c>
      <c r="G1241" s="257"/>
      <c r="H1241" s="260">
        <v>47.371000000000002</v>
      </c>
      <c r="I1241" s="261"/>
      <c r="J1241" s="257"/>
      <c r="K1241" s="257"/>
      <c r="L1241" s="262"/>
      <c r="M1241" s="263"/>
      <c r="N1241" s="264"/>
      <c r="O1241" s="264"/>
      <c r="P1241" s="264"/>
      <c r="Q1241" s="264"/>
      <c r="R1241" s="264"/>
      <c r="S1241" s="264"/>
      <c r="T1241" s="265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66" t="s">
        <v>218</v>
      </c>
      <c r="AU1241" s="266" t="s">
        <v>214</v>
      </c>
      <c r="AV1241" s="14" t="s">
        <v>85</v>
      </c>
      <c r="AW1241" s="14" t="s">
        <v>32</v>
      </c>
      <c r="AX1241" s="14" t="s">
        <v>76</v>
      </c>
      <c r="AY1241" s="266" t="s">
        <v>205</v>
      </c>
    </row>
    <row r="1242" s="14" customFormat="1">
      <c r="A1242" s="14"/>
      <c r="B1242" s="256"/>
      <c r="C1242" s="257"/>
      <c r="D1242" s="247" t="s">
        <v>218</v>
      </c>
      <c r="E1242" s="258" t="s">
        <v>1</v>
      </c>
      <c r="F1242" s="259" t="s">
        <v>971</v>
      </c>
      <c r="G1242" s="257"/>
      <c r="H1242" s="260">
        <v>19.324999999999999</v>
      </c>
      <c r="I1242" s="261"/>
      <c r="J1242" s="257"/>
      <c r="K1242" s="257"/>
      <c r="L1242" s="262"/>
      <c r="M1242" s="263"/>
      <c r="N1242" s="264"/>
      <c r="O1242" s="264"/>
      <c r="P1242" s="264"/>
      <c r="Q1242" s="264"/>
      <c r="R1242" s="264"/>
      <c r="S1242" s="264"/>
      <c r="T1242" s="265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66" t="s">
        <v>218</v>
      </c>
      <c r="AU1242" s="266" t="s">
        <v>214</v>
      </c>
      <c r="AV1242" s="14" t="s">
        <v>85</v>
      </c>
      <c r="AW1242" s="14" t="s">
        <v>32</v>
      </c>
      <c r="AX1242" s="14" t="s">
        <v>76</v>
      </c>
      <c r="AY1242" s="266" t="s">
        <v>205</v>
      </c>
    </row>
    <row r="1243" s="14" customFormat="1">
      <c r="A1243" s="14"/>
      <c r="B1243" s="256"/>
      <c r="C1243" s="257"/>
      <c r="D1243" s="247" t="s">
        <v>218</v>
      </c>
      <c r="E1243" s="258" t="s">
        <v>1</v>
      </c>
      <c r="F1243" s="259" t="s">
        <v>1024</v>
      </c>
      <c r="G1243" s="257"/>
      <c r="H1243" s="260">
        <v>39.664999999999999</v>
      </c>
      <c r="I1243" s="261"/>
      <c r="J1243" s="257"/>
      <c r="K1243" s="257"/>
      <c r="L1243" s="262"/>
      <c r="M1243" s="263"/>
      <c r="N1243" s="264"/>
      <c r="O1243" s="264"/>
      <c r="P1243" s="264"/>
      <c r="Q1243" s="264"/>
      <c r="R1243" s="264"/>
      <c r="S1243" s="264"/>
      <c r="T1243" s="265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66" t="s">
        <v>218</v>
      </c>
      <c r="AU1243" s="266" t="s">
        <v>214</v>
      </c>
      <c r="AV1243" s="14" t="s">
        <v>85</v>
      </c>
      <c r="AW1243" s="14" t="s">
        <v>32</v>
      </c>
      <c r="AX1243" s="14" t="s">
        <v>76</v>
      </c>
      <c r="AY1243" s="266" t="s">
        <v>205</v>
      </c>
    </row>
    <row r="1244" s="14" customFormat="1">
      <c r="A1244" s="14"/>
      <c r="B1244" s="256"/>
      <c r="C1244" s="257"/>
      <c r="D1244" s="247" t="s">
        <v>218</v>
      </c>
      <c r="E1244" s="258" t="s">
        <v>1</v>
      </c>
      <c r="F1244" s="259" t="s">
        <v>973</v>
      </c>
      <c r="G1244" s="257"/>
      <c r="H1244" s="260">
        <v>10.176</v>
      </c>
      <c r="I1244" s="261"/>
      <c r="J1244" s="257"/>
      <c r="K1244" s="257"/>
      <c r="L1244" s="262"/>
      <c r="M1244" s="263"/>
      <c r="N1244" s="264"/>
      <c r="O1244" s="264"/>
      <c r="P1244" s="264"/>
      <c r="Q1244" s="264"/>
      <c r="R1244" s="264"/>
      <c r="S1244" s="264"/>
      <c r="T1244" s="265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66" t="s">
        <v>218</v>
      </c>
      <c r="AU1244" s="266" t="s">
        <v>214</v>
      </c>
      <c r="AV1244" s="14" t="s">
        <v>85</v>
      </c>
      <c r="AW1244" s="14" t="s">
        <v>32</v>
      </c>
      <c r="AX1244" s="14" t="s">
        <v>76</v>
      </c>
      <c r="AY1244" s="266" t="s">
        <v>205</v>
      </c>
    </row>
    <row r="1245" s="14" customFormat="1">
      <c r="A1245" s="14"/>
      <c r="B1245" s="256"/>
      <c r="C1245" s="257"/>
      <c r="D1245" s="247" t="s">
        <v>218</v>
      </c>
      <c r="E1245" s="258" t="s">
        <v>1</v>
      </c>
      <c r="F1245" s="259" t="s">
        <v>994</v>
      </c>
      <c r="G1245" s="257"/>
      <c r="H1245" s="260">
        <v>11.486000000000001</v>
      </c>
      <c r="I1245" s="261"/>
      <c r="J1245" s="257"/>
      <c r="K1245" s="257"/>
      <c r="L1245" s="262"/>
      <c r="M1245" s="263"/>
      <c r="N1245" s="264"/>
      <c r="O1245" s="264"/>
      <c r="P1245" s="264"/>
      <c r="Q1245" s="264"/>
      <c r="R1245" s="264"/>
      <c r="S1245" s="264"/>
      <c r="T1245" s="265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66" t="s">
        <v>218</v>
      </c>
      <c r="AU1245" s="266" t="s">
        <v>214</v>
      </c>
      <c r="AV1245" s="14" t="s">
        <v>85</v>
      </c>
      <c r="AW1245" s="14" t="s">
        <v>32</v>
      </c>
      <c r="AX1245" s="14" t="s">
        <v>76</v>
      </c>
      <c r="AY1245" s="266" t="s">
        <v>205</v>
      </c>
    </row>
    <row r="1246" s="14" customFormat="1">
      <c r="A1246" s="14"/>
      <c r="B1246" s="256"/>
      <c r="C1246" s="257"/>
      <c r="D1246" s="247" t="s">
        <v>218</v>
      </c>
      <c r="E1246" s="258" t="s">
        <v>1</v>
      </c>
      <c r="F1246" s="259" t="s">
        <v>1025</v>
      </c>
      <c r="G1246" s="257"/>
      <c r="H1246" s="260">
        <v>72.885000000000005</v>
      </c>
      <c r="I1246" s="261"/>
      <c r="J1246" s="257"/>
      <c r="K1246" s="257"/>
      <c r="L1246" s="262"/>
      <c r="M1246" s="263"/>
      <c r="N1246" s="264"/>
      <c r="O1246" s="264"/>
      <c r="P1246" s="264"/>
      <c r="Q1246" s="264"/>
      <c r="R1246" s="264"/>
      <c r="S1246" s="264"/>
      <c r="T1246" s="265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66" t="s">
        <v>218</v>
      </c>
      <c r="AU1246" s="266" t="s">
        <v>214</v>
      </c>
      <c r="AV1246" s="14" t="s">
        <v>85</v>
      </c>
      <c r="AW1246" s="14" t="s">
        <v>32</v>
      </c>
      <c r="AX1246" s="14" t="s">
        <v>76</v>
      </c>
      <c r="AY1246" s="266" t="s">
        <v>205</v>
      </c>
    </row>
    <row r="1247" s="16" customFormat="1">
      <c r="A1247" s="16"/>
      <c r="B1247" s="278"/>
      <c r="C1247" s="279"/>
      <c r="D1247" s="247" t="s">
        <v>218</v>
      </c>
      <c r="E1247" s="280" t="s">
        <v>1</v>
      </c>
      <c r="F1247" s="281" t="s">
        <v>241</v>
      </c>
      <c r="G1247" s="279"/>
      <c r="H1247" s="282">
        <v>473.20999999999998</v>
      </c>
      <c r="I1247" s="283"/>
      <c r="J1247" s="279"/>
      <c r="K1247" s="279"/>
      <c r="L1247" s="284"/>
      <c r="M1247" s="285"/>
      <c r="N1247" s="286"/>
      <c r="O1247" s="286"/>
      <c r="P1247" s="286"/>
      <c r="Q1247" s="286"/>
      <c r="R1247" s="286"/>
      <c r="S1247" s="286"/>
      <c r="T1247" s="287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T1247" s="288" t="s">
        <v>218</v>
      </c>
      <c r="AU1247" s="288" t="s">
        <v>214</v>
      </c>
      <c r="AV1247" s="16" t="s">
        <v>214</v>
      </c>
      <c r="AW1247" s="16" t="s">
        <v>32</v>
      </c>
      <c r="AX1247" s="16" t="s">
        <v>76</v>
      </c>
      <c r="AY1247" s="288" t="s">
        <v>205</v>
      </c>
    </row>
    <row r="1248" s="13" customFormat="1">
      <c r="A1248" s="13"/>
      <c r="B1248" s="245"/>
      <c r="C1248" s="246"/>
      <c r="D1248" s="247" t="s">
        <v>218</v>
      </c>
      <c r="E1248" s="248" t="s">
        <v>1</v>
      </c>
      <c r="F1248" s="249" t="s">
        <v>974</v>
      </c>
      <c r="G1248" s="246"/>
      <c r="H1248" s="248" t="s">
        <v>1</v>
      </c>
      <c r="I1248" s="250"/>
      <c r="J1248" s="246"/>
      <c r="K1248" s="246"/>
      <c r="L1248" s="251"/>
      <c r="M1248" s="252"/>
      <c r="N1248" s="253"/>
      <c r="O1248" s="253"/>
      <c r="P1248" s="253"/>
      <c r="Q1248" s="253"/>
      <c r="R1248" s="253"/>
      <c r="S1248" s="253"/>
      <c r="T1248" s="254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5" t="s">
        <v>218</v>
      </c>
      <c r="AU1248" s="255" t="s">
        <v>214</v>
      </c>
      <c r="AV1248" s="13" t="s">
        <v>83</v>
      </c>
      <c r="AW1248" s="13" t="s">
        <v>32</v>
      </c>
      <c r="AX1248" s="13" t="s">
        <v>76</v>
      </c>
      <c r="AY1248" s="255" t="s">
        <v>205</v>
      </c>
    </row>
    <row r="1249" s="14" customFormat="1">
      <c r="A1249" s="14"/>
      <c r="B1249" s="256"/>
      <c r="C1249" s="257"/>
      <c r="D1249" s="247" t="s">
        <v>218</v>
      </c>
      <c r="E1249" s="258" t="s">
        <v>1</v>
      </c>
      <c r="F1249" s="259" t="s">
        <v>1026</v>
      </c>
      <c r="G1249" s="257"/>
      <c r="H1249" s="260">
        <v>54.744999999999997</v>
      </c>
      <c r="I1249" s="261"/>
      <c r="J1249" s="257"/>
      <c r="K1249" s="257"/>
      <c r="L1249" s="262"/>
      <c r="M1249" s="263"/>
      <c r="N1249" s="264"/>
      <c r="O1249" s="264"/>
      <c r="P1249" s="264"/>
      <c r="Q1249" s="264"/>
      <c r="R1249" s="264"/>
      <c r="S1249" s="264"/>
      <c r="T1249" s="265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66" t="s">
        <v>218</v>
      </c>
      <c r="AU1249" s="266" t="s">
        <v>214</v>
      </c>
      <c r="AV1249" s="14" t="s">
        <v>85</v>
      </c>
      <c r="AW1249" s="14" t="s">
        <v>32</v>
      </c>
      <c r="AX1249" s="14" t="s">
        <v>76</v>
      </c>
      <c r="AY1249" s="266" t="s">
        <v>205</v>
      </c>
    </row>
    <row r="1250" s="14" customFormat="1">
      <c r="A1250" s="14"/>
      <c r="B1250" s="256"/>
      <c r="C1250" s="257"/>
      <c r="D1250" s="247" t="s">
        <v>218</v>
      </c>
      <c r="E1250" s="258" t="s">
        <v>1</v>
      </c>
      <c r="F1250" s="259" t="s">
        <v>1027</v>
      </c>
      <c r="G1250" s="257"/>
      <c r="H1250" s="260">
        <v>18.013000000000002</v>
      </c>
      <c r="I1250" s="261"/>
      <c r="J1250" s="257"/>
      <c r="K1250" s="257"/>
      <c r="L1250" s="262"/>
      <c r="M1250" s="263"/>
      <c r="N1250" s="264"/>
      <c r="O1250" s="264"/>
      <c r="P1250" s="264"/>
      <c r="Q1250" s="264"/>
      <c r="R1250" s="264"/>
      <c r="S1250" s="264"/>
      <c r="T1250" s="265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66" t="s">
        <v>218</v>
      </c>
      <c r="AU1250" s="266" t="s">
        <v>214</v>
      </c>
      <c r="AV1250" s="14" t="s">
        <v>85</v>
      </c>
      <c r="AW1250" s="14" t="s">
        <v>32</v>
      </c>
      <c r="AX1250" s="14" t="s">
        <v>76</v>
      </c>
      <c r="AY1250" s="266" t="s">
        <v>205</v>
      </c>
    </row>
    <row r="1251" s="14" customFormat="1">
      <c r="A1251" s="14"/>
      <c r="B1251" s="256"/>
      <c r="C1251" s="257"/>
      <c r="D1251" s="247" t="s">
        <v>218</v>
      </c>
      <c r="E1251" s="258" t="s">
        <v>1</v>
      </c>
      <c r="F1251" s="259" t="s">
        <v>977</v>
      </c>
      <c r="G1251" s="257"/>
      <c r="H1251" s="260">
        <v>37.649999999999999</v>
      </c>
      <c r="I1251" s="261"/>
      <c r="J1251" s="257"/>
      <c r="K1251" s="257"/>
      <c r="L1251" s="262"/>
      <c r="M1251" s="263"/>
      <c r="N1251" s="264"/>
      <c r="O1251" s="264"/>
      <c r="P1251" s="264"/>
      <c r="Q1251" s="264"/>
      <c r="R1251" s="264"/>
      <c r="S1251" s="264"/>
      <c r="T1251" s="265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66" t="s">
        <v>218</v>
      </c>
      <c r="AU1251" s="266" t="s">
        <v>214</v>
      </c>
      <c r="AV1251" s="14" t="s">
        <v>85</v>
      </c>
      <c r="AW1251" s="14" t="s">
        <v>32</v>
      </c>
      <c r="AX1251" s="14" t="s">
        <v>76</v>
      </c>
      <c r="AY1251" s="266" t="s">
        <v>205</v>
      </c>
    </row>
    <row r="1252" s="14" customFormat="1">
      <c r="A1252" s="14"/>
      <c r="B1252" s="256"/>
      <c r="C1252" s="257"/>
      <c r="D1252" s="247" t="s">
        <v>218</v>
      </c>
      <c r="E1252" s="258" t="s">
        <v>1</v>
      </c>
      <c r="F1252" s="259" t="s">
        <v>978</v>
      </c>
      <c r="G1252" s="257"/>
      <c r="H1252" s="260">
        <v>6.1500000000000004</v>
      </c>
      <c r="I1252" s="261"/>
      <c r="J1252" s="257"/>
      <c r="K1252" s="257"/>
      <c r="L1252" s="262"/>
      <c r="M1252" s="263"/>
      <c r="N1252" s="264"/>
      <c r="O1252" s="264"/>
      <c r="P1252" s="264"/>
      <c r="Q1252" s="264"/>
      <c r="R1252" s="264"/>
      <c r="S1252" s="264"/>
      <c r="T1252" s="265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66" t="s">
        <v>218</v>
      </c>
      <c r="AU1252" s="266" t="s">
        <v>214</v>
      </c>
      <c r="AV1252" s="14" t="s">
        <v>85</v>
      </c>
      <c r="AW1252" s="14" t="s">
        <v>32</v>
      </c>
      <c r="AX1252" s="14" t="s">
        <v>76</v>
      </c>
      <c r="AY1252" s="266" t="s">
        <v>205</v>
      </c>
    </row>
    <row r="1253" s="14" customFormat="1">
      <c r="A1253" s="14"/>
      <c r="B1253" s="256"/>
      <c r="C1253" s="257"/>
      <c r="D1253" s="247" t="s">
        <v>218</v>
      </c>
      <c r="E1253" s="258" t="s">
        <v>1</v>
      </c>
      <c r="F1253" s="259" t="s">
        <v>1028</v>
      </c>
      <c r="G1253" s="257"/>
      <c r="H1253" s="260">
        <v>16.949999999999999</v>
      </c>
      <c r="I1253" s="261"/>
      <c r="J1253" s="257"/>
      <c r="K1253" s="257"/>
      <c r="L1253" s="262"/>
      <c r="M1253" s="263"/>
      <c r="N1253" s="264"/>
      <c r="O1253" s="264"/>
      <c r="P1253" s="264"/>
      <c r="Q1253" s="264"/>
      <c r="R1253" s="264"/>
      <c r="S1253" s="264"/>
      <c r="T1253" s="265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66" t="s">
        <v>218</v>
      </c>
      <c r="AU1253" s="266" t="s">
        <v>214</v>
      </c>
      <c r="AV1253" s="14" t="s">
        <v>85</v>
      </c>
      <c r="AW1253" s="14" t="s">
        <v>32</v>
      </c>
      <c r="AX1253" s="14" t="s">
        <v>76</v>
      </c>
      <c r="AY1253" s="266" t="s">
        <v>205</v>
      </c>
    </row>
    <row r="1254" s="14" customFormat="1">
      <c r="A1254" s="14"/>
      <c r="B1254" s="256"/>
      <c r="C1254" s="257"/>
      <c r="D1254" s="247" t="s">
        <v>218</v>
      </c>
      <c r="E1254" s="258" t="s">
        <v>1</v>
      </c>
      <c r="F1254" s="259" t="s">
        <v>1029</v>
      </c>
      <c r="G1254" s="257"/>
      <c r="H1254" s="260">
        <v>72.123000000000005</v>
      </c>
      <c r="I1254" s="261"/>
      <c r="J1254" s="257"/>
      <c r="K1254" s="257"/>
      <c r="L1254" s="262"/>
      <c r="M1254" s="263"/>
      <c r="N1254" s="264"/>
      <c r="O1254" s="264"/>
      <c r="P1254" s="264"/>
      <c r="Q1254" s="264"/>
      <c r="R1254" s="264"/>
      <c r="S1254" s="264"/>
      <c r="T1254" s="265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66" t="s">
        <v>218</v>
      </c>
      <c r="AU1254" s="266" t="s">
        <v>214</v>
      </c>
      <c r="AV1254" s="14" t="s">
        <v>85</v>
      </c>
      <c r="AW1254" s="14" t="s">
        <v>32</v>
      </c>
      <c r="AX1254" s="14" t="s">
        <v>76</v>
      </c>
      <c r="AY1254" s="266" t="s">
        <v>205</v>
      </c>
    </row>
    <row r="1255" s="16" customFormat="1">
      <c r="A1255" s="16"/>
      <c r="B1255" s="278"/>
      <c r="C1255" s="279"/>
      <c r="D1255" s="247" t="s">
        <v>218</v>
      </c>
      <c r="E1255" s="280" t="s">
        <v>1</v>
      </c>
      <c r="F1255" s="281" t="s">
        <v>241</v>
      </c>
      <c r="G1255" s="279"/>
      <c r="H1255" s="282">
        <v>205.631</v>
      </c>
      <c r="I1255" s="283"/>
      <c r="J1255" s="279"/>
      <c r="K1255" s="279"/>
      <c r="L1255" s="284"/>
      <c r="M1255" s="285"/>
      <c r="N1255" s="286"/>
      <c r="O1255" s="286"/>
      <c r="P1255" s="286"/>
      <c r="Q1255" s="286"/>
      <c r="R1255" s="286"/>
      <c r="S1255" s="286"/>
      <c r="T1255" s="287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T1255" s="288" t="s">
        <v>218</v>
      </c>
      <c r="AU1255" s="288" t="s">
        <v>214</v>
      </c>
      <c r="AV1255" s="16" t="s">
        <v>214</v>
      </c>
      <c r="AW1255" s="16" t="s">
        <v>32</v>
      </c>
      <c r="AX1255" s="16" t="s">
        <v>76</v>
      </c>
      <c r="AY1255" s="288" t="s">
        <v>205</v>
      </c>
    </row>
    <row r="1256" s="15" customFormat="1">
      <c r="A1256" s="15"/>
      <c r="B1256" s="267"/>
      <c r="C1256" s="268"/>
      <c r="D1256" s="247" t="s">
        <v>218</v>
      </c>
      <c r="E1256" s="269" t="s">
        <v>1</v>
      </c>
      <c r="F1256" s="270" t="s">
        <v>229</v>
      </c>
      <c r="G1256" s="268"/>
      <c r="H1256" s="271">
        <v>678.84100000000001</v>
      </c>
      <c r="I1256" s="272"/>
      <c r="J1256" s="268"/>
      <c r="K1256" s="268"/>
      <c r="L1256" s="273"/>
      <c r="M1256" s="274"/>
      <c r="N1256" s="275"/>
      <c r="O1256" s="275"/>
      <c r="P1256" s="275"/>
      <c r="Q1256" s="275"/>
      <c r="R1256" s="275"/>
      <c r="S1256" s="275"/>
      <c r="T1256" s="276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T1256" s="277" t="s">
        <v>218</v>
      </c>
      <c r="AU1256" s="277" t="s">
        <v>214</v>
      </c>
      <c r="AV1256" s="15" t="s">
        <v>213</v>
      </c>
      <c r="AW1256" s="15" t="s">
        <v>32</v>
      </c>
      <c r="AX1256" s="15" t="s">
        <v>83</v>
      </c>
      <c r="AY1256" s="277" t="s">
        <v>205</v>
      </c>
    </row>
    <row r="1257" s="2" customFormat="1" ht="21.75" customHeight="1">
      <c r="A1257" s="39"/>
      <c r="B1257" s="40"/>
      <c r="C1257" s="227" t="s">
        <v>1030</v>
      </c>
      <c r="D1257" s="227" t="s">
        <v>208</v>
      </c>
      <c r="E1257" s="228" t="s">
        <v>1031</v>
      </c>
      <c r="F1257" s="229" t="s">
        <v>1032</v>
      </c>
      <c r="G1257" s="230" t="s">
        <v>398</v>
      </c>
      <c r="H1257" s="231">
        <v>13.4</v>
      </c>
      <c r="I1257" s="232"/>
      <c r="J1257" s="233">
        <f>ROUND(I1257*H1257,2)</f>
        <v>0</v>
      </c>
      <c r="K1257" s="229" t="s">
        <v>212</v>
      </c>
      <c r="L1257" s="45"/>
      <c r="M1257" s="234" t="s">
        <v>1</v>
      </c>
      <c r="N1257" s="235" t="s">
        <v>41</v>
      </c>
      <c r="O1257" s="92"/>
      <c r="P1257" s="236">
        <f>O1257*H1257</f>
        <v>0</v>
      </c>
      <c r="Q1257" s="236">
        <v>0.056000000000000001</v>
      </c>
      <c r="R1257" s="236">
        <f>Q1257*H1257</f>
        <v>0.75040000000000007</v>
      </c>
      <c r="S1257" s="236">
        <v>0</v>
      </c>
      <c r="T1257" s="237">
        <f>S1257*H1257</f>
        <v>0</v>
      </c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R1257" s="238" t="s">
        <v>213</v>
      </c>
      <c r="AT1257" s="238" t="s">
        <v>208</v>
      </c>
      <c r="AU1257" s="238" t="s">
        <v>214</v>
      </c>
      <c r="AY1257" s="18" t="s">
        <v>205</v>
      </c>
      <c r="BE1257" s="239">
        <f>IF(N1257="základní",J1257,0)</f>
        <v>0</v>
      </c>
      <c r="BF1257" s="239">
        <f>IF(N1257="snížená",J1257,0)</f>
        <v>0</v>
      </c>
      <c r="BG1257" s="239">
        <f>IF(N1257="zákl. přenesená",J1257,0)</f>
        <v>0</v>
      </c>
      <c r="BH1257" s="239">
        <f>IF(N1257="sníž. přenesená",J1257,0)</f>
        <v>0</v>
      </c>
      <c r="BI1257" s="239">
        <f>IF(N1257="nulová",J1257,0)</f>
        <v>0</v>
      </c>
      <c r="BJ1257" s="18" t="s">
        <v>83</v>
      </c>
      <c r="BK1257" s="239">
        <f>ROUND(I1257*H1257,2)</f>
        <v>0</v>
      </c>
      <c r="BL1257" s="18" t="s">
        <v>213</v>
      </c>
      <c r="BM1257" s="238" t="s">
        <v>1033</v>
      </c>
    </row>
    <row r="1258" s="2" customFormat="1">
      <c r="A1258" s="39"/>
      <c r="B1258" s="40"/>
      <c r="C1258" s="41"/>
      <c r="D1258" s="240" t="s">
        <v>216</v>
      </c>
      <c r="E1258" s="41"/>
      <c r="F1258" s="241" t="s">
        <v>1034</v>
      </c>
      <c r="G1258" s="41"/>
      <c r="H1258" s="41"/>
      <c r="I1258" s="242"/>
      <c r="J1258" s="41"/>
      <c r="K1258" s="41"/>
      <c r="L1258" s="45"/>
      <c r="M1258" s="243"/>
      <c r="N1258" s="244"/>
      <c r="O1258" s="92"/>
      <c r="P1258" s="92"/>
      <c r="Q1258" s="92"/>
      <c r="R1258" s="92"/>
      <c r="S1258" s="92"/>
      <c r="T1258" s="93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T1258" s="18" t="s">
        <v>216</v>
      </c>
      <c r="AU1258" s="18" t="s">
        <v>214</v>
      </c>
    </row>
    <row r="1259" s="14" customFormat="1">
      <c r="A1259" s="14"/>
      <c r="B1259" s="256"/>
      <c r="C1259" s="257"/>
      <c r="D1259" s="247" t="s">
        <v>218</v>
      </c>
      <c r="E1259" s="258" t="s">
        <v>1</v>
      </c>
      <c r="F1259" s="259" t="s">
        <v>1035</v>
      </c>
      <c r="G1259" s="257"/>
      <c r="H1259" s="260">
        <v>13.4</v>
      </c>
      <c r="I1259" s="261"/>
      <c r="J1259" s="257"/>
      <c r="K1259" s="257"/>
      <c r="L1259" s="262"/>
      <c r="M1259" s="263"/>
      <c r="N1259" s="264"/>
      <c r="O1259" s="264"/>
      <c r="P1259" s="264"/>
      <c r="Q1259" s="264"/>
      <c r="R1259" s="264"/>
      <c r="S1259" s="264"/>
      <c r="T1259" s="265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66" t="s">
        <v>218</v>
      </c>
      <c r="AU1259" s="266" t="s">
        <v>214</v>
      </c>
      <c r="AV1259" s="14" t="s">
        <v>85</v>
      </c>
      <c r="AW1259" s="14" t="s">
        <v>32</v>
      </c>
      <c r="AX1259" s="14" t="s">
        <v>76</v>
      </c>
      <c r="AY1259" s="266" t="s">
        <v>205</v>
      </c>
    </row>
    <row r="1260" s="15" customFormat="1">
      <c r="A1260" s="15"/>
      <c r="B1260" s="267"/>
      <c r="C1260" s="268"/>
      <c r="D1260" s="247" t="s">
        <v>218</v>
      </c>
      <c r="E1260" s="269" t="s">
        <v>1</v>
      </c>
      <c r="F1260" s="270" t="s">
        <v>229</v>
      </c>
      <c r="G1260" s="268"/>
      <c r="H1260" s="271">
        <v>13.4</v>
      </c>
      <c r="I1260" s="272"/>
      <c r="J1260" s="268"/>
      <c r="K1260" s="268"/>
      <c r="L1260" s="273"/>
      <c r="M1260" s="274"/>
      <c r="N1260" s="275"/>
      <c r="O1260" s="275"/>
      <c r="P1260" s="275"/>
      <c r="Q1260" s="275"/>
      <c r="R1260" s="275"/>
      <c r="S1260" s="275"/>
      <c r="T1260" s="276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T1260" s="277" t="s">
        <v>218</v>
      </c>
      <c r="AU1260" s="277" t="s">
        <v>214</v>
      </c>
      <c r="AV1260" s="15" t="s">
        <v>213</v>
      </c>
      <c r="AW1260" s="15" t="s">
        <v>32</v>
      </c>
      <c r="AX1260" s="15" t="s">
        <v>83</v>
      </c>
      <c r="AY1260" s="277" t="s">
        <v>205</v>
      </c>
    </row>
    <row r="1261" s="2" customFormat="1" ht="21.75" customHeight="1">
      <c r="A1261" s="39"/>
      <c r="B1261" s="40"/>
      <c r="C1261" s="227" t="s">
        <v>1036</v>
      </c>
      <c r="D1261" s="227" t="s">
        <v>208</v>
      </c>
      <c r="E1261" s="228" t="s">
        <v>1037</v>
      </c>
      <c r="F1261" s="229" t="s">
        <v>1038</v>
      </c>
      <c r="G1261" s="230" t="s">
        <v>398</v>
      </c>
      <c r="H1261" s="231">
        <v>442.52800000000002</v>
      </c>
      <c r="I1261" s="232"/>
      <c r="J1261" s="233">
        <f>ROUND(I1261*H1261,2)</f>
        <v>0</v>
      </c>
      <c r="K1261" s="229" t="s">
        <v>212</v>
      </c>
      <c r="L1261" s="45"/>
      <c r="M1261" s="234" t="s">
        <v>1</v>
      </c>
      <c r="N1261" s="235" t="s">
        <v>41</v>
      </c>
      <c r="O1261" s="92"/>
      <c r="P1261" s="236">
        <f>O1261*H1261</f>
        <v>0</v>
      </c>
      <c r="Q1261" s="236">
        <v>0.0030000000000000001</v>
      </c>
      <c r="R1261" s="236">
        <f>Q1261*H1261</f>
        <v>1.3275840000000001</v>
      </c>
      <c r="S1261" s="236">
        <v>0</v>
      </c>
      <c r="T1261" s="237">
        <f>S1261*H1261</f>
        <v>0</v>
      </c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R1261" s="238" t="s">
        <v>213</v>
      </c>
      <c r="AT1261" s="238" t="s">
        <v>208</v>
      </c>
      <c r="AU1261" s="238" t="s">
        <v>214</v>
      </c>
      <c r="AY1261" s="18" t="s">
        <v>205</v>
      </c>
      <c r="BE1261" s="239">
        <f>IF(N1261="základní",J1261,0)</f>
        <v>0</v>
      </c>
      <c r="BF1261" s="239">
        <f>IF(N1261="snížená",J1261,0)</f>
        <v>0</v>
      </c>
      <c r="BG1261" s="239">
        <f>IF(N1261="zákl. přenesená",J1261,0)</f>
        <v>0</v>
      </c>
      <c r="BH1261" s="239">
        <f>IF(N1261="sníž. přenesená",J1261,0)</f>
        <v>0</v>
      </c>
      <c r="BI1261" s="239">
        <f>IF(N1261="nulová",J1261,0)</f>
        <v>0</v>
      </c>
      <c r="BJ1261" s="18" t="s">
        <v>83</v>
      </c>
      <c r="BK1261" s="239">
        <f>ROUND(I1261*H1261,2)</f>
        <v>0</v>
      </c>
      <c r="BL1261" s="18" t="s">
        <v>213</v>
      </c>
      <c r="BM1261" s="238" t="s">
        <v>1039</v>
      </c>
    </row>
    <row r="1262" s="2" customFormat="1">
      <c r="A1262" s="39"/>
      <c r="B1262" s="40"/>
      <c r="C1262" s="41"/>
      <c r="D1262" s="240" t="s">
        <v>216</v>
      </c>
      <c r="E1262" s="41"/>
      <c r="F1262" s="241" t="s">
        <v>1040</v>
      </c>
      <c r="G1262" s="41"/>
      <c r="H1262" s="41"/>
      <c r="I1262" s="242"/>
      <c r="J1262" s="41"/>
      <c r="K1262" s="41"/>
      <c r="L1262" s="45"/>
      <c r="M1262" s="243"/>
      <c r="N1262" s="244"/>
      <c r="O1262" s="92"/>
      <c r="P1262" s="92"/>
      <c r="Q1262" s="92"/>
      <c r="R1262" s="92"/>
      <c r="S1262" s="92"/>
      <c r="T1262" s="93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T1262" s="18" t="s">
        <v>216</v>
      </c>
      <c r="AU1262" s="18" t="s">
        <v>214</v>
      </c>
    </row>
    <row r="1263" s="13" customFormat="1">
      <c r="A1263" s="13"/>
      <c r="B1263" s="245"/>
      <c r="C1263" s="246"/>
      <c r="D1263" s="247" t="s">
        <v>218</v>
      </c>
      <c r="E1263" s="248" t="s">
        <v>1</v>
      </c>
      <c r="F1263" s="249" t="s">
        <v>219</v>
      </c>
      <c r="G1263" s="246"/>
      <c r="H1263" s="248" t="s">
        <v>1</v>
      </c>
      <c r="I1263" s="250"/>
      <c r="J1263" s="246"/>
      <c r="K1263" s="246"/>
      <c r="L1263" s="251"/>
      <c r="M1263" s="252"/>
      <c r="N1263" s="253"/>
      <c r="O1263" s="253"/>
      <c r="P1263" s="253"/>
      <c r="Q1263" s="253"/>
      <c r="R1263" s="253"/>
      <c r="S1263" s="253"/>
      <c r="T1263" s="254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5" t="s">
        <v>218</v>
      </c>
      <c r="AU1263" s="255" t="s">
        <v>214</v>
      </c>
      <c r="AV1263" s="13" t="s">
        <v>83</v>
      </c>
      <c r="AW1263" s="13" t="s">
        <v>32</v>
      </c>
      <c r="AX1263" s="13" t="s">
        <v>76</v>
      </c>
      <c r="AY1263" s="255" t="s">
        <v>205</v>
      </c>
    </row>
    <row r="1264" s="13" customFormat="1">
      <c r="A1264" s="13"/>
      <c r="B1264" s="245"/>
      <c r="C1264" s="246"/>
      <c r="D1264" s="247" t="s">
        <v>218</v>
      </c>
      <c r="E1264" s="248" t="s">
        <v>1</v>
      </c>
      <c r="F1264" s="249" t="s">
        <v>220</v>
      </c>
      <c r="G1264" s="246"/>
      <c r="H1264" s="248" t="s">
        <v>1</v>
      </c>
      <c r="I1264" s="250"/>
      <c r="J1264" s="246"/>
      <c r="K1264" s="246"/>
      <c r="L1264" s="251"/>
      <c r="M1264" s="252"/>
      <c r="N1264" s="253"/>
      <c r="O1264" s="253"/>
      <c r="P1264" s="253"/>
      <c r="Q1264" s="253"/>
      <c r="R1264" s="253"/>
      <c r="S1264" s="253"/>
      <c r="T1264" s="254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5" t="s">
        <v>218</v>
      </c>
      <c r="AU1264" s="255" t="s">
        <v>214</v>
      </c>
      <c r="AV1264" s="13" t="s">
        <v>83</v>
      </c>
      <c r="AW1264" s="13" t="s">
        <v>32</v>
      </c>
      <c r="AX1264" s="13" t="s">
        <v>76</v>
      </c>
      <c r="AY1264" s="255" t="s">
        <v>205</v>
      </c>
    </row>
    <row r="1265" s="13" customFormat="1">
      <c r="A1265" s="13"/>
      <c r="B1265" s="245"/>
      <c r="C1265" s="246"/>
      <c r="D1265" s="247" t="s">
        <v>218</v>
      </c>
      <c r="E1265" s="248" t="s">
        <v>1</v>
      </c>
      <c r="F1265" s="249" t="s">
        <v>222</v>
      </c>
      <c r="G1265" s="246"/>
      <c r="H1265" s="248" t="s">
        <v>1</v>
      </c>
      <c r="I1265" s="250"/>
      <c r="J1265" s="246"/>
      <c r="K1265" s="246"/>
      <c r="L1265" s="251"/>
      <c r="M1265" s="252"/>
      <c r="N1265" s="253"/>
      <c r="O1265" s="253"/>
      <c r="P1265" s="253"/>
      <c r="Q1265" s="253"/>
      <c r="R1265" s="253"/>
      <c r="S1265" s="253"/>
      <c r="T1265" s="254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5" t="s">
        <v>218</v>
      </c>
      <c r="AU1265" s="255" t="s">
        <v>214</v>
      </c>
      <c r="AV1265" s="13" t="s">
        <v>83</v>
      </c>
      <c r="AW1265" s="13" t="s">
        <v>32</v>
      </c>
      <c r="AX1265" s="13" t="s">
        <v>76</v>
      </c>
      <c r="AY1265" s="255" t="s">
        <v>205</v>
      </c>
    </row>
    <row r="1266" s="13" customFormat="1">
      <c r="A1266" s="13"/>
      <c r="B1266" s="245"/>
      <c r="C1266" s="246"/>
      <c r="D1266" s="247" t="s">
        <v>218</v>
      </c>
      <c r="E1266" s="248" t="s">
        <v>1</v>
      </c>
      <c r="F1266" s="249" t="s">
        <v>1007</v>
      </c>
      <c r="G1266" s="246"/>
      <c r="H1266" s="248" t="s">
        <v>1</v>
      </c>
      <c r="I1266" s="250"/>
      <c r="J1266" s="246"/>
      <c r="K1266" s="246"/>
      <c r="L1266" s="251"/>
      <c r="M1266" s="252"/>
      <c r="N1266" s="253"/>
      <c r="O1266" s="253"/>
      <c r="P1266" s="253"/>
      <c r="Q1266" s="253"/>
      <c r="R1266" s="253"/>
      <c r="S1266" s="253"/>
      <c r="T1266" s="254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5" t="s">
        <v>218</v>
      </c>
      <c r="AU1266" s="255" t="s">
        <v>214</v>
      </c>
      <c r="AV1266" s="13" t="s">
        <v>83</v>
      </c>
      <c r="AW1266" s="13" t="s">
        <v>32</v>
      </c>
      <c r="AX1266" s="13" t="s">
        <v>76</v>
      </c>
      <c r="AY1266" s="255" t="s">
        <v>205</v>
      </c>
    </row>
    <row r="1267" s="13" customFormat="1">
      <c r="A1267" s="13"/>
      <c r="B1267" s="245"/>
      <c r="C1267" s="246"/>
      <c r="D1267" s="247" t="s">
        <v>218</v>
      </c>
      <c r="E1267" s="248" t="s">
        <v>1</v>
      </c>
      <c r="F1267" s="249" t="s">
        <v>222</v>
      </c>
      <c r="G1267" s="246"/>
      <c r="H1267" s="248" t="s">
        <v>1</v>
      </c>
      <c r="I1267" s="250"/>
      <c r="J1267" s="246"/>
      <c r="K1267" s="246"/>
      <c r="L1267" s="251"/>
      <c r="M1267" s="252"/>
      <c r="N1267" s="253"/>
      <c r="O1267" s="253"/>
      <c r="P1267" s="253"/>
      <c r="Q1267" s="253"/>
      <c r="R1267" s="253"/>
      <c r="S1267" s="253"/>
      <c r="T1267" s="254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5" t="s">
        <v>218</v>
      </c>
      <c r="AU1267" s="255" t="s">
        <v>214</v>
      </c>
      <c r="AV1267" s="13" t="s">
        <v>83</v>
      </c>
      <c r="AW1267" s="13" t="s">
        <v>32</v>
      </c>
      <c r="AX1267" s="13" t="s">
        <v>76</v>
      </c>
      <c r="AY1267" s="255" t="s">
        <v>205</v>
      </c>
    </row>
    <row r="1268" s="13" customFormat="1">
      <c r="A1268" s="13"/>
      <c r="B1268" s="245"/>
      <c r="C1268" s="246"/>
      <c r="D1268" s="247" t="s">
        <v>218</v>
      </c>
      <c r="E1268" s="248" t="s">
        <v>1</v>
      </c>
      <c r="F1268" s="249" t="s">
        <v>965</v>
      </c>
      <c r="G1268" s="246"/>
      <c r="H1268" s="248" t="s">
        <v>1</v>
      </c>
      <c r="I1268" s="250"/>
      <c r="J1268" s="246"/>
      <c r="K1268" s="246"/>
      <c r="L1268" s="251"/>
      <c r="M1268" s="252"/>
      <c r="N1268" s="253"/>
      <c r="O1268" s="253"/>
      <c r="P1268" s="253"/>
      <c r="Q1268" s="253"/>
      <c r="R1268" s="253"/>
      <c r="S1268" s="253"/>
      <c r="T1268" s="254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5" t="s">
        <v>218</v>
      </c>
      <c r="AU1268" s="255" t="s">
        <v>214</v>
      </c>
      <c r="AV1268" s="13" t="s">
        <v>83</v>
      </c>
      <c r="AW1268" s="13" t="s">
        <v>32</v>
      </c>
      <c r="AX1268" s="13" t="s">
        <v>76</v>
      </c>
      <c r="AY1268" s="255" t="s">
        <v>205</v>
      </c>
    </row>
    <row r="1269" s="14" customFormat="1">
      <c r="A1269" s="14"/>
      <c r="B1269" s="256"/>
      <c r="C1269" s="257"/>
      <c r="D1269" s="247" t="s">
        <v>218</v>
      </c>
      <c r="E1269" s="258" t="s">
        <v>1</v>
      </c>
      <c r="F1269" s="259" t="s">
        <v>986</v>
      </c>
      <c r="G1269" s="257"/>
      <c r="H1269" s="260">
        <v>89.936000000000007</v>
      </c>
      <c r="I1269" s="261"/>
      <c r="J1269" s="257"/>
      <c r="K1269" s="257"/>
      <c r="L1269" s="262"/>
      <c r="M1269" s="263"/>
      <c r="N1269" s="264"/>
      <c r="O1269" s="264"/>
      <c r="P1269" s="264"/>
      <c r="Q1269" s="264"/>
      <c r="R1269" s="264"/>
      <c r="S1269" s="264"/>
      <c r="T1269" s="265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66" t="s">
        <v>218</v>
      </c>
      <c r="AU1269" s="266" t="s">
        <v>214</v>
      </c>
      <c r="AV1269" s="14" t="s">
        <v>85</v>
      </c>
      <c r="AW1269" s="14" t="s">
        <v>32</v>
      </c>
      <c r="AX1269" s="14" t="s">
        <v>76</v>
      </c>
      <c r="AY1269" s="266" t="s">
        <v>205</v>
      </c>
    </row>
    <row r="1270" s="14" customFormat="1">
      <c r="A1270" s="14"/>
      <c r="B1270" s="256"/>
      <c r="C1270" s="257"/>
      <c r="D1270" s="247" t="s">
        <v>218</v>
      </c>
      <c r="E1270" s="258" t="s">
        <v>1</v>
      </c>
      <c r="F1270" s="259" t="s">
        <v>1020</v>
      </c>
      <c r="G1270" s="257"/>
      <c r="H1270" s="260">
        <v>50.914999999999999</v>
      </c>
      <c r="I1270" s="261"/>
      <c r="J1270" s="257"/>
      <c r="K1270" s="257"/>
      <c r="L1270" s="262"/>
      <c r="M1270" s="263"/>
      <c r="N1270" s="264"/>
      <c r="O1270" s="264"/>
      <c r="P1270" s="264"/>
      <c r="Q1270" s="264"/>
      <c r="R1270" s="264"/>
      <c r="S1270" s="264"/>
      <c r="T1270" s="265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66" t="s">
        <v>218</v>
      </c>
      <c r="AU1270" s="266" t="s">
        <v>214</v>
      </c>
      <c r="AV1270" s="14" t="s">
        <v>85</v>
      </c>
      <c r="AW1270" s="14" t="s">
        <v>32</v>
      </c>
      <c r="AX1270" s="14" t="s">
        <v>76</v>
      </c>
      <c r="AY1270" s="266" t="s">
        <v>205</v>
      </c>
    </row>
    <row r="1271" s="14" customFormat="1">
      <c r="A1271" s="14"/>
      <c r="B1271" s="256"/>
      <c r="C1271" s="257"/>
      <c r="D1271" s="247" t="s">
        <v>218</v>
      </c>
      <c r="E1271" s="258" t="s">
        <v>1</v>
      </c>
      <c r="F1271" s="259" t="s">
        <v>1021</v>
      </c>
      <c r="G1271" s="257"/>
      <c r="H1271" s="260">
        <v>17.355</v>
      </c>
      <c r="I1271" s="261"/>
      <c r="J1271" s="257"/>
      <c r="K1271" s="257"/>
      <c r="L1271" s="262"/>
      <c r="M1271" s="263"/>
      <c r="N1271" s="264"/>
      <c r="O1271" s="264"/>
      <c r="P1271" s="264"/>
      <c r="Q1271" s="264"/>
      <c r="R1271" s="264"/>
      <c r="S1271" s="264"/>
      <c r="T1271" s="265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66" t="s">
        <v>218</v>
      </c>
      <c r="AU1271" s="266" t="s">
        <v>214</v>
      </c>
      <c r="AV1271" s="14" t="s">
        <v>85</v>
      </c>
      <c r="AW1271" s="14" t="s">
        <v>32</v>
      </c>
      <c r="AX1271" s="14" t="s">
        <v>76</v>
      </c>
      <c r="AY1271" s="266" t="s">
        <v>205</v>
      </c>
    </row>
    <row r="1272" s="14" customFormat="1">
      <c r="A1272" s="14"/>
      <c r="B1272" s="256"/>
      <c r="C1272" s="257"/>
      <c r="D1272" s="247" t="s">
        <v>218</v>
      </c>
      <c r="E1272" s="258" t="s">
        <v>1</v>
      </c>
      <c r="F1272" s="259" t="s">
        <v>968</v>
      </c>
      <c r="G1272" s="257"/>
      <c r="H1272" s="260">
        <v>27.84</v>
      </c>
      <c r="I1272" s="261"/>
      <c r="J1272" s="257"/>
      <c r="K1272" s="257"/>
      <c r="L1272" s="262"/>
      <c r="M1272" s="263"/>
      <c r="N1272" s="264"/>
      <c r="O1272" s="264"/>
      <c r="P1272" s="264"/>
      <c r="Q1272" s="264"/>
      <c r="R1272" s="264"/>
      <c r="S1272" s="264"/>
      <c r="T1272" s="265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66" t="s">
        <v>218</v>
      </c>
      <c r="AU1272" s="266" t="s">
        <v>214</v>
      </c>
      <c r="AV1272" s="14" t="s">
        <v>85</v>
      </c>
      <c r="AW1272" s="14" t="s">
        <v>32</v>
      </c>
      <c r="AX1272" s="14" t="s">
        <v>76</v>
      </c>
      <c r="AY1272" s="266" t="s">
        <v>205</v>
      </c>
    </row>
    <row r="1273" s="14" customFormat="1">
      <c r="A1273" s="14"/>
      <c r="B1273" s="256"/>
      <c r="C1273" s="257"/>
      <c r="D1273" s="247" t="s">
        <v>218</v>
      </c>
      <c r="E1273" s="258" t="s">
        <v>1</v>
      </c>
      <c r="F1273" s="259" t="s">
        <v>1022</v>
      </c>
      <c r="G1273" s="257"/>
      <c r="H1273" s="260">
        <v>66.564999999999998</v>
      </c>
      <c r="I1273" s="261"/>
      <c r="J1273" s="257"/>
      <c r="K1273" s="257"/>
      <c r="L1273" s="262"/>
      <c r="M1273" s="263"/>
      <c r="N1273" s="264"/>
      <c r="O1273" s="264"/>
      <c r="P1273" s="264"/>
      <c r="Q1273" s="264"/>
      <c r="R1273" s="264"/>
      <c r="S1273" s="264"/>
      <c r="T1273" s="265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T1273" s="266" t="s">
        <v>218</v>
      </c>
      <c r="AU1273" s="266" t="s">
        <v>214</v>
      </c>
      <c r="AV1273" s="14" t="s">
        <v>85</v>
      </c>
      <c r="AW1273" s="14" t="s">
        <v>32</v>
      </c>
      <c r="AX1273" s="14" t="s">
        <v>76</v>
      </c>
      <c r="AY1273" s="266" t="s">
        <v>205</v>
      </c>
    </row>
    <row r="1274" s="14" customFormat="1">
      <c r="A1274" s="14"/>
      <c r="B1274" s="256"/>
      <c r="C1274" s="257"/>
      <c r="D1274" s="247" t="s">
        <v>218</v>
      </c>
      <c r="E1274" s="258" t="s">
        <v>1</v>
      </c>
      <c r="F1274" s="259" t="s">
        <v>990</v>
      </c>
      <c r="G1274" s="257"/>
      <c r="H1274" s="260">
        <v>19.690999999999999</v>
      </c>
      <c r="I1274" s="261"/>
      <c r="J1274" s="257"/>
      <c r="K1274" s="257"/>
      <c r="L1274" s="262"/>
      <c r="M1274" s="263"/>
      <c r="N1274" s="264"/>
      <c r="O1274" s="264"/>
      <c r="P1274" s="264"/>
      <c r="Q1274" s="264"/>
      <c r="R1274" s="264"/>
      <c r="S1274" s="264"/>
      <c r="T1274" s="265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66" t="s">
        <v>218</v>
      </c>
      <c r="AU1274" s="266" t="s">
        <v>214</v>
      </c>
      <c r="AV1274" s="14" t="s">
        <v>85</v>
      </c>
      <c r="AW1274" s="14" t="s">
        <v>32</v>
      </c>
      <c r="AX1274" s="14" t="s">
        <v>76</v>
      </c>
      <c r="AY1274" s="266" t="s">
        <v>205</v>
      </c>
    </row>
    <row r="1275" s="14" customFormat="1">
      <c r="A1275" s="14"/>
      <c r="B1275" s="256"/>
      <c r="C1275" s="257"/>
      <c r="D1275" s="247" t="s">
        <v>218</v>
      </c>
      <c r="E1275" s="258" t="s">
        <v>1</v>
      </c>
      <c r="F1275" s="259" t="s">
        <v>1023</v>
      </c>
      <c r="G1275" s="257"/>
      <c r="H1275" s="260">
        <v>47.371000000000002</v>
      </c>
      <c r="I1275" s="261"/>
      <c r="J1275" s="257"/>
      <c r="K1275" s="257"/>
      <c r="L1275" s="262"/>
      <c r="M1275" s="263"/>
      <c r="N1275" s="264"/>
      <c r="O1275" s="264"/>
      <c r="P1275" s="264"/>
      <c r="Q1275" s="264"/>
      <c r="R1275" s="264"/>
      <c r="S1275" s="264"/>
      <c r="T1275" s="265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66" t="s">
        <v>218</v>
      </c>
      <c r="AU1275" s="266" t="s">
        <v>214</v>
      </c>
      <c r="AV1275" s="14" t="s">
        <v>85</v>
      </c>
      <c r="AW1275" s="14" t="s">
        <v>32</v>
      </c>
      <c r="AX1275" s="14" t="s">
        <v>76</v>
      </c>
      <c r="AY1275" s="266" t="s">
        <v>205</v>
      </c>
    </row>
    <row r="1276" s="14" customFormat="1">
      <c r="A1276" s="14"/>
      <c r="B1276" s="256"/>
      <c r="C1276" s="257"/>
      <c r="D1276" s="247" t="s">
        <v>218</v>
      </c>
      <c r="E1276" s="258" t="s">
        <v>1</v>
      </c>
      <c r="F1276" s="259" t="s">
        <v>971</v>
      </c>
      <c r="G1276" s="257"/>
      <c r="H1276" s="260">
        <v>19.324999999999999</v>
      </c>
      <c r="I1276" s="261"/>
      <c r="J1276" s="257"/>
      <c r="K1276" s="257"/>
      <c r="L1276" s="262"/>
      <c r="M1276" s="263"/>
      <c r="N1276" s="264"/>
      <c r="O1276" s="264"/>
      <c r="P1276" s="264"/>
      <c r="Q1276" s="264"/>
      <c r="R1276" s="264"/>
      <c r="S1276" s="264"/>
      <c r="T1276" s="265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66" t="s">
        <v>218</v>
      </c>
      <c r="AU1276" s="266" t="s">
        <v>214</v>
      </c>
      <c r="AV1276" s="14" t="s">
        <v>85</v>
      </c>
      <c r="AW1276" s="14" t="s">
        <v>32</v>
      </c>
      <c r="AX1276" s="14" t="s">
        <v>76</v>
      </c>
      <c r="AY1276" s="266" t="s">
        <v>205</v>
      </c>
    </row>
    <row r="1277" s="14" customFormat="1">
      <c r="A1277" s="14"/>
      <c r="B1277" s="256"/>
      <c r="C1277" s="257"/>
      <c r="D1277" s="247" t="s">
        <v>218</v>
      </c>
      <c r="E1277" s="258" t="s">
        <v>1</v>
      </c>
      <c r="F1277" s="259" t="s">
        <v>1024</v>
      </c>
      <c r="G1277" s="257"/>
      <c r="H1277" s="260">
        <v>39.664999999999999</v>
      </c>
      <c r="I1277" s="261"/>
      <c r="J1277" s="257"/>
      <c r="K1277" s="257"/>
      <c r="L1277" s="262"/>
      <c r="M1277" s="263"/>
      <c r="N1277" s="264"/>
      <c r="O1277" s="264"/>
      <c r="P1277" s="264"/>
      <c r="Q1277" s="264"/>
      <c r="R1277" s="264"/>
      <c r="S1277" s="264"/>
      <c r="T1277" s="265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66" t="s">
        <v>218</v>
      </c>
      <c r="AU1277" s="266" t="s">
        <v>214</v>
      </c>
      <c r="AV1277" s="14" t="s">
        <v>85</v>
      </c>
      <c r="AW1277" s="14" t="s">
        <v>32</v>
      </c>
      <c r="AX1277" s="14" t="s">
        <v>76</v>
      </c>
      <c r="AY1277" s="266" t="s">
        <v>205</v>
      </c>
    </row>
    <row r="1278" s="14" customFormat="1">
      <c r="A1278" s="14"/>
      <c r="B1278" s="256"/>
      <c r="C1278" s="257"/>
      <c r="D1278" s="247" t="s">
        <v>218</v>
      </c>
      <c r="E1278" s="258" t="s">
        <v>1</v>
      </c>
      <c r="F1278" s="259" t="s">
        <v>973</v>
      </c>
      <c r="G1278" s="257"/>
      <c r="H1278" s="260">
        <v>10.176</v>
      </c>
      <c r="I1278" s="261"/>
      <c r="J1278" s="257"/>
      <c r="K1278" s="257"/>
      <c r="L1278" s="262"/>
      <c r="M1278" s="263"/>
      <c r="N1278" s="264"/>
      <c r="O1278" s="264"/>
      <c r="P1278" s="264"/>
      <c r="Q1278" s="264"/>
      <c r="R1278" s="264"/>
      <c r="S1278" s="264"/>
      <c r="T1278" s="265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66" t="s">
        <v>218</v>
      </c>
      <c r="AU1278" s="266" t="s">
        <v>214</v>
      </c>
      <c r="AV1278" s="14" t="s">
        <v>85</v>
      </c>
      <c r="AW1278" s="14" t="s">
        <v>32</v>
      </c>
      <c r="AX1278" s="14" t="s">
        <v>76</v>
      </c>
      <c r="AY1278" s="266" t="s">
        <v>205</v>
      </c>
    </row>
    <row r="1279" s="14" customFormat="1">
      <c r="A1279" s="14"/>
      <c r="B1279" s="256"/>
      <c r="C1279" s="257"/>
      <c r="D1279" s="247" t="s">
        <v>218</v>
      </c>
      <c r="E1279" s="258" t="s">
        <v>1</v>
      </c>
      <c r="F1279" s="259" t="s">
        <v>994</v>
      </c>
      <c r="G1279" s="257"/>
      <c r="H1279" s="260">
        <v>11.486000000000001</v>
      </c>
      <c r="I1279" s="261"/>
      <c r="J1279" s="257"/>
      <c r="K1279" s="257"/>
      <c r="L1279" s="262"/>
      <c r="M1279" s="263"/>
      <c r="N1279" s="264"/>
      <c r="O1279" s="264"/>
      <c r="P1279" s="264"/>
      <c r="Q1279" s="264"/>
      <c r="R1279" s="264"/>
      <c r="S1279" s="264"/>
      <c r="T1279" s="265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66" t="s">
        <v>218</v>
      </c>
      <c r="AU1279" s="266" t="s">
        <v>214</v>
      </c>
      <c r="AV1279" s="14" t="s">
        <v>85</v>
      </c>
      <c r="AW1279" s="14" t="s">
        <v>32</v>
      </c>
      <c r="AX1279" s="14" t="s">
        <v>76</v>
      </c>
      <c r="AY1279" s="266" t="s">
        <v>205</v>
      </c>
    </row>
    <row r="1280" s="16" customFormat="1">
      <c r="A1280" s="16"/>
      <c r="B1280" s="278"/>
      <c r="C1280" s="279"/>
      <c r="D1280" s="247" t="s">
        <v>218</v>
      </c>
      <c r="E1280" s="280" t="s">
        <v>1</v>
      </c>
      <c r="F1280" s="281" t="s">
        <v>241</v>
      </c>
      <c r="G1280" s="279"/>
      <c r="H1280" s="282">
        <v>400.32499999999999</v>
      </c>
      <c r="I1280" s="283"/>
      <c r="J1280" s="279"/>
      <c r="K1280" s="279"/>
      <c r="L1280" s="284"/>
      <c r="M1280" s="285"/>
      <c r="N1280" s="286"/>
      <c r="O1280" s="286"/>
      <c r="P1280" s="286"/>
      <c r="Q1280" s="286"/>
      <c r="R1280" s="286"/>
      <c r="S1280" s="286"/>
      <c r="T1280" s="287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T1280" s="288" t="s">
        <v>218</v>
      </c>
      <c r="AU1280" s="288" t="s">
        <v>214</v>
      </c>
      <c r="AV1280" s="16" t="s">
        <v>214</v>
      </c>
      <c r="AW1280" s="16" t="s">
        <v>32</v>
      </c>
      <c r="AX1280" s="16" t="s">
        <v>76</v>
      </c>
      <c r="AY1280" s="288" t="s">
        <v>205</v>
      </c>
    </row>
    <row r="1281" s="13" customFormat="1">
      <c r="A1281" s="13"/>
      <c r="B1281" s="245"/>
      <c r="C1281" s="246"/>
      <c r="D1281" s="247" t="s">
        <v>218</v>
      </c>
      <c r="E1281" s="248" t="s">
        <v>1</v>
      </c>
      <c r="F1281" s="249" t="s">
        <v>974</v>
      </c>
      <c r="G1281" s="246"/>
      <c r="H1281" s="248" t="s">
        <v>1</v>
      </c>
      <c r="I1281" s="250"/>
      <c r="J1281" s="246"/>
      <c r="K1281" s="246"/>
      <c r="L1281" s="251"/>
      <c r="M1281" s="252"/>
      <c r="N1281" s="253"/>
      <c r="O1281" s="253"/>
      <c r="P1281" s="253"/>
      <c r="Q1281" s="253"/>
      <c r="R1281" s="253"/>
      <c r="S1281" s="253"/>
      <c r="T1281" s="254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55" t="s">
        <v>218</v>
      </c>
      <c r="AU1281" s="255" t="s">
        <v>214</v>
      </c>
      <c r="AV1281" s="13" t="s">
        <v>83</v>
      </c>
      <c r="AW1281" s="13" t="s">
        <v>32</v>
      </c>
      <c r="AX1281" s="13" t="s">
        <v>76</v>
      </c>
      <c r="AY1281" s="255" t="s">
        <v>205</v>
      </c>
    </row>
    <row r="1282" s="14" customFormat="1">
      <c r="A1282" s="14"/>
      <c r="B1282" s="256"/>
      <c r="C1282" s="257"/>
      <c r="D1282" s="247" t="s">
        <v>218</v>
      </c>
      <c r="E1282" s="258" t="s">
        <v>1</v>
      </c>
      <c r="F1282" s="259" t="s">
        <v>1026</v>
      </c>
      <c r="G1282" s="257"/>
      <c r="H1282" s="260">
        <v>54.744999999999997</v>
      </c>
      <c r="I1282" s="261"/>
      <c r="J1282" s="257"/>
      <c r="K1282" s="257"/>
      <c r="L1282" s="262"/>
      <c r="M1282" s="263"/>
      <c r="N1282" s="264"/>
      <c r="O1282" s="264"/>
      <c r="P1282" s="264"/>
      <c r="Q1282" s="264"/>
      <c r="R1282" s="264"/>
      <c r="S1282" s="264"/>
      <c r="T1282" s="265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66" t="s">
        <v>218</v>
      </c>
      <c r="AU1282" s="266" t="s">
        <v>214</v>
      </c>
      <c r="AV1282" s="14" t="s">
        <v>85</v>
      </c>
      <c r="AW1282" s="14" t="s">
        <v>32</v>
      </c>
      <c r="AX1282" s="14" t="s">
        <v>76</v>
      </c>
      <c r="AY1282" s="266" t="s">
        <v>205</v>
      </c>
    </row>
    <row r="1283" s="14" customFormat="1">
      <c r="A1283" s="14"/>
      <c r="B1283" s="256"/>
      <c r="C1283" s="257"/>
      <c r="D1283" s="247" t="s">
        <v>218</v>
      </c>
      <c r="E1283" s="258" t="s">
        <v>1</v>
      </c>
      <c r="F1283" s="259" t="s">
        <v>1027</v>
      </c>
      <c r="G1283" s="257"/>
      <c r="H1283" s="260">
        <v>18.013000000000002</v>
      </c>
      <c r="I1283" s="261"/>
      <c r="J1283" s="257"/>
      <c r="K1283" s="257"/>
      <c r="L1283" s="262"/>
      <c r="M1283" s="263"/>
      <c r="N1283" s="264"/>
      <c r="O1283" s="264"/>
      <c r="P1283" s="264"/>
      <c r="Q1283" s="264"/>
      <c r="R1283" s="264"/>
      <c r="S1283" s="264"/>
      <c r="T1283" s="265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T1283" s="266" t="s">
        <v>218</v>
      </c>
      <c r="AU1283" s="266" t="s">
        <v>214</v>
      </c>
      <c r="AV1283" s="14" t="s">
        <v>85</v>
      </c>
      <c r="AW1283" s="14" t="s">
        <v>32</v>
      </c>
      <c r="AX1283" s="14" t="s">
        <v>76</v>
      </c>
      <c r="AY1283" s="266" t="s">
        <v>205</v>
      </c>
    </row>
    <row r="1284" s="14" customFormat="1">
      <c r="A1284" s="14"/>
      <c r="B1284" s="256"/>
      <c r="C1284" s="257"/>
      <c r="D1284" s="247" t="s">
        <v>218</v>
      </c>
      <c r="E1284" s="258" t="s">
        <v>1</v>
      </c>
      <c r="F1284" s="259" t="s">
        <v>977</v>
      </c>
      <c r="G1284" s="257"/>
      <c r="H1284" s="260">
        <v>37.649999999999999</v>
      </c>
      <c r="I1284" s="261"/>
      <c r="J1284" s="257"/>
      <c r="K1284" s="257"/>
      <c r="L1284" s="262"/>
      <c r="M1284" s="263"/>
      <c r="N1284" s="264"/>
      <c r="O1284" s="264"/>
      <c r="P1284" s="264"/>
      <c r="Q1284" s="264"/>
      <c r="R1284" s="264"/>
      <c r="S1284" s="264"/>
      <c r="T1284" s="265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66" t="s">
        <v>218</v>
      </c>
      <c r="AU1284" s="266" t="s">
        <v>214</v>
      </c>
      <c r="AV1284" s="14" t="s">
        <v>85</v>
      </c>
      <c r="AW1284" s="14" t="s">
        <v>32</v>
      </c>
      <c r="AX1284" s="14" t="s">
        <v>76</v>
      </c>
      <c r="AY1284" s="266" t="s">
        <v>205</v>
      </c>
    </row>
    <row r="1285" s="14" customFormat="1">
      <c r="A1285" s="14"/>
      <c r="B1285" s="256"/>
      <c r="C1285" s="257"/>
      <c r="D1285" s="247" t="s">
        <v>218</v>
      </c>
      <c r="E1285" s="258" t="s">
        <v>1</v>
      </c>
      <c r="F1285" s="259" t="s">
        <v>978</v>
      </c>
      <c r="G1285" s="257"/>
      <c r="H1285" s="260">
        <v>6.1500000000000004</v>
      </c>
      <c r="I1285" s="261"/>
      <c r="J1285" s="257"/>
      <c r="K1285" s="257"/>
      <c r="L1285" s="262"/>
      <c r="M1285" s="263"/>
      <c r="N1285" s="264"/>
      <c r="O1285" s="264"/>
      <c r="P1285" s="264"/>
      <c r="Q1285" s="264"/>
      <c r="R1285" s="264"/>
      <c r="S1285" s="264"/>
      <c r="T1285" s="265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66" t="s">
        <v>218</v>
      </c>
      <c r="AU1285" s="266" t="s">
        <v>214</v>
      </c>
      <c r="AV1285" s="14" t="s">
        <v>85</v>
      </c>
      <c r="AW1285" s="14" t="s">
        <v>32</v>
      </c>
      <c r="AX1285" s="14" t="s">
        <v>76</v>
      </c>
      <c r="AY1285" s="266" t="s">
        <v>205</v>
      </c>
    </row>
    <row r="1286" s="14" customFormat="1">
      <c r="A1286" s="14"/>
      <c r="B1286" s="256"/>
      <c r="C1286" s="257"/>
      <c r="D1286" s="247" t="s">
        <v>218</v>
      </c>
      <c r="E1286" s="258" t="s">
        <v>1</v>
      </c>
      <c r="F1286" s="259" t="s">
        <v>1028</v>
      </c>
      <c r="G1286" s="257"/>
      <c r="H1286" s="260">
        <v>16.949999999999999</v>
      </c>
      <c r="I1286" s="261"/>
      <c r="J1286" s="257"/>
      <c r="K1286" s="257"/>
      <c r="L1286" s="262"/>
      <c r="M1286" s="263"/>
      <c r="N1286" s="264"/>
      <c r="O1286" s="264"/>
      <c r="P1286" s="264"/>
      <c r="Q1286" s="264"/>
      <c r="R1286" s="264"/>
      <c r="S1286" s="264"/>
      <c r="T1286" s="265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66" t="s">
        <v>218</v>
      </c>
      <c r="AU1286" s="266" t="s">
        <v>214</v>
      </c>
      <c r="AV1286" s="14" t="s">
        <v>85</v>
      </c>
      <c r="AW1286" s="14" t="s">
        <v>32</v>
      </c>
      <c r="AX1286" s="14" t="s">
        <v>76</v>
      </c>
      <c r="AY1286" s="266" t="s">
        <v>205</v>
      </c>
    </row>
    <row r="1287" s="14" customFormat="1">
      <c r="A1287" s="14"/>
      <c r="B1287" s="256"/>
      <c r="C1287" s="257"/>
      <c r="D1287" s="247" t="s">
        <v>218</v>
      </c>
      <c r="E1287" s="258" t="s">
        <v>1</v>
      </c>
      <c r="F1287" s="259" t="s">
        <v>1029</v>
      </c>
      <c r="G1287" s="257"/>
      <c r="H1287" s="260">
        <v>72.123000000000005</v>
      </c>
      <c r="I1287" s="261"/>
      <c r="J1287" s="257"/>
      <c r="K1287" s="257"/>
      <c r="L1287" s="262"/>
      <c r="M1287" s="263"/>
      <c r="N1287" s="264"/>
      <c r="O1287" s="264"/>
      <c r="P1287" s="264"/>
      <c r="Q1287" s="264"/>
      <c r="R1287" s="264"/>
      <c r="S1287" s="264"/>
      <c r="T1287" s="265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66" t="s">
        <v>218</v>
      </c>
      <c r="AU1287" s="266" t="s">
        <v>214</v>
      </c>
      <c r="AV1287" s="14" t="s">
        <v>85</v>
      </c>
      <c r="AW1287" s="14" t="s">
        <v>32</v>
      </c>
      <c r="AX1287" s="14" t="s">
        <v>76</v>
      </c>
      <c r="AY1287" s="266" t="s">
        <v>205</v>
      </c>
    </row>
    <row r="1288" s="16" customFormat="1">
      <c r="A1288" s="16"/>
      <c r="B1288" s="278"/>
      <c r="C1288" s="279"/>
      <c r="D1288" s="247" t="s">
        <v>218</v>
      </c>
      <c r="E1288" s="280" t="s">
        <v>1</v>
      </c>
      <c r="F1288" s="281" t="s">
        <v>241</v>
      </c>
      <c r="G1288" s="279"/>
      <c r="H1288" s="282">
        <v>205.631</v>
      </c>
      <c r="I1288" s="283"/>
      <c r="J1288" s="279"/>
      <c r="K1288" s="279"/>
      <c r="L1288" s="284"/>
      <c r="M1288" s="285"/>
      <c r="N1288" s="286"/>
      <c r="O1288" s="286"/>
      <c r="P1288" s="286"/>
      <c r="Q1288" s="286"/>
      <c r="R1288" s="286"/>
      <c r="S1288" s="286"/>
      <c r="T1288" s="287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T1288" s="288" t="s">
        <v>218</v>
      </c>
      <c r="AU1288" s="288" t="s">
        <v>214</v>
      </c>
      <c r="AV1288" s="16" t="s">
        <v>214</v>
      </c>
      <c r="AW1288" s="16" t="s">
        <v>32</v>
      </c>
      <c r="AX1288" s="16" t="s">
        <v>76</v>
      </c>
      <c r="AY1288" s="288" t="s">
        <v>205</v>
      </c>
    </row>
    <row r="1289" s="14" customFormat="1">
      <c r="A1289" s="14"/>
      <c r="B1289" s="256"/>
      <c r="C1289" s="257"/>
      <c r="D1289" s="247" t="s">
        <v>218</v>
      </c>
      <c r="E1289" s="258" t="s">
        <v>1</v>
      </c>
      <c r="F1289" s="259" t="s">
        <v>1001</v>
      </c>
      <c r="G1289" s="257"/>
      <c r="H1289" s="260">
        <v>-163.428</v>
      </c>
      <c r="I1289" s="261"/>
      <c r="J1289" s="257"/>
      <c r="K1289" s="257"/>
      <c r="L1289" s="262"/>
      <c r="M1289" s="263"/>
      <c r="N1289" s="264"/>
      <c r="O1289" s="264"/>
      <c r="P1289" s="264"/>
      <c r="Q1289" s="264"/>
      <c r="R1289" s="264"/>
      <c r="S1289" s="264"/>
      <c r="T1289" s="265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66" t="s">
        <v>218</v>
      </c>
      <c r="AU1289" s="266" t="s">
        <v>214</v>
      </c>
      <c r="AV1289" s="14" t="s">
        <v>85</v>
      </c>
      <c r="AW1289" s="14" t="s">
        <v>32</v>
      </c>
      <c r="AX1289" s="14" t="s">
        <v>76</v>
      </c>
      <c r="AY1289" s="266" t="s">
        <v>205</v>
      </c>
    </row>
    <row r="1290" s="16" customFormat="1">
      <c r="A1290" s="16"/>
      <c r="B1290" s="278"/>
      <c r="C1290" s="279"/>
      <c r="D1290" s="247" t="s">
        <v>218</v>
      </c>
      <c r="E1290" s="280" t="s">
        <v>1</v>
      </c>
      <c r="F1290" s="281" t="s">
        <v>241</v>
      </c>
      <c r="G1290" s="279"/>
      <c r="H1290" s="282">
        <v>-163.428</v>
      </c>
      <c r="I1290" s="283"/>
      <c r="J1290" s="279"/>
      <c r="K1290" s="279"/>
      <c r="L1290" s="284"/>
      <c r="M1290" s="285"/>
      <c r="N1290" s="286"/>
      <c r="O1290" s="286"/>
      <c r="P1290" s="286"/>
      <c r="Q1290" s="286"/>
      <c r="R1290" s="286"/>
      <c r="S1290" s="286"/>
      <c r="T1290" s="287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T1290" s="288" t="s">
        <v>218</v>
      </c>
      <c r="AU1290" s="288" t="s">
        <v>214</v>
      </c>
      <c r="AV1290" s="16" t="s">
        <v>214</v>
      </c>
      <c r="AW1290" s="16" t="s">
        <v>32</v>
      </c>
      <c r="AX1290" s="16" t="s">
        <v>76</v>
      </c>
      <c r="AY1290" s="288" t="s">
        <v>205</v>
      </c>
    </row>
    <row r="1291" s="15" customFormat="1">
      <c r="A1291" s="15"/>
      <c r="B1291" s="267"/>
      <c r="C1291" s="268"/>
      <c r="D1291" s="247" t="s">
        <v>218</v>
      </c>
      <c r="E1291" s="269" t="s">
        <v>1</v>
      </c>
      <c r="F1291" s="270" t="s">
        <v>229</v>
      </c>
      <c r="G1291" s="268"/>
      <c r="H1291" s="271">
        <v>442.52800000000002</v>
      </c>
      <c r="I1291" s="272"/>
      <c r="J1291" s="268"/>
      <c r="K1291" s="268"/>
      <c r="L1291" s="273"/>
      <c r="M1291" s="274"/>
      <c r="N1291" s="275"/>
      <c r="O1291" s="275"/>
      <c r="P1291" s="275"/>
      <c r="Q1291" s="275"/>
      <c r="R1291" s="275"/>
      <c r="S1291" s="275"/>
      <c r="T1291" s="276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T1291" s="277" t="s">
        <v>218</v>
      </c>
      <c r="AU1291" s="277" t="s">
        <v>214</v>
      </c>
      <c r="AV1291" s="15" t="s">
        <v>213</v>
      </c>
      <c r="AW1291" s="15" t="s">
        <v>32</v>
      </c>
      <c r="AX1291" s="15" t="s">
        <v>83</v>
      </c>
      <c r="AY1291" s="277" t="s">
        <v>205</v>
      </c>
    </row>
    <row r="1292" s="2" customFormat="1" ht="16.5" customHeight="1">
      <c r="A1292" s="39"/>
      <c r="B1292" s="40"/>
      <c r="C1292" s="227" t="s">
        <v>1041</v>
      </c>
      <c r="D1292" s="227" t="s">
        <v>208</v>
      </c>
      <c r="E1292" s="228" t="s">
        <v>1042</v>
      </c>
      <c r="F1292" s="229" t="s">
        <v>1043</v>
      </c>
      <c r="G1292" s="230" t="s">
        <v>255</v>
      </c>
      <c r="H1292" s="231">
        <v>454.98000000000002</v>
      </c>
      <c r="I1292" s="232"/>
      <c r="J1292" s="233">
        <f>ROUND(I1292*H1292,2)</f>
        <v>0</v>
      </c>
      <c r="K1292" s="229" t="s">
        <v>212</v>
      </c>
      <c r="L1292" s="45"/>
      <c r="M1292" s="234" t="s">
        <v>1</v>
      </c>
      <c r="N1292" s="235" t="s">
        <v>41</v>
      </c>
      <c r="O1292" s="92"/>
      <c r="P1292" s="236">
        <f>O1292*H1292</f>
        <v>0</v>
      </c>
      <c r="Q1292" s="236">
        <v>0</v>
      </c>
      <c r="R1292" s="236">
        <f>Q1292*H1292</f>
        <v>0</v>
      </c>
      <c r="S1292" s="236">
        <v>0</v>
      </c>
      <c r="T1292" s="237">
        <f>S1292*H1292</f>
        <v>0</v>
      </c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R1292" s="238" t="s">
        <v>213</v>
      </c>
      <c r="AT1292" s="238" t="s">
        <v>208</v>
      </c>
      <c r="AU1292" s="238" t="s">
        <v>214</v>
      </c>
      <c r="AY1292" s="18" t="s">
        <v>205</v>
      </c>
      <c r="BE1292" s="239">
        <f>IF(N1292="základní",J1292,0)</f>
        <v>0</v>
      </c>
      <c r="BF1292" s="239">
        <f>IF(N1292="snížená",J1292,0)</f>
        <v>0</v>
      </c>
      <c r="BG1292" s="239">
        <f>IF(N1292="zákl. přenesená",J1292,0)</f>
        <v>0</v>
      </c>
      <c r="BH1292" s="239">
        <f>IF(N1292="sníž. přenesená",J1292,0)</f>
        <v>0</v>
      </c>
      <c r="BI1292" s="239">
        <f>IF(N1292="nulová",J1292,0)</f>
        <v>0</v>
      </c>
      <c r="BJ1292" s="18" t="s">
        <v>83</v>
      </c>
      <c r="BK1292" s="239">
        <f>ROUND(I1292*H1292,2)</f>
        <v>0</v>
      </c>
      <c r="BL1292" s="18" t="s">
        <v>213</v>
      </c>
      <c r="BM1292" s="238" t="s">
        <v>1044</v>
      </c>
    </row>
    <row r="1293" s="2" customFormat="1">
      <c r="A1293" s="39"/>
      <c r="B1293" s="40"/>
      <c r="C1293" s="41"/>
      <c r="D1293" s="240" t="s">
        <v>216</v>
      </c>
      <c r="E1293" s="41"/>
      <c r="F1293" s="241" t="s">
        <v>1045</v>
      </c>
      <c r="G1293" s="41"/>
      <c r="H1293" s="41"/>
      <c r="I1293" s="242"/>
      <c r="J1293" s="41"/>
      <c r="K1293" s="41"/>
      <c r="L1293" s="45"/>
      <c r="M1293" s="243"/>
      <c r="N1293" s="244"/>
      <c r="O1293" s="92"/>
      <c r="P1293" s="92"/>
      <c r="Q1293" s="92"/>
      <c r="R1293" s="92"/>
      <c r="S1293" s="92"/>
      <c r="T1293" s="93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T1293" s="18" t="s">
        <v>216</v>
      </c>
      <c r="AU1293" s="18" t="s">
        <v>214</v>
      </c>
    </row>
    <row r="1294" s="2" customFormat="1" ht="21.75" customHeight="1">
      <c r="A1294" s="39"/>
      <c r="B1294" s="40"/>
      <c r="C1294" s="289" t="s">
        <v>1046</v>
      </c>
      <c r="D1294" s="289" t="s">
        <v>386</v>
      </c>
      <c r="E1294" s="290" t="s">
        <v>1047</v>
      </c>
      <c r="F1294" s="291" t="s">
        <v>1048</v>
      </c>
      <c r="G1294" s="292" t="s">
        <v>255</v>
      </c>
      <c r="H1294" s="293">
        <v>15.75</v>
      </c>
      <c r="I1294" s="294"/>
      <c r="J1294" s="295">
        <f>ROUND(I1294*H1294,2)</f>
        <v>0</v>
      </c>
      <c r="K1294" s="291" t="s">
        <v>212</v>
      </c>
      <c r="L1294" s="296"/>
      <c r="M1294" s="297" t="s">
        <v>1</v>
      </c>
      <c r="N1294" s="298" t="s">
        <v>41</v>
      </c>
      <c r="O1294" s="92"/>
      <c r="P1294" s="236">
        <f>O1294*H1294</f>
        <v>0</v>
      </c>
      <c r="Q1294" s="236">
        <v>0.00020000000000000001</v>
      </c>
      <c r="R1294" s="236">
        <f>Q1294*H1294</f>
        <v>0.00315</v>
      </c>
      <c r="S1294" s="236">
        <v>0</v>
      </c>
      <c r="T1294" s="237">
        <f>S1294*H1294</f>
        <v>0</v>
      </c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R1294" s="238" t="s">
        <v>276</v>
      </c>
      <c r="AT1294" s="238" t="s">
        <v>386</v>
      </c>
      <c r="AU1294" s="238" t="s">
        <v>214</v>
      </c>
      <c r="AY1294" s="18" t="s">
        <v>205</v>
      </c>
      <c r="BE1294" s="239">
        <f>IF(N1294="základní",J1294,0)</f>
        <v>0</v>
      </c>
      <c r="BF1294" s="239">
        <f>IF(N1294="snížená",J1294,0)</f>
        <v>0</v>
      </c>
      <c r="BG1294" s="239">
        <f>IF(N1294="zákl. přenesená",J1294,0)</f>
        <v>0</v>
      </c>
      <c r="BH1294" s="239">
        <f>IF(N1294="sníž. přenesená",J1294,0)</f>
        <v>0</v>
      </c>
      <c r="BI1294" s="239">
        <f>IF(N1294="nulová",J1294,0)</f>
        <v>0</v>
      </c>
      <c r="BJ1294" s="18" t="s">
        <v>83</v>
      </c>
      <c r="BK1294" s="239">
        <f>ROUND(I1294*H1294,2)</f>
        <v>0</v>
      </c>
      <c r="BL1294" s="18" t="s">
        <v>213</v>
      </c>
      <c r="BM1294" s="238" t="s">
        <v>1049</v>
      </c>
    </row>
    <row r="1295" s="13" customFormat="1">
      <c r="A1295" s="13"/>
      <c r="B1295" s="245"/>
      <c r="C1295" s="246"/>
      <c r="D1295" s="247" t="s">
        <v>218</v>
      </c>
      <c r="E1295" s="248" t="s">
        <v>1</v>
      </c>
      <c r="F1295" s="249" t="s">
        <v>219</v>
      </c>
      <c r="G1295" s="246"/>
      <c r="H1295" s="248" t="s">
        <v>1</v>
      </c>
      <c r="I1295" s="250"/>
      <c r="J1295" s="246"/>
      <c r="K1295" s="246"/>
      <c r="L1295" s="251"/>
      <c r="M1295" s="252"/>
      <c r="N1295" s="253"/>
      <c r="O1295" s="253"/>
      <c r="P1295" s="253"/>
      <c r="Q1295" s="253"/>
      <c r="R1295" s="253"/>
      <c r="S1295" s="253"/>
      <c r="T1295" s="254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55" t="s">
        <v>218</v>
      </c>
      <c r="AU1295" s="255" t="s">
        <v>214</v>
      </c>
      <c r="AV1295" s="13" t="s">
        <v>83</v>
      </c>
      <c r="AW1295" s="13" t="s">
        <v>32</v>
      </c>
      <c r="AX1295" s="13" t="s">
        <v>76</v>
      </c>
      <c r="AY1295" s="255" t="s">
        <v>205</v>
      </c>
    </row>
    <row r="1296" s="13" customFormat="1">
      <c r="A1296" s="13"/>
      <c r="B1296" s="245"/>
      <c r="C1296" s="246"/>
      <c r="D1296" s="247" t="s">
        <v>218</v>
      </c>
      <c r="E1296" s="248" t="s">
        <v>1</v>
      </c>
      <c r="F1296" s="249" t="s">
        <v>220</v>
      </c>
      <c r="G1296" s="246"/>
      <c r="H1296" s="248" t="s">
        <v>1</v>
      </c>
      <c r="I1296" s="250"/>
      <c r="J1296" s="246"/>
      <c r="K1296" s="246"/>
      <c r="L1296" s="251"/>
      <c r="M1296" s="252"/>
      <c r="N1296" s="253"/>
      <c r="O1296" s="253"/>
      <c r="P1296" s="253"/>
      <c r="Q1296" s="253"/>
      <c r="R1296" s="253"/>
      <c r="S1296" s="253"/>
      <c r="T1296" s="254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5" t="s">
        <v>218</v>
      </c>
      <c r="AU1296" s="255" t="s">
        <v>214</v>
      </c>
      <c r="AV1296" s="13" t="s">
        <v>83</v>
      </c>
      <c r="AW1296" s="13" t="s">
        <v>32</v>
      </c>
      <c r="AX1296" s="13" t="s">
        <v>76</v>
      </c>
      <c r="AY1296" s="255" t="s">
        <v>205</v>
      </c>
    </row>
    <row r="1297" s="13" customFormat="1">
      <c r="A1297" s="13"/>
      <c r="B1297" s="245"/>
      <c r="C1297" s="246"/>
      <c r="D1297" s="247" t="s">
        <v>218</v>
      </c>
      <c r="E1297" s="248" t="s">
        <v>1</v>
      </c>
      <c r="F1297" s="249" t="s">
        <v>222</v>
      </c>
      <c r="G1297" s="246"/>
      <c r="H1297" s="248" t="s">
        <v>1</v>
      </c>
      <c r="I1297" s="250"/>
      <c r="J1297" s="246"/>
      <c r="K1297" s="246"/>
      <c r="L1297" s="251"/>
      <c r="M1297" s="252"/>
      <c r="N1297" s="253"/>
      <c r="O1297" s="253"/>
      <c r="P1297" s="253"/>
      <c r="Q1297" s="253"/>
      <c r="R1297" s="253"/>
      <c r="S1297" s="253"/>
      <c r="T1297" s="254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55" t="s">
        <v>218</v>
      </c>
      <c r="AU1297" s="255" t="s">
        <v>214</v>
      </c>
      <c r="AV1297" s="13" t="s">
        <v>83</v>
      </c>
      <c r="AW1297" s="13" t="s">
        <v>32</v>
      </c>
      <c r="AX1297" s="13" t="s">
        <v>76</v>
      </c>
      <c r="AY1297" s="255" t="s">
        <v>205</v>
      </c>
    </row>
    <row r="1298" s="14" customFormat="1">
      <c r="A1298" s="14"/>
      <c r="B1298" s="256"/>
      <c r="C1298" s="257"/>
      <c r="D1298" s="247" t="s">
        <v>218</v>
      </c>
      <c r="E1298" s="258" t="s">
        <v>1</v>
      </c>
      <c r="F1298" s="259" t="s">
        <v>1050</v>
      </c>
      <c r="G1298" s="257"/>
      <c r="H1298" s="260">
        <v>15</v>
      </c>
      <c r="I1298" s="261"/>
      <c r="J1298" s="257"/>
      <c r="K1298" s="257"/>
      <c r="L1298" s="262"/>
      <c r="M1298" s="263"/>
      <c r="N1298" s="264"/>
      <c r="O1298" s="264"/>
      <c r="P1298" s="264"/>
      <c r="Q1298" s="264"/>
      <c r="R1298" s="264"/>
      <c r="S1298" s="264"/>
      <c r="T1298" s="265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66" t="s">
        <v>218</v>
      </c>
      <c r="AU1298" s="266" t="s">
        <v>214</v>
      </c>
      <c r="AV1298" s="14" t="s">
        <v>85</v>
      </c>
      <c r="AW1298" s="14" t="s">
        <v>32</v>
      </c>
      <c r="AX1298" s="14" t="s">
        <v>76</v>
      </c>
      <c r="AY1298" s="266" t="s">
        <v>205</v>
      </c>
    </row>
    <row r="1299" s="15" customFormat="1">
      <c r="A1299" s="15"/>
      <c r="B1299" s="267"/>
      <c r="C1299" s="268"/>
      <c r="D1299" s="247" t="s">
        <v>218</v>
      </c>
      <c r="E1299" s="269" t="s">
        <v>1</v>
      </c>
      <c r="F1299" s="270" t="s">
        <v>229</v>
      </c>
      <c r="G1299" s="268"/>
      <c r="H1299" s="271">
        <v>15</v>
      </c>
      <c r="I1299" s="272"/>
      <c r="J1299" s="268"/>
      <c r="K1299" s="268"/>
      <c r="L1299" s="273"/>
      <c r="M1299" s="274"/>
      <c r="N1299" s="275"/>
      <c r="O1299" s="275"/>
      <c r="P1299" s="275"/>
      <c r="Q1299" s="275"/>
      <c r="R1299" s="275"/>
      <c r="S1299" s="275"/>
      <c r="T1299" s="276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T1299" s="277" t="s">
        <v>218</v>
      </c>
      <c r="AU1299" s="277" t="s">
        <v>214</v>
      </c>
      <c r="AV1299" s="15" t="s">
        <v>213</v>
      </c>
      <c r="AW1299" s="15" t="s">
        <v>32</v>
      </c>
      <c r="AX1299" s="15" t="s">
        <v>83</v>
      </c>
      <c r="AY1299" s="277" t="s">
        <v>205</v>
      </c>
    </row>
    <row r="1300" s="14" customFormat="1">
      <c r="A1300" s="14"/>
      <c r="B1300" s="256"/>
      <c r="C1300" s="257"/>
      <c r="D1300" s="247" t="s">
        <v>218</v>
      </c>
      <c r="E1300" s="257"/>
      <c r="F1300" s="259" t="s">
        <v>1051</v>
      </c>
      <c r="G1300" s="257"/>
      <c r="H1300" s="260">
        <v>15.75</v>
      </c>
      <c r="I1300" s="261"/>
      <c r="J1300" s="257"/>
      <c r="K1300" s="257"/>
      <c r="L1300" s="262"/>
      <c r="M1300" s="263"/>
      <c r="N1300" s="264"/>
      <c r="O1300" s="264"/>
      <c r="P1300" s="264"/>
      <c r="Q1300" s="264"/>
      <c r="R1300" s="264"/>
      <c r="S1300" s="264"/>
      <c r="T1300" s="265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66" t="s">
        <v>218</v>
      </c>
      <c r="AU1300" s="266" t="s">
        <v>214</v>
      </c>
      <c r="AV1300" s="14" t="s">
        <v>85</v>
      </c>
      <c r="AW1300" s="14" t="s">
        <v>4</v>
      </c>
      <c r="AX1300" s="14" t="s">
        <v>83</v>
      </c>
      <c r="AY1300" s="266" t="s">
        <v>205</v>
      </c>
    </row>
    <row r="1301" s="2" customFormat="1" ht="21.75" customHeight="1">
      <c r="A1301" s="39"/>
      <c r="B1301" s="40"/>
      <c r="C1301" s="289" t="s">
        <v>1052</v>
      </c>
      <c r="D1301" s="289" t="s">
        <v>386</v>
      </c>
      <c r="E1301" s="290" t="s">
        <v>1053</v>
      </c>
      <c r="F1301" s="291" t="s">
        <v>1054</v>
      </c>
      <c r="G1301" s="292" t="s">
        <v>255</v>
      </c>
      <c r="H1301" s="293">
        <v>372.48000000000002</v>
      </c>
      <c r="I1301" s="294"/>
      <c r="J1301" s="295">
        <f>ROUND(I1301*H1301,2)</f>
        <v>0</v>
      </c>
      <c r="K1301" s="291" t="s">
        <v>212</v>
      </c>
      <c r="L1301" s="296"/>
      <c r="M1301" s="297" t="s">
        <v>1</v>
      </c>
      <c r="N1301" s="298" t="s">
        <v>41</v>
      </c>
      <c r="O1301" s="92"/>
      <c r="P1301" s="236">
        <f>O1301*H1301</f>
        <v>0</v>
      </c>
      <c r="Q1301" s="236">
        <v>0.00012</v>
      </c>
      <c r="R1301" s="236">
        <f>Q1301*H1301</f>
        <v>0.044697600000000004</v>
      </c>
      <c r="S1301" s="236">
        <v>0</v>
      </c>
      <c r="T1301" s="237">
        <f>S1301*H1301</f>
        <v>0</v>
      </c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R1301" s="238" t="s">
        <v>276</v>
      </c>
      <c r="AT1301" s="238" t="s">
        <v>386</v>
      </c>
      <c r="AU1301" s="238" t="s">
        <v>214</v>
      </c>
      <c r="AY1301" s="18" t="s">
        <v>205</v>
      </c>
      <c r="BE1301" s="239">
        <f>IF(N1301="základní",J1301,0)</f>
        <v>0</v>
      </c>
      <c r="BF1301" s="239">
        <f>IF(N1301="snížená",J1301,0)</f>
        <v>0</v>
      </c>
      <c r="BG1301" s="239">
        <f>IF(N1301="zákl. přenesená",J1301,0)</f>
        <v>0</v>
      </c>
      <c r="BH1301" s="239">
        <f>IF(N1301="sníž. přenesená",J1301,0)</f>
        <v>0</v>
      </c>
      <c r="BI1301" s="239">
        <f>IF(N1301="nulová",J1301,0)</f>
        <v>0</v>
      </c>
      <c r="BJ1301" s="18" t="s">
        <v>83</v>
      </c>
      <c r="BK1301" s="239">
        <f>ROUND(I1301*H1301,2)</f>
        <v>0</v>
      </c>
      <c r="BL1301" s="18" t="s">
        <v>213</v>
      </c>
      <c r="BM1301" s="238" t="s">
        <v>1055</v>
      </c>
    </row>
    <row r="1302" s="13" customFormat="1">
      <c r="A1302" s="13"/>
      <c r="B1302" s="245"/>
      <c r="C1302" s="246"/>
      <c r="D1302" s="247" t="s">
        <v>218</v>
      </c>
      <c r="E1302" s="248" t="s">
        <v>1</v>
      </c>
      <c r="F1302" s="249" t="s">
        <v>219</v>
      </c>
      <c r="G1302" s="246"/>
      <c r="H1302" s="248" t="s">
        <v>1</v>
      </c>
      <c r="I1302" s="250"/>
      <c r="J1302" s="246"/>
      <c r="K1302" s="246"/>
      <c r="L1302" s="251"/>
      <c r="M1302" s="252"/>
      <c r="N1302" s="253"/>
      <c r="O1302" s="253"/>
      <c r="P1302" s="253"/>
      <c r="Q1302" s="253"/>
      <c r="R1302" s="253"/>
      <c r="S1302" s="253"/>
      <c r="T1302" s="254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5" t="s">
        <v>218</v>
      </c>
      <c r="AU1302" s="255" t="s">
        <v>214</v>
      </c>
      <c r="AV1302" s="13" t="s">
        <v>83</v>
      </c>
      <c r="AW1302" s="13" t="s">
        <v>32</v>
      </c>
      <c r="AX1302" s="13" t="s">
        <v>76</v>
      </c>
      <c r="AY1302" s="255" t="s">
        <v>205</v>
      </c>
    </row>
    <row r="1303" s="13" customFormat="1">
      <c r="A1303" s="13"/>
      <c r="B1303" s="245"/>
      <c r="C1303" s="246"/>
      <c r="D1303" s="247" t="s">
        <v>218</v>
      </c>
      <c r="E1303" s="248" t="s">
        <v>1</v>
      </c>
      <c r="F1303" s="249" t="s">
        <v>220</v>
      </c>
      <c r="G1303" s="246"/>
      <c r="H1303" s="248" t="s">
        <v>1</v>
      </c>
      <c r="I1303" s="250"/>
      <c r="J1303" s="246"/>
      <c r="K1303" s="246"/>
      <c r="L1303" s="251"/>
      <c r="M1303" s="252"/>
      <c r="N1303" s="253"/>
      <c r="O1303" s="253"/>
      <c r="P1303" s="253"/>
      <c r="Q1303" s="253"/>
      <c r="R1303" s="253"/>
      <c r="S1303" s="253"/>
      <c r="T1303" s="254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5" t="s">
        <v>218</v>
      </c>
      <c r="AU1303" s="255" t="s">
        <v>214</v>
      </c>
      <c r="AV1303" s="13" t="s">
        <v>83</v>
      </c>
      <c r="AW1303" s="13" t="s">
        <v>32</v>
      </c>
      <c r="AX1303" s="13" t="s">
        <v>76</v>
      </c>
      <c r="AY1303" s="255" t="s">
        <v>205</v>
      </c>
    </row>
    <row r="1304" s="13" customFormat="1">
      <c r="A1304" s="13"/>
      <c r="B1304" s="245"/>
      <c r="C1304" s="246"/>
      <c r="D1304" s="247" t="s">
        <v>218</v>
      </c>
      <c r="E1304" s="248" t="s">
        <v>1</v>
      </c>
      <c r="F1304" s="249" t="s">
        <v>222</v>
      </c>
      <c r="G1304" s="246"/>
      <c r="H1304" s="248" t="s">
        <v>1</v>
      </c>
      <c r="I1304" s="250"/>
      <c r="J1304" s="246"/>
      <c r="K1304" s="246"/>
      <c r="L1304" s="251"/>
      <c r="M1304" s="252"/>
      <c r="N1304" s="253"/>
      <c r="O1304" s="253"/>
      <c r="P1304" s="253"/>
      <c r="Q1304" s="253"/>
      <c r="R1304" s="253"/>
      <c r="S1304" s="253"/>
      <c r="T1304" s="254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5" t="s">
        <v>218</v>
      </c>
      <c r="AU1304" s="255" t="s">
        <v>214</v>
      </c>
      <c r="AV1304" s="13" t="s">
        <v>83</v>
      </c>
      <c r="AW1304" s="13" t="s">
        <v>32</v>
      </c>
      <c r="AX1304" s="13" t="s">
        <v>76</v>
      </c>
      <c r="AY1304" s="255" t="s">
        <v>205</v>
      </c>
    </row>
    <row r="1305" s="14" customFormat="1">
      <c r="A1305" s="14"/>
      <c r="B1305" s="256"/>
      <c r="C1305" s="257"/>
      <c r="D1305" s="247" t="s">
        <v>218</v>
      </c>
      <c r="E1305" s="258" t="s">
        <v>1</v>
      </c>
      <c r="F1305" s="259" t="s">
        <v>1056</v>
      </c>
      <c r="G1305" s="257"/>
      <c r="H1305" s="260">
        <v>67.5</v>
      </c>
      <c r="I1305" s="261"/>
      <c r="J1305" s="257"/>
      <c r="K1305" s="257"/>
      <c r="L1305" s="262"/>
      <c r="M1305" s="263"/>
      <c r="N1305" s="264"/>
      <c r="O1305" s="264"/>
      <c r="P1305" s="264"/>
      <c r="Q1305" s="264"/>
      <c r="R1305" s="264"/>
      <c r="S1305" s="264"/>
      <c r="T1305" s="265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66" t="s">
        <v>218</v>
      </c>
      <c r="AU1305" s="266" t="s">
        <v>214</v>
      </c>
      <c r="AV1305" s="14" t="s">
        <v>85</v>
      </c>
      <c r="AW1305" s="14" t="s">
        <v>32</v>
      </c>
      <c r="AX1305" s="14" t="s">
        <v>76</v>
      </c>
      <c r="AY1305" s="266" t="s">
        <v>205</v>
      </c>
    </row>
    <row r="1306" s="14" customFormat="1">
      <c r="A1306" s="14"/>
      <c r="B1306" s="256"/>
      <c r="C1306" s="257"/>
      <c r="D1306" s="247" t="s">
        <v>218</v>
      </c>
      <c r="E1306" s="258" t="s">
        <v>1</v>
      </c>
      <c r="F1306" s="259" t="s">
        <v>1057</v>
      </c>
      <c r="G1306" s="257"/>
      <c r="H1306" s="260">
        <v>304.98000000000002</v>
      </c>
      <c r="I1306" s="261"/>
      <c r="J1306" s="257"/>
      <c r="K1306" s="257"/>
      <c r="L1306" s="262"/>
      <c r="M1306" s="263"/>
      <c r="N1306" s="264"/>
      <c r="O1306" s="264"/>
      <c r="P1306" s="264"/>
      <c r="Q1306" s="264"/>
      <c r="R1306" s="264"/>
      <c r="S1306" s="264"/>
      <c r="T1306" s="265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66" t="s">
        <v>218</v>
      </c>
      <c r="AU1306" s="266" t="s">
        <v>214</v>
      </c>
      <c r="AV1306" s="14" t="s">
        <v>85</v>
      </c>
      <c r="AW1306" s="14" t="s">
        <v>32</v>
      </c>
      <c r="AX1306" s="14" t="s">
        <v>76</v>
      </c>
      <c r="AY1306" s="266" t="s">
        <v>205</v>
      </c>
    </row>
    <row r="1307" s="15" customFormat="1">
      <c r="A1307" s="15"/>
      <c r="B1307" s="267"/>
      <c r="C1307" s="268"/>
      <c r="D1307" s="247" t="s">
        <v>218</v>
      </c>
      <c r="E1307" s="269" t="s">
        <v>1</v>
      </c>
      <c r="F1307" s="270" t="s">
        <v>229</v>
      </c>
      <c r="G1307" s="268"/>
      <c r="H1307" s="271">
        <v>372.48000000000002</v>
      </c>
      <c r="I1307" s="272"/>
      <c r="J1307" s="268"/>
      <c r="K1307" s="268"/>
      <c r="L1307" s="273"/>
      <c r="M1307" s="274"/>
      <c r="N1307" s="275"/>
      <c r="O1307" s="275"/>
      <c r="P1307" s="275"/>
      <c r="Q1307" s="275"/>
      <c r="R1307" s="275"/>
      <c r="S1307" s="275"/>
      <c r="T1307" s="276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T1307" s="277" t="s">
        <v>218</v>
      </c>
      <c r="AU1307" s="277" t="s">
        <v>214</v>
      </c>
      <c r="AV1307" s="15" t="s">
        <v>213</v>
      </c>
      <c r="AW1307" s="15" t="s">
        <v>32</v>
      </c>
      <c r="AX1307" s="15" t="s">
        <v>83</v>
      </c>
      <c r="AY1307" s="277" t="s">
        <v>205</v>
      </c>
    </row>
    <row r="1308" s="2" customFormat="1" ht="24.15" customHeight="1">
      <c r="A1308" s="39"/>
      <c r="B1308" s="40"/>
      <c r="C1308" s="289" t="s">
        <v>1058</v>
      </c>
      <c r="D1308" s="289" t="s">
        <v>386</v>
      </c>
      <c r="E1308" s="290" t="s">
        <v>1059</v>
      </c>
      <c r="F1308" s="291" t="s">
        <v>1060</v>
      </c>
      <c r="G1308" s="292" t="s">
        <v>255</v>
      </c>
      <c r="H1308" s="293">
        <v>67.5</v>
      </c>
      <c r="I1308" s="294"/>
      <c r="J1308" s="295">
        <f>ROUND(I1308*H1308,2)</f>
        <v>0</v>
      </c>
      <c r="K1308" s="291" t="s">
        <v>212</v>
      </c>
      <c r="L1308" s="296"/>
      <c r="M1308" s="297" t="s">
        <v>1</v>
      </c>
      <c r="N1308" s="298" t="s">
        <v>41</v>
      </c>
      <c r="O1308" s="92"/>
      <c r="P1308" s="236">
        <f>O1308*H1308</f>
        <v>0</v>
      </c>
      <c r="Q1308" s="236">
        <v>4.0000000000000003E-05</v>
      </c>
      <c r="R1308" s="236">
        <f>Q1308*H1308</f>
        <v>0.0027000000000000001</v>
      </c>
      <c r="S1308" s="236">
        <v>0</v>
      </c>
      <c r="T1308" s="237">
        <f>S1308*H1308</f>
        <v>0</v>
      </c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R1308" s="238" t="s">
        <v>276</v>
      </c>
      <c r="AT1308" s="238" t="s">
        <v>386</v>
      </c>
      <c r="AU1308" s="238" t="s">
        <v>214</v>
      </c>
      <c r="AY1308" s="18" t="s">
        <v>205</v>
      </c>
      <c r="BE1308" s="239">
        <f>IF(N1308="základní",J1308,0)</f>
        <v>0</v>
      </c>
      <c r="BF1308" s="239">
        <f>IF(N1308="snížená",J1308,0)</f>
        <v>0</v>
      </c>
      <c r="BG1308" s="239">
        <f>IF(N1308="zákl. přenesená",J1308,0)</f>
        <v>0</v>
      </c>
      <c r="BH1308" s="239">
        <f>IF(N1308="sníž. přenesená",J1308,0)</f>
        <v>0</v>
      </c>
      <c r="BI1308" s="239">
        <f>IF(N1308="nulová",J1308,0)</f>
        <v>0</v>
      </c>
      <c r="BJ1308" s="18" t="s">
        <v>83</v>
      </c>
      <c r="BK1308" s="239">
        <f>ROUND(I1308*H1308,2)</f>
        <v>0</v>
      </c>
      <c r="BL1308" s="18" t="s">
        <v>213</v>
      </c>
      <c r="BM1308" s="238" t="s">
        <v>1061</v>
      </c>
    </row>
    <row r="1309" s="13" customFormat="1">
      <c r="A1309" s="13"/>
      <c r="B1309" s="245"/>
      <c r="C1309" s="246"/>
      <c r="D1309" s="247" t="s">
        <v>218</v>
      </c>
      <c r="E1309" s="248" t="s">
        <v>1</v>
      </c>
      <c r="F1309" s="249" t="s">
        <v>219</v>
      </c>
      <c r="G1309" s="246"/>
      <c r="H1309" s="248" t="s">
        <v>1</v>
      </c>
      <c r="I1309" s="250"/>
      <c r="J1309" s="246"/>
      <c r="K1309" s="246"/>
      <c r="L1309" s="251"/>
      <c r="M1309" s="252"/>
      <c r="N1309" s="253"/>
      <c r="O1309" s="253"/>
      <c r="P1309" s="253"/>
      <c r="Q1309" s="253"/>
      <c r="R1309" s="253"/>
      <c r="S1309" s="253"/>
      <c r="T1309" s="254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55" t="s">
        <v>218</v>
      </c>
      <c r="AU1309" s="255" t="s">
        <v>214</v>
      </c>
      <c r="AV1309" s="13" t="s">
        <v>83</v>
      </c>
      <c r="AW1309" s="13" t="s">
        <v>32</v>
      </c>
      <c r="AX1309" s="13" t="s">
        <v>76</v>
      </c>
      <c r="AY1309" s="255" t="s">
        <v>205</v>
      </c>
    </row>
    <row r="1310" s="13" customFormat="1">
      <c r="A1310" s="13"/>
      <c r="B1310" s="245"/>
      <c r="C1310" s="246"/>
      <c r="D1310" s="247" t="s">
        <v>218</v>
      </c>
      <c r="E1310" s="248" t="s">
        <v>1</v>
      </c>
      <c r="F1310" s="249" t="s">
        <v>220</v>
      </c>
      <c r="G1310" s="246"/>
      <c r="H1310" s="248" t="s">
        <v>1</v>
      </c>
      <c r="I1310" s="250"/>
      <c r="J1310" s="246"/>
      <c r="K1310" s="246"/>
      <c r="L1310" s="251"/>
      <c r="M1310" s="252"/>
      <c r="N1310" s="253"/>
      <c r="O1310" s="253"/>
      <c r="P1310" s="253"/>
      <c r="Q1310" s="253"/>
      <c r="R1310" s="253"/>
      <c r="S1310" s="253"/>
      <c r="T1310" s="254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5" t="s">
        <v>218</v>
      </c>
      <c r="AU1310" s="255" t="s">
        <v>214</v>
      </c>
      <c r="AV1310" s="13" t="s">
        <v>83</v>
      </c>
      <c r="AW1310" s="13" t="s">
        <v>32</v>
      </c>
      <c r="AX1310" s="13" t="s">
        <v>76</v>
      </c>
      <c r="AY1310" s="255" t="s">
        <v>205</v>
      </c>
    </row>
    <row r="1311" s="13" customFormat="1">
      <c r="A1311" s="13"/>
      <c r="B1311" s="245"/>
      <c r="C1311" s="246"/>
      <c r="D1311" s="247" t="s">
        <v>218</v>
      </c>
      <c r="E1311" s="248" t="s">
        <v>1</v>
      </c>
      <c r="F1311" s="249" t="s">
        <v>222</v>
      </c>
      <c r="G1311" s="246"/>
      <c r="H1311" s="248" t="s">
        <v>1</v>
      </c>
      <c r="I1311" s="250"/>
      <c r="J1311" s="246"/>
      <c r="K1311" s="246"/>
      <c r="L1311" s="251"/>
      <c r="M1311" s="252"/>
      <c r="N1311" s="253"/>
      <c r="O1311" s="253"/>
      <c r="P1311" s="253"/>
      <c r="Q1311" s="253"/>
      <c r="R1311" s="253"/>
      <c r="S1311" s="253"/>
      <c r="T1311" s="254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55" t="s">
        <v>218</v>
      </c>
      <c r="AU1311" s="255" t="s">
        <v>214</v>
      </c>
      <c r="AV1311" s="13" t="s">
        <v>83</v>
      </c>
      <c r="AW1311" s="13" t="s">
        <v>32</v>
      </c>
      <c r="AX1311" s="13" t="s">
        <v>76</v>
      </c>
      <c r="AY1311" s="255" t="s">
        <v>205</v>
      </c>
    </row>
    <row r="1312" s="14" customFormat="1">
      <c r="A1312" s="14"/>
      <c r="B1312" s="256"/>
      <c r="C1312" s="257"/>
      <c r="D1312" s="247" t="s">
        <v>218</v>
      </c>
      <c r="E1312" s="258" t="s">
        <v>1</v>
      </c>
      <c r="F1312" s="259" t="s">
        <v>1056</v>
      </c>
      <c r="G1312" s="257"/>
      <c r="H1312" s="260">
        <v>67.5</v>
      </c>
      <c r="I1312" s="261"/>
      <c r="J1312" s="257"/>
      <c r="K1312" s="257"/>
      <c r="L1312" s="262"/>
      <c r="M1312" s="263"/>
      <c r="N1312" s="264"/>
      <c r="O1312" s="264"/>
      <c r="P1312" s="264"/>
      <c r="Q1312" s="264"/>
      <c r="R1312" s="264"/>
      <c r="S1312" s="264"/>
      <c r="T1312" s="265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66" t="s">
        <v>218</v>
      </c>
      <c r="AU1312" s="266" t="s">
        <v>214</v>
      </c>
      <c r="AV1312" s="14" t="s">
        <v>85</v>
      </c>
      <c r="AW1312" s="14" t="s">
        <v>32</v>
      </c>
      <c r="AX1312" s="14" t="s">
        <v>76</v>
      </c>
      <c r="AY1312" s="266" t="s">
        <v>205</v>
      </c>
    </row>
    <row r="1313" s="15" customFormat="1">
      <c r="A1313" s="15"/>
      <c r="B1313" s="267"/>
      <c r="C1313" s="268"/>
      <c r="D1313" s="247" t="s">
        <v>218</v>
      </c>
      <c r="E1313" s="269" t="s">
        <v>1</v>
      </c>
      <c r="F1313" s="270" t="s">
        <v>229</v>
      </c>
      <c r="G1313" s="268"/>
      <c r="H1313" s="271">
        <v>67.5</v>
      </c>
      <c r="I1313" s="272"/>
      <c r="J1313" s="268"/>
      <c r="K1313" s="268"/>
      <c r="L1313" s="273"/>
      <c r="M1313" s="274"/>
      <c r="N1313" s="275"/>
      <c r="O1313" s="275"/>
      <c r="P1313" s="275"/>
      <c r="Q1313" s="275"/>
      <c r="R1313" s="275"/>
      <c r="S1313" s="275"/>
      <c r="T1313" s="276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77" t="s">
        <v>218</v>
      </c>
      <c r="AU1313" s="277" t="s">
        <v>214</v>
      </c>
      <c r="AV1313" s="15" t="s">
        <v>213</v>
      </c>
      <c r="AW1313" s="15" t="s">
        <v>32</v>
      </c>
      <c r="AX1313" s="15" t="s">
        <v>83</v>
      </c>
      <c r="AY1313" s="277" t="s">
        <v>205</v>
      </c>
    </row>
    <row r="1314" s="2" customFormat="1" ht="16.5" customHeight="1">
      <c r="A1314" s="39"/>
      <c r="B1314" s="40"/>
      <c r="C1314" s="227" t="s">
        <v>1062</v>
      </c>
      <c r="D1314" s="227" t="s">
        <v>208</v>
      </c>
      <c r="E1314" s="228" t="s">
        <v>1063</v>
      </c>
      <c r="F1314" s="229" t="s">
        <v>1064</v>
      </c>
      <c r="G1314" s="230" t="s">
        <v>398</v>
      </c>
      <c r="H1314" s="231">
        <v>42.549999999999997</v>
      </c>
      <c r="I1314" s="232"/>
      <c r="J1314" s="233">
        <f>ROUND(I1314*H1314,2)</f>
        <v>0</v>
      </c>
      <c r="K1314" s="229" t="s">
        <v>212</v>
      </c>
      <c r="L1314" s="45"/>
      <c r="M1314" s="234" t="s">
        <v>1</v>
      </c>
      <c r="N1314" s="235" t="s">
        <v>41</v>
      </c>
      <c r="O1314" s="92"/>
      <c r="P1314" s="236">
        <f>O1314*H1314</f>
        <v>0</v>
      </c>
      <c r="Q1314" s="236">
        <v>9.0000000000000006E-05</v>
      </c>
      <c r="R1314" s="236">
        <f>Q1314*H1314</f>
        <v>0.0038295</v>
      </c>
      <c r="S1314" s="236">
        <v>6.0000000000000002E-05</v>
      </c>
      <c r="T1314" s="237">
        <f>S1314*H1314</f>
        <v>0.0025529999999999997</v>
      </c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R1314" s="238" t="s">
        <v>213</v>
      </c>
      <c r="AT1314" s="238" t="s">
        <v>208</v>
      </c>
      <c r="AU1314" s="238" t="s">
        <v>214</v>
      </c>
      <c r="AY1314" s="18" t="s">
        <v>205</v>
      </c>
      <c r="BE1314" s="239">
        <f>IF(N1314="základní",J1314,0)</f>
        <v>0</v>
      </c>
      <c r="BF1314" s="239">
        <f>IF(N1314="snížená",J1314,0)</f>
        <v>0</v>
      </c>
      <c r="BG1314" s="239">
        <f>IF(N1314="zákl. přenesená",J1314,0)</f>
        <v>0</v>
      </c>
      <c r="BH1314" s="239">
        <f>IF(N1314="sníž. přenesená",J1314,0)</f>
        <v>0</v>
      </c>
      <c r="BI1314" s="239">
        <f>IF(N1314="nulová",J1314,0)</f>
        <v>0</v>
      </c>
      <c r="BJ1314" s="18" t="s">
        <v>83</v>
      </c>
      <c r="BK1314" s="239">
        <f>ROUND(I1314*H1314,2)</f>
        <v>0</v>
      </c>
      <c r="BL1314" s="18" t="s">
        <v>213</v>
      </c>
      <c r="BM1314" s="238" t="s">
        <v>1065</v>
      </c>
    </row>
    <row r="1315" s="2" customFormat="1">
      <c r="A1315" s="39"/>
      <c r="B1315" s="40"/>
      <c r="C1315" s="41"/>
      <c r="D1315" s="240" t="s">
        <v>216</v>
      </c>
      <c r="E1315" s="41"/>
      <c r="F1315" s="241" t="s">
        <v>1066</v>
      </c>
      <c r="G1315" s="41"/>
      <c r="H1315" s="41"/>
      <c r="I1315" s="242"/>
      <c r="J1315" s="41"/>
      <c r="K1315" s="41"/>
      <c r="L1315" s="45"/>
      <c r="M1315" s="243"/>
      <c r="N1315" s="244"/>
      <c r="O1315" s="92"/>
      <c r="P1315" s="92"/>
      <c r="Q1315" s="92"/>
      <c r="R1315" s="92"/>
      <c r="S1315" s="92"/>
      <c r="T1315" s="93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T1315" s="18" t="s">
        <v>216</v>
      </c>
      <c r="AU1315" s="18" t="s">
        <v>214</v>
      </c>
    </row>
    <row r="1316" s="13" customFormat="1">
      <c r="A1316" s="13"/>
      <c r="B1316" s="245"/>
      <c r="C1316" s="246"/>
      <c r="D1316" s="247" t="s">
        <v>218</v>
      </c>
      <c r="E1316" s="248" t="s">
        <v>1</v>
      </c>
      <c r="F1316" s="249" t="s">
        <v>219</v>
      </c>
      <c r="G1316" s="246"/>
      <c r="H1316" s="248" t="s">
        <v>1</v>
      </c>
      <c r="I1316" s="250"/>
      <c r="J1316" s="246"/>
      <c r="K1316" s="246"/>
      <c r="L1316" s="251"/>
      <c r="M1316" s="252"/>
      <c r="N1316" s="253"/>
      <c r="O1316" s="253"/>
      <c r="P1316" s="253"/>
      <c r="Q1316" s="253"/>
      <c r="R1316" s="253"/>
      <c r="S1316" s="253"/>
      <c r="T1316" s="254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55" t="s">
        <v>218</v>
      </c>
      <c r="AU1316" s="255" t="s">
        <v>214</v>
      </c>
      <c r="AV1316" s="13" t="s">
        <v>83</v>
      </c>
      <c r="AW1316" s="13" t="s">
        <v>32</v>
      </c>
      <c r="AX1316" s="13" t="s">
        <v>76</v>
      </c>
      <c r="AY1316" s="255" t="s">
        <v>205</v>
      </c>
    </row>
    <row r="1317" s="13" customFormat="1">
      <c r="A1317" s="13"/>
      <c r="B1317" s="245"/>
      <c r="C1317" s="246"/>
      <c r="D1317" s="247" t="s">
        <v>218</v>
      </c>
      <c r="E1317" s="248" t="s">
        <v>1</v>
      </c>
      <c r="F1317" s="249" t="s">
        <v>220</v>
      </c>
      <c r="G1317" s="246"/>
      <c r="H1317" s="248" t="s">
        <v>1</v>
      </c>
      <c r="I1317" s="250"/>
      <c r="J1317" s="246"/>
      <c r="K1317" s="246"/>
      <c r="L1317" s="251"/>
      <c r="M1317" s="252"/>
      <c r="N1317" s="253"/>
      <c r="O1317" s="253"/>
      <c r="P1317" s="253"/>
      <c r="Q1317" s="253"/>
      <c r="R1317" s="253"/>
      <c r="S1317" s="253"/>
      <c r="T1317" s="254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55" t="s">
        <v>218</v>
      </c>
      <c r="AU1317" s="255" t="s">
        <v>214</v>
      </c>
      <c r="AV1317" s="13" t="s">
        <v>83</v>
      </c>
      <c r="AW1317" s="13" t="s">
        <v>32</v>
      </c>
      <c r="AX1317" s="13" t="s">
        <v>76</v>
      </c>
      <c r="AY1317" s="255" t="s">
        <v>205</v>
      </c>
    </row>
    <row r="1318" s="13" customFormat="1">
      <c r="A1318" s="13"/>
      <c r="B1318" s="245"/>
      <c r="C1318" s="246"/>
      <c r="D1318" s="247" t="s">
        <v>218</v>
      </c>
      <c r="E1318" s="248" t="s">
        <v>1</v>
      </c>
      <c r="F1318" s="249" t="s">
        <v>222</v>
      </c>
      <c r="G1318" s="246"/>
      <c r="H1318" s="248" t="s">
        <v>1</v>
      </c>
      <c r="I1318" s="250"/>
      <c r="J1318" s="246"/>
      <c r="K1318" s="246"/>
      <c r="L1318" s="251"/>
      <c r="M1318" s="252"/>
      <c r="N1318" s="253"/>
      <c r="O1318" s="253"/>
      <c r="P1318" s="253"/>
      <c r="Q1318" s="253"/>
      <c r="R1318" s="253"/>
      <c r="S1318" s="253"/>
      <c r="T1318" s="254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55" t="s">
        <v>218</v>
      </c>
      <c r="AU1318" s="255" t="s">
        <v>214</v>
      </c>
      <c r="AV1318" s="13" t="s">
        <v>83</v>
      </c>
      <c r="AW1318" s="13" t="s">
        <v>32</v>
      </c>
      <c r="AX1318" s="13" t="s">
        <v>76</v>
      </c>
      <c r="AY1318" s="255" t="s">
        <v>205</v>
      </c>
    </row>
    <row r="1319" s="14" customFormat="1">
      <c r="A1319" s="14"/>
      <c r="B1319" s="256"/>
      <c r="C1319" s="257"/>
      <c r="D1319" s="247" t="s">
        <v>218</v>
      </c>
      <c r="E1319" s="258" t="s">
        <v>1</v>
      </c>
      <c r="F1319" s="259" t="s">
        <v>1067</v>
      </c>
      <c r="G1319" s="257"/>
      <c r="H1319" s="260">
        <v>42.549999999999997</v>
      </c>
      <c r="I1319" s="261"/>
      <c r="J1319" s="257"/>
      <c r="K1319" s="257"/>
      <c r="L1319" s="262"/>
      <c r="M1319" s="263"/>
      <c r="N1319" s="264"/>
      <c r="O1319" s="264"/>
      <c r="P1319" s="264"/>
      <c r="Q1319" s="264"/>
      <c r="R1319" s="264"/>
      <c r="S1319" s="264"/>
      <c r="T1319" s="265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66" t="s">
        <v>218</v>
      </c>
      <c r="AU1319" s="266" t="s">
        <v>214</v>
      </c>
      <c r="AV1319" s="14" t="s">
        <v>85</v>
      </c>
      <c r="AW1319" s="14" t="s">
        <v>32</v>
      </c>
      <c r="AX1319" s="14" t="s">
        <v>76</v>
      </c>
      <c r="AY1319" s="266" t="s">
        <v>205</v>
      </c>
    </row>
    <row r="1320" s="15" customFormat="1">
      <c r="A1320" s="15"/>
      <c r="B1320" s="267"/>
      <c r="C1320" s="268"/>
      <c r="D1320" s="247" t="s">
        <v>218</v>
      </c>
      <c r="E1320" s="269" t="s">
        <v>1</v>
      </c>
      <c r="F1320" s="270" t="s">
        <v>229</v>
      </c>
      <c r="G1320" s="268"/>
      <c r="H1320" s="271">
        <v>42.549999999999997</v>
      </c>
      <c r="I1320" s="272"/>
      <c r="J1320" s="268"/>
      <c r="K1320" s="268"/>
      <c r="L1320" s="273"/>
      <c r="M1320" s="274"/>
      <c r="N1320" s="275"/>
      <c r="O1320" s="275"/>
      <c r="P1320" s="275"/>
      <c r="Q1320" s="275"/>
      <c r="R1320" s="275"/>
      <c r="S1320" s="275"/>
      <c r="T1320" s="276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T1320" s="277" t="s">
        <v>218</v>
      </c>
      <c r="AU1320" s="277" t="s">
        <v>214</v>
      </c>
      <c r="AV1320" s="15" t="s">
        <v>213</v>
      </c>
      <c r="AW1320" s="15" t="s">
        <v>32</v>
      </c>
      <c r="AX1320" s="15" t="s">
        <v>83</v>
      </c>
      <c r="AY1320" s="277" t="s">
        <v>205</v>
      </c>
    </row>
    <row r="1321" s="2" customFormat="1" ht="16.5" customHeight="1">
      <c r="A1321" s="39"/>
      <c r="B1321" s="40"/>
      <c r="C1321" s="227" t="s">
        <v>1068</v>
      </c>
      <c r="D1321" s="227" t="s">
        <v>208</v>
      </c>
      <c r="E1321" s="228" t="s">
        <v>1069</v>
      </c>
      <c r="F1321" s="229" t="s">
        <v>1070</v>
      </c>
      <c r="G1321" s="230" t="s">
        <v>398</v>
      </c>
      <c r="H1321" s="231">
        <v>75</v>
      </c>
      <c r="I1321" s="232"/>
      <c r="J1321" s="233">
        <f>ROUND(I1321*H1321,2)</f>
        <v>0</v>
      </c>
      <c r="K1321" s="229" t="s">
        <v>212</v>
      </c>
      <c r="L1321" s="45"/>
      <c r="M1321" s="234" t="s">
        <v>1</v>
      </c>
      <c r="N1321" s="235" t="s">
        <v>41</v>
      </c>
      <c r="O1321" s="92"/>
      <c r="P1321" s="236">
        <f>O1321*H1321</f>
        <v>0</v>
      </c>
      <c r="Q1321" s="236">
        <v>0.00024000000000000001</v>
      </c>
      <c r="R1321" s="236">
        <f>Q1321*H1321</f>
        <v>0.018000000000000002</v>
      </c>
      <c r="S1321" s="236">
        <v>0.00024000000000000001</v>
      </c>
      <c r="T1321" s="237">
        <f>S1321*H1321</f>
        <v>0.018000000000000002</v>
      </c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R1321" s="238" t="s">
        <v>213</v>
      </c>
      <c r="AT1321" s="238" t="s">
        <v>208</v>
      </c>
      <c r="AU1321" s="238" t="s">
        <v>214</v>
      </c>
      <c r="AY1321" s="18" t="s">
        <v>205</v>
      </c>
      <c r="BE1321" s="239">
        <f>IF(N1321="základní",J1321,0)</f>
        <v>0</v>
      </c>
      <c r="BF1321" s="239">
        <f>IF(N1321="snížená",J1321,0)</f>
        <v>0</v>
      </c>
      <c r="BG1321" s="239">
        <f>IF(N1321="zákl. přenesená",J1321,0)</f>
        <v>0</v>
      </c>
      <c r="BH1321" s="239">
        <f>IF(N1321="sníž. přenesená",J1321,0)</f>
        <v>0</v>
      </c>
      <c r="BI1321" s="239">
        <f>IF(N1321="nulová",J1321,0)</f>
        <v>0</v>
      </c>
      <c r="BJ1321" s="18" t="s">
        <v>83</v>
      </c>
      <c r="BK1321" s="239">
        <f>ROUND(I1321*H1321,2)</f>
        <v>0</v>
      </c>
      <c r="BL1321" s="18" t="s">
        <v>213</v>
      </c>
      <c r="BM1321" s="238" t="s">
        <v>1071</v>
      </c>
    </row>
    <row r="1322" s="2" customFormat="1">
      <c r="A1322" s="39"/>
      <c r="B1322" s="40"/>
      <c r="C1322" s="41"/>
      <c r="D1322" s="240" t="s">
        <v>216</v>
      </c>
      <c r="E1322" s="41"/>
      <c r="F1322" s="241" t="s">
        <v>1072</v>
      </c>
      <c r="G1322" s="41"/>
      <c r="H1322" s="41"/>
      <c r="I1322" s="242"/>
      <c r="J1322" s="41"/>
      <c r="K1322" s="41"/>
      <c r="L1322" s="45"/>
      <c r="M1322" s="243"/>
      <c r="N1322" s="244"/>
      <c r="O1322" s="92"/>
      <c r="P1322" s="92"/>
      <c r="Q1322" s="92"/>
      <c r="R1322" s="92"/>
      <c r="S1322" s="92"/>
      <c r="T1322" s="93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T1322" s="18" t="s">
        <v>216</v>
      </c>
      <c r="AU1322" s="18" t="s">
        <v>214</v>
      </c>
    </row>
    <row r="1323" s="13" customFormat="1">
      <c r="A1323" s="13"/>
      <c r="B1323" s="245"/>
      <c r="C1323" s="246"/>
      <c r="D1323" s="247" t="s">
        <v>218</v>
      </c>
      <c r="E1323" s="248" t="s">
        <v>1</v>
      </c>
      <c r="F1323" s="249" t="s">
        <v>219</v>
      </c>
      <c r="G1323" s="246"/>
      <c r="H1323" s="248" t="s">
        <v>1</v>
      </c>
      <c r="I1323" s="250"/>
      <c r="J1323" s="246"/>
      <c r="K1323" s="246"/>
      <c r="L1323" s="251"/>
      <c r="M1323" s="252"/>
      <c r="N1323" s="253"/>
      <c r="O1323" s="253"/>
      <c r="P1323" s="253"/>
      <c r="Q1323" s="253"/>
      <c r="R1323" s="253"/>
      <c r="S1323" s="253"/>
      <c r="T1323" s="254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5" t="s">
        <v>218</v>
      </c>
      <c r="AU1323" s="255" t="s">
        <v>214</v>
      </c>
      <c r="AV1323" s="13" t="s">
        <v>83</v>
      </c>
      <c r="AW1323" s="13" t="s">
        <v>32</v>
      </c>
      <c r="AX1323" s="13" t="s">
        <v>76</v>
      </c>
      <c r="AY1323" s="255" t="s">
        <v>205</v>
      </c>
    </row>
    <row r="1324" s="13" customFormat="1">
      <c r="A1324" s="13"/>
      <c r="B1324" s="245"/>
      <c r="C1324" s="246"/>
      <c r="D1324" s="247" t="s">
        <v>218</v>
      </c>
      <c r="E1324" s="248" t="s">
        <v>1</v>
      </c>
      <c r="F1324" s="249" t="s">
        <v>220</v>
      </c>
      <c r="G1324" s="246"/>
      <c r="H1324" s="248" t="s">
        <v>1</v>
      </c>
      <c r="I1324" s="250"/>
      <c r="J1324" s="246"/>
      <c r="K1324" s="246"/>
      <c r="L1324" s="251"/>
      <c r="M1324" s="252"/>
      <c r="N1324" s="253"/>
      <c r="O1324" s="253"/>
      <c r="P1324" s="253"/>
      <c r="Q1324" s="253"/>
      <c r="R1324" s="253"/>
      <c r="S1324" s="253"/>
      <c r="T1324" s="254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5" t="s">
        <v>218</v>
      </c>
      <c r="AU1324" s="255" t="s">
        <v>214</v>
      </c>
      <c r="AV1324" s="13" t="s">
        <v>83</v>
      </c>
      <c r="AW1324" s="13" t="s">
        <v>32</v>
      </c>
      <c r="AX1324" s="13" t="s">
        <v>76</v>
      </c>
      <c r="AY1324" s="255" t="s">
        <v>205</v>
      </c>
    </row>
    <row r="1325" s="13" customFormat="1">
      <c r="A1325" s="13"/>
      <c r="B1325" s="245"/>
      <c r="C1325" s="246"/>
      <c r="D1325" s="247" t="s">
        <v>218</v>
      </c>
      <c r="E1325" s="248" t="s">
        <v>1</v>
      </c>
      <c r="F1325" s="249" t="s">
        <v>222</v>
      </c>
      <c r="G1325" s="246"/>
      <c r="H1325" s="248" t="s">
        <v>1</v>
      </c>
      <c r="I1325" s="250"/>
      <c r="J1325" s="246"/>
      <c r="K1325" s="246"/>
      <c r="L1325" s="251"/>
      <c r="M1325" s="252"/>
      <c r="N1325" s="253"/>
      <c r="O1325" s="253"/>
      <c r="P1325" s="253"/>
      <c r="Q1325" s="253"/>
      <c r="R1325" s="253"/>
      <c r="S1325" s="253"/>
      <c r="T1325" s="254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5" t="s">
        <v>218</v>
      </c>
      <c r="AU1325" s="255" t="s">
        <v>214</v>
      </c>
      <c r="AV1325" s="13" t="s">
        <v>83</v>
      </c>
      <c r="AW1325" s="13" t="s">
        <v>32</v>
      </c>
      <c r="AX1325" s="13" t="s">
        <v>76</v>
      </c>
      <c r="AY1325" s="255" t="s">
        <v>205</v>
      </c>
    </row>
    <row r="1326" s="14" customFormat="1">
      <c r="A1326" s="14"/>
      <c r="B1326" s="256"/>
      <c r="C1326" s="257"/>
      <c r="D1326" s="247" t="s">
        <v>218</v>
      </c>
      <c r="E1326" s="258" t="s">
        <v>1</v>
      </c>
      <c r="F1326" s="259" t="s">
        <v>1073</v>
      </c>
      <c r="G1326" s="257"/>
      <c r="H1326" s="260">
        <v>75</v>
      </c>
      <c r="I1326" s="261"/>
      <c r="J1326" s="257"/>
      <c r="K1326" s="257"/>
      <c r="L1326" s="262"/>
      <c r="M1326" s="263"/>
      <c r="N1326" s="264"/>
      <c r="O1326" s="264"/>
      <c r="P1326" s="264"/>
      <c r="Q1326" s="264"/>
      <c r="R1326" s="264"/>
      <c r="S1326" s="264"/>
      <c r="T1326" s="265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66" t="s">
        <v>218</v>
      </c>
      <c r="AU1326" s="266" t="s">
        <v>214</v>
      </c>
      <c r="AV1326" s="14" t="s">
        <v>85</v>
      </c>
      <c r="AW1326" s="14" t="s">
        <v>32</v>
      </c>
      <c r="AX1326" s="14" t="s">
        <v>76</v>
      </c>
      <c r="AY1326" s="266" t="s">
        <v>205</v>
      </c>
    </row>
    <row r="1327" s="15" customFormat="1">
      <c r="A1327" s="15"/>
      <c r="B1327" s="267"/>
      <c r="C1327" s="268"/>
      <c r="D1327" s="247" t="s">
        <v>218</v>
      </c>
      <c r="E1327" s="269" t="s">
        <v>1</v>
      </c>
      <c r="F1327" s="270" t="s">
        <v>229</v>
      </c>
      <c r="G1327" s="268"/>
      <c r="H1327" s="271">
        <v>75</v>
      </c>
      <c r="I1327" s="272"/>
      <c r="J1327" s="268"/>
      <c r="K1327" s="268"/>
      <c r="L1327" s="273"/>
      <c r="M1327" s="274"/>
      <c r="N1327" s="275"/>
      <c r="O1327" s="275"/>
      <c r="P1327" s="275"/>
      <c r="Q1327" s="275"/>
      <c r="R1327" s="275"/>
      <c r="S1327" s="275"/>
      <c r="T1327" s="276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77" t="s">
        <v>218</v>
      </c>
      <c r="AU1327" s="277" t="s">
        <v>214</v>
      </c>
      <c r="AV1327" s="15" t="s">
        <v>213</v>
      </c>
      <c r="AW1327" s="15" t="s">
        <v>32</v>
      </c>
      <c r="AX1327" s="15" t="s">
        <v>83</v>
      </c>
      <c r="AY1327" s="277" t="s">
        <v>205</v>
      </c>
    </row>
    <row r="1328" s="2" customFormat="1" ht="24.15" customHeight="1">
      <c r="A1328" s="39"/>
      <c r="B1328" s="40"/>
      <c r="C1328" s="227" t="s">
        <v>1074</v>
      </c>
      <c r="D1328" s="227" t="s">
        <v>208</v>
      </c>
      <c r="E1328" s="228" t="s">
        <v>1075</v>
      </c>
      <c r="F1328" s="229" t="s">
        <v>1076</v>
      </c>
      <c r="G1328" s="230" t="s">
        <v>398</v>
      </c>
      <c r="H1328" s="231">
        <v>197.14500000000001</v>
      </c>
      <c r="I1328" s="232"/>
      <c r="J1328" s="233">
        <f>ROUND(I1328*H1328,2)</f>
        <v>0</v>
      </c>
      <c r="K1328" s="229" t="s">
        <v>212</v>
      </c>
      <c r="L1328" s="45"/>
      <c r="M1328" s="234" t="s">
        <v>1</v>
      </c>
      <c r="N1328" s="235" t="s">
        <v>41</v>
      </c>
      <c r="O1328" s="92"/>
      <c r="P1328" s="236">
        <f>O1328*H1328</f>
        <v>0</v>
      </c>
      <c r="Q1328" s="236">
        <v>0.0073499999999999998</v>
      </c>
      <c r="R1328" s="236">
        <f>Q1328*H1328</f>
        <v>1.4490157500000001</v>
      </c>
      <c r="S1328" s="236">
        <v>0</v>
      </c>
      <c r="T1328" s="237">
        <f>S1328*H1328</f>
        <v>0</v>
      </c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R1328" s="238" t="s">
        <v>213</v>
      </c>
      <c r="AT1328" s="238" t="s">
        <v>208</v>
      </c>
      <c r="AU1328" s="238" t="s">
        <v>214</v>
      </c>
      <c r="AY1328" s="18" t="s">
        <v>205</v>
      </c>
      <c r="BE1328" s="239">
        <f>IF(N1328="základní",J1328,0)</f>
        <v>0</v>
      </c>
      <c r="BF1328" s="239">
        <f>IF(N1328="snížená",J1328,0)</f>
        <v>0</v>
      </c>
      <c r="BG1328" s="239">
        <f>IF(N1328="zákl. přenesená",J1328,0)</f>
        <v>0</v>
      </c>
      <c r="BH1328" s="239">
        <f>IF(N1328="sníž. přenesená",J1328,0)</f>
        <v>0</v>
      </c>
      <c r="BI1328" s="239">
        <f>IF(N1328="nulová",J1328,0)</f>
        <v>0</v>
      </c>
      <c r="BJ1328" s="18" t="s">
        <v>83</v>
      </c>
      <c r="BK1328" s="239">
        <f>ROUND(I1328*H1328,2)</f>
        <v>0</v>
      </c>
      <c r="BL1328" s="18" t="s">
        <v>213</v>
      </c>
      <c r="BM1328" s="238" t="s">
        <v>1077</v>
      </c>
    </row>
    <row r="1329" s="2" customFormat="1">
      <c r="A1329" s="39"/>
      <c r="B1329" s="40"/>
      <c r="C1329" s="41"/>
      <c r="D1329" s="240" t="s">
        <v>216</v>
      </c>
      <c r="E1329" s="41"/>
      <c r="F1329" s="241" t="s">
        <v>1078</v>
      </c>
      <c r="G1329" s="41"/>
      <c r="H1329" s="41"/>
      <c r="I1329" s="242"/>
      <c r="J1329" s="41"/>
      <c r="K1329" s="41"/>
      <c r="L1329" s="45"/>
      <c r="M1329" s="243"/>
      <c r="N1329" s="244"/>
      <c r="O1329" s="92"/>
      <c r="P1329" s="92"/>
      <c r="Q1329" s="92"/>
      <c r="R1329" s="92"/>
      <c r="S1329" s="92"/>
      <c r="T1329" s="93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T1329" s="18" t="s">
        <v>216</v>
      </c>
      <c r="AU1329" s="18" t="s">
        <v>214</v>
      </c>
    </row>
    <row r="1330" s="13" customFormat="1">
      <c r="A1330" s="13"/>
      <c r="B1330" s="245"/>
      <c r="C1330" s="246"/>
      <c r="D1330" s="247" t="s">
        <v>218</v>
      </c>
      <c r="E1330" s="248" t="s">
        <v>1</v>
      </c>
      <c r="F1330" s="249" t="s">
        <v>219</v>
      </c>
      <c r="G1330" s="246"/>
      <c r="H1330" s="248" t="s">
        <v>1</v>
      </c>
      <c r="I1330" s="250"/>
      <c r="J1330" s="246"/>
      <c r="K1330" s="246"/>
      <c r="L1330" s="251"/>
      <c r="M1330" s="252"/>
      <c r="N1330" s="253"/>
      <c r="O1330" s="253"/>
      <c r="P1330" s="253"/>
      <c r="Q1330" s="253"/>
      <c r="R1330" s="253"/>
      <c r="S1330" s="253"/>
      <c r="T1330" s="254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5" t="s">
        <v>218</v>
      </c>
      <c r="AU1330" s="255" t="s">
        <v>214</v>
      </c>
      <c r="AV1330" s="13" t="s">
        <v>83</v>
      </c>
      <c r="AW1330" s="13" t="s">
        <v>32</v>
      </c>
      <c r="AX1330" s="13" t="s">
        <v>76</v>
      </c>
      <c r="AY1330" s="255" t="s">
        <v>205</v>
      </c>
    </row>
    <row r="1331" s="13" customFormat="1">
      <c r="A1331" s="13"/>
      <c r="B1331" s="245"/>
      <c r="C1331" s="246"/>
      <c r="D1331" s="247" t="s">
        <v>218</v>
      </c>
      <c r="E1331" s="248" t="s">
        <v>1</v>
      </c>
      <c r="F1331" s="249" t="s">
        <v>220</v>
      </c>
      <c r="G1331" s="246"/>
      <c r="H1331" s="248" t="s">
        <v>1</v>
      </c>
      <c r="I1331" s="250"/>
      <c r="J1331" s="246"/>
      <c r="K1331" s="246"/>
      <c r="L1331" s="251"/>
      <c r="M1331" s="252"/>
      <c r="N1331" s="253"/>
      <c r="O1331" s="253"/>
      <c r="P1331" s="253"/>
      <c r="Q1331" s="253"/>
      <c r="R1331" s="253"/>
      <c r="S1331" s="253"/>
      <c r="T1331" s="254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5" t="s">
        <v>218</v>
      </c>
      <c r="AU1331" s="255" t="s">
        <v>214</v>
      </c>
      <c r="AV1331" s="13" t="s">
        <v>83</v>
      </c>
      <c r="AW1331" s="13" t="s">
        <v>32</v>
      </c>
      <c r="AX1331" s="13" t="s">
        <v>76</v>
      </c>
      <c r="AY1331" s="255" t="s">
        <v>205</v>
      </c>
    </row>
    <row r="1332" s="13" customFormat="1">
      <c r="A1332" s="13"/>
      <c r="B1332" s="245"/>
      <c r="C1332" s="246"/>
      <c r="D1332" s="247" t="s">
        <v>218</v>
      </c>
      <c r="E1332" s="248" t="s">
        <v>1</v>
      </c>
      <c r="F1332" s="249" t="s">
        <v>222</v>
      </c>
      <c r="G1332" s="246"/>
      <c r="H1332" s="248" t="s">
        <v>1</v>
      </c>
      <c r="I1332" s="250"/>
      <c r="J1332" s="246"/>
      <c r="K1332" s="246"/>
      <c r="L1332" s="251"/>
      <c r="M1332" s="252"/>
      <c r="N1332" s="253"/>
      <c r="O1332" s="253"/>
      <c r="P1332" s="253"/>
      <c r="Q1332" s="253"/>
      <c r="R1332" s="253"/>
      <c r="S1332" s="253"/>
      <c r="T1332" s="254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5" t="s">
        <v>218</v>
      </c>
      <c r="AU1332" s="255" t="s">
        <v>214</v>
      </c>
      <c r="AV1332" s="13" t="s">
        <v>83</v>
      </c>
      <c r="AW1332" s="13" t="s">
        <v>32</v>
      </c>
      <c r="AX1332" s="13" t="s">
        <v>76</v>
      </c>
      <c r="AY1332" s="255" t="s">
        <v>205</v>
      </c>
    </row>
    <row r="1333" s="13" customFormat="1">
      <c r="A1333" s="13"/>
      <c r="B1333" s="245"/>
      <c r="C1333" s="246"/>
      <c r="D1333" s="247" t="s">
        <v>218</v>
      </c>
      <c r="E1333" s="248" t="s">
        <v>1</v>
      </c>
      <c r="F1333" s="249" t="s">
        <v>965</v>
      </c>
      <c r="G1333" s="246"/>
      <c r="H1333" s="248" t="s">
        <v>1</v>
      </c>
      <c r="I1333" s="250"/>
      <c r="J1333" s="246"/>
      <c r="K1333" s="246"/>
      <c r="L1333" s="251"/>
      <c r="M1333" s="252"/>
      <c r="N1333" s="253"/>
      <c r="O1333" s="253"/>
      <c r="P1333" s="253"/>
      <c r="Q1333" s="253"/>
      <c r="R1333" s="253"/>
      <c r="S1333" s="253"/>
      <c r="T1333" s="254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5" t="s">
        <v>218</v>
      </c>
      <c r="AU1333" s="255" t="s">
        <v>214</v>
      </c>
      <c r="AV1333" s="13" t="s">
        <v>83</v>
      </c>
      <c r="AW1333" s="13" t="s">
        <v>32</v>
      </c>
      <c r="AX1333" s="13" t="s">
        <v>76</v>
      </c>
      <c r="AY1333" s="255" t="s">
        <v>205</v>
      </c>
    </row>
    <row r="1334" s="14" customFormat="1">
      <c r="A1334" s="14"/>
      <c r="B1334" s="256"/>
      <c r="C1334" s="257"/>
      <c r="D1334" s="247" t="s">
        <v>218</v>
      </c>
      <c r="E1334" s="258" t="s">
        <v>1</v>
      </c>
      <c r="F1334" s="259" t="s">
        <v>1079</v>
      </c>
      <c r="G1334" s="257"/>
      <c r="H1334" s="260">
        <v>72.885000000000005</v>
      </c>
      <c r="I1334" s="261"/>
      <c r="J1334" s="257"/>
      <c r="K1334" s="257"/>
      <c r="L1334" s="262"/>
      <c r="M1334" s="263"/>
      <c r="N1334" s="264"/>
      <c r="O1334" s="264"/>
      <c r="P1334" s="264"/>
      <c r="Q1334" s="264"/>
      <c r="R1334" s="264"/>
      <c r="S1334" s="264"/>
      <c r="T1334" s="265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66" t="s">
        <v>218</v>
      </c>
      <c r="AU1334" s="266" t="s">
        <v>214</v>
      </c>
      <c r="AV1334" s="14" t="s">
        <v>85</v>
      </c>
      <c r="AW1334" s="14" t="s">
        <v>32</v>
      </c>
      <c r="AX1334" s="14" t="s">
        <v>76</v>
      </c>
      <c r="AY1334" s="266" t="s">
        <v>205</v>
      </c>
    </row>
    <row r="1335" s="14" customFormat="1">
      <c r="A1335" s="14"/>
      <c r="B1335" s="256"/>
      <c r="C1335" s="257"/>
      <c r="D1335" s="247" t="s">
        <v>218</v>
      </c>
      <c r="E1335" s="258" t="s">
        <v>1</v>
      </c>
      <c r="F1335" s="259" t="s">
        <v>1080</v>
      </c>
      <c r="G1335" s="257"/>
      <c r="H1335" s="260">
        <v>124.26000000000001</v>
      </c>
      <c r="I1335" s="261"/>
      <c r="J1335" s="257"/>
      <c r="K1335" s="257"/>
      <c r="L1335" s="262"/>
      <c r="M1335" s="263"/>
      <c r="N1335" s="264"/>
      <c r="O1335" s="264"/>
      <c r="P1335" s="264"/>
      <c r="Q1335" s="264"/>
      <c r="R1335" s="264"/>
      <c r="S1335" s="264"/>
      <c r="T1335" s="265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66" t="s">
        <v>218</v>
      </c>
      <c r="AU1335" s="266" t="s">
        <v>214</v>
      </c>
      <c r="AV1335" s="14" t="s">
        <v>85</v>
      </c>
      <c r="AW1335" s="14" t="s">
        <v>32</v>
      </c>
      <c r="AX1335" s="14" t="s">
        <v>76</v>
      </c>
      <c r="AY1335" s="266" t="s">
        <v>205</v>
      </c>
    </row>
    <row r="1336" s="15" customFormat="1">
      <c r="A1336" s="15"/>
      <c r="B1336" s="267"/>
      <c r="C1336" s="268"/>
      <c r="D1336" s="247" t="s">
        <v>218</v>
      </c>
      <c r="E1336" s="269" t="s">
        <v>1</v>
      </c>
      <c r="F1336" s="270" t="s">
        <v>229</v>
      </c>
      <c r="G1336" s="268"/>
      <c r="H1336" s="271">
        <v>197.14500000000001</v>
      </c>
      <c r="I1336" s="272"/>
      <c r="J1336" s="268"/>
      <c r="K1336" s="268"/>
      <c r="L1336" s="273"/>
      <c r="M1336" s="274"/>
      <c r="N1336" s="275"/>
      <c r="O1336" s="275"/>
      <c r="P1336" s="275"/>
      <c r="Q1336" s="275"/>
      <c r="R1336" s="275"/>
      <c r="S1336" s="275"/>
      <c r="T1336" s="276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T1336" s="277" t="s">
        <v>218</v>
      </c>
      <c r="AU1336" s="277" t="s">
        <v>214</v>
      </c>
      <c r="AV1336" s="15" t="s">
        <v>213</v>
      </c>
      <c r="AW1336" s="15" t="s">
        <v>32</v>
      </c>
      <c r="AX1336" s="15" t="s">
        <v>83</v>
      </c>
      <c r="AY1336" s="277" t="s">
        <v>205</v>
      </c>
    </row>
    <row r="1337" s="2" customFormat="1" ht="33" customHeight="1">
      <c r="A1337" s="39"/>
      <c r="B1337" s="40"/>
      <c r="C1337" s="227" t="s">
        <v>1081</v>
      </c>
      <c r="D1337" s="227" t="s">
        <v>208</v>
      </c>
      <c r="E1337" s="228" t="s">
        <v>1082</v>
      </c>
      <c r="F1337" s="229" t="s">
        <v>1083</v>
      </c>
      <c r="G1337" s="230" t="s">
        <v>398</v>
      </c>
      <c r="H1337" s="231">
        <v>197.14500000000001</v>
      </c>
      <c r="I1337" s="232"/>
      <c r="J1337" s="233">
        <f>ROUND(I1337*H1337,2)</f>
        <v>0</v>
      </c>
      <c r="K1337" s="229" t="s">
        <v>212</v>
      </c>
      <c r="L1337" s="45"/>
      <c r="M1337" s="234" t="s">
        <v>1</v>
      </c>
      <c r="N1337" s="235" t="s">
        <v>41</v>
      </c>
      <c r="O1337" s="92"/>
      <c r="P1337" s="236">
        <f>O1337*H1337</f>
        <v>0</v>
      </c>
      <c r="Q1337" s="236">
        <v>0.013650000000000001</v>
      </c>
      <c r="R1337" s="236">
        <f>Q1337*H1337</f>
        <v>2.6910292500000002</v>
      </c>
      <c r="S1337" s="236">
        <v>0</v>
      </c>
      <c r="T1337" s="237">
        <f>S1337*H1337</f>
        <v>0</v>
      </c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R1337" s="238" t="s">
        <v>213</v>
      </c>
      <c r="AT1337" s="238" t="s">
        <v>208</v>
      </c>
      <c r="AU1337" s="238" t="s">
        <v>214</v>
      </c>
      <c r="AY1337" s="18" t="s">
        <v>205</v>
      </c>
      <c r="BE1337" s="239">
        <f>IF(N1337="základní",J1337,0)</f>
        <v>0</v>
      </c>
      <c r="BF1337" s="239">
        <f>IF(N1337="snížená",J1337,0)</f>
        <v>0</v>
      </c>
      <c r="BG1337" s="239">
        <f>IF(N1337="zákl. přenesená",J1337,0)</f>
        <v>0</v>
      </c>
      <c r="BH1337" s="239">
        <f>IF(N1337="sníž. přenesená",J1337,0)</f>
        <v>0</v>
      </c>
      <c r="BI1337" s="239">
        <f>IF(N1337="nulová",J1337,0)</f>
        <v>0</v>
      </c>
      <c r="BJ1337" s="18" t="s">
        <v>83</v>
      </c>
      <c r="BK1337" s="239">
        <f>ROUND(I1337*H1337,2)</f>
        <v>0</v>
      </c>
      <c r="BL1337" s="18" t="s">
        <v>213</v>
      </c>
      <c r="BM1337" s="238" t="s">
        <v>1084</v>
      </c>
    </row>
    <row r="1338" s="2" customFormat="1">
      <c r="A1338" s="39"/>
      <c r="B1338" s="40"/>
      <c r="C1338" s="41"/>
      <c r="D1338" s="240" t="s">
        <v>216</v>
      </c>
      <c r="E1338" s="41"/>
      <c r="F1338" s="241" t="s">
        <v>1085</v>
      </c>
      <c r="G1338" s="41"/>
      <c r="H1338" s="41"/>
      <c r="I1338" s="242"/>
      <c r="J1338" s="41"/>
      <c r="K1338" s="41"/>
      <c r="L1338" s="45"/>
      <c r="M1338" s="243"/>
      <c r="N1338" s="244"/>
      <c r="O1338" s="92"/>
      <c r="P1338" s="92"/>
      <c r="Q1338" s="92"/>
      <c r="R1338" s="92"/>
      <c r="S1338" s="92"/>
      <c r="T1338" s="93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T1338" s="18" t="s">
        <v>216</v>
      </c>
      <c r="AU1338" s="18" t="s">
        <v>214</v>
      </c>
    </row>
    <row r="1339" s="13" customFormat="1">
      <c r="A1339" s="13"/>
      <c r="B1339" s="245"/>
      <c r="C1339" s="246"/>
      <c r="D1339" s="247" t="s">
        <v>218</v>
      </c>
      <c r="E1339" s="248" t="s">
        <v>1</v>
      </c>
      <c r="F1339" s="249" t="s">
        <v>219</v>
      </c>
      <c r="G1339" s="246"/>
      <c r="H1339" s="248" t="s">
        <v>1</v>
      </c>
      <c r="I1339" s="250"/>
      <c r="J1339" s="246"/>
      <c r="K1339" s="246"/>
      <c r="L1339" s="251"/>
      <c r="M1339" s="252"/>
      <c r="N1339" s="253"/>
      <c r="O1339" s="253"/>
      <c r="P1339" s="253"/>
      <c r="Q1339" s="253"/>
      <c r="R1339" s="253"/>
      <c r="S1339" s="253"/>
      <c r="T1339" s="254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5" t="s">
        <v>218</v>
      </c>
      <c r="AU1339" s="255" t="s">
        <v>214</v>
      </c>
      <c r="AV1339" s="13" t="s">
        <v>83</v>
      </c>
      <c r="AW1339" s="13" t="s">
        <v>32</v>
      </c>
      <c r="AX1339" s="13" t="s">
        <v>76</v>
      </c>
      <c r="AY1339" s="255" t="s">
        <v>205</v>
      </c>
    </row>
    <row r="1340" s="13" customFormat="1">
      <c r="A1340" s="13"/>
      <c r="B1340" s="245"/>
      <c r="C1340" s="246"/>
      <c r="D1340" s="247" t="s">
        <v>218</v>
      </c>
      <c r="E1340" s="248" t="s">
        <v>1</v>
      </c>
      <c r="F1340" s="249" t="s">
        <v>220</v>
      </c>
      <c r="G1340" s="246"/>
      <c r="H1340" s="248" t="s">
        <v>1</v>
      </c>
      <c r="I1340" s="250"/>
      <c r="J1340" s="246"/>
      <c r="K1340" s="246"/>
      <c r="L1340" s="251"/>
      <c r="M1340" s="252"/>
      <c r="N1340" s="253"/>
      <c r="O1340" s="253"/>
      <c r="P1340" s="253"/>
      <c r="Q1340" s="253"/>
      <c r="R1340" s="253"/>
      <c r="S1340" s="253"/>
      <c r="T1340" s="254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55" t="s">
        <v>218</v>
      </c>
      <c r="AU1340" s="255" t="s">
        <v>214</v>
      </c>
      <c r="AV1340" s="13" t="s">
        <v>83</v>
      </c>
      <c r="AW1340" s="13" t="s">
        <v>32</v>
      </c>
      <c r="AX1340" s="13" t="s">
        <v>76</v>
      </c>
      <c r="AY1340" s="255" t="s">
        <v>205</v>
      </c>
    </row>
    <row r="1341" s="13" customFormat="1">
      <c r="A1341" s="13"/>
      <c r="B1341" s="245"/>
      <c r="C1341" s="246"/>
      <c r="D1341" s="247" t="s">
        <v>218</v>
      </c>
      <c r="E1341" s="248" t="s">
        <v>1</v>
      </c>
      <c r="F1341" s="249" t="s">
        <v>222</v>
      </c>
      <c r="G1341" s="246"/>
      <c r="H1341" s="248" t="s">
        <v>1</v>
      </c>
      <c r="I1341" s="250"/>
      <c r="J1341" s="246"/>
      <c r="K1341" s="246"/>
      <c r="L1341" s="251"/>
      <c r="M1341" s="252"/>
      <c r="N1341" s="253"/>
      <c r="O1341" s="253"/>
      <c r="P1341" s="253"/>
      <c r="Q1341" s="253"/>
      <c r="R1341" s="253"/>
      <c r="S1341" s="253"/>
      <c r="T1341" s="254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55" t="s">
        <v>218</v>
      </c>
      <c r="AU1341" s="255" t="s">
        <v>214</v>
      </c>
      <c r="AV1341" s="13" t="s">
        <v>83</v>
      </c>
      <c r="AW1341" s="13" t="s">
        <v>32</v>
      </c>
      <c r="AX1341" s="13" t="s">
        <v>76</v>
      </c>
      <c r="AY1341" s="255" t="s">
        <v>205</v>
      </c>
    </row>
    <row r="1342" s="13" customFormat="1">
      <c r="A1342" s="13"/>
      <c r="B1342" s="245"/>
      <c r="C1342" s="246"/>
      <c r="D1342" s="247" t="s">
        <v>218</v>
      </c>
      <c r="E1342" s="248" t="s">
        <v>1</v>
      </c>
      <c r="F1342" s="249" t="s">
        <v>965</v>
      </c>
      <c r="G1342" s="246"/>
      <c r="H1342" s="248" t="s">
        <v>1</v>
      </c>
      <c r="I1342" s="250"/>
      <c r="J1342" s="246"/>
      <c r="K1342" s="246"/>
      <c r="L1342" s="251"/>
      <c r="M1342" s="252"/>
      <c r="N1342" s="253"/>
      <c r="O1342" s="253"/>
      <c r="P1342" s="253"/>
      <c r="Q1342" s="253"/>
      <c r="R1342" s="253"/>
      <c r="S1342" s="253"/>
      <c r="T1342" s="254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5" t="s">
        <v>218</v>
      </c>
      <c r="AU1342" s="255" t="s">
        <v>214</v>
      </c>
      <c r="AV1342" s="13" t="s">
        <v>83</v>
      </c>
      <c r="AW1342" s="13" t="s">
        <v>32</v>
      </c>
      <c r="AX1342" s="13" t="s">
        <v>76</v>
      </c>
      <c r="AY1342" s="255" t="s">
        <v>205</v>
      </c>
    </row>
    <row r="1343" s="14" customFormat="1">
      <c r="A1343" s="14"/>
      <c r="B1343" s="256"/>
      <c r="C1343" s="257"/>
      <c r="D1343" s="247" t="s">
        <v>218</v>
      </c>
      <c r="E1343" s="258" t="s">
        <v>1</v>
      </c>
      <c r="F1343" s="259" t="s">
        <v>1079</v>
      </c>
      <c r="G1343" s="257"/>
      <c r="H1343" s="260">
        <v>72.885000000000005</v>
      </c>
      <c r="I1343" s="261"/>
      <c r="J1343" s="257"/>
      <c r="K1343" s="257"/>
      <c r="L1343" s="262"/>
      <c r="M1343" s="263"/>
      <c r="N1343" s="264"/>
      <c r="O1343" s="264"/>
      <c r="P1343" s="264"/>
      <c r="Q1343" s="264"/>
      <c r="R1343" s="264"/>
      <c r="S1343" s="264"/>
      <c r="T1343" s="265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66" t="s">
        <v>218</v>
      </c>
      <c r="AU1343" s="266" t="s">
        <v>214</v>
      </c>
      <c r="AV1343" s="14" t="s">
        <v>85</v>
      </c>
      <c r="AW1343" s="14" t="s">
        <v>32</v>
      </c>
      <c r="AX1343" s="14" t="s">
        <v>76</v>
      </c>
      <c r="AY1343" s="266" t="s">
        <v>205</v>
      </c>
    </row>
    <row r="1344" s="14" customFormat="1">
      <c r="A1344" s="14"/>
      <c r="B1344" s="256"/>
      <c r="C1344" s="257"/>
      <c r="D1344" s="247" t="s">
        <v>218</v>
      </c>
      <c r="E1344" s="258" t="s">
        <v>1</v>
      </c>
      <c r="F1344" s="259" t="s">
        <v>1080</v>
      </c>
      <c r="G1344" s="257"/>
      <c r="H1344" s="260">
        <v>124.26000000000001</v>
      </c>
      <c r="I1344" s="261"/>
      <c r="J1344" s="257"/>
      <c r="K1344" s="257"/>
      <c r="L1344" s="262"/>
      <c r="M1344" s="263"/>
      <c r="N1344" s="264"/>
      <c r="O1344" s="264"/>
      <c r="P1344" s="264"/>
      <c r="Q1344" s="264"/>
      <c r="R1344" s="264"/>
      <c r="S1344" s="264"/>
      <c r="T1344" s="265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66" t="s">
        <v>218</v>
      </c>
      <c r="AU1344" s="266" t="s">
        <v>214</v>
      </c>
      <c r="AV1344" s="14" t="s">
        <v>85</v>
      </c>
      <c r="AW1344" s="14" t="s">
        <v>32</v>
      </c>
      <c r="AX1344" s="14" t="s">
        <v>76</v>
      </c>
      <c r="AY1344" s="266" t="s">
        <v>205</v>
      </c>
    </row>
    <row r="1345" s="15" customFormat="1">
      <c r="A1345" s="15"/>
      <c r="B1345" s="267"/>
      <c r="C1345" s="268"/>
      <c r="D1345" s="247" t="s">
        <v>218</v>
      </c>
      <c r="E1345" s="269" t="s">
        <v>1</v>
      </c>
      <c r="F1345" s="270" t="s">
        <v>229</v>
      </c>
      <c r="G1345" s="268"/>
      <c r="H1345" s="271">
        <v>197.14500000000001</v>
      </c>
      <c r="I1345" s="272"/>
      <c r="J1345" s="268"/>
      <c r="K1345" s="268"/>
      <c r="L1345" s="273"/>
      <c r="M1345" s="274"/>
      <c r="N1345" s="275"/>
      <c r="O1345" s="275"/>
      <c r="P1345" s="275"/>
      <c r="Q1345" s="275"/>
      <c r="R1345" s="275"/>
      <c r="S1345" s="275"/>
      <c r="T1345" s="276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T1345" s="277" t="s">
        <v>218</v>
      </c>
      <c r="AU1345" s="277" t="s">
        <v>214</v>
      </c>
      <c r="AV1345" s="15" t="s">
        <v>213</v>
      </c>
      <c r="AW1345" s="15" t="s">
        <v>32</v>
      </c>
      <c r="AX1345" s="15" t="s">
        <v>83</v>
      </c>
      <c r="AY1345" s="277" t="s">
        <v>205</v>
      </c>
    </row>
    <row r="1346" s="2" customFormat="1" ht="33" customHeight="1">
      <c r="A1346" s="39"/>
      <c r="B1346" s="40"/>
      <c r="C1346" s="227" t="s">
        <v>1086</v>
      </c>
      <c r="D1346" s="227" t="s">
        <v>208</v>
      </c>
      <c r="E1346" s="228" t="s">
        <v>1087</v>
      </c>
      <c r="F1346" s="229" t="s">
        <v>1088</v>
      </c>
      <c r="G1346" s="230" t="s">
        <v>398</v>
      </c>
      <c r="H1346" s="231">
        <v>394.29000000000002</v>
      </c>
      <c r="I1346" s="232"/>
      <c r="J1346" s="233">
        <f>ROUND(I1346*H1346,2)</f>
        <v>0</v>
      </c>
      <c r="K1346" s="229" t="s">
        <v>212</v>
      </c>
      <c r="L1346" s="45"/>
      <c r="M1346" s="234" t="s">
        <v>1</v>
      </c>
      <c r="N1346" s="235" t="s">
        <v>41</v>
      </c>
      <c r="O1346" s="92"/>
      <c r="P1346" s="236">
        <f>O1346*H1346</f>
        <v>0</v>
      </c>
      <c r="Q1346" s="236">
        <v>0.0067999999999999996</v>
      </c>
      <c r="R1346" s="236">
        <f>Q1346*H1346</f>
        <v>2.6811720000000001</v>
      </c>
      <c r="S1346" s="236">
        <v>0</v>
      </c>
      <c r="T1346" s="237">
        <f>S1346*H1346</f>
        <v>0</v>
      </c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R1346" s="238" t="s">
        <v>213</v>
      </c>
      <c r="AT1346" s="238" t="s">
        <v>208</v>
      </c>
      <c r="AU1346" s="238" t="s">
        <v>214</v>
      </c>
      <c r="AY1346" s="18" t="s">
        <v>205</v>
      </c>
      <c r="BE1346" s="239">
        <f>IF(N1346="základní",J1346,0)</f>
        <v>0</v>
      </c>
      <c r="BF1346" s="239">
        <f>IF(N1346="snížená",J1346,0)</f>
        <v>0</v>
      </c>
      <c r="BG1346" s="239">
        <f>IF(N1346="zákl. přenesená",J1346,0)</f>
        <v>0</v>
      </c>
      <c r="BH1346" s="239">
        <f>IF(N1346="sníž. přenesená",J1346,0)</f>
        <v>0</v>
      </c>
      <c r="BI1346" s="239">
        <f>IF(N1346="nulová",J1346,0)</f>
        <v>0</v>
      </c>
      <c r="BJ1346" s="18" t="s">
        <v>83</v>
      </c>
      <c r="BK1346" s="239">
        <f>ROUND(I1346*H1346,2)</f>
        <v>0</v>
      </c>
      <c r="BL1346" s="18" t="s">
        <v>213</v>
      </c>
      <c r="BM1346" s="238" t="s">
        <v>1089</v>
      </c>
    </row>
    <row r="1347" s="2" customFormat="1">
      <c r="A1347" s="39"/>
      <c r="B1347" s="40"/>
      <c r="C1347" s="41"/>
      <c r="D1347" s="240" t="s">
        <v>216</v>
      </c>
      <c r="E1347" s="41"/>
      <c r="F1347" s="241" t="s">
        <v>1090</v>
      </c>
      <c r="G1347" s="41"/>
      <c r="H1347" s="41"/>
      <c r="I1347" s="242"/>
      <c r="J1347" s="41"/>
      <c r="K1347" s="41"/>
      <c r="L1347" s="45"/>
      <c r="M1347" s="243"/>
      <c r="N1347" s="244"/>
      <c r="O1347" s="92"/>
      <c r="P1347" s="92"/>
      <c r="Q1347" s="92"/>
      <c r="R1347" s="92"/>
      <c r="S1347" s="92"/>
      <c r="T1347" s="93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T1347" s="18" t="s">
        <v>216</v>
      </c>
      <c r="AU1347" s="18" t="s">
        <v>214</v>
      </c>
    </row>
    <row r="1348" s="14" customFormat="1">
      <c r="A1348" s="14"/>
      <c r="B1348" s="256"/>
      <c r="C1348" s="257"/>
      <c r="D1348" s="247" t="s">
        <v>218</v>
      </c>
      <c r="E1348" s="257"/>
      <c r="F1348" s="259" t="s">
        <v>1091</v>
      </c>
      <c r="G1348" s="257"/>
      <c r="H1348" s="260">
        <v>394.29000000000002</v>
      </c>
      <c r="I1348" s="261"/>
      <c r="J1348" s="257"/>
      <c r="K1348" s="257"/>
      <c r="L1348" s="262"/>
      <c r="M1348" s="263"/>
      <c r="N1348" s="264"/>
      <c r="O1348" s="264"/>
      <c r="P1348" s="264"/>
      <c r="Q1348" s="264"/>
      <c r="R1348" s="264"/>
      <c r="S1348" s="264"/>
      <c r="T1348" s="265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66" t="s">
        <v>218</v>
      </c>
      <c r="AU1348" s="266" t="s">
        <v>214</v>
      </c>
      <c r="AV1348" s="14" t="s">
        <v>85</v>
      </c>
      <c r="AW1348" s="14" t="s">
        <v>4</v>
      </c>
      <c r="AX1348" s="14" t="s">
        <v>83</v>
      </c>
      <c r="AY1348" s="266" t="s">
        <v>205</v>
      </c>
    </row>
    <row r="1349" s="2" customFormat="1" ht="24.15" customHeight="1">
      <c r="A1349" s="39"/>
      <c r="B1349" s="40"/>
      <c r="C1349" s="227" t="s">
        <v>1092</v>
      </c>
      <c r="D1349" s="227" t="s">
        <v>208</v>
      </c>
      <c r="E1349" s="228" t="s">
        <v>1093</v>
      </c>
      <c r="F1349" s="229" t="s">
        <v>1094</v>
      </c>
      <c r="G1349" s="230" t="s">
        <v>398</v>
      </c>
      <c r="H1349" s="231">
        <v>197.14500000000001</v>
      </c>
      <c r="I1349" s="232"/>
      <c r="J1349" s="233">
        <f>ROUND(I1349*H1349,2)</f>
        <v>0</v>
      </c>
      <c r="K1349" s="229" t="s">
        <v>212</v>
      </c>
      <c r="L1349" s="45"/>
      <c r="M1349" s="234" t="s">
        <v>1</v>
      </c>
      <c r="N1349" s="235" t="s">
        <v>41</v>
      </c>
      <c r="O1349" s="92"/>
      <c r="P1349" s="236">
        <f>O1349*H1349</f>
        <v>0</v>
      </c>
      <c r="Q1349" s="236">
        <v>0.0030000000000000001</v>
      </c>
      <c r="R1349" s="236">
        <f>Q1349*H1349</f>
        <v>0.59143500000000004</v>
      </c>
      <c r="S1349" s="236">
        <v>0</v>
      </c>
      <c r="T1349" s="237">
        <f>S1349*H1349</f>
        <v>0</v>
      </c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R1349" s="238" t="s">
        <v>213</v>
      </c>
      <c r="AT1349" s="238" t="s">
        <v>208</v>
      </c>
      <c r="AU1349" s="238" t="s">
        <v>214</v>
      </c>
      <c r="AY1349" s="18" t="s">
        <v>205</v>
      </c>
      <c r="BE1349" s="239">
        <f>IF(N1349="základní",J1349,0)</f>
        <v>0</v>
      </c>
      <c r="BF1349" s="239">
        <f>IF(N1349="snížená",J1349,0)</f>
        <v>0</v>
      </c>
      <c r="BG1349" s="239">
        <f>IF(N1349="zákl. přenesená",J1349,0)</f>
        <v>0</v>
      </c>
      <c r="BH1349" s="239">
        <f>IF(N1349="sníž. přenesená",J1349,0)</f>
        <v>0</v>
      </c>
      <c r="BI1349" s="239">
        <f>IF(N1349="nulová",J1349,0)</f>
        <v>0</v>
      </c>
      <c r="BJ1349" s="18" t="s">
        <v>83</v>
      </c>
      <c r="BK1349" s="239">
        <f>ROUND(I1349*H1349,2)</f>
        <v>0</v>
      </c>
      <c r="BL1349" s="18" t="s">
        <v>213</v>
      </c>
      <c r="BM1349" s="238" t="s">
        <v>1095</v>
      </c>
    </row>
    <row r="1350" s="2" customFormat="1">
      <c r="A1350" s="39"/>
      <c r="B1350" s="40"/>
      <c r="C1350" s="41"/>
      <c r="D1350" s="240" t="s">
        <v>216</v>
      </c>
      <c r="E1350" s="41"/>
      <c r="F1350" s="241" t="s">
        <v>1096</v>
      </c>
      <c r="G1350" s="41"/>
      <c r="H1350" s="41"/>
      <c r="I1350" s="242"/>
      <c r="J1350" s="41"/>
      <c r="K1350" s="41"/>
      <c r="L1350" s="45"/>
      <c r="M1350" s="243"/>
      <c r="N1350" s="244"/>
      <c r="O1350" s="92"/>
      <c r="P1350" s="92"/>
      <c r="Q1350" s="92"/>
      <c r="R1350" s="92"/>
      <c r="S1350" s="92"/>
      <c r="T1350" s="93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T1350" s="18" t="s">
        <v>216</v>
      </c>
      <c r="AU1350" s="18" t="s">
        <v>214</v>
      </c>
    </row>
    <row r="1351" s="13" customFormat="1">
      <c r="A1351" s="13"/>
      <c r="B1351" s="245"/>
      <c r="C1351" s="246"/>
      <c r="D1351" s="247" t="s">
        <v>218</v>
      </c>
      <c r="E1351" s="248" t="s">
        <v>1</v>
      </c>
      <c r="F1351" s="249" t="s">
        <v>219</v>
      </c>
      <c r="G1351" s="246"/>
      <c r="H1351" s="248" t="s">
        <v>1</v>
      </c>
      <c r="I1351" s="250"/>
      <c r="J1351" s="246"/>
      <c r="K1351" s="246"/>
      <c r="L1351" s="251"/>
      <c r="M1351" s="252"/>
      <c r="N1351" s="253"/>
      <c r="O1351" s="253"/>
      <c r="P1351" s="253"/>
      <c r="Q1351" s="253"/>
      <c r="R1351" s="253"/>
      <c r="S1351" s="253"/>
      <c r="T1351" s="254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55" t="s">
        <v>218</v>
      </c>
      <c r="AU1351" s="255" t="s">
        <v>214</v>
      </c>
      <c r="AV1351" s="13" t="s">
        <v>83</v>
      </c>
      <c r="AW1351" s="13" t="s">
        <v>32</v>
      </c>
      <c r="AX1351" s="13" t="s">
        <v>76</v>
      </c>
      <c r="AY1351" s="255" t="s">
        <v>205</v>
      </c>
    </row>
    <row r="1352" s="13" customFormat="1">
      <c r="A1352" s="13"/>
      <c r="B1352" s="245"/>
      <c r="C1352" s="246"/>
      <c r="D1352" s="247" t="s">
        <v>218</v>
      </c>
      <c r="E1352" s="248" t="s">
        <v>1</v>
      </c>
      <c r="F1352" s="249" t="s">
        <v>220</v>
      </c>
      <c r="G1352" s="246"/>
      <c r="H1352" s="248" t="s">
        <v>1</v>
      </c>
      <c r="I1352" s="250"/>
      <c r="J1352" s="246"/>
      <c r="K1352" s="246"/>
      <c r="L1352" s="251"/>
      <c r="M1352" s="252"/>
      <c r="N1352" s="253"/>
      <c r="O1352" s="253"/>
      <c r="P1352" s="253"/>
      <c r="Q1352" s="253"/>
      <c r="R1352" s="253"/>
      <c r="S1352" s="253"/>
      <c r="T1352" s="254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5" t="s">
        <v>218</v>
      </c>
      <c r="AU1352" s="255" t="s">
        <v>214</v>
      </c>
      <c r="AV1352" s="13" t="s">
        <v>83</v>
      </c>
      <c r="AW1352" s="13" t="s">
        <v>32</v>
      </c>
      <c r="AX1352" s="13" t="s">
        <v>76</v>
      </c>
      <c r="AY1352" s="255" t="s">
        <v>205</v>
      </c>
    </row>
    <row r="1353" s="13" customFormat="1">
      <c r="A1353" s="13"/>
      <c r="B1353" s="245"/>
      <c r="C1353" s="246"/>
      <c r="D1353" s="247" t="s">
        <v>218</v>
      </c>
      <c r="E1353" s="248" t="s">
        <v>1</v>
      </c>
      <c r="F1353" s="249" t="s">
        <v>222</v>
      </c>
      <c r="G1353" s="246"/>
      <c r="H1353" s="248" t="s">
        <v>1</v>
      </c>
      <c r="I1353" s="250"/>
      <c r="J1353" s="246"/>
      <c r="K1353" s="246"/>
      <c r="L1353" s="251"/>
      <c r="M1353" s="252"/>
      <c r="N1353" s="253"/>
      <c r="O1353" s="253"/>
      <c r="P1353" s="253"/>
      <c r="Q1353" s="253"/>
      <c r="R1353" s="253"/>
      <c r="S1353" s="253"/>
      <c r="T1353" s="254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55" t="s">
        <v>218</v>
      </c>
      <c r="AU1353" s="255" t="s">
        <v>214</v>
      </c>
      <c r="AV1353" s="13" t="s">
        <v>83</v>
      </c>
      <c r="AW1353" s="13" t="s">
        <v>32</v>
      </c>
      <c r="AX1353" s="13" t="s">
        <v>76</v>
      </c>
      <c r="AY1353" s="255" t="s">
        <v>205</v>
      </c>
    </row>
    <row r="1354" s="13" customFormat="1">
      <c r="A1354" s="13"/>
      <c r="B1354" s="245"/>
      <c r="C1354" s="246"/>
      <c r="D1354" s="247" t="s">
        <v>218</v>
      </c>
      <c r="E1354" s="248" t="s">
        <v>1</v>
      </c>
      <c r="F1354" s="249" t="s">
        <v>965</v>
      </c>
      <c r="G1354" s="246"/>
      <c r="H1354" s="248" t="s">
        <v>1</v>
      </c>
      <c r="I1354" s="250"/>
      <c r="J1354" s="246"/>
      <c r="K1354" s="246"/>
      <c r="L1354" s="251"/>
      <c r="M1354" s="252"/>
      <c r="N1354" s="253"/>
      <c r="O1354" s="253"/>
      <c r="P1354" s="253"/>
      <c r="Q1354" s="253"/>
      <c r="R1354" s="253"/>
      <c r="S1354" s="253"/>
      <c r="T1354" s="254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5" t="s">
        <v>218</v>
      </c>
      <c r="AU1354" s="255" t="s">
        <v>214</v>
      </c>
      <c r="AV1354" s="13" t="s">
        <v>83</v>
      </c>
      <c r="AW1354" s="13" t="s">
        <v>32</v>
      </c>
      <c r="AX1354" s="13" t="s">
        <v>76</v>
      </c>
      <c r="AY1354" s="255" t="s">
        <v>205</v>
      </c>
    </row>
    <row r="1355" s="14" customFormat="1">
      <c r="A1355" s="14"/>
      <c r="B1355" s="256"/>
      <c r="C1355" s="257"/>
      <c r="D1355" s="247" t="s">
        <v>218</v>
      </c>
      <c r="E1355" s="258" t="s">
        <v>1</v>
      </c>
      <c r="F1355" s="259" t="s">
        <v>1079</v>
      </c>
      <c r="G1355" s="257"/>
      <c r="H1355" s="260">
        <v>72.885000000000005</v>
      </c>
      <c r="I1355" s="261"/>
      <c r="J1355" s="257"/>
      <c r="K1355" s="257"/>
      <c r="L1355" s="262"/>
      <c r="M1355" s="263"/>
      <c r="N1355" s="264"/>
      <c r="O1355" s="264"/>
      <c r="P1355" s="264"/>
      <c r="Q1355" s="264"/>
      <c r="R1355" s="264"/>
      <c r="S1355" s="264"/>
      <c r="T1355" s="265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66" t="s">
        <v>218</v>
      </c>
      <c r="AU1355" s="266" t="s">
        <v>214</v>
      </c>
      <c r="AV1355" s="14" t="s">
        <v>85</v>
      </c>
      <c r="AW1355" s="14" t="s">
        <v>32</v>
      </c>
      <c r="AX1355" s="14" t="s">
        <v>76</v>
      </c>
      <c r="AY1355" s="266" t="s">
        <v>205</v>
      </c>
    </row>
    <row r="1356" s="14" customFormat="1">
      <c r="A1356" s="14"/>
      <c r="B1356" s="256"/>
      <c r="C1356" s="257"/>
      <c r="D1356" s="247" t="s">
        <v>218</v>
      </c>
      <c r="E1356" s="258" t="s">
        <v>1</v>
      </c>
      <c r="F1356" s="259" t="s">
        <v>1080</v>
      </c>
      <c r="G1356" s="257"/>
      <c r="H1356" s="260">
        <v>124.26000000000001</v>
      </c>
      <c r="I1356" s="261"/>
      <c r="J1356" s="257"/>
      <c r="K1356" s="257"/>
      <c r="L1356" s="262"/>
      <c r="M1356" s="263"/>
      <c r="N1356" s="264"/>
      <c r="O1356" s="264"/>
      <c r="P1356" s="264"/>
      <c r="Q1356" s="264"/>
      <c r="R1356" s="264"/>
      <c r="S1356" s="264"/>
      <c r="T1356" s="265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T1356" s="266" t="s">
        <v>218</v>
      </c>
      <c r="AU1356" s="266" t="s">
        <v>214</v>
      </c>
      <c r="AV1356" s="14" t="s">
        <v>85</v>
      </c>
      <c r="AW1356" s="14" t="s">
        <v>32</v>
      </c>
      <c r="AX1356" s="14" t="s">
        <v>76</v>
      </c>
      <c r="AY1356" s="266" t="s">
        <v>205</v>
      </c>
    </row>
    <row r="1357" s="15" customFormat="1">
      <c r="A1357" s="15"/>
      <c r="B1357" s="267"/>
      <c r="C1357" s="268"/>
      <c r="D1357" s="247" t="s">
        <v>218</v>
      </c>
      <c r="E1357" s="269" t="s">
        <v>1</v>
      </c>
      <c r="F1357" s="270" t="s">
        <v>229</v>
      </c>
      <c r="G1357" s="268"/>
      <c r="H1357" s="271">
        <v>197.14500000000001</v>
      </c>
      <c r="I1357" s="272"/>
      <c r="J1357" s="268"/>
      <c r="K1357" s="268"/>
      <c r="L1357" s="273"/>
      <c r="M1357" s="274"/>
      <c r="N1357" s="275"/>
      <c r="O1357" s="275"/>
      <c r="P1357" s="275"/>
      <c r="Q1357" s="275"/>
      <c r="R1357" s="275"/>
      <c r="S1357" s="275"/>
      <c r="T1357" s="276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77" t="s">
        <v>218</v>
      </c>
      <c r="AU1357" s="277" t="s">
        <v>214</v>
      </c>
      <c r="AV1357" s="15" t="s">
        <v>213</v>
      </c>
      <c r="AW1357" s="15" t="s">
        <v>32</v>
      </c>
      <c r="AX1357" s="15" t="s">
        <v>83</v>
      </c>
      <c r="AY1357" s="277" t="s">
        <v>205</v>
      </c>
    </row>
    <row r="1358" s="12" customFormat="1" ht="20.88" customHeight="1">
      <c r="A1358" s="12"/>
      <c r="B1358" s="211"/>
      <c r="C1358" s="212"/>
      <c r="D1358" s="213" t="s">
        <v>75</v>
      </c>
      <c r="E1358" s="225" t="s">
        <v>675</v>
      </c>
      <c r="F1358" s="225" t="s">
        <v>1097</v>
      </c>
      <c r="G1358" s="212"/>
      <c r="H1358" s="212"/>
      <c r="I1358" s="215"/>
      <c r="J1358" s="226">
        <f>BK1358</f>
        <v>0</v>
      </c>
      <c r="K1358" s="212"/>
      <c r="L1358" s="217"/>
      <c r="M1358" s="218"/>
      <c r="N1358" s="219"/>
      <c r="O1358" s="219"/>
      <c r="P1358" s="220">
        <f>SUM(P1359:P1510)</f>
        <v>0</v>
      </c>
      <c r="Q1358" s="219"/>
      <c r="R1358" s="220">
        <f>SUM(R1359:R1510)</f>
        <v>25.158766120000003</v>
      </c>
      <c r="S1358" s="219"/>
      <c r="T1358" s="221">
        <f>SUM(T1359:T1510)</f>
        <v>0.00042470000000000002</v>
      </c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R1358" s="222" t="s">
        <v>83</v>
      </c>
      <c r="AT1358" s="223" t="s">
        <v>75</v>
      </c>
      <c r="AU1358" s="223" t="s">
        <v>85</v>
      </c>
      <c r="AY1358" s="222" t="s">
        <v>205</v>
      </c>
      <c r="BK1358" s="224">
        <f>SUM(BK1359:BK1510)</f>
        <v>0</v>
      </c>
    </row>
    <row r="1359" s="2" customFormat="1" ht="24.15" customHeight="1">
      <c r="A1359" s="39"/>
      <c r="B1359" s="40"/>
      <c r="C1359" s="227" t="s">
        <v>1098</v>
      </c>
      <c r="D1359" s="227" t="s">
        <v>208</v>
      </c>
      <c r="E1359" s="228" t="s">
        <v>1099</v>
      </c>
      <c r="F1359" s="229" t="s">
        <v>1100</v>
      </c>
      <c r="G1359" s="230" t="s">
        <v>398</v>
      </c>
      <c r="H1359" s="231">
        <v>370.97899999999998</v>
      </c>
      <c r="I1359" s="232"/>
      <c r="J1359" s="233">
        <f>ROUND(I1359*H1359,2)</f>
        <v>0</v>
      </c>
      <c r="K1359" s="229" t="s">
        <v>212</v>
      </c>
      <c r="L1359" s="45"/>
      <c r="M1359" s="234" t="s">
        <v>1</v>
      </c>
      <c r="N1359" s="235" t="s">
        <v>41</v>
      </c>
      <c r="O1359" s="92"/>
      <c r="P1359" s="236">
        <f>O1359*H1359</f>
        <v>0</v>
      </c>
      <c r="Q1359" s="236">
        <v>0.0073499999999999998</v>
      </c>
      <c r="R1359" s="236">
        <f>Q1359*H1359</f>
        <v>2.7266956499999999</v>
      </c>
      <c r="S1359" s="236">
        <v>0</v>
      </c>
      <c r="T1359" s="237">
        <f>S1359*H1359</f>
        <v>0</v>
      </c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R1359" s="238" t="s">
        <v>213</v>
      </c>
      <c r="AT1359" s="238" t="s">
        <v>208</v>
      </c>
      <c r="AU1359" s="238" t="s">
        <v>214</v>
      </c>
      <c r="AY1359" s="18" t="s">
        <v>205</v>
      </c>
      <c r="BE1359" s="239">
        <f>IF(N1359="základní",J1359,0)</f>
        <v>0</v>
      </c>
      <c r="BF1359" s="239">
        <f>IF(N1359="snížená",J1359,0)</f>
        <v>0</v>
      </c>
      <c r="BG1359" s="239">
        <f>IF(N1359="zákl. přenesená",J1359,0)</f>
        <v>0</v>
      </c>
      <c r="BH1359" s="239">
        <f>IF(N1359="sníž. přenesená",J1359,0)</f>
        <v>0</v>
      </c>
      <c r="BI1359" s="239">
        <f>IF(N1359="nulová",J1359,0)</f>
        <v>0</v>
      </c>
      <c r="BJ1359" s="18" t="s">
        <v>83</v>
      </c>
      <c r="BK1359" s="239">
        <f>ROUND(I1359*H1359,2)</f>
        <v>0</v>
      </c>
      <c r="BL1359" s="18" t="s">
        <v>213</v>
      </c>
      <c r="BM1359" s="238" t="s">
        <v>1101</v>
      </c>
    </row>
    <row r="1360" s="2" customFormat="1">
      <c r="A1360" s="39"/>
      <c r="B1360" s="40"/>
      <c r="C1360" s="41"/>
      <c r="D1360" s="240" t="s">
        <v>216</v>
      </c>
      <c r="E1360" s="41"/>
      <c r="F1360" s="241" t="s">
        <v>1102</v>
      </c>
      <c r="G1360" s="41"/>
      <c r="H1360" s="41"/>
      <c r="I1360" s="242"/>
      <c r="J1360" s="41"/>
      <c r="K1360" s="41"/>
      <c r="L1360" s="45"/>
      <c r="M1360" s="243"/>
      <c r="N1360" s="244"/>
      <c r="O1360" s="92"/>
      <c r="P1360" s="92"/>
      <c r="Q1360" s="92"/>
      <c r="R1360" s="92"/>
      <c r="S1360" s="92"/>
      <c r="T1360" s="93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T1360" s="18" t="s">
        <v>216</v>
      </c>
      <c r="AU1360" s="18" t="s">
        <v>214</v>
      </c>
    </row>
    <row r="1361" s="13" customFormat="1">
      <c r="A1361" s="13"/>
      <c r="B1361" s="245"/>
      <c r="C1361" s="246"/>
      <c r="D1361" s="247" t="s">
        <v>218</v>
      </c>
      <c r="E1361" s="248" t="s">
        <v>1</v>
      </c>
      <c r="F1361" s="249" t="s">
        <v>219</v>
      </c>
      <c r="G1361" s="246"/>
      <c r="H1361" s="248" t="s">
        <v>1</v>
      </c>
      <c r="I1361" s="250"/>
      <c r="J1361" s="246"/>
      <c r="K1361" s="246"/>
      <c r="L1361" s="251"/>
      <c r="M1361" s="252"/>
      <c r="N1361" s="253"/>
      <c r="O1361" s="253"/>
      <c r="P1361" s="253"/>
      <c r="Q1361" s="253"/>
      <c r="R1361" s="253"/>
      <c r="S1361" s="253"/>
      <c r="T1361" s="254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5" t="s">
        <v>218</v>
      </c>
      <c r="AU1361" s="255" t="s">
        <v>214</v>
      </c>
      <c r="AV1361" s="13" t="s">
        <v>83</v>
      </c>
      <c r="AW1361" s="13" t="s">
        <v>32</v>
      </c>
      <c r="AX1361" s="13" t="s">
        <v>76</v>
      </c>
      <c r="AY1361" s="255" t="s">
        <v>205</v>
      </c>
    </row>
    <row r="1362" s="13" customFormat="1">
      <c r="A1362" s="13"/>
      <c r="B1362" s="245"/>
      <c r="C1362" s="246"/>
      <c r="D1362" s="247" t="s">
        <v>218</v>
      </c>
      <c r="E1362" s="248" t="s">
        <v>1</v>
      </c>
      <c r="F1362" s="249" t="s">
        <v>220</v>
      </c>
      <c r="G1362" s="246"/>
      <c r="H1362" s="248" t="s">
        <v>1</v>
      </c>
      <c r="I1362" s="250"/>
      <c r="J1362" s="246"/>
      <c r="K1362" s="246"/>
      <c r="L1362" s="251"/>
      <c r="M1362" s="252"/>
      <c r="N1362" s="253"/>
      <c r="O1362" s="253"/>
      <c r="P1362" s="253"/>
      <c r="Q1362" s="253"/>
      <c r="R1362" s="253"/>
      <c r="S1362" s="253"/>
      <c r="T1362" s="254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55" t="s">
        <v>218</v>
      </c>
      <c r="AU1362" s="255" t="s">
        <v>214</v>
      </c>
      <c r="AV1362" s="13" t="s">
        <v>83</v>
      </c>
      <c r="AW1362" s="13" t="s">
        <v>32</v>
      </c>
      <c r="AX1362" s="13" t="s">
        <v>76</v>
      </c>
      <c r="AY1362" s="255" t="s">
        <v>205</v>
      </c>
    </row>
    <row r="1363" s="13" customFormat="1">
      <c r="A1363" s="13"/>
      <c r="B1363" s="245"/>
      <c r="C1363" s="246"/>
      <c r="D1363" s="247" t="s">
        <v>218</v>
      </c>
      <c r="E1363" s="248" t="s">
        <v>1</v>
      </c>
      <c r="F1363" s="249" t="s">
        <v>222</v>
      </c>
      <c r="G1363" s="246"/>
      <c r="H1363" s="248" t="s">
        <v>1</v>
      </c>
      <c r="I1363" s="250"/>
      <c r="J1363" s="246"/>
      <c r="K1363" s="246"/>
      <c r="L1363" s="251"/>
      <c r="M1363" s="252"/>
      <c r="N1363" s="253"/>
      <c r="O1363" s="253"/>
      <c r="P1363" s="253"/>
      <c r="Q1363" s="253"/>
      <c r="R1363" s="253"/>
      <c r="S1363" s="253"/>
      <c r="T1363" s="254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5" t="s">
        <v>218</v>
      </c>
      <c r="AU1363" s="255" t="s">
        <v>214</v>
      </c>
      <c r="AV1363" s="13" t="s">
        <v>83</v>
      </c>
      <c r="AW1363" s="13" t="s">
        <v>32</v>
      </c>
      <c r="AX1363" s="13" t="s">
        <v>76</v>
      </c>
      <c r="AY1363" s="255" t="s">
        <v>205</v>
      </c>
    </row>
    <row r="1364" s="13" customFormat="1">
      <c r="A1364" s="13"/>
      <c r="B1364" s="245"/>
      <c r="C1364" s="246"/>
      <c r="D1364" s="247" t="s">
        <v>218</v>
      </c>
      <c r="E1364" s="248" t="s">
        <v>1</v>
      </c>
      <c r="F1364" s="249" t="s">
        <v>1103</v>
      </c>
      <c r="G1364" s="246"/>
      <c r="H1364" s="248" t="s">
        <v>1</v>
      </c>
      <c r="I1364" s="250"/>
      <c r="J1364" s="246"/>
      <c r="K1364" s="246"/>
      <c r="L1364" s="251"/>
      <c r="M1364" s="252"/>
      <c r="N1364" s="253"/>
      <c r="O1364" s="253"/>
      <c r="P1364" s="253"/>
      <c r="Q1364" s="253"/>
      <c r="R1364" s="253"/>
      <c r="S1364" s="253"/>
      <c r="T1364" s="254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5" t="s">
        <v>218</v>
      </c>
      <c r="AU1364" s="255" t="s">
        <v>214</v>
      </c>
      <c r="AV1364" s="13" t="s">
        <v>83</v>
      </c>
      <c r="AW1364" s="13" t="s">
        <v>32</v>
      </c>
      <c r="AX1364" s="13" t="s">
        <v>76</v>
      </c>
      <c r="AY1364" s="255" t="s">
        <v>205</v>
      </c>
    </row>
    <row r="1365" s="14" customFormat="1">
      <c r="A1365" s="14"/>
      <c r="B1365" s="256"/>
      <c r="C1365" s="257"/>
      <c r="D1365" s="247" t="s">
        <v>218</v>
      </c>
      <c r="E1365" s="258" t="s">
        <v>1</v>
      </c>
      <c r="F1365" s="259" t="s">
        <v>1104</v>
      </c>
      <c r="G1365" s="257"/>
      <c r="H1365" s="260">
        <v>49.590000000000003</v>
      </c>
      <c r="I1365" s="261"/>
      <c r="J1365" s="257"/>
      <c r="K1365" s="257"/>
      <c r="L1365" s="262"/>
      <c r="M1365" s="263"/>
      <c r="N1365" s="264"/>
      <c r="O1365" s="264"/>
      <c r="P1365" s="264"/>
      <c r="Q1365" s="264"/>
      <c r="R1365" s="264"/>
      <c r="S1365" s="264"/>
      <c r="T1365" s="265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66" t="s">
        <v>218</v>
      </c>
      <c r="AU1365" s="266" t="s">
        <v>214</v>
      </c>
      <c r="AV1365" s="14" t="s">
        <v>85</v>
      </c>
      <c r="AW1365" s="14" t="s">
        <v>32</v>
      </c>
      <c r="AX1365" s="14" t="s">
        <v>76</v>
      </c>
      <c r="AY1365" s="266" t="s">
        <v>205</v>
      </c>
    </row>
    <row r="1366" s="14" customFormat="1">
      <c r="A1366" s="14"/>
      <c r="B1366" s="256"/>
      <c r="C1366" s="257"/>
      <c r="D1366" s="247" t="s">
        <v>218</v>
      </c>
      <c r="E1366" s="258" t="s">
        <v>1</v>
      </c>
      <c r="F1366" s="259" t="s">
        <v>1105</v>
      </c>
      <c r="G1366" s="257"/>
      <c r="H1366" s="260">
        <v>51.109999999999999</v>
      </c>
      <c r="I1366" s="261"/>
      <c r="J1366" s="257"/>
      <c r="K1366" s="257"/>
      <c r="L1366" s="262"/>
      <c r="M1366" s="263"/>
      <c r="N1366" s="264"/>
      <c r="O1366" s="264"/>
      <c r="P1366" s="264"/>
      <c r="Q1366" s="264"/>
      <c r="R1366" s="264"/>
      <c r="S1366" s="264"/>
      <c r="T1366" s="265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66" t="s">
        <v>218</v>
      </c>
      <c r="AU1366" s="266" t="s">
        <v>214</v>
      </c>
      <c r="AV1366" s="14" t="s">
        <v>85</v>
      </c>
      <c r="AW1366" s="14" t="s">
        <v>32</v>
      </c>
      <c r="AX1366" s="14" t="s">
        <v>76</v>
      </c>
      <c r="AY1366" s="266" t="s">
        <v>205</v>
      </c>
    </row>
    <row r="1367" s="14" customFormat="1">
      <c r="A1367" s="14"/>
      <c r="B1367" s="256"/>
      <c r="C1367" s="257"/>
      <c r="D1367" s="247" t="s">
        <v>218</v>
      </c>
      <c r="E1367" s="258" t="s">
        <v>1</v>
      </c>
      <c r="F1367" s="259" t="s">
        <v>1106</v>
      </c>
      <c r="G1367" s="257"/>
      <c r="H1367" s="260">
        <v>63.549999999999997</v>
      </c>
      <c r="I1367" s="261"/>
      <c r="J1367" s="257"/>
      <c r="K1367" s="257"/>
      <c r="L1367" s="262"/>
      <c r="M1367" s="263"/>
      <c r="N1367" s="264"/>
      <c r="O1367" s="264"/>
      <c r="P1367" s="264"/>
      <c r="Q1367" s="264"/>
      <c r="R1367" s="264"/>
      <c r="S1367" s="264"/>
      <c r="T1367" s="265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66" t="s">
        <v>218</v>
      </c>
      <c r="AU1367" s="266" t="s">
        <v>214</v>
      </c>
      <c r="AV1367" s="14" t="s">
        <v>85</v>
      </c>
      <c r="AW1367" s="14" t="s">
        <v>32</v>
      </c>
      <c r="AX1367" s="14" t="s">
        <v>76</v>
      </c>
      <c r="AY1367" s="266" t="s">
        <v>205</v>
      </c>
    </row>
    <row r="1368" s="14" customFormat="1">
      <c r="A1368" s="14"/>
      <c r="B1368" s="256"/>
      <c r="C1368" s="257"/>
      <c r="D1368" s="247" t="s">
        <v>218</v>
      </c>
      <c r="E1368" s="258" t="s">
        <v>1</v>
      </c>
      <c r="F1368" s="259" t="s">
        <v>1107</v>
      </c>
      <c r="G1368" s="257"/>
      <c r="H1368" s="260">
        <v>124.7</v>
      </c>
      <c r="I1368" s="261"/>
      <c r="J1368" s="257"/>
      <c r="K1368" s="257"/>
      <c r="L1368" s="262"/>
      <c r="M1368" s="263"/>
      <c r="N1368" s="264"/>
      <c r="O1368" s="264"/>
      <c r="P1368" s="264"/>
      <c r="Q1368" s="264"/>
      <c r="R1368" s="264"/>
      <c r="S1368" s="264"/>
      <c r="T1368" s="265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66" t="s">
        <v>218</v>
      </c>
      <c r="AU1368" s="266" t="s">
        <v>214</v>
      </c>
      <c r="AV1368" s="14" t="s">
        <v>85</v>
      </c>
      <c r="AW1368" s="14" t="s">
        <v>32</v>
      </c>
      <c r="AX1368" s="14" t="s">
        <v>76</v>
      </c>
      <c r="AY1368" s="266" t="s">
        <v>205</v>
      </c>
    </row>
    <row r="1369" s="14" customFormat="1">
      <c r="A1369" s="14"/>
      <c r="B1369" s="256"/>
      <c r="C1369" s="257"/>
      <c r="D1369" s="247" t="s">
        <v>218</v>
      </c>
      <c r="E1369" s="258" t="s">
        <v>1</v>
      </c>
      <c r="F1369" s="259" t="s">
        <v>1108</v>
      </c>
      <c r="G1369" s="257"/>
      <c r="H1369" s="260">
        <v>10.125</v>
      </c>
      <c r="I1369" s="261"/>
      <c r="J1369" s="257"/>
      <c r="K1369" s="257"/>
      <c r="L1369" s="262"/>
      <c r="M1369" s="263"/>
      <c r="N1369" s="264"/>
      <c r="O1369" s="264"/>
      <c r="P1369" s="264"/>
      <c r="Q1369" s="264"/>
      <c r="R1369" s="264"/>
      <c r="S1369" s="264"/>
      <c r="T1369" s="265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66" t="s">
        <v>218</v>
      </c>
      <c r="AU1369" s="266" t="s">
        <v>214</v>
      </c>
      <c r="AV1369" s="14" t="s">
        <v>85</v>
      </c>
      <c r="AW1369" s="14" t="s">
        <v>32</v>
      </c>
      <c r="AX1369" s="14" t="s">
        <v>76</v>
      </c>
      <c r="AY1369" s="266" t="s">
        <v>205</v>
      </c>
    </row>
    <row r="1370" s="16" customFormat="1">
      <c r="A1370" s="16"/>
      <c r="B1370" s="278"/>
      <c r="C1370" s="279"/>
      <c r="D1370" s="247" t="s">
        <v>218</v>
      </c>
      <c r="E1370" s="280" t="s">
        <v>1</v>
      </c>
      <c r="F1370" s="281" t="s">
        <v>241</v>
      </c>
      <c r="G1370" s="279"/>
      <c r="H1370" s="282">
        <v>299.07499999999999</v>
      </c>
      <c r="I1370" s="283"/>
      <c r="J1370" s="279"/>
      <c r="K1370" s="279"/>
      <c r="L1370" s="284"/>
      <c r="M1370" s="285"/>
      <c r="N1370" s="286"/>
      <c r="O1370" s="286"/>
      <c r="P1370" s="286"/>
      <c r="Q1370" s="286"/>
      <c r="R1370" s="286"/>
      <c r="S1370" s="286"/>
      <c r="T1370" s="287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T1370" s="288" t="s">
        <v>218</v>
      </c>
      <c r="AU1370" s="288" t="s">
        <v>214</v>
      </c>
      <c r="AV1370" s="16" t="s">
        <v>214</v>
      </c>
      <c r="AW1370" s="16" t="s">
        <v>32</v>
      </c>
      <c r="AX1370" s="16" t="s">
        <v>76</v>
      </c>
      <c r="AY1370" s="288" t="s">
        <v>205</v>
      </c>
    </row>
    <row r="1371" s="13" customFormat="1">
      <c r="A1371" s="13"/>
      <c r="B1371" s="245"/>
      <c r="C1371" s="246"/>
      <c r="D1371" s="247" t="s">
        <v>218</v>
      </c>
      <c r="E1371" s="248" t="s">
        <v>1</v>
      </c>
      <c r="F1371" s="249" t="s">
        <v>1109</v>
      </c>
      <c r="G1371" s="246"/>
      <c r="H1371" s="248" t="s">
        <v>1</v>
      </c>
      <c r="I1371" s="250"/>
      <c r="J1371" s="246"/>
      <c r="K1371" s="246"/>
      <c r="L1371" s="251"/>
      <c r="M1371" s="252"/>
      <c r="N1371" s="253"/>
      <c r="O1371" s="253"/>
      <c r="P1371" s="253"/>
      <c r="Q1371" s="253"/>
      <c r="R1371" s="253"/>
      <c r="S1371" s="253"/>
      <c r="T1371" s="254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55" t="s">
        <v>218</v>
      </c>
      <c r="AU1371" s="255" t="s">
        <v>214</v>
      </c>
      <c r="AV1371" s="13" t="s">
        <v>83</v>
      </c>
      <c r="AW1371" s="13" t="s">
        <v>32</v>
      </c>
      <c r="AX1371" s="13" t="s">
        <v>76</v>
      </c>
      <c r="AY1371" s="255" t="s">
        <v>205</v>
      </c>
    </row>
    <row r="1372" s="14" customFormat="1">
      <c r="A1372" s="14"/>
      <c r="B1372" s="256"/>
      <c r="C1372" s="257"/>
      <c r="D1372" s="247" t="s">
        <v>218</v>
      </c>
      <c r="E1372" s="258" t="s">
        <v>1</v>
      </c>
      <c r="F1372" s="259" t="s">
        <v>1110</v>
      </c>
      <c r="G1372" s="257"/>
      <c r="H1372" s="260">
        <v>12.119999999999999</v>
      </c>
      <c r="I1372" s="261"/>
      <c r="J1372" s="257"/>
      <c r="K1372" s="257"/>
      <c r="L1372" s="262"/>
      <c r="M1372" s="263"/>
      <c r="N1372" s="264"/>
      <c r="O1372" s="264"/>
      <c r="P1372" s="264"/>
      <c r="Q1372" s="264"/>
      <c r="R1372" s="264"/>
      <c r="S1372" s="264"/>
      <c r="T1372" s="265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66" t="s">
        <v>218</v>
      </c>
      <c r="AU1372" s="266" t="s">
        <v>214</v>
      </c>
      <c r="AV1372" s="14" t="s">
        <v>85</v>
      </c>
      <c r="AW1372" s="14" t="s">
        <v>32</v>
      </c>
      <c r="AX1372" s="14" t="s">
        <v>76</v>
      </c>
      <c r="AY1372" s="266" t="s">
        <v>205</v>
      </c>
    </row>
    <row r="1373" s="16" customFormat="1">
      <c r="A1373" s="16"/>
      <c r="B1373" s="278"/>
      <c r="C1373" s="279"/>
      <c r="D1373" s="247" t="s">
        <v>218</v>
      </c>
      <c r="E1373" s="280" t="s">
        <v>1</v>
      </c>
      <c r="F1373" s="281" t="s">
        <v>241</v>
      </c>
      <c r="G1373" s="279"/>
      <c r="H1373" s="282">
        <v>12.119999999999999</v>
      </c>
      <c r="I1373" s="283"/>
      <c r="J1373" s="279"/>
      <c r="K1373" s="279"/>
      <c r="L1373" s="284"/>
      <c r="M1373" s="285"/>
      <c r="N1373" s="286"/>
      <c r="O1373" s="286"/>
      <c r="P1373" s="286"/>
      <c r="Q1373" s="286"/>
      <c r="R1373" s="286"/>
      <c r="S1373" s="286"/>
      <c r="T1373" s="287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T1373" s="288" t="s">
        <v>218</v>
      </c>
      <c r="AU1373" s="288" t="s">
        <v>214</v>
      </c>
      <c r="AV1373" s="16" t="s">
        <v>214</v>
      </c>
      <c r="AW1373" s="16" t="s">
        <v>32</v>
      </c>
      <c r="AX1373" s="16" t="s">
        <v>76</v>
      </c>
      <c r="AY1373" s="288" t="s">
        <v>205</v>
      </c>
    </row>
    <row r="1374" s="13" customFormat="1">
      <c r="A1374" s="13"/>
      <c r="B1374" s="245"/>
      <c r="C1374" s="246"/>
      <c r="D1374" s="247" t="s">
        <v>218</v>
      </c>
      <c r="E1374" s="248" t="s">
        <v>1</v>
      </c>
      <c r="F1374" s="249" t="s">
        <v>1111</v>
      </c>
      <c r="G1374" s="246"/>
      <c r="H1374" s="248" t="s">
        <v>1</v>
      </c>
      <c r="I1374" s="250"/>
      <c r="J1374" s="246"/>
      <c r="K1374" s="246"/>
      <c r="L1374" s="251"/>
      <c r="M1374" s="252"/>
      <c r="N1374" s="253"/>
      <c r="O1374" s="253"/>
      <c r="P1374" s="253"/>
      <c r="Q1374" s="253"/>
      <c r="R1374" s="253"/>
      <c r="S1374" s="253"/>
      <c r="T1374" s="254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55" t="s">
        <v>218</v>
      </c>
      <c r="AU1374" s="255" t="s">
        <v>214</v>
      </c>
      <c r="AV1374" s="13" t="s">
        <v>83</v>
      </c>
      <c r="AW1374" s="13" t="s">
        <v>32</v>
      </c>
      <c r="AX1374" s="13" t="s">
        <v>76</v>
      </c>
      <c r="AY1374" s="255" t="s">
        <v>205</v>
      </c>
    </row>
    <row r="1375" s="14" customFormat="1">
      <c r="A1375" s="14"/>
      <c r="B1375" s="256"/>
      <c r="C1375" s="257"/>
      <c r="D1375" s="247" t="s">
        <v>218</v>
      </c>
      <c r="E1375" s="258" t="s">
        <v>1</v>
      </c>
      <c r="F1375" s="259" t="s">
        <v>1112</v>
      </c>
      <c r="G1375" s="257"/>
      <c r="H1375" s="260">
        <v>59.783999999999999</v>
      </c>
      <c r="I1375" s="261"/>
      <c r="J1375" s="257"/>
      <c r="K1375" s="257"/>
      <c r="L1375" s="262"/>
      <c r="M1375" s="263"/>
      <c r="N1375" s="264"/>
      <c r="O1375" s="264"/>
      <c r="P1375" s="264"/>
      <c r="Q1375" s="264"/>
      <c r="R1375" s="264"/>
      <c r="S1375" s="264"/>
      <c r="T1375" s="265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66" t="s">
        <v>218</v>
      </c>
      <c r="AU1375" s="266" t="s">
        <v>214</v>
      </c>
      <c r="AV1375" s="14" t="s">
        <v>85</v>
      </c>
      <c r="AW1375" s="14" t="s">
        <v>32</v>
      </c>
      <c r="AX1375" s="14" t="s">
        <v>76</v>
      </c>
      <c r="AY1375" s="266" t="s">
        <v>205</v>
      </c>
    </row>
    <row r="1376" s="16" customFormat="1">
      <c r="A1376" s="16"/>
      <c r="B1376" s="278"/>
      <c r="C1376" s="279"/>
      <c r="D1376" s="247" t="s">
        <v>218</v>
      </c>
      <c r="E1376" s="280" t="s">
        <v>1</v>
      </c>
      <c r="F1376" s="281" t="s">
        <v>241</v>
      </c>
      <c r="G1376" s="279"/>
      <c r="H1376" s="282">
        <v>59.783999999999999</v>
      </c>
      <c r="I1376" s="283"/>
      <c r="J1376" s="279"/>
      <c r="K1376" s="279"/>
      <c r="L1376" s="284"/>
      <c r="M1376" s="285"/>
      <c r="N1376" s="286"/>
      <c r="O1376" s="286"/>
      <c r="P1376" s="286"/>
      <c r="Q1376" s="286"/>
      <c r="R1376" s="286"/>
      <c r="S1376" s="286"/>
      <c r="T1376" s="287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T1376" s="288" t="s">
        <v>218</v>
      </c>
      <c r="AU1376" s="288" t="s">
        <v>214</v>
      </c>
      <c r="AV1376" s="16" t="s">
        <v>214</v>
      </c>
      <c r="AW1376" s="16" t="s">
        <v>32</v>
      </c>
      <c r="AX1376" s="16" t="s">
        <v>76</v>
      </c>
      <c r="AY1376" s="288" t="s">
        <v>205</v>
      </c>
    </row>
    <row r="1377" s="15" customFormat="1">
      <c r="A1377" s="15"/>
      <c r="B1377" s="267"/>
      <c r="C1377" s="268"/>
      <c r="D1377" s="247" t="s">
        <v>218</v>
      </c>
      <c r="E1377" s="269" t="s">
        <v>1</v>
      </c>
      <c r="F1377" s="270" t="s">
        <v>229</v>
      </c>
      <c r="G1377" s="268"/>
      <c r="H1377" s="271">
        <v>370.97899999999998</v>
      </c>
      <c r="I1377" s="272"/>
      <c r="J1377" s="268"/>
      <c r="K1377" s="268"/>
      <c r="L1377" s="273"/>
      <c r="M1377" s="274"/>
      <c r="N1377" s="275"/>
      <c r="O1377" s="275"/>
      <c r="P1377" s="275"/>
      <c r="Q1377" s="275"/>
      <c r="R1377" s="275"/>
      <c r="S1377" s="275"/>
      <c r="T1377" s="276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T1377" s="277" t="s">
        <v>218</v>
      </c>
      <c r="AU1377" s="277" t="s">
        <v>214</v>
      </c>
      <c r="AV1377" s="15" t="s">
        <v>213</v>
      </c>
      <c r="AW1377" s="15" t="s">
        <v>32</v>
      </c>
      <c r="AX1377" s="15" t="s">
        <v>83</v>
      </c>
      <c r="AY1377" s="277" t="s">
        <v>205</v>
      </c>
    </row>
    <row r="1378" s="2" customFormat="1" ht="16.5" customHeight="1">
      <c r="A1378" s="39"/>
      <c r="B1378" s="40"/>
      <c r="C1378" s="227" t="s">
        <v>1113</v>
      </c>
      <c r="D1378" s="227" t="s">
        <v>208</v>
      </c>
      <c r="E1378" s="228" t="s">
        <v>1114</v>
      </c>
      <c r="F1378" s="229" t="s">
        <v>1115</v>
      </c>
      <c r="G1378" s="230" t="s">
        <v>398</v>
      </c>
      <c r="H1378" s="231">
        <v>299.07499999999999</v>
      </c>
      <c r="I1378" s="232"/>
      <c r="J1378" s="233">
        <f>ROUND(I1378*H1378,2)</f>
        <v>0</v>
      </c>
      <c r="K1378" s="229" t="s">
        <v>212</v>
      </c>
      <c r="L1378" s="45"/>
      <c r="M1378" s="234" t="s">
        <v>1</v>
      </c>
      <c r="N1378" s="235" t="s">
        <v>41</v>
      </c>
      <c r="O1378" s="92"/>
      <c r="P1378" s="236">
        <f>O1378*H1378</f>
        <v>0</v>
      </c>
      <c r="Q1378" s="236">
        <v>0.00025999999999999998</v>
      </c>
      <c r="R1378" s="236">
        <f>Q1378*H1378</f>
        <v>0.077759499999999995</v>
      </c>
      <c r="S1378" s="236">
        <v>0</v>
      </c>
      <c r="T1378" s="237">
        <f>S1378*H1378</f>
        <v>0</v>
      </c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R1378" s="238" t="s">
        <v>213</v>
      </c>
      <c r="AT1378" s="238" t="s">
        <v>208</v>
      </c>
      <c r="AU1378" s="238" t="s">
        <v>214</v>
      </c>
      <c r="AY1378" s="18" t="s">
        <v>205</v>
      </c>
      <c r="BE1378" s="239">
        <f>IF(N1378="základní",J1378,0)</f>
        <v>0</v>
      </c>
      <c r="BF1378" s="239">
        <f>IF(N1378="snížená",J1378,0)</f>
        <v>0</v>
      </c>
      <c r="BG1378" s="239">
        <f>IF(N1378="zákl. přenesená",J1378,0)</f>
        <v>0</v>
      </c>
      <c r="BH1378" s="239">
        <f>IF(N1378="sníž. přenesená",J1378,0)</f>
        <v>0</v>
      </c>
      <c r="BI1378" s="239">
        <f>IF(N1378="nulová",J1378,0)</f>
        <v>0</v>
      </c>
      <c r="BJ1378" s="18" t="s">
        <v>83</v>
      </c>
      <c r="BK1378" s="239">
        <f>ROUND(I1378*H1378,2)</f>
        <v>0</v>
      </c>
      <c r="BL1378" s="18" t="s">
        <v>213</v>
      </c>
      <c r="BM1378" s="238" t="s">
        <v>1116</v>
      </c>
    </row>
    <row r="1379" s="2" customFormat="1">
      <c r="A1379" s="39"/>
      <c r="B1379" s="40"/>
      <c r="C1379" s="41"/>
      <c r="D1379" s="240" t="s">
        <v>216</v>
      </c>
      <c r="E1379" s="41"/>
      <c r="F1379" s="241" t="s">
        <v>1117</v>
      </c>
      <c r="G1379" s="41"/>
      <c r="H1379" s="41"/>
      <c r="I1379" s="242"/>
      <c r="J1379" s="41"/>
      <c r="K1379" s="41"/>
      <c r="L1379" s="45"/>
      <c r="M1379" s="243"/>
      <c r="N1379" s="244"/>
      <c r="O1379" s="92"/>
      <c r="P1379" s="92"/>
      <c r="Q1379" s="92"/>
      <c r="R1379" s="92"/>
      <c r="S1379" s="92"/>
      <c r="T1379" s="93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T1379" s="18" t="s">
        <v>216</v>
      </c>
      <c r="AU1379" s="18" t="s">
        <v>214</v>
      </c>
    </row>
    <row r="1380" s="13" customFormat="1">
      <c r="A1380" s="13"/>
      <c r="B1380" s="245"/>
      <c r="C1380" s="246"/>
      <c r="D1380" s="247" t="s">
        <v>218</v>
      </c>
      <c r="E1380" s="248" t="s">
        <v>1</v>
      </c>
      <c r="F1380" s="249" t="s">
        <v>219</v>
      </c>
      <c r="G1380" s="246"/>
      <c r="H1380" s="248" t="s">
        <v>1</v>
      </c>
      <c r="I1380" s="250"/>
      <c r="J1380" s="246"/>
      <c r="K1380" s="246"/>
      <c r="L1380" s="251"/>
      <c r="M1380" s="252"/>
      <c r="N1380" s="253"/>
      <c r="O1380" s="253"/>
      <c r="P1380" s="253"/>
      <c r="Q1380" s="253"/>
      <c r="R1380" s="253"/>
      <c r="S1380" s="253"/>
      <c r="T1380" s="254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55" t="s">
        <v>218</v>
      </c>
      <c r="AU1380" s="255" t="s">
        <v>214</v>
      </c>
      <c r="AV1380" s="13" t="s">
        <v>83</v>
      </c>
      <c r="AW1380" s="13" t="s">
        <v>32</v>
      </c>
      <c r="AX1380" s="13" t="s">
        <v>76</v>
      </c>
      <c r="AY1380" s="255" t="s">
        <v>205</v>
      </c>
    </row>
    <row r="1381" s="13" customFormat="1">
      <c r="A1381" s="13"/>
      <c r="B1381" s="245"/>
      <c r="C1381" s="246"/>
      <c r="D1381" s="247" t="s">
        <v>218</v>
      </c>
      <c r="E1381" s="248" t="s">
        <v>1</v>
      </c>
      <c r="F1381" s="249" t="s">
        <v>220</v>
      </c>
      <c r="G1381" s="246"/>
      <c r="H1381" s="248" t="s">
        <v>1</v>
      </c>
      <c r="I1381" s="250"/>
      <c r="J1381" s="246"/>
      <c r="K1381" s="246"/>
      <c r="L1381" s="251"/>
      <c r="M1381" s="252"/>
      <c r="N1381" s="253"/>
      <c r="O1381" s="253"/>
      <c r="P1381" s="253"/>
      <c r="Q1381" s="253"/>
      <c r="R1381" s="253"/>
      <c r="S1381" s="253"/>
      <c r="T1381" s="254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55" t="s">
        <v>218</v>
      </c>
      <c r="AU1381" s="255" t="s">
        <v>214</v>
      </c>
      <c r="AV1381" s="13" t="s">
        <v>83</v>
      </c>
      <c r="AW1381" s="13" t="s">
        <v>32</v>
      </c>
      <c r="AX1381" s="13" t="s">
        <v>76</v>
      </c>
      <c r="AY1381" s="255" t="s">
        <v>205</v>
      </c>
    </row>
    <row r="1382" s="13" customFormat="1">
      <c r="A1382" s="13"/>
      <c r="B1382" s="245"/>
      <c r="C1382" s="246"/>
      <c r="D1382" s="247" t="s">
        <v>218</v>
      </c>
      <c r="E1382" s="248" t="s">
        <v>1</v>
      </c>
      <c r="F1382" s="249" t="s">
        <v>222</v>
      </c>
      <c r="G1382" s="246"/>
      <c r="H1382" s="248" t="s">
        <v>1</v>
      </c>
      <c r="I1382" s="250"/>
      <c r="J1382" s="246"/>
      <c r="K1382" s="246"/>
      <c r="L1382" s="251"/>
      <c r="M1382" s="252"/>
      <c r="N1382" s="253"/>
      <c r="O1382" s="253"/>
      <c r="P1382" s="253"/>
      <c r="Q1382" s="253"/>
      <c r="R1382" s="253"/>
      <c r="S1382" s="253"/>
      <c r="T1382" s="254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5" t="s">
        <v>218</v>
      </c>
      <c r="AU1382" s="255" t="s">
        <v>214</v>
      </c>
      <c r="AV1382" s="13" t="s">
        <v>83</v>
      </c>
      <c r="AW1382" s="13" t="s">
        <v>32</v>
      </c>
      <c r="AX1382" s="13" t="s">
        <v>76</v>
      </c>
      <c r="AY1382" s="255" t="s">
        <v>205</v>
      </c>
    </row>
    <row r="1383" s="13" customFormat="1">
      <c r="A1383" s="13"/>
      <c r="B1383" s="245"/>
      <c r="C1383" s="246"/>
      <c r="D1383" s="247" t="s">
        <v>218</v>
      </c>
      <c r="E1383" s="248" t="s">
        <v>1</v>
      </c>
      <c r="F1383" s="249" t="s">
        <v>1103</v>
      </c>
      <c r="G1383" s="246"/>
      <c r="H1383" s="248" t="s">
        <v>1</v>
      </c>
      <c r="I1383" s="250"/>
      <c r="J1383" s="246"/>
      <c r="K1383" s="246"/>
      <c r="L1383" s="251"/>
      <c r="M1383" s="252"/>
      <c r="N1383" s="253"/>
      <c r="O1383" s="253"/>
      <c r="P1383" s="253"/>
      <c r="Q1383" s="253"/>
      <c r="R1383" s="253"/>
      <c r="S1383" s="253"/>
      <c r="T1383" s="254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55" t="s">
        <v>218</v>
      </c>
      <c r="AU1383" s="255" t="s">
        <v>214</v>
      </c>
      <c r="AV1383" s="13" t="s">
        <v>83</v>
      </c>
      <c r="AW1383" s="13" t="s">
        <v>32</v>
      </c>
      <c r="AX1383" s="13" t="s">
        <v>76</v>
      </c>
      <c r="AY1383" s="255" t="s">
        <v>205</v>
      </c>
    </row>
    <row r="1384" s="14" customFormat="1">
      <c r="A1384" s="14"/>
      <c r="B1384" s="256"/>
      <c r="C1384" s="257"/>
      <c r="D1384" s="247" t="s">
        <v>218</v>
      </c>
      <c r="E1384" s="258" t="s">
        <v>1</v>
      </c>
      <c r="F1384" s="259" t="s">
        <v>1104</v>
      </c>
      <c r="G1384" s="257"/>
      <c r="H1384" s="260">
        <v>49.590000000000003</v>
      </c>
      <c r="I1384" s="261"/>
      <c r="J1384" s="257"/>
      <c r="K1384" s="257"/>
      <c r="L1384" s="262"/>
      <c r="M1384" s="263"/>
      <c r="N1384" s="264"/>
      <c r="O1384" s="264"/>
      <c r="P1384" s="264"/>
      <c r="Q1384" s="264"/>
      <c r="R1384" s="264"/>
      <c r="S1384" s="264"/>
      <c r="T1384" s="265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66" t="s">
        <v>218</v>
      </c>
      <c r="AU1384" s="266" t="s">
        <v>214</v>
      </c>
      <c r="AV1384" s="14" t="s">
        <v>85</v>
      </c>
      <c r="AW1384" s="14" t="s">
        <v>32</v>
      </c>
      <c r="AX1384" s="14" t="s">
        <v>76</v>
      </c>
      <c r="AY1384" s="266" t="s">
        <v>205</v>
      </c>
    </row>
    <row r="1385" s="14" customFormat="1">
      <c r="A1385" s="14"/>
      <c r="B1385" s="256"/>
      <c r="C1385" s="257"/>
      <c r="D1385" s="247" t="s">
        <v>218</v>
      </c>
      <c r="E1385" s="258" t="s">
        <v>1</v>
      </c>
      <c r="F1385" s="259" t="s">
        <v>1105</v>
      </c>
      <c r="G1385" s="257"/>
      <c r="H1385" s="260">
        <v>51.109999999999999</v>
      </c>
      <c r="I1385" s="261"/>
      <c r="J1385" s="257"/>
      <c r="K1385" s="257"/>
      <c r="L1385" s="262"/>
      <c r="M1385" s="263"/>
      <c r="N1385" s="264"/>
      <c r="O1385" s="264"/>
      <c r="P1385" s="264"/>
      <c r="Q1385" s="264"/>
      <c r="R1385" s="264"/>
      <c r="S1385" s="264"/>
      <c r="T1385" s="265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66" t="s">
        <v>218</v>
      </c>
      <c r="AU1385" s="266" t="s">
        <v>214</v>
      </c>
      <c r="AV1385" s="14" t="s">
        <v>85</v>
      </c>
      <c r="AW1385" s="14" t="s">
        <v>32</v>
      </c>
      <c r="AX1385" s="14" t="s">
        <v>76</v>
      </c>
      <c r="AY1385" s="266" t="s">
        <v>205</v>
      </c>
    </row>
    <row r="1386" s="14" customFormat="1">
      <c r="A1386" s="14"/>
      <c r="B1386" s="256"/>
      <c r="C1386" s="257"/>
      <c r="D1386" s="247" t="s">
        <v>218</v>
      </c>
      <c r="E1386" s="258" t="s">
        <v>1</v>
      </c>
      <c r="F1386" s="259" t="s">
        <v>1106</v>
      </c>
      <c r="G1386" s="257"/>
      <c r="H1386" s="260">
        <v>63.549999999999997</v>
      </c>
      <c r="I1386" s="261"/>
      <c r="J1386" s="257"/>
      <c r="K1386" s="257"/>
      <c r="L1386" s="262"/>
      <c r="M1386" s="263"/>
      <c r="N1386" s="264"/>
      <c r="O1386" s="264"/>
      <c r="P1386" s="264"/>
      <c r="Q1386" s="264"/>
      <c r="R1386" s="264"/>
      <c r="S1386" s="264"/>
      <c r="T1386" s="265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66" t="s">
        <v>218</v>
      </c>
      <c r="AU1386" s="266" t="s">
        <v>214</v>
      </c>
      <c r="AV1386" s="14" t="s">
        <v>85</v>
      </c>
      <c r="AW1386" s="14" t="s">
        <v>32</v>
      </c>
      <c r="AX1386" s="14" t="s">
        <v>76</v>
      </c>
      <c r="AY1386" s="266" t="s">
        <v>205</v>
      </c>
    </row>
    <row r="1387" s="14" customFormat="1">
      <c r="A1387" s="14"/>
      <c r="B1387" s="256"/>
      <c r="C1387" s="257"/>
      <c r="D1387" s="247" t="s">
        <v>218</v>
      </c>
      <c r="E1387" s="258" t="s">
        <v>1</v>
      </c>
      <c r="F1387" s="259" t="s">
        <v>1107</v>
      </c>
      <c r="G1387" s="257"/>
      <c r="H1387" s="260">
        <v>124.7</v>
      </c>
      <c r="I1387" s="261"/>
      <c r="J1387" s="257"/>
      <c r="K1387" s="257"/>
      <c r="L1387" s="262"/>
      <c r="M1387" s="263"/>
      <c r="N1387" s="264"/>
      <c r="O1387" s="264"/>
      <c r="P1387" s="264"/>
      <c r="Q1387" s="264"/>
      <c r="R1387" s="264"/>
      <c r="S1387" s="264"/>
      <c r="T1387" s="265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66" t="s">
        <v>218</v>
      </c>
      <c r="AU1387" s="266" t="s">
        <v>214</v>
      </c>
      <c r="AV1387" s="14" t="s">
        <v>85</v>
      </c>
      <c r="AW1387" s="14" t="s">
        <v>32</v>
      </c>
      <c r="AX1387" s="14" t="s">
        <v>76</v>
      </c>
      <c r="AY1387" s="266" t="s">
        <v>205</v>
      </c>
    </row>
    <row r="1388" s="16" customFormat="1">
      <c r="A1388" s="16"/>
      <c r="B1388" s="278"/>
      <c r="C1388" s="279"/>
      <c r="D1388" s="247" t="s">
        <v>218</v>
      </c>
      <c r="E1388" s="280" t="s">
        <v>1</v>
      </c>
      <c r="F1388" s="281" t="s">
        <v>241</v>
      </c>
      <c r="G1388" s="279"/>
      <c r="H1388" s="282">
        <v>288.94999999999999</v>
      </c>
      <c r="I1388" s="283"/>
      <c r="J1388" s="279"/>
      <c r="K1388" s="279"/>
      <c r="L1388" s="284"/>
      <c r="M1388" s="285"/>
      <c r="N1388" s="286"/>
      <c r="O1388" s="286"/>
      <c r="P1388" s="286"/>
      <c r="Q1388" s="286"/>
      <c r="R1388" s="286"/>
      <c r="S1388" s="286"/>
      <c r="T1388" s="287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T1388" s="288" t="s">
        <v>218</v>
      </c>
      <c r="AU1388" s="288" t="s">
        <v>214</v>
      </c>
      <c r="AV1388" s="16" t="s">
        <v>214</v>
      </c>
      <c r="AW1388" s="16" t="s">
        <v>32</v>
      </c>
      <c r="AX1388" s="16" t="s">
        <v>76</v>
      </c>
      <c r="AY1388" s="288" t="s">
        <v>205</v>
      </c>
    </row>
    <row r="1389" s="14" customFormat="1">
      <c r="A1389" s="14"/>
      <c r="B1389" s="256"/>
      <c r="C1389" s="257"/>
      <c r="D1389" s="247" t="s">
        <v>218</v>
      </c>
      <c r="E1389" s="258" t="s">
        <v>1</v>
      </c>
      <c r="F1389" s="259" t="s">
        <v>1108</v>
      </c>
      <c r="G1389" s="257"/>
      <c r="H1389" s="260">
        <v>10.125</v>
      </c>
      <c r="I1389" s="261"/>
      <c r="J1389" s="257"/>
      <c r="K1389" s="257"/>
      <c r="L1389" s="262"/>
      <c r="M1389" s="263"/>
      <c r="N1389" s="264"/>
      <c r="O1389" s="264"/>
      <c r="P1389" s="264"/>
      <c r="Q1389" s="264"/>
      <c r="R1389" s="264"/>
      <c r="S1389" s="264"/>
      <c r="T1389" s="265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66" t="s">
        <v>218</v>
      </c>
      <c r="AU1389" s="266" t="s">
        <v>214</v>
      </c>
      <c r="AV1389" s="14" t="s">
        <v>85</v>
      </c>
      <c r="AW1389" s="14" t="s">
        <v>32</v>
      </c>
      <c r="AX1389" s="14" t="s">
        <v>76</v>
      </c>
      <c r="AY1389" s="266" t="s">
        <v>205</v>
      </c>
    </row>
    <row r="1390" s="16" customFormat="1">
      <c r="A1390" s="16"/>
      <c r="B1390" s="278"/>
      <c r="C1390" s="279"/>
      <c r="D1390" s="247" t="s">
        <v>218</v>
      </c>
      <c r="E1390" s="280" t="s">
        <v>1</v>
      </c>
      <c r="F1390" s="281" t="s">
        <v>241</v>
      </c>
      <c r="G1390" s="279"/>
      <c r="H1390" s="282">
        <v>10.125</v>
      </c>
      <c r="I1390" s="283"/>
      <c r="J1390" s="279"/>
      <c r="K1390" s="279"/>
      <c r="L1390" s="284"/>
      <c r="M1390" s="285"/>
      <c r="N1390" s="286"/>
      <c r="O1390" s="286"/>
      <c r="P1390" s="286"/>
      <c r="Q1390" s="286"/>
      <c r="R1390" s="286"/>
      <c r="S1390" s="286"/>
      <c r="T1390" s="287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T1390" s="288" t="s">
        <v>218</v>
      </c>
      <c r="AU1390" s="288" t="s">
        <v>214</v>
      </c>
      <c r="AV1390" s="16" t="s">
        <v>214</v>
      </c>
      <c r="AW1390" s="16" t="s">
        <v>32</v>
      </c>
      <c r="AX1390" s="16" t="s">
        <v>76</v>
      </c>
      <c r="AY1390" s="288" t="s">
        <v>205</v>
      </c>
    </row>
    <row r="1391" s="15" customFormat="1">
      <c r="A1391" s="15"/>
      <c r="B1391" s="267"/>
      <c r="C1391" s="268"/>
      <c r="D1391" s="247" t="s">
        <v>218</v>
      </c>
      <c r="E1391" s="269" t="s">
        <v>1</v>
      </c>
      <c r="F1391" s="270" t="s">
        <v>229</v>
      </c>
      <c r="G1391" s="268"/>
      <c r="H1391" s="271">
        <v>299.07499999999999</v>
      </c>
      <c r="I1391" s="272"/>
      <c r="J1391" s="268"/>
      <c r="K1391" s="268"/>
      <c r="L1391" s="273"/>
      <c r="M1391" s="274"/>
      <c r="N1391" s="275"/>
      <c r="O1391" s="275"/>
      <c r="P1391" s="275"/>
      <c r="Q1391" s="275"/>
      <c r="R1391" s="275"/>
      <c r="S1391" s="275"/>
      <c r="T1391" s="276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T1391" s="277" t="s">
        <v>218</v>
      </c>
      <c r="AU1391" s="277" t="s">
        <v>214</v>
      </c>
      <c r="AV1391" s="15" t="s">
        <v>213</v>
      </c>
      <c r="AW1391" s="15" t="s">
        <v>32</v>
      </c>
      <c r="AX1391" s="15" t="s">
        <v>83</v>
      </c>
      <c r="AY1391" s="277" t="s">
        <v>205</v>
      </c>
    </row>
    <row r="1392" s="2" customFormat="1" ht="21.75" customHeight="1">
      <c r="A1392" s="39"/>
      <c r="B1392" s="40"/>
      <c r="C1392" s="227" t="s">
        <v>1118</v>
      </c>
      <c r="D1392" s="227" t="s">
        <v>208</v>
      </c>
      <c r="E1392" s="228" t="s">
        <v>1119</v>
      </c>
      <c r="F1392" s="229" t="s">
        <v>1120</v>
      </c>
      <c r="G1392" s="230" t="s">
        <v>398</v>
      </c>
      <c r="H1392" s="231">
        <v>179.767</v>
      </c>
      <c r="I1392" s="232"/>
      <c r="J1392" s="233">
        <f>ROUND(I1392*H1392,2)</f>
        <v>0</v>
      </c>
      <c r="K1392" s="229" t="s">
        <v>212</v>
      </c>
      <c r="L1392" s="45"/>
      <c r="M1392" s="234" t="s">
        <v>1</v>
      </c>
      <c r="N1392" s="235" t="s">
        <v>41</v>
      </c>
      <c r="O1392" s="92"/>
      <c r="P1392" s="236">
        <f>O1392*H1392</f>
        <v>0</v>
      </c>
      <c r="Q1392" s="236">
        <v>0.0043800000000000002</v>
      </c>
      <c r="R1392" s="236">
        <f>Q1392*H1392</f>
        <v>0.78737946000000003</v>
      </c>
      <c r="S1392" s="236">
        <v>0</v>
      </c>
      <c r="T1392" s="237">
        <f>S1392*H1392</f>
        <v>0</v>
      </c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R1392" s="238" t="s">
        <v>213</v>
      </c>
      <c r="AT1392" s="238" t="s">
        <v>208</v>
      </c>
      <c r="AU1392" s="238" t="s">
        <v>214</v>
      </c>
      <c r="AY1392" s="18" t="s">
        <v>205</v>
      </c>
      <c r="BE1392" s="239">
        <f>IF(N1392="základní",J1392,0)</f>
        <v>0</v>
      </c>
      <c r="BF1392" s="239">
        <f>IF(N1392="snížená",J1392,0)</f>
        <v>0</v>
      </c>
      <c r="BG1392" s="239">
        <f>IF(N1392="zákl. přenesená",J1392,0)</f>
        <v>0</v>
      </c>
      <c r="BH1392" s="239">
        <f>IF(N1392="sníž. přenesená",J1392,0)</f>
        <v>0</v>
      </c>
      <c r="BI1392" s="239">
        <f>IF(N1392="nulová",J1392,0)</f>
        <v>0</v>
      </c>
      <c r="BJ1392" s="18" t="s">
        <v>83</v>
      </c>
      <c r="BK1392" s="239">
        <f>ROUND(I1392*H1392,2)</f>
        <v>0</v>
      </c>
      <c r="BL1392" s="18" t="s">
        <v>213</v>
      </c>
      <c r="BM1392" s="238" t="s">
        <v>1121</v>
      </c>
    </row>
    <row r="1393" s="2" customFormat="1">
      <c r="A1393" s="39"/>
      <c r="B1393" s="40"/>
      <c r="C1393" s="41"/>
      <c r="D1393" s="240" t="s">
        <v>216</v>
      </c>
      <c r="E1393" s="41"/>
      <c r="F1393" s="241" t="s">
        <v>1122</v>
      </c>
      <c r="G1393" s="41"/>
      <c r="H1393" s="41"/>
      <c r="I1393" s="242"/>
      <c r="J1393" s="41"/>
      <c r="K1393" s="41"/>
      <c r="L1393" s="45"/>
      <c r="M1393" s="243"/>
      <c r="N1393" s="244"/>
      <c r="O1393" s="92"/>
      <c r="P1393" s="92"/>
      <c r="Q1393" s="92"/>
      <c r="R1393" s="92"/>
      <c r="S1393" s="92"/>
      <c r="T1393" s="93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T1393" s="18" t="s">
        <v>216</v>
      </c>
      <c r="AU1393" s="18" t="s">
        <v>214</v>
      </c>
    </row>
    <row r="1394" s="13" customFormat="1">
      <c r="A1394" s="13"/>
      <c r="B1394" s="245"/>
      <c r="C1394" s="246"/>
      <c r="D1394" s="247" t="s">
        <v>218</v>
      </c>
      <c r="E1394" s="248" t="s">
        <v>1</v>
      </c>
      <c r="F1394" s="249" t="s">
        <v>219</v>
      </c>
      <c r="G1394" s="246"/>
      <c r="H1394" s="248" t="s">
        <v>1</v>
      </c>
      <c r="I1394" s="250"/>
      <c r="J1394" s="246"/>
      <c r="K1394" s="246"/>
      <c r="L1394" s="251"/>
      <c r="M1394" s="252"/>
      <c r="N1394" s="253"/>
      <c r="O1394" s="253"/>
      <c r="P1394" s="253"/>
      <c r="Q1394" s="253"/>
      <c r="R1394" s="253"/>
      <c r="S1394" s="253"/>
      <c r="T1394" s="254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5" t="s">
        <v>218</v>
      </c>
      <c r="AU1394" s="255" t="s">
        <v>214</v>
      </c>
      <c r="AV1394" s="13" t="s">
        <v>83</v>
      </c>
      <c r="AW1394" s="13" t="s">
        <v>32</v>
      </c>
      <c r="AX1394" s="13" t="s">
        <v>76</v>
      </c>
      <c r="AY1394" s="255" t="s">
        <v>205</v>
      </c>
    </row>
    <row r="1395" s="13" customFormat="1">
      <c r="A1395" s="13"/>
      <c r="B1395" s="245"/>
      <c r="C1395" s="246"/>
      <c r="D1395" s="247" t="s">
        <v>218</v>
      </c>
      <c r="E1395" s="248" t="s">
        <v>1</v>
      </c>
      <c r="F1395" s="249" t="s">
        <v>220</v>
      </c>
      <c r="G1395" s="246"/>
      <c r="H1395" s="248" t="s">
        <v>1</v>
      </c>
      <c r="I1395" s="250"/>
      <c r="J1395" s="246"/>
      <c r="K1395" s="246"/>
      <c r="L1395" s="251"/>
      <c r="M1395" s="252"/>
      <c r="N1395" s="253"/>
      <c r="O1395" s="253"/>
      <c r="P1395" s="253"/>
      <c r="Q1395" s="253"/>
      <c r="R1395" s="253"/>
      <c r="S1395" s="253"/>
      <c r="T1395" s="254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55" t="s">
        <v>218</v>
      </c>
      <c r="AU1395" s="255" t="s">
        <v>214</v>
      </c>
      <c r="AV1395" s="13" t="s">
        <v>83</v>
      </c>
      <c r="AW1395" s="13" t="s">
        <v>32</v>
      </c>
      <c r="AX1395" s="13" t="s">
        <v>76</v>
      </c>
      <c r="AY1395" s="255" t="s">
        <v>205</v>
      </c>
    </row>
    <row r="1396" s="13" customFormat="1">
      <c r="A1396" s="13"/>
      <c r="B1396" s="245"/>
      <c r="C1396" s="246"/>
      <c r="D1396" s="247" t="s">
        <v>218</v>
      </c>
      <c r="E1396" s="248" t="s">
        <v>1</v>
      </c>
      <c r="F1396" s="249" t="s">
        <v>222</v>
      </c>
      <c r="G1396" s="246"/>
      <c r="H1396" s="248" t="s">
        <v>1</v>
      </c>
      <c r="I1396" s="250"/>
      <c r="J1396" s="246"/>
      <c r="K1396" s="246"/>
      <c r="L1396" s="251"/>
      <c r="M1396" s="252"/>
      <c r="N1396" s="253"/>
      <c r="O1396" s="253"/>
      <c r="P1396" s="253"/>
      <c r="Q1396" s="253"/>
      <c r="R1396" s="253"/>
      <c r="S1396" s="253"/>
      <c r="T1396" s="254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55" t="s">
        <v>218</v>
      </c>
      <c r="AU1396" s="255" t="s">
        <v>214</v>
      </c>
      <c r="AV1396" s="13" t="s">
        <v>83</v>
      </c>
      <c r="AW1396" s="13" t="s">
        <v>32</v>
      </c>
      <c r="AX1396" s="13" t="s">
        <v>76</v>
      </c>
      <c r="AY1396" s="255" t="s">
        <v>205</v>
      </c>
    </row>
    <row r="1397" s="13" customFormat="1">
      <c r="A1397" s="13"/>
      <c r="B1397" s="245"/>
      <c r="C1397" s="246"/>
      <c r="D1397" s="247" t="s">
        <v>218</v>
      </c>
      <c r="E1397" s="248" t="s">
        <v>1</v>
      </c>
      <c r="F1397" s="249" t="s">
        <v>1123</v>
      </c>
      <c r="G1397" s="246"/>
      <c r="H1397" s="248" t="s">
        <v>1</v>
      </c>
      <c r="I1397" s="250"/>
      <c r="J1397" s="246"/>
      <c r="K1397" s="246"/>
      <c r="L1397" s="251"/>
      <c r="M1397" s="252"/>
      <c r="N1397" s="253"/>
      <c r="O1397" s="253"/>
      <c r="P1397" s="253"/>
      <c r="Q1397" s="253"/>
      <c r="R1397" s="253"/>
      <c r="S1397" s="253"/>
      <c r="T1397" s="254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55" t="s">
        <v>218</v>
      </c>
      <c r="AU1397" s="255" t="s">
        <v>214</v>
      </c>
      <c r="AV1397" s="13" t="s">
        <v>83</v>
      </c>
      <c r="AW1397" s="13" t="s">
        <v>32</v>
      </c>
      <c r="AX1397" s="13" t="s">
        <v>76</v>
      </c>
      <c r="AY1397" s="255" t="s">
        <v>205</v>
      </c>
    </row>
    <row r="1398" s="13" customFormat="1">
      <c r="A1398" s="13"/>
      <c r="B1398" s="245"/>
      <c r="C1398" s="246"/>
      <c r="D1398" s="247" t="s">
        <v>218</v>
      </c>
      <c r="E1398" s="248" t="s">
        <v>1</v>
      </c>
      <c r="F1398" s="249" t="s">
        <v>222</v>
      </c>
      <c r="G1398" s="246"/>
      <c r="H1398" s="248" t="s">
        <v>1</v>
      </c>
      <c r="I1398" s="250"/>
      <c r="J1398" s="246"/>
      <c r="K1398" s="246"/>
      <c r="L1398" s="251"/>
      <c r="M1398" s="252"/>
      <c r="N1398" s="253"/>
      <c r="O1398" s="253"/>
      <c r="P1398" s="253"/>
      <c r="Q1398" s="253"/>
      <c r="R1398" s="253"/>
      <c r="S1398" s="253"/>
      <c r="T1398" s="254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55" t="s">
        <v>218</v>
      </c>
      <c r="AU1398" s="255" t="s">
        <v>214</v>
      </c>
      <c r="AV1398" s="13" t="s">
        <v>83</v>
      </c>
      <c r="AW1398" s="13" t="s">
        <v>32</v>
      </c>
      <c r="AX1398" s="13" t="s">
        <v>76</v>
      </c>
      <c r="AY1398" s="255" t="s">
        <v>205</v>
      </c>
    </row>
    <row r="1399" s="13" customFormat="1">
      <c r="A1399" s="13"/>
      <c r="B1399" s="245"/>
      <c r="C1399" s="246"/>
      <c r="D1399" s="247" t="s">
        <v>218</v>
      </c>
      <c r="E1399" s="248" t="s">
        <v>1</v>
      </c>
      <c r="F1399" s="249" t="s">
        <v>1109</v>
      </c>
      <c r="G1399" s="246"/>
      <c r="H1399" s="248" t="s">
        <v>1</v>
      </c>
      <c r="I1399" s="250"/>
      <c r="J1399" s="246"/>
      <c r="K1399" s="246"/>
      <c r="L1399" s="251"/>
      <c r="M1399" s="252"/>
      <c r="N1399" s="253"/>
      <c r="O1399" s="253"/>
      <c r="P1399" s="253"/>
      <c r="Q1399" s="253"/>
      <c r="R1399" s="253"/>
      <c r="S1399" s="253"/>
      <c r="T1399" s="254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55" t="s">
        <v>218</v>
      </c>
      <c r="AU1399" s="255" t="s">
        <v>214</v>
      </c>
      <c r="AV1399" s="13" t="s">
        <v>83</v>
      </c>
      <c r="AW1399" s="13" t="s">
        <v>32</v>
      </c>
      <c r="AX1399" s="13" t="s">
        <v>76</v>
      </c>
      <c r="AY1399" s="255" t="s">
        <v>205</v>
      </c>
    </row>
    <row r="1400" s="14" customFormat="1">
      <c r="A1400" s="14"/>
      <c r="B1400" s="256"/>
      <c r="C1400" s="257"/>
      <c r="D1400" s="247" t="s">
        <v>218</v>
      </c>
      <c r="E1400" s="258" t="s">
        <v>1</v>
      </c>
      <c r="F1400" s="259" t="s">
        <v>1110</v>
      </c>
      <c r="G1400" s="257"/>
      <c r="H1400" s="260">
        <v>12.119999999999999</v>
      </c>
      <c r="I1400" s="261"/>
      <c r="J1400" s="257"/>
      <c r="K1400" s="257"/>
      <c r="L1400" s="262"/>
      <c r="M1400" s="263"/>
      <c r="N1400" s="264"/>
      <c r="O1400" s="264"/>
      <c r="P1400" s="264"/>
      <c r="Q1400" s="264"/>
      <c r="R1400" s="264"/>
      <c r="S1400" s="264"/>
      <c r="T1400" s="265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66" t="s">
        <v>218</v>
      </c>
      <c r="AU1400" s="266" t="s">
        <v>214</v>
      </c>
      <c r="AV1400" s="14" t="s">
        <v>85</v>
      </c>
      <c r="AW1400" s="14" t="s">
        <v>32</v>
      </c>
      <c r="AX1400" s="14" t="s">
        <v>76</v>
      </c>
      <c r="AY1400" s="266" t="s">
        <v>205</v>
      </c>
    </row>
    <row r="1401" s="16" customFormat="1">
      <c r="A1401" s="16"/>
      <c r="B1401" s="278"/>
      <c r="C1401" s="279"/>
      <c r="D1401" s="247" t="s">
        <v>218</v>
      </c>
      <c r="E1401" s="280" t="s">
        <v>1</v>
      </c>
      <c r="F1401" s="281" t="s">
        <v>241</v>
      </c>
      <c r="G1401" s="279"/>
      <c r="H1401" s="282">
        <v>12.119999999999999</v>
      </c>
      <c r="I1401" s="283"/>
      <c r="J1401" s="279"/>
      <c r="K1401" s="279"/>
      <c r="L1401" s="284"/>
      <c r="M1401" s="285"/>
      <c r="N1401" s="286"/>
      <c r="O1401" s="286"/>
      <c r="P1401" s="286"/>
      <c r="Q1401" s="286"/>
      <c r="R1401" s="286"/>
      <c r="S1401" s="286"/>
      <c r="T1401" s="287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T1401" s="288" t="s">
        <v>218</v>
      </c>
      <c r="AU1401" s="288" t="s">
        <v>214</v>
      </c>
      <c r="AV1401" s="16" t="s">
        <v>214</v>
      </c>
      <c r="AW1401" s="16" t="s">
        <v>32</v>
      </c>
      <c r="AX1401" s="16" t="s">
        <v>76</v>
      </c>
      <c r="AY1401" s="288" t="s">
        <v>205</v>
      </c>
    </row>
    <row r="1402" s="13" customFormat="1">
      <c r="A1402" s="13"/>
      <c r="B1402" s="245"/>
      <c r="C1402" s="246"/>
      <c r="D1402" s="247" t="s">
        <v>218</v>
      </c>
      <c r="E1402" s="248" t="s">
        <v>1</v>
      </c>
      <c r="F1402" s="249" t="s">
        <v>1111</v>
      </c>
      <c r="G1402" s="246"/>
      <c r="H1402" s="248" t="s">
        <v>1</v>
      </c>
      <c r="I1402" s="250"/>
      <c r="J1402" s="246"/>
      <c r="K1402" s="246"/>
      <c r="L1402" s="251"/>
      <c r="M1402" s="252"/>
      <c r="N1402" s="253"/>
      <c r="O1402" s="253"/>
      <c r="P1402" s="253"/>
      <c r="Q1402" s="253"/>
      <c r="R1402" s="253"/>
      <c r="S1402" s="253"/>
      <c r="T1402" s="254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55" t="s">
        <v>218</v>
      </c>
      <c r="AU1402" s="255" t="s">
        <v>214</v>
      </c>
      <c r="AV1402" s="13" t="s">
        <v>83</v>
      </c>
      <c r="AW1402" s="13" t="s">
        <v>32</v>
      </c>
      <c r="AX1402" s="13" t="s">
        <v>76</v>
      </c>
      <c r="AY1402" s="255" t="s">
        <v>205</v>
      </c>
    </row>
    <row r="1403" s="14" customFormat="1">
      <c r="A1403" s="14"/>
      <c r="B1403" s="256"/>
      <c r="C1403" s="257"/>
      <c r="D1403" s="247" t="s">
        <v>218</v>
      </c>
      <c r="E1403" s="258" t="s">
        <v>1</v>
      </c>
      <c r="F1403" s="259" t="s">
        <v>1112</v>
      </c>
      <c r="G1403" s="257"/>
      <c r="H1403" s="260">
        <v>59.783999999999999</v>
      </c>
      <c r="I1403" s="261"/>
      <c r="J1403" s="257"/>
      <c r="K1403" s="257"/>
      <c r="L1403" s="262"/>
      <c r="M1403" s="263"/>
      <c r="N1403" s="264"/>
      <c r="O1403" s="264"/>
      <c r="P1403" s="264"/>
      <c r="Q1403" s="264"/>
      <c r="R1403" s="264"/>
      <c r="S1403" s="264"/>
      <c r="T1403" s="265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66" t="s">
        <v>218</v>
      </c>
      <c r="AU1403" s="266" t="s">
        <v>214</v>
      </c>
      <c r="AV1403" s="14" t="s">
        <v>85</v>
      </c>
      <c r="AW1403" s="14" t="s">
        <v>32</v>
      </c>
      <c r="AX1403" s="14" t="s">
        <v>76</v>
      </c>
      <c r="AY1403" s="266" t="s">
        <v>205</v>
      </c>
    </row>
    <row r="1404" s="16" customFormat="1">
      <c r="A1404" s="16"/>
      <c r="B1404" s="278"/>
      <c r="C1404" s="279"/>
      <c r="D1404" s="247" t="s">
        <v>218</v>
      </c>
      <c r="E1404" s="280" t="s">
        <v>1</v>
      </c>
      <c r="F1404" s="281" t="s">
        <v>241</v>
      </c>
      <c r="G1404" s="279"/>
      <c r="H1404" s="282">
        <v>59.783999999999999</v>
      </c>
      <c r="I1404" s="283"/>
      <c r="J1404" s="279"/>
      <c r="K1404" s="279"/>
      <c r="L1404" s="284"/>
      <c r="M1404" s="285"/>
      <c r="N1404" s="286"/>
      <c r="O1404" s="286"/>
      <c r="P1404" s="286"/>
      <c r="Q1404" s="286"/>
      <c r="R1404" s="286"/>
      <c r="S1404" s="286"/>
      <c r="T1404" s="287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T1404" s="288" t="s">
        <v>218</v>
      </c>
      <c r="AU1404" s="288" t="s">
        <v>214</v>
      </c>
      <c r="AV1404" s="16" t="s">
        <v>214</v>
      </c>
      <c r="AW1404" s="16" t="s">
        <v>32</v>
      </c>
      <c r="AX1404" s="16" t="s">
        <v>76</v>
      </c>
      <c r="AY1404" s="288" t="s">
        <v>205</v>
      </c>
    </row>
    <row r="1405" s="13" customFormat="1">
      <c r="A1405" s="13"/>
      <c r="B1405" s="245"/>
      <c r="C1405" s="246"/>
      <c r="D1405" s="247" t="s">
        <v>218</v>
      </c>
      <c r="E1405" s="248" t="s">
        <v>1</v>
      </c>
      <c r="F1405" s="249" t="s">
        <v>1124</v>
      </c>
      <c r="G1405" s="246"/>
      <c r="H1405" s="248" t="s">
        <v>1</v>
      </c>
      <c r="I1405" s="250"/>
      <c r="J1405" s="246"/>
      <c r="K1405" s="246"/>
      <c r="L1405" s="251"/>
      <c r="M1405" s="252"/>
      <c r="N1405" s="253"/>
      <c r="O1405" s="253"/>
      <c r="P1405" s="253"/>
      <c r="Q1405" s="253"/>
      <c r="R1405" s="253"/>
      <c r="S1405" s="253"/>
      <c r="T1405" s="254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5" t="s">
        <v>218</v>
      </c>
      <c r="AU1405" s="255" t="s">
        <v>214</v>
      </c>
      <c r="AV1405" s="13" t="s">
        <v>83</v>
      </c>
      <c r="AW1405" s="13" t="s">
        <v>32</v>
      </c>
      <c r="AX1405" s="13" t="s">
        <v>76</v>
      </c>
      <c r="AY1405" s="255" t="s">
        <v>205</v>
      </c>
    </row>
    <row r="1406" s="14" customFormat="1">
      <c r="A1406" s="14"/>
      <c r="B1406" s="256"/>
      <c r="C1406" s="257"/>
      <c r="D1406" s="247" t="s">
        <v>218</v>
      </c>
      <c r="E1406" s="258" t="s">
        <v>1</v>
      </c>
      <c r="F1406" s="259" t="s">
        <v>1125</v>
      </c>
      <c r="G1406" s="257"/>
      <c r="H1406" s="260">
        <v>94.709000000000003</v>
      </c>
      <c r="I1406" s="261"/>
      <c r="J1406" s="257"/>
      <c r="K1406" s="257"/>
      <c r="L1406" s="262"/>
      <c r="M1406" s="263"/>
      <c r="N1406" s="264"/>
      <c r="O1406" s="264"/>
      <c r="P1406" s="264"/>
      <c r="Q1406" s="264"/>
      <c r="R1406" s="264"/>
      <c r="S1406" s="264"/>
      <c r="T1406" s="265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66" t="s">
        <v>218</v>
      </c>
      <c r="AU1406" s="266" t="s">
        <v>214</v>
      </c>
      <c r="AV1406" s="14" t="s">
        <v>85</v>
      </c>
      <c r="AW1406" s="14" t="s">
        <v>32</v>
      </c>
      <c r="AX1406" s="14" t="s">
        <v>76</v>
      </c>
      <c r="AY1406" s="266" t="s">
        <v>205</v>
      </c>
    </row>
    <row r="1407" s="16" customFormat="1">
      <c r="A1407" s="16"/>
      <c r="B1407" s="278"/>
      <c r="C1407" s="279"/>
      <c r="D1407" s="247" t="s">
        <v>218</v>
      </c>
      <c r="E1407" s="280" t="s">
        <v>1</v>
      </c>
      <c r="F1407" s="281" t="s">
        <v>241</v>
      </c>
      <c r="G1407" s="279"/>
      <c r="H1407" s="282">
        <v>94.709000000000003</v>
      </c>
      <c r="I1407" s="283"/>
      <c r="J1407" s="279"/>
      <c r="K1407" s="279"/>
      <c r="L1407" s="284"/>
      <c r="M1407" s="285"/>
      <c r="N1407" s="286"/>
      <c r="O1407" s="286"/>
      <c r="P1407" s="286"/>
      <c r="Q1407" s="286"/>
      <c r="R1407" s="286"/>
      <c r="S1407" s="286"/>
      <c r="T1407" s="287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T1407" s="288" t="s">
        <v>218</v>
      </c>
      <c r="AU1407" s="288" t="s">
        <v>214</v>
      </c>
      <c r="AV1407" s="16" t="s">
        <v>214</v>
      </c>
      <c r="AW1407" s="16" t="s">
        <v>32</v>
      </c>
      <c r="AX1407" s="16" t="s">
        <v>76</v>
      </c>
      <c r="AY1407" s="288" t="s">
        <v>205</v>
      </c>
    </row>
    <row r="1408" s="13" customFormat="1">
      <c r="A1408" s="13"/>
      <c r="B1408" s="245"/>
      <c r="C1408" s="246"/>
      <c r="D1408" s="247" t="s">
        <v>218</v>
      </c>
      <c r="E1408" s="248" t="s">
        <v>1</v>
      </c>
      <c r="F1408" s="249" t="s">
        <v>1126</v>
      </c>
      <c r="G1408" s="246"/>
      <c r="H1408" s="248" t="s">
        <v>1</v>
      </c>
      <c r="I1408" s="250"/>
      <c r="J1408" s="246"/>
      <c r="K1408" s="246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5" t="s">
        <v>218</v>
      </c>
      <c r="AU1408" s="255" t="s">
        <v>214</v>
      </c>
      <c r="AV1408" s="13" t="s">
        <v>83</v>
      </c>
      <c r="AW1408" s="13" t="s">
        <v>32</v>
      </c>
      <c r="AX1408" s="13" t="s">
        <v>76</v>
      </c>
      <c r="AY1408" s="255" t="s">
        <v>205</v>
      </c>
    </row>
    <row r="1409" s="14" customFormat="1">
      <c r="A1409" s="14"/>
      <c r="B1409" s="256"/>
      <c r="C1409" s="257"/>
      <c r="D1409" s="247" t="s">
        <v>218</v>
      </c>
      <c r="E1409" s="258" t="s">
        <v>1</v>
      </c>
      <c r="F1409" s="259" t="s">
        <v>1127</v>
      </c>
      <c r="G1409" s="257"/>
      <c r="H1409" s="260">
        <v>13.154</v>
      </c>
      <c r="I1409" s="261"/>
      <c r="J1409" s="257"/>
      <c r="K1409" s="257"/>
      <c r="L1409" s="262"/>
      <c r="M1409" s="263"/>
      <c r="N1409" s="264"/>
      <c r="O1409" s="264"/>
      <c r="P1409" s="264"/>
      <c r="Q1409" s="264"/>
      <c r="R1409" s="264"/>
      <c r="S1409" s="264"/>
      <c r="T1409" s="265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66" t="s">
        <v>218</v>
      </c>
      <c r="AU1409" s="266" t="s">
        <v>214</v>
      </c>
      <c r="AV1409" s="14" t="s">
        <v>85</v>
      </c>
      <c r="AW1409" s="14" t="s">
        <v>32</v>
      </c>
      <c r="AX1409" s="14" t="s">
        <v>76</v>
      </c>
      <c r="AY1409" s="266" t="s">
        <v>205</v>
      </c>
    </row>
    <row r="1410" s="16" customFormat="1">
      <c r="A1410" s="16"/>
      <c r="B1410" s="278"/>
      <c r="C1410" s="279"/>
      <c r="D1410" s="247" t="s">
        <v>218</v>
      </c>
      <c r="E1410" s="280" t="s">
        <v>1</v>
      </c>
      <c r="F1410" s="281" t="s">
        <v>241</v>
      </c>
      <c r="G1410" s="279"/>
      <c r="H1410" s="282">
        <v>13.154</v>
      </c>
      <c r="I1410" s="283"/>
      <c r="J1410" s="279"/>
      <c r="K1410" s="279"/>
      <c r="L1410" s="284"/>
      <c r="M1410" s="285"/>
      <c r="N1410" s="286"/>
      <c r="O1410" s="286"/>
      <c r="P1410" s="286"/>
      <c r="Q1410" s="286"/>
      <c r="R1410" s="286"/>
      <c r="S1410" s="286"/>
      <c r="T1410" s="287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T1410" s="288" t="s">
        <v>218</v>
      </c>
      <c r="AU1410" s="288" t="s">
        <v>214</v>
      </c>
      <c r="AV1410" s="16" t="s">
        <v>214</v>
      </c>
      <c r="AW1410" s="16" t="s">
        <v>32</v>
      </c>
      <c r="AX1410" s="16" t="s">
        <v>76</v>
      </c>
      <c r="AY1410" s="288" t="s">
        <v>205</v>
      </c>
    </row>
    <row r="1411" s="15" customFormat="1">
      <c r="A1411" s="15"/>
      <c r="B1411" s="267"/>
      <c r="C1411" s="268"/>
      <c r="D1411" s="247" t="s">
        <v>218</v>
      </c>
      <c r="E1411" s="269" t="s">
        <v>1</v>
      </c>
      <c r="F1411" s="270" t="s">
        <v>229</v>
      </c>
      <c r="G1411" s="268"/>
      <c r="H1411" s="271">
        <v>179.767</v>
      </c>
      <c r="I1411" s="272"/>
      <c r="J1411" s="268"/>
      <c r="K1411" s="268"/>
      <c r="L1411" s="273"/>
      <c r="M1411" s="274"/>
      <c r="N1411" s="275"/>
      <c r="O1411" s="275"/>
      <c r="P1411" s="275"/>
      <c r="Q1411" s="275"/>
      <c r="R1411" s="275"/>
      <c r="S1411" s="275"/>
      <c r="T1411" s="276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T1411" s="277" t="s">
        <v>218</v>
      </c>
      <c r="AU1411" s="277" t="s">
        <v>214</v>
      </c>
      <c r="AV1411" s="15" t="s">
        <v>213</v>
      </c>
      <c r="AW1411" s="15" t="s">
        <v>32</v>
      </c>
      <c r="AX1411" s="15" t="s">
        <v>83</v>
      </c>
      <c r="AY1411" s="277" t="s">
        <v>205</v>
      </c>
    </row>
    <row r="1412" s="2" customFormat="1" ht="24.15" customHeight="1">
      <c r="A1412" s="39"/>
      <c r="B1412" s="40"/>
      <c r="C1412" s="227" t="s">
        <v>1128</v>
      </c>
      <c r="D1412" s="227" t="s">
        <v>208</v>
      </c>
      <c r="E1412" s="228" t="s">
        <v>1129</v>
      </c>
      <c r="F1412" s="229" t="s">
        <v>1130</v>
      </c>
      <c r="G1412" s="230" t="s">
        <v>398</v>
      </c>
      <c r="H1412" s="231">
        <v>36.957999999999998</v>
      </c>
      <c r="I1412" s="232"/>
      <c r="J1412" s="233">
        <f>ROUND(I1412*H1412,2)</f>
        <v>0</v>
      </c>
      <c r="K1412" s="229" t="s">
        <v>212</v>
      </c>
      <c r="L1412" s="45"/>
      <c r="M1412" s="234" t="s">
        <v>1</v>
      </c>
      <c r="N1412" s="235" t="s">
        <v>41</v>
      </c>
      <c r="O1412" s="92"/>
      <c r="P1412" s="236">
        <f>O1412*H1412</f>
        <v>0</v>
      </c>
      <c r="Q1412" s="236">
        <v>0.00022000000000000001</v>
      </c>
      <c r="R1412" s="236">
        <f>Q1412*H1412</f>
        <v>0.0081307600000000008</v>
      </c>
      <c r="S1412" s="236">
        <v>0</v>
      </c>
      <c r="T1412" s="237">
        <f>S1412*H1412</f>
        <v>0</v>
      </c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R1412" s="238" t="s">
        <v>213</v>
      </c>
      <c r="AT1412" s="238" t="s">
        <v>208</v>
      </c>
      <c r="AU1412" s="238" t="s">
        <v>214</v>
      </c>
      <c r="AY1412" s="18" t="s">
        <v>205</v>
      </c>
      <c r="BE1412" s="239">
        <f>IF(N1412="základní",J1412,0)</f>
        <v>0</v>
      </c>
      <c r="BF1412" s="239">
        <f>IF(N1412="snížená",J1412,0)</f>
        <v>0</v>
      </c>
      <c r="BG1412" s="239">
        <f>IF(N1412="zákl. přenesená",J1412,0)</f>
        <v>0</v>
      </c>
      <c r="BH1412" s="239">
        <f>IF(N1412="sníž. přenesená",J1412,0)</f>
        <v>0</v>
      </c>
      <c r="BI1412" s="239">
        <f>IF(N1412="nulová",J1412,0)</f>
        <v>0</v>
      </c>
      <c r="BJ1412" s="18" t="s">
        <v>83</v>
      </c>
      <c r="BK1412" s="239">
        <f>ROUND(I1412*H1412,2)</f>
        <v>0</v>
      </c>
      <c r="BL1412" s="18" t="s">
        <v>213</v>
      </c>
      <c r="BM1412" s="238" t="s">
        <v>1131</v>
      </c>
    </row>
    <row r="1413" s="2" customFormat="1">
      <c r="A1413" s="39"/>
      <c r="B1413" s="40"/>
      <c r="C1413" s="41"/>
      <c r="D1413" s="240" t="s">
        <v>216</v>
      </c>
      <c r="E1413" s="41"/>
      <c r="F1413" s="241" t="s">
        <v>1132</v>
      </c>
      <c r="G1413" s="41"/>
      <c r="H1413" s="41"/>
      <c r="I1413" s="242"/>
      <c r="J1413" s="41"/>
      <c r="K1413" s="41"/>
      <c r="L1413" s="45"/>
      <c r="M1413" s="243"/>
      <c r="N1413" s="244"/>
      <c r="O1413" s="92"/>
      <c r="P1413" s="92"/>
      <c r="Q1413" s="92"/>
      <c r="R1413" s="92"/>
      <c r="S1413" s="92"/>
      <c r="T1413" s="93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T1413" s="18" t="s">
        <v>216</v>
      </c>
      <c r="AU1413" s="18" t="s">
        <v>214</v>
      </c>
    </row>
    <row r="1414" s="2" customFormat="1" ht="24.15" customHeight="1">
      <c r="A1414" s="39"/>
      <c r="B1414" s="40"/>
      <c r="C1414" s="227" t="s">
        <v>1133</v>
      </c>
      <c r="D1414" s="227" t="s">
        <v>208</v>
      </c>
      <c r="E1414" s="228" t="s">
        <v>1134</v>
      </c>
      <c r="F1414" s="229" t="s">
        <v>1135</v>
      </c>
      <c r="G1414" s="230" t="s">
        <v>398</v>
      </c>
      <c r="H1414" s="231">
        <v>36.957999999999998</v>
      </c>
      <c r="I1414" s="232"/>
      <c r="J1414" s="233">
        <f>ROUND(I1414*H1414,2)</f>
        <v>0</v>
      </c>
      <c r="K1414" s="229" t="s">
        <v>212</v>
      </c>
      <c r="L1414" s="45"/>
      <c r="M1414" s="234" t="s">
        <v>1</v>
      </c>
      <c r="N1414" s="235" t="s">
        <v>41</v>
      </c>
      <c r="O1414" s="92"/>
      <c r="P1414" s="236">
        <f>O1414*H1414</f>
        <v>0</v>
      </c>
      <c r="Q1414" s="236">
        <v>0.0057000000000000002</v>
      </c>
      <c r="R1414" s="236">
        <f>Q1414*H1414</f>
        <v>0.2106606</v>
      </c>
      <c r="S1414" s="236">
        <v>0</v>
      </c>
      <c r="T1414" s="237">
        <f>S1414*H1414</f>
        <v>0</v>
      </c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R1414" s="238" t="s">
        <v>213</v>
      </c>
      <c r="AT1414" s="238" t="s">
        <v>208</v>
      </c>
      <c r="AU1414" s="238" t="s">
        <v>214</v>
      </c>
      <c r="AY1414" s="18" t="s">
        <v>205</v>
      </c>
      <c r="BE1414" s="239">
        <f>IF(N1414="základní",J1414,0)</f>
        <v>0</v>
      </c>
      <c r="BF1414" s="239">
        <f>IF(N1414="snížená",J1414,0)</f>
        <v>0</v>
      </c>
      <c r="BG1414" s="239">
        <f>IF(N1414="zákl. přenesená",J1414,0)</f>
        <v>0</v>
      </c>
      <c r="BH1414" s="239">
        <f>IF(N1414="sníž. přenesená",J1414,0)</f>
        <v>0</v>
      </c>
      <c r="BI1414" s="239">
        <f>IF(N1414="nulová",J1414,0)</f>
        <v>0</v>
      </c>
      <c r="BJ1414" s="18" t="s">
        <v>83</v>
      </c>
      <c r="BK1414" s="239">
        <f>ROUND(I1414*H1414,2)</f>
        <v>0</v>
      </c>
      <c r="BL1414" s="18" t="s">
        <v>213</v>
      </c>
      <c r="BM1414" s="238" t="s">
        <v>1136</v>
      </c>
    </row>
    <row r="1415" s="2" customFormat="1">
      <c r="A1415" s="39"/>
      <c r="B1415" s="40"/>
      <c r="C1415" s="41"/>
      <c r="D1415" s="240" t="s">
        <v>216</v>
      </c>
      <c r="E1415" s="41"/>
      <c r="F1415" s="241" t="s">
        <v>1137</v>
      </c>
      <c r="G1415" s="41"/>
      <c r="H1415" s="41"/>
      <c r="I1415" s="242"/>
      <c r="J1415" s="41"/>
      <c r="K1415" s="41"/>
      <c r="L1415" s="45"/>
      <c r="M1415" s="243"/>
      <c r="N1415" s="244"/>
      <c r="O1415" s="92"/>
      <c r="P1415" s="92"/>
      <c r="Q1415" s="92"/>
      <c r="R1415" s="92"/>
      <c r="S1415" s="92"/>
      <c r="T1415" s="93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T1415" s="18" t="s">
        <v>216</v>
      </c>
      <c r="AU1415" s="18" t="s">
        <v>214</v>
      </c>
    </row>
    <row r="1416" s="13" customFormat="1">
      <c r="A1416" s="13"/>
      <c r="B1416" s="245"/>
      <c r="C1416" s="246"/>
      <c r="D1416" s="247" t="s">
        <v>218</v>
      </c>
      <c r="E1416" s="248" t="s">
        <v>1</v>
      </c>
      <c r="F1416" s="249" t="s">
        <v>219</v>
      </c>
      <c r="G1416" s="246"/>
      <c r="H1416" s="248" t="s">
        <v>1</v>
      </c>
      <c r="I1416" s="250"/>
      <c r="J1416" s="246"/>
      <c r="K1416" s="246"/>
      <c r="L1416" s="251"/>
      <c r="M1416" s="252"/>
      <c r="N1416" s="253"/>
      <c r="O1416" s="253"/>
      <c r="P1416" s="253"/>
      <c r="Q1416" s="253"/>
      <c r="R1416" s="253"/>
      <c r="S1416" s="253"/>
      <c r="T1416" s="254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55" t="s">
        <v>218</v>
      </c>
      <c r="AU1416" s="255" t="s">
        <v>214</v>
      </c>
      <c r="AV1416" s="13" t="s">
        <v>83</v>
      </c>
      <c r="AW1416" s="13" t="s">
        <v>32</v>
      </c>
      <c r="AX1416" s="13" t="s">
        <v>76</v>
      </c>
      <c r="AY1416" s="255" t="s">
        <v>205</v>
      </c>
    </row>
    <row r="1417" s="13" customFormat="1">
      <c r="A1417" s="13"/>
      <c r="B1417" s="245"/>
      <c r="C1417" s="246"/>
      <c r="D1417" s="247" t="s">
        <v>218</v>
      </c>
      <c r="E1417" s="248" t="s">
        <v>1</v>
      </c>
      <c r="F1417" s="249" t="s">
        <v>220</v>
      </c>
      <c r="G1417" s="246"/>
      <c r="H1417" s="248" t="s">
        <v>1</v>
      </c>
      <c r="I1417" s="250"/>
      <c r="J1417" s="246"/>
      <c r="K1417" s="246"/>
      <c r="L1417" s="251"/>
      <c r="M1417" s="252"/>
      <c r="N1417" s="253"/>
      <c r="O1417" s="253"/>
      <c r="P1417" s="253"/>
      <c r="Q1417" s="253"/>
      <c r="R1417" s="253"/>
      <c r="S1417" s="253"/>
      <c r="T1417" s="254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55" t="s">
        <v>218</v>
      </c>
      <c r="AU1417" s="255" t="s">
        <v>214</v>
      </c>
      <c r="AV1417" s="13" t="s">
        <v>83</v>
      </c>
      <c r="AW1417" s="13" t="s">
        <v>32</v>
      </c>
      <c r="AX1417" s="13" t="s">
        <v>76</v>
      </c>
      <c r="AY1417" s="255" t="s">
        <v>205</v>
      </c>
    </row>
    <row r="1418" s="13" customFormat="1">
      <c r="A1418" s="13"/>
      <c r="B1418" s="245"/>
      <c r="C1418" s="246"/>
      <c r="D1418" s="247" t="s">
        <v>218</v>
      </c>
      <c r="E1418" s="248" t="s">
        <v>1</v>
      </c>
      <c r="F1418" s="249" t="s">
        <v>222</v>
      </c>
      <c r="G1418" s="246"/>
      <c r="H1418" s="248" t="s">
        <v>1</v>
      </c>
      <c r="I1418" s="250"/>
      <c r="J1418" s="246"/>
      <c r="K1418" s="246"/>
      <c r="L1418" s="251"/>
      <c r="M1418" s="252"/>
      <c r="N1418" s="253"/>
      <c r="O1418" s="253"/>
      <c r="P1418" s="253"/>
      <c r="Q1418" s="253"/>
      <c r="R1418" s="253"/>
      <c r="S1418" s="253"/>
      <c r="T1418" s="254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5" t="s">
        <v>218</v>
      </c>
      <c r="AU1418" s="255" t="s">
        <v>214</v>
      </c>
      <c r="AV1418" s="13" t="s">
        <v>83</v>
      </c>
      <c r="AW1418" s="13" t="s">
        <v>32</v>
      </c>
      <c r="AX1418" s="13" t="s">
        <v>76</v>
      </c>
      <c r="AY1418" s="255" t="s">
        <v>205</v>
      </c>
    </row>
    <row r="1419" s="13" customFormat="1">
      <c r="A1419" s="13"/>
      <c r="B1419" s="245"/>
      <c r="C1419" s="246"/>
      <c r="D1419" s="247" t="s">
        <v>218</v>
      </c>
      <c r="E1419" s="248" t="s">
        <v>1</v>
      </c>
      <c r="F1419" s="249" t="s">
        <v>1123</v>
      </c>
      <c r="G1419" s="246"/>
      <c r="H1419" s="248" t="s">
        <v>1</v>
      </c>
      <c r="I1419" s="250"/>
      <c r="J1419" s="246"/>
      <c r="K1419" s="246"/>
      <c r="L1419" s="251"/>
      <c r="M1419" s="252"/>
      <c r="N1419" s="253"/>
      <c r="O1419" s="253"/>
      <c r="P1419" s="253"/>
      <c r="Q1419" s="253"/>
      <c r="R1419" s="253"/>
      <c r="S1419" s="253"/>
      <c r="T1419" s="254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55" t="s">
        <v>218</v>
      </c>
      <c r="AU1419" s="255" t="s">
        <v>214</v>
      </c>
      <c r="AV1419" s="13" t="s">
        <v>83</v>
      </c>
      <c r="AW1419" s="13" t="s">
        <v>32</v>
      </c>
      <c r="AX1419" s="13" t="s">
        <v>76</v>
      </c>
      <c r="AY1419" s="255" t="s">
        <v>205</v>
      </c>
    </row>
    <row r="1420" s="13" customFormat="1">
      <c r="A1420" s="13"/>
      <c r="B1420" s="245"/>
      <c r="C1420" s="246"/>
      <c r="D1420" s="247" t="s">
        <v>218</v>
      </c>
      <c r="E1420" s="248" t="s">
        <v>1</v>
      </c>
      <c r="F1420" s="249" t="s">
        <v>222</v>
      </c>
      <c r="G1420" s="246"/>
      <c r="H1420" s="248" t="s">
        <v>1</v>
      </c>
      <c r="I1420" s="250"/>
      <c r="J1420" s="246"/>
      <c r="K1420" s="246"/>
      <c r="L1420" s="251"/>
      <c r="M1420" s="252"/>
      <c r="N1420" s="253"/>
      <c r="O1420" s="253"/>
      <c r="P1420" s="253"/>
      <c r="Q1420" s="253"/>
      <c r="R1420" s="253"/>
      <c r="S1420" s="253"/>
      <c r="T1420" s="254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55" t="s">
        <v>218</v>
      </c>
      <c r="AU1420" s="255" t="s">
        <v>214</v>
      </c>
      <c r="AV1420" s="13" t="s">
        <v>83</v>
      </c>
      <c r="AW1420" s="13" t="s">
        <v>32</v>
      </c>
      <c r="AX1420" s="13" t="s">
        <v>76</v>
      </c>
      <c r="AY1420" s="255" t="s">
        <v>205</v>
      </c>
    </row>
    <row r="1421" s="13" customFormat="1">
      <c r="A1421" s="13"/>
      <c r="B1421" s="245"/>
      <c r="C1421" s="246"/>
      <c r="D1421" s="247" t="s">
        <v>218</v>
      </c>
      <c r="E1421" s="248" t="s">
        <v>1</v>
      </c>
      <c r="F1421" s="249" t="s">
        <v>1109</v>
      </c>
      <c r="G1421" s="246"/>
      <c r="H1421" s="248" t="s">
        <v>1</v>
      </c>
      <c r="I1421" s="250"/>
      <c r="J1421" s="246"/>
      <c r="K1421" s="246"/>
      <c r="L1421" s="251"/>
      <c r="M1421" s="252"/>
      <c r="N1421" s="253"/>
      <c r="O1421" s="253"/>
      <c r="P1421" s="253"/>
      <c r="Q1421" s="253"/>
      <c r="R1421" s="253"/>
      <c r="S1421" s="253"/>
      <c r="T1421" s="254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55" t="s">
        <v>218</v>
      </c>
      <c r="AU1421" s="255" t="s">
        <v>214</v>
      </c>
      <c r="AV1421" s="13" t="s">
        <v>83</v>
      </c>
      <c r="AW1421" s="13" t="s">
        <v>32</v>
      </c>
      <c r="AX1421" s="13" t="s">
        <v>76</v>
      </c>
      <c r="AY1421" s="255" t="s">
        <v>205</v>
      </c>
    </row>
    <row r="1422" s="14" customFormat="1">
      <c r="A1422" s="14"/>
      <c r="B1422" s="256"/>
      <c r="C1422" s="257"/>
      <c r="D1422" s="247" t="s">
        <v>218</v>
      </c>
      <c r="E1422" s="258" t="s">
        <v>1</v>
      </c>
      <c r="F1422" s="259" t="s">
        <v>1138</v>
      </c>
      <c r="G1422" s="257"/>
      <c r="H1422" s="260">
        <v>13.938000000000001</v>
      </c>
      <c r="I1422" s="261"/>
      <c r="J1422" s="257"/>
      <c r="K1422" s="257"/>
      <c r="L1422" s="262"/>
      <c r="M1422" s="263"/>
      <c r="N1422" s="264"/>
      <c r="O1422" s="264"/>
      <c r="P1422" s="264"/>
      <c r="Q1422" s="264"/>
      <c r="R1422" s="264"/>
      <c r="S1422" s="264"/>
      <c r="T1422" s="265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66" t="s">
        <v>218</v>
      </c>
      <c r="AU1422" s="266" t="s">
        <v>214</v>
      </c>
      <c r="AV1422" s="14" t="s">
        <v>85</v>
      </c>
      <c r="AW1422" s="14" t="s">
        <v>32</v>
      </c>
      <c r="AX1422" s="14" t="s">
        <v>76</v>
      </c>
      <c r="AY1422" s="266" t="s">
        <v>205</v>
      </c>
    </row>
    <row r="1423" s="16" customFormat="1">
      <c r="A1423" s="16"/>
      <c r="B1423" s="278"/>
      <c r="C1423" s="279"/>
      <c r="D1423" s="247" t="s">
        <v>218</v>
      </c>
      <c r="E1423" s="280" t="s">
        <v>1</v>
      </c>
      <c r="F1423" s="281" t="s">
        <v>241</v>
      </c>
      <c r="G1423" s="279"/>
      <c r="H1423" s="282">
        <v>13.938000000000001</v>
      </c>
      <c r="I1423" s="283"/>
      <c r="J1423" s="279"/>
      <c r="K1423" s="279"/>
      <c r="L1423" s="284"/>
      <c r="M1423" s="285"/>
      <c r="N1423" s="286"/>
      <c r="O1423" s="286"/>
      <c r="P1423" s="286"/>
      <c r="Q1423" s="286"/>
      <c r="R1423" s="286"/>
      <c r="S1423" s="286"/>
      <c r="T1423" s="287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T1423" s="288" t="s">
        <v>218</v>
      </c>
      <c r="AU1423" s="288" t="s">
        <v>214</v>
      </c>
      <c r="AV1423" s="16" t="s">
        <v>214</v>
      </c>
      <c r="AW1423" s="16" t="s">
        <v>32</v>
      </c>
      <c r="AX1423" s="16" t="s">
        <v>76</v>
      </c>
      <c r="AY1423" s="288" t="s">
        <v>205</v>
      </c>
    </row>
    <row r="1424" s="13" customFormat="1">
      <c r="A1424" s="13"/>
      <c r="B1424" s="245"/>
      <c r="C1424" s="246"/>
      <c r="D1424" s="247" t="s">
        <v>218</v>
      </c>
      <c r="E1424" s="248" t="s">
        <v>1</v>
      </c>
      <c r="F1424" s="249" t="s">
        <v>1126</v>
      </c>
      <c r="G1424" s="246"/>
      <c r="H1424" s="248" t="s">
        <v>1</v>
      </c>
      <c r="I1424" s="250"/>
      <c r="J1424" s="246"/>
      <c r="K1424" s="246"/>
      <c r="L1424" s="251"/>
      <c r="M1424" s="252"/>
      <c r="N1424" s="253"/>
      <c r="O1424" s="253"/>
      <c r="P1424" s="253"/>
      <c r="Q1424" s="253"/>
      <c r="R1424" s="253"/>
      <c r="S1424" s="253"/>
      <c r="T1424" s="254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55" t="s">
        <v>218</v>
      </c>
      <c r="AU1424" s="255" t="s">
        <v>214</v>
      </c>
      <c r="AV1424" s="13" t="s">
        <v>83</v>
      </c>
      <c r="AW1424" s="13" t="s">
        <v>32</v>
      </c>
      <c r="AX1424" s="13" t="s">
        <v>76</v>
      </c>
      <c r="AY1424" s="255" t="s">
        <v>205</v>
      </c>
    </row>
    <row r="1425" s="14" customFormat="1">
      <c r="A1425" s="14"/>
      <c r="B1425" s="256"/>
      <c r="C1425" s="257"/>
      <c r="D1425" s="247" t="s">
        <v>218</v>
      </c>
      <c r="E1425" s="258" t="s">
        <v>1</v>
      </c>
      <c r="F1425" s="259" t="s">
        <v>1139</v>
      </c>
      <c r="G1425" s="257"/>
      <c r="H1425" s="260">
        <v>23.02</v>
      </c>
      <c r="I1425" s="261"/>
      <c r="J1425" s="257"/>
      <c r="K1425" s="257"/>
      <c r="L1425" s="262"/>
      <c r="M1425" s="263"/>
      <c r="N1425" s="264"/>
      <c r="O1425" s="264"/>
      <c r="P1425" s="264"/>
      <c r="Q1425" s="264"/>
      <c r="R1425" s="264"/>
      <c r="S1425" s="264"/>
      <c r="T1425" s="265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66" t="s">
        <v>218</v>
      </c>
      <c r="AU1425" s="266" t="s">
        <v>214</v>
      </c>
      <c r="AV1425" s="14" t="s">
        <v>85</v>
      </c>
      <c r="AW1425" s="14" t="s">
        <v>32</v>
      </c>
      <c r="AX1425" s="14" t="s">
        <v>76</v>
      </c>
      <c r="AY1425" s="266" t="s">
        <v>205</v>
      </c>
    </row>
    <row r="1426" s="16" customFormat="1">
      <c r="A1426" s="16"/>
      <c r="B1426" s="278"/>
      <c r="C1426" s="279"/>
      <c r="D1426" s="247" t="s">
        <v>218</v>
      </c>
      <c r="E1426" s="280" t="s">
        <v>1</v>
      </c>
      <c r="F1426" s="281" t="s">
        <v>241</v>
      </c>
      <c r="G1426" s="279"/>
      <c r="H1426" s="282">
        <v>23.02</v>
      </c>
      <c r="I1426" s="283"/>
      <c r="J1426" s="279"/>
      <c r="K1426" s="279"/>
      <c r="L1426" s="284"/>
      <c r="M1426" s="285"/>
      <c r="N1426" s="286"/>
      <c r="O1426" s="286"/>
      <c r="P1426" s="286"/>
      <c r="Q1426" s="286"/>
      <c r="R1426" s="286"/>
      <c r="S1426" s="286"/>
      <c r="T1426" s="287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T1426" s="288" t="s">
        <v>218</v>
      </c>
      <c r="AU1426" s="288" t="s">
        <v>214</v>
      </c>
      <c r="AV1426" s="16" t="s">
        <v>214</v>
      </c>
      <c r="AW1426" s="16" t="s">
        <v>32</v>
      </c>
      <c r="AX1426" s="16" t="s">
        <v>76</v>
      </c>
      <c r="AY1426" s="288" t="s">
        <v>205</v>
      </c>
    </row>
    <row r="1427" s="15" customFormat="1">
      <c r="A1427" s="15"/>
      <c r="B1427" s="267"/>
      <c r="C1427" s="268"/>
      <c r="D1427" s="247" t="s">
        <v>218</v>
      </c>
      <c r="E1427" s="269" t="s">
        <v>1</v>
      </c>
      <c r="F1427" s="270" t="s">
        <v>229</v>
      </c>
      <c r="G1427" s="268"/>
      <c r="H1427" s="271">
        <v>36.957999999999998</v>
      </c>
      <c r="I1427" s="272"/>
      <c r="J1427" s="268"/>
      <c r="K1427" s="268"/>
      <c r="L1427" s="273"/>
      <c r="M1427" s="274"/>
      <c r="N1427" s="275"/>
      <c r="O1427" s="275"/>
      <c r="P1427" s="275"/>
      <c r="Q1427" s="275"/>
      <c r="R1427" s="275"/>
      <c r="S1427" s="275"/>
      <c r="T1427" s="276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T1427" s="277" t="s">
        <v>218</v>
      </c>
      <c r="AU1427" s="277" t="s">
        <v>214</v>
      </c>
      <c r="AV1427" s="15" t="s">
        <v>213</v>
      </c>
      <c r="AW1427" s="15" t="s">
        <v>32</v>
      </c>
      <c r="AX1427" s="15" t="s">
        <v>83</v>
      </c>
      <c r="AY1427" s="277" t="s">
        <v>205</v>
      </c>
    </row>
    <row r="1428" s="2" customFormat="1" ht="44.25" customHeight="1">
      <c r="A1428" s="39"/>
      <c r="B1428" s="40"/>
      <c r="C1428" s="227" t="s">
        <v>1140</v>
      </c>
      <c r="D1428" s="227" t="s">
        <v>208</v>
      </c>
      <c r="E1428" s="228" t="s">
        <v>1141</v>
      </c>
      <c r="F1428" s="229" t="s">
        <v>1142</v>
      </c>
      <c r="G1428" s="230" t="s">
        <v>398</v>
      </c>
      <c r="H1428" s="231">
        <v>288.94999999999999</v>
      </c>
      <c r="I1428" s="232"/>
      <c r="J1428" s="233">
        <f>ROUND(I1428*H1428,2)</f>
        <v>0</v>
      </c>
      <c r="K1428" s="229" t="s">
        <v>212</v>
      </c>
      <c r="L1428" s="45"/>
      <c r="M1428" s="234" t="s">
        <v>1</v>
      </c>
      <c r="N1428" s="235" t="s">
        <v>41</v>
      </c>
      <c r="O1428" s="92"/>
      <c r="P1428" s="236">
        <f>O1428*H1428</f>
        <v>0</v>
      </c>
      <c r="Q1428" s="236">
        <v>0.01171</v>
      </c>
      <c r="R1428" s="236">
        <f>Q1428*H1428</f>
        <v>3.3836044999999997</v>
      </c>
      <c r="S1428" s="236">
        <v>0</v>
      </c>
      <c r="T1428" s="237">
        <f>S1428*H1428</f>
        <v>0</v>
      </c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R1428" s="238" t="s">
        <v>213</v>
      </c>
      <c r="AT1428" s="238" t="s">
        <v>208</v>
      </c>
      <c r="AU1428" s="238" t="s">
        <v>214</v>
      </c>
      <c r="AY1428" s="18" t="s">
        <v>205</v>
      </c>
      <c r="BE1428" s="239">
        <f>IF(N1428="základní",J1428,0)</f>
        <v>0</v>
      </c>
      <c r="BF1428" s="239">
        <f>IF(N1428="snížená",J1428,0)</f>
        <v>0</v>
      </c>
      <c r="BG1428" s="239">
        <f>IF(N1428="zákl. přenesená",J1428,0)</f>
        <v>0</v>
      </c>
      <c r="BH1428" s="239">
        <f>IF(N1428="sníž. přenesená",J1428,0)</f>
        <v>0</v>
      </c>
      <c r="BI1428" s="239">
        <f>IF(N1428="nulová",J1428,0)</f>
        <v>0</v>
      </c>
      <c r="BJ1428" s="18" t="s">
        <v>83</v>
      </c>
      <c r="BK1428" s="239">
        <f>ROUND(I1428*H1428,2)</f>
        <v>0</v>
      </c>
      <c r="BL1428" s="18" t="s">
        <v>213</v>
      </c>
      <c r="BM1428" s="238" t="s">
        <v>1143</v>
      </c>
    </row>
    <row r="1429" s="2" customFormat="1">
      <c r="A1429" s="39"/>
      <c r="B1429" s="40"/>
      <c r="C1429" s="41"/>
      <c r="D1429" s="240" t="s">
        <v>216</v>
      </c>
      <c r="E1429" s="41"/>
      <c r="F1429" s="241" t="s">
        <v>1144</v>
      </c>
      <c r="G1429" s="41"/>
      <c r="H1429" s="41"/>
      <c r="I1429" s="242"/>
      <c r="J1429" s="41"/>
      <c r="K1429" s="41"/>
      <c r="L1429" s="45"/>
      <c r="M1429" s="243"/>
      <c r="N1429" s="244"/>
      <c r="O1429" s="92"/>
      <c r="P1429" s="92"/>
      <c r="Q1429" s="92"/>
      <c r="R1429" s="92"/>
      <c r="S1429" s="92"/>
      <c r="T1429" s="93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T1429" s="18" t="s">
        <v>216</v>
      </c>
      <c r="AU1429" s="18" t="s">
        <v>214</v>
      </c>
    </row>
    <row r="1430" s="2" customFormat="1" ht="24.15" customHeight="1">
      <c r="A1430" s="39"/>
      <c r="B1430" s="40"/>
      <c r="C1430" s="289" t="s">
        <v>1145</v>
      </c>
      <c r="D1430" s="289" t="s">
        <v>386</v>
      </c>
      <c r="E1430" s="290" t="s">
        <v>1146</v>
      </c>
      <c r="F1430" s="291" t="s">
        <v>1147</v>
      </c>
      <c r="G1430" s="292" t="s">
        <v>398</v>
      </c>
      <c r="H1430" s="293">
        <v>303.39800000000002</v>
      </c>
      <c r="I1430" s="294"/>
      <c r="J1430" s="295">
        <f>ROUND(I1430*H1430,2)</f>
        <v>0</v>
      </c>
      <c r="K1430" s="291" t="s">
        <v>212</v>
      </c>
      <c r="L1430" s="296"/>
      <c r="M1430" s="297" t="s">
        <v>1</v>
      </c>
      <c r="N1430" s="298" t="s">
        <v>41</v>
      </c>
      <c r="O1430" s="92"/>
      <c r="P1430" s="236">
        <f>O1430*H1430</f>
        <v>0</v>
      </c>
      <c r="Q1430" s="236">
        <v>0.022749999999999999</v>
      </c>
      <c r="R1430" s="236">
        <f>Q1430*H1430</f>
        <v>6.9023045000000005</v>
      </c>
      <c r="S1430" s="236">
        <v>0</v>
      </c>
      <c r="T1430" s="237">
        <f>S1430*H1430</f>
        <v>0</v>
      </c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R1430" s="238" t="s">
        <v>276</v>
      </c>
      <c r="AT1430" s="238" t="s">
        <v>386</v>
      </c>
      <c r="AU1430" s="238" t="s">
        <v>214</v>
      </c>
      <c r="AY1430" s="18" t="s">
        <v>205</v>
      </c>
      <c r="BE1430" s="239">
        <f>IF(N1430="základní",J1430,0)</f>
        <v>0</v>
      </c>
      <c r="BF1430" s="239">
        <f>IF(N1430="snížená",J1430,0)</f>
        <v>0</v>
      </c>
      <c r="BG1430" s="239">
        <f>IF(N1430="zákl. přenesená",J1430,0)</f>
        <v>0</v>
      </c>
      <c r="BH1430" s="239">
        <f>IF(N1430="sníž. přenesená",J1430,0)</f>
        <v>0</v>
      </c>
      <c r="BI1430" s="239">
        <f>IF(N1430="nulová",J1430,0)</f>
        <v>0</v>
      </c>
      <c r="BJ1430" s="18" t="s">
        <v>83</v>
      </c>
      <c r="BK1430" s="239">
        <f>ROUND(I1430*H1430,2)</f>
        <v>0</v>
      </c>
      <c r="BL1430" s="18" t="s">
        <v>213</v>
      </c>
      <c r="BM1430" s="238" t="s">
        <v>1148</v>
      </c>
    </row>
    <row r="1431" s="13" customFormat="1">
      <c r="A1431" s="13"/>
      <c r="B1431" s="245"/>
      <c r="C1431" s="246"/>
      <c r="D1431" s="247" t="s">
        <v>218</v>
      </c>
      <c r="E1431" s="248" t="s">
        <v>1</v>
      </c>
      <c r="F1431" s="249" t="s">
        <v>219</v>
      </c>
      <c r="G1431" s="246"/>
      <c r="H1431" s="248" t="s">
        <v>1</v>
      </c>
      <c r="I1431" s="250"/>
      <c r="J1431" s="246"/>
      <c r="K1431" s="246"/>
      <c r="L1431" s="251"/>
      <c r="M1431" s="252"/>
      <c r="N1431" s="253"/>
      <c r="O1431" s="253"/>
      <c r="P1431" s="253"/>
      <c r="Q1431" s="253"/>
      <c r="R1431" s="253"/>
      <c r="S1431" s="253"/>
      <c r="T1431" s="254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55" t="s">
        <v>218</v>
      </c>
      <c r="AU1431" s="255" t="s">
        <v>214</v>
      </c>
      <c r="AV1431" s="13" t="s">
        <v>83</v>
      </c>
      <c r="AW1431" s="13" t="s">
        <v>32</v>
      </c>
      <c r="AX1431" s="13" t="s">
        <v>76</v>
      </c>
      <c r="AY1431" s="255" t="s">
        <v>205</v>
      </c>
    </row>
    <row r="1432" s="13" customFormat="1">
      <c r="A1432" s="13"/>
      <c r="B1432" s="245"/>
      <c r="C1432" s="246"/>
      <c r="D1432" s="247" t="s">
        <v>218</v>
      </c>
      <c r="E1432" s="248" t="s">
        <v>1</v>
      </c>
      <c r="F1432" s="249" t="s">
        <v>220</v>
      </c>
      <c r="G1432" s="246"/>
      <c r="H1432" s="248" t="s">
        <v>1</v>
      </c>
      <c r="I1432" s="250"/>
      <c r="J1432" s="246"/>
      <c r="K1432" s="246"/>
      <c r="L1432" s="251"/>
      <c r="M1432" s="252"/>
      <c r="N1432" s="253"/>
      <c r="O1432" s="253"/>
      <c r="P1432" s="253"/>
      <c r="Q1432" s="253"/>
      <c r="R1432" s="253"/>
      <c r="S1432" s="253"/>
      <c r="T1432" s="254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55" t="s">
        <v>218</v>
      </c>
      <c r="AU1432" s="255" t="s">
        <v>214</v>
      </c>
      <c r="AV1432" s="13" t="s">
        <v>83</v>
      </c>
      <c r="AW1432" s="13" t="s">
        <v>32</v>
      </c>
      <c r="AX1432" s="13" t="s">
        <v>76</v>
      </c>
      <c r="AY1432" s="255" t="s">
        <v>205</v>
      </c>
    </row>
    <row r="1433" s="13" customFormat="1">
      <c r="A1433" s="13"/>
      <c r="B1433" s="245"/>
      <c r="C1433" s="246"/>
      <c r="D1433" s="247" t="s">
        <v>218</v>
      </c>
      <c r="E1433" s="248" t="s">
        <v>1</v>
      </c>
      <c r="F1433" s="249" t="s">
        <v>222</v>
      </c>
      <c r="G1433" s="246"/>
      <c r="H1433" s="248" t="s">
        <v>1</v>
      </c>
      <c r="I1433" s="250"/>
      <c r="J1433" s="246"/>
      <c r="K1433" s="246"/>
      <c r="L1433" s="251"/>
      <c r="M1433" s="252"/>
      <c r="N1433" s="253"/>
      <c r="O1433" s="253"/>
      <c r="P1433" s="253"/>
      <c r="Q1433" s="253"/>
      <c r="R1433" s="253"/>
      <c r="S1433" s="253"/>
      <c r="T1433" s="254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55" t="s">
        <v>218</v>
      </c>
      <c r="AU1433" s="255" t="s">
        <v>214</v>
      </c>
      <c r="AV1433" s="13" t="s">
        <v>83</v>
      </c>
      <c r="AW1433" s="13" t="s">
        <v>32</v>
      </c>
      <c r="AX1433" s="13" t="s">
        <v>76</v>
      </c>
      <c r="AY1433" s="255" t="s">
        <v>205</v>
      </c>
    </row>
    <row r="1434" s="13" customFormat="1">
      <c r="A1434" s="13"/>
      <c r="B1434" s="245"/>
      <c r="C1434" s="246"/>
      <c r="D1434" s="247" t="s">
        <v>218</v>
      </c>
      <c r="E1434" s="248" t="s">
        <v>1</v>
      </c>
      <c r="F1434" s="249" t="s">
        <v>1103</v>
      </c>
      <c r="G1434" s="246"/>
      <c r="H1434" s="248" t="s">
        <v>1</v>
      </c>
      <c r="I1434" s="250"/>
      <c r="J1434" s="246"/>
      <c r="K1434" s="246"/>
      <c r="L1434" s="251"/>
      <c r="M1434" s="252"/>
      <c r="N1434" s="253"/>
      <c r="O1434" s="253"/>
      <c r="P1434" s="253"/>
      <c r="Q1434" s="253"/>
      <c r="R1434" s="253"/>
      <c r="S1434" s="253"/>
      <c r="T1434" s="254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55" t="s">
        <v>218</v>
      </c>
      <c r="AU1434" s="255" t="s">
        <v>214</v>
      </c>
      <c r="AV1434" s="13" t="s">
        <v>83</v>
      </c>
      <c r="AW1434" s="13" t="s">
        <v>32</v>
      </c>
      <c r="AX1434" s="13" t="s">
        <v>76</v>
      </c>
      <c r="AY1434" s="255" t="s">
        <v>205</v>
      </c>
    </row>
    <row r="1435" s="14" customFormat="1">
      <c r="A1435" s="14"/>
      <c r="B1435" s="256"/>
      <c r="C1435" s="257"/>
      <c r="D1435" s="247" t="s">
        <v>218</v>
      </c>
      <c r="E1435" s="258" t="s">
        <v>1</v>
      </c>
      <c r="F1435" s="259" t="s">
        <v>1104</v>
      </c>
      <c r="G1435" s="257"/>
      <c r="H1435" s="260">
        <v>49.590000000000003</v>
      </c>
      <c r="I1435" s="261"/>
      <c r="J1435" s="257"/>
      <c r="K1435" s="257"/>
      <c r="L1435" s="262"/>
      <c r="M1435" s="263"/>
      <c r="N1435" s="264"/>
      <c r="O1435" s="264"/>
      <c r="P1435" s="264"/>
      <c r="Q1435" s="264"/>
      <c r="R1435" s="264"/>
      <c r="S1435" s="264"/>
      <c r="T1435" s="265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66" t="s">
        <v>218</v>
      </c>
      <c r="AU1435" s="266" t="s">
        <v>214</v>
      </c>
      <c r="AV1435" s="14" t="s">
        <v>85</v>
      </c>
      <c r="AW1435" s="14" t="s">
        <v>32</v>
      </c>
      <c r="AX1435" s="14" t="s">
        <v>76</v>
      </c>
      <c r="AY1435" s="266" t="s">
        <v>205</v>
      </c>
    </row>
    <row r="1436" s="14" customFormat="1">
      <c r="A1436" s="14"/>
      <c r="B1436" s="256"/>
      <c r="C1436" s="257"/>
      <c r="D1436" s="247" t="s">
        <v>218</v>
      </c>
      <c r="E1436" s="258" t="s">
        <v>1</v>
      </c>
      <c r="F1436" s="259" t="s">
        <v>1105</v>
      </c>
      <c r="G1436" s="257"/>
      <c r="H1436" s="260">
        <v>51.109999999999999</v>
      </c>
      <c r="I1436" s="261"/>
      <c r="J1436" s="257"/>
      <c r="K1436" s="257"/>
      <c r="L1436" s="262"/>
      <c r="M1436" s="263"/>
      <c r="N1436" s="264"/>
      <c r="O1436" s="264"/>
      <c r="P1436" s="264"/>
      <c r="Q1436" s="264"/>
      <c r="R1436" s="264"/>
      <c r="S1436" s="264"/>
      <c r="T1436" s="265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66" t="s">
        <v>218</v>
      </c>
      <c r="AU1436" s="266" t="s">
        <v>214</v>
      </c>
      <c r="AV1436" s="14" t="s">
        <v>85</v>
      </c>
      <c r="AW1436" s="14" t="s">
        <v>32</v>
      </c>
      <c r="AX1436" s="14" t="s">
        <v>76</v>
      </c>
      <c r="AY1436" s="266" t="s">
        <v>205</v>
      </c>
    </row>
    <row r="1437" s="14" customFormat="1">
      <c r="A1437" s="14"/>
      <c r="B1437" s="256"/>
      <c r="C1437" s="257"/>
      <c r="D1437" s="247" t="s">
        <v>218</v>
      </c>
      <c r="E1437" s="258" t="s">
        <v>1</v>
      </c>
      <c r="F1437" s="259" t="s">
        <v>1106</v>
      </c>
      <c r="G1437" s="257"/>
      <c r="H1437" s="260">
        <v>63.549999999999997</v>
      </c>
      <c r="I1437" s="261"/>
      <c r="J1437" s="257"/>
      <c r="K1437" s="257"/>
      <c r="L1437" s="262"/>
      <c r="M1437" s="263"/>
      <c r="N1437" s="264"/>
      <c r="O1437" s="264"/>
      <c r="P1437" s="264"/>
      <c r="Q1437" s="264"/>
      <c r="R1437" s="264"/>
      <c r="S1437" s="264"/>
      <c r="T1437" s="265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66" t="s">
        <v>218</v>
      </c>
      <c r="AU1437" s="266" t="s">
        <v>214</v>
      </c>
      <c r="AV1437" s="14" t="s">
        <v>85</v>
      </c>
      <c r="AW1437" s="14" t="s">
        <v>32</v>
      </c>
      <c r="AX1437" s="14" t="s">
        <v>76</v>
      </c>
      <c r="AY1437" s="266" t="s">
        <v>205</v>
      </c>
    </row>
    <row r="1438" s="14" customFormat="1">
      <c r="A1438" s="14"/>
      <c r="B1438" s="256"/>
      <c r="C1438" s="257"/>
      <c r="D1438" s="247" t="s">
        <v>218</v>
      </c>
      <c r="E1438" s="258" t="s">
        <v>1</v>
      </c>
      <c r="F1438" s="259" t="s">
        <v>1107</v>
      </c>
      <c r="G1438" s="257"/>
      <c r="H1438" s="260">
        <v>124.7</v>
      </c>
      <c r="I1438" s="261"/>
      <c r="J1438" s="257"/>
      <c r="K1438" s="257"/>
      <c r="L1438" s="262"/>
      <c r="M1438" s="263"/>
      <c r="N1438" s="264"/>
      <c r="O1438" s="264"/>
      <c r="P1438" s="264"/>
      <c r="Q1438" s="264"/>
      <c r="R1438" s="264"/>
      <c r="S1438" s="264"/>
      <c r="T1438" s="265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66" t="s">
        <v>218</v>
      </c>
      <c r="AU1438" s="266" t="s">
        <v>214</v>
      </c>
      <c r="AV1438" s="14" t="s">
        <v>85</v>
      </c>
      <c r="AW1438" s="14" t="s">
        <v>32</v>
      </c>
      <c r="AX1438" s="14" t="s">
        <v>76</v>
      </c>
      <c r="AY1438" s="266" t="s">
        <v>205</v>
      </c>
    </row>
    <row r="1439" s="15" customFormat="1">
      <c r="A1439" s="15"/>
      <c r="B1439" s="267"/>
      <c r="C1439" s="268"/>
      <c r="D1439" s="247" t="s">
        <v>218</v>
      </c>
      <c r="E1439" s="269" t="s">
        <v>1</v>
      </c>
      <c r="F1439" s="270" t="s">
        <v>229</v>
      </c>
      <c r="G1439" s="268"/>
      <c r="H1439" s="271">
        <v>288.94999999999999</v>
      </c>
      <c r="I1439" s="272"/>
      <c r="J1439" s="268"/>
      <c r="K1439" s="268"/>
      <c r="L1439" s="273"/>
      <c r="M1439" s="274"/>
      <c r="N1439" s="275"/>
      <c r="O1439" s="275"/>
      <c r="P1439" s="275"/>
      <c r="Q1439" s="275"/>
      <c r="R1439" s="275"/>
      <c r="S1439" s="275"/>
      <c r="T1439" s="276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T1439" s="277" t="s">
        <v>218</v>
      </c>
      <c r="AU1439" s="277" t="s">
        <v>214</v>
      </c>
      <c r="AV1439" s="15" t="s">
        <v>213</v>
      </c>
      <c r="AW1439" s="15" t="s">
        <v>32</v>
      </c>
      <c r="AX1439" s="15" t="s">
        <v>83</v>
      </c>
      <c r="AY1439" s="277" t="s">
        <v>205</v>
      </c>
    </row>
    <row r="1440" s="14" customFormat="1">
      <c r="A1440" s="14"/>
      <c r="B1440" s="256"/>
      <c r="C1440" s="257"/>
      <c r="D1440" s="247" t="s">
        <v>218</v>
      </c>
      <c r="E1440" s="257"/>
      <c r="F1440" s="259" t="s">
        <v>1149</v>
      </c>
      <c r="G1440" s="257"/>
      <c r="H1440" s="260">
        <v>303.39800000000002</v>
      </c>
      <c r="I1440" s="261"/>
      <c r="J1440" s="257"/>
      <c r="K1440" s="257"/>
      <c r="L1440" s="262"/>
      <c r="M1440" s="263"/>
      <c r="N1440" s="264"/>
      <c r="O1440" s="264"/>
      <c r="P1440" s="264"/>
      <c r="Q1440" s="264"/>
      <c r="R1440" s="264"/>
      <c r="S1440" s="264"/>
      <c r="T1440" s="265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66" t="s">
        <v>218</v>
      </c>
      <c r="AU1440" s="266" t="s">
        <v>214</v>
      </c>
      <c r="AV1440" s="14" t="s">
        <v>85</v>
      </c>
      <c r="AW1440" s="14" t="s">
        <v>4</v>
      </c>
      <c r="AX1440" s="14" t="s">
        <v>83</v>
      </c>
      <c r="AY1440" s="266" t="s">
        <v>205</v>
      </c>
    </row>
    <row r="1441" s="2" customFormat="1" ht="37.8" customHeight="1">
      <c r="A1441" s="39"/>
      <c r="B1441" s="40"/>
      <c r="C1441" s="227" t="s">
        <v>1150</v>
      </c>
      <c r="D1441" s="227" t="s">
        <v>208</v>
      </c>
      <c r="E1441" s="228" t="s">
        <v>1151</v>
      </c>
      <c r="F1441" s="229" t="s">
        <v>1152</v>
      </c>
      <c r="G1441" s="230" t="s">
        <v>398</v>
      </c>
      <c r="H1441" s="231">
        <v>283.95999999999998</v>
      </c>
      <c r="I1441" s="232"/>
      <c r="J1441" s="233">
        <f>ROUND(I1441*H1441,2)</f>
        <v>0</v>
      </c>
      <c r="K1441" s="229" t="s">
        <v>212</v>
      </c>
      <c r="L1441" s="45"/>
      <c r="M1441" s="234" t="s">
        <v>1</v>
      </c>
      <c r="N1441" s="235" t="s">
        <v>41</v>
      </c>
      <c r="O1441" s="92"/>
      <c r="P1441" s="236">
        <f>O1441*H1441</f>
        <v>0</v>
      </c>
      <c r="Q1441" s="236">
        <v>8.0000000000000007E-05</v>
      </c>
      <c r="R1441" s="236">
        <f>Q1441*H1441</f>
        <v>0.022716799999999999</v>
      </c>
      <c r="S1441" s="236">
        <v>0</v>
      </c>
      <c r="T1441" s="237">
        <f>S1441*H1441</f>
        <v>0</v>
      </c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R1441" s="238" t="s">
        <v>213</v>
      </c>
      <c r="AT1441" s="238" t="s">
        <v>208</v>
      </c>
      <c r="AU1441" s="238" t="s">
        <v>214</v>
      </c>
      <c r="AY1441" s="18" t="s">
        <v>205</v>
      </c>
      <c r="BE1441" s="239">
        <f>IF(N1441="základní",J1441,0)</f>
        <v>0</v>
      </c>
      <c r="BF1441" s="239">
        <f>IF(N1441="snížená",J1441,0)</f>
        <v>0</v>
      </c>
      <c r="BG1441" s="239">
        <f>IF(N1441="zákl. přenesená",J1441,0)</f>
        <v>0</v>
      </c>
      <c r="BH1441" s="239">
        <f>IF(N1441="sníž. přenesená",J1441,0)</f>
        <v>0</v>
      </c>
      <c r="BI1441" s="239">
        <f>IF(N1441="nulová",J1441,0)</f>
        <v>0</v>
      </c>
      <c r="BJ1441" s="18" t="s">
        <v>83</v>
      </c>
      <c r="BK1441" s="239">
        <f>ROUND(I1441*H1441,2)</f>
        <v>0</v>
      </c>
      <c r="BL1441" s="18" t="s">
        <v>213</v>
      </c>
      <c r="BM1441" s="238" t="s">
        <v>1153</v>
      </c>
    </row>
    <row r="1442" s="2" customFormat="1">
      <c r="A1442" s="39"/>
      <c r="B1442" s="40"/>
      <c r="C1442" s="41"/>
      <c r="D1442" s="240" t="s">
        <v>216</v>
      </c>
      <c r="E1442" s="41"/>
      <c r="F1442" s="241" t="s">
        <v>1154</v>
      </c>
      <c r="G1442" s="41"/>
      <c r="H1442" s="41"/>
      <c r="I1442" s="242"/>
      <c r="J1442" s="41"/>
      <c r="K1442" s="41"/>
      <c r="L1442" s="45"/>
      <c r="M1442" s="243"/>
      <c r="N1442" s="244"/>
      <c r="O1442" s="92"/>
      <c r="P1442" s="92"/>
      <c r="Q1442" s="92"/>
      <c r="R1442" s="92"/>
      <c r="S1442" s="92"/>
      <c r="T1442" s="93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T1442" s="18" t="s">
        <v>216</v>
      </c>
      <c r="AU1442" s="18" t="s">
        <v>214</v>
      </c>
    </row>
    <row r="1443" s="14" customFormat="1">
      <c r="A1443" s="14"/>
      <c r="B1443" s="256"/>
      <c r="C1443" s="257"/>
      <c r="D1443" s="247" t="s">
        <v>218</v>
      </c>
      <c r="E1443" s="258" t="s">
        <v>1</v>
      </c>
      <c r="F1443" s="259" t="s">
        <v>1155</v>
      </c>
      <c r="G1443" s="257"/>
      <c r="H1443" s="260">
        <v>283.95999999999998</v>
      </c>
      <c r="I1443" s="261"/>
      <c r="J1443" s="257"/>
      <c r="K1443" s="257"/>
      <c r="L1443" s="262"/>
      <c r="M1443" s="263"/>
      <c r="N1443" s="264"/>
      <c r="O1443" s="264"/>
      <c r="P1443" s="264"/>
      <c r="Q1443" s="264"/>
      <c r="R1443" s="264"/>
      <c r="S1443" s="264"/>
      <c r="T1443" s="265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66" t="s">
        <v>218</v>
      </c>
      <c r="AU1443" s="266" t="s">
        <v>214</v>
      </c>
      <c r="AV1443" s="14" t="s">
        <v>85</v>
      </c>
      <c r="AW1443" s="14" t="s">
        <v>32</v>
      </c>
      <c r="AX1443" s="14" t="s">
        <v>76</v>
      </c>
      <c r="AY1443" s="266" t="s">
        <v>205</v>
      </c>
    </row>
    <row r="1444" s="15" customFormat="1">
      <c r="A1444" s="15"/>
      <c r="B1444" s="267"/>
      <c r="C1444" s="268"/>
      <c r="D1444" s="247" t="s">
        <v>218</v>
      </c>
      <c r="E1444" s="269" t="s">
        <v>1</v>
      </c>
      <c r="F1444" s="270" t="s">
        <v>229</v>
      </c>
      <c r="G1444" s="268"/>
      <c r="H1444" s="271">
        <v>283.95999999999998</v>
      </c>
      <c r="I1444" s="272"/>
      <c r="J1444" s="268"/>
      <c r="K1444" s="268"/>
      <c r="L1444" s="273"/>
      <c r="M1444" s="274"/>
      <c r="N1444" s="275"/>
      <c r="O1444" s="275"/>
      <c r="P1444" s="275"/>
      <c r="Q1444" s="275"/>
      <c r="R1444" s="275"/>
      <c r="S1444" s="275"/>
      <c r="T1444" s="276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T1444" s="277" t="s">
        <v>218</v>
      </c>
      <c r="AU1444" s="277" t="s">
        <v>214</v>
      </c>
      <c r="AV1444" s="15" t="s">
        <v>213</v>
      </c>
      <c r="AW1444" s="15" t="s">
        <v>32</v>
      </c>
      <c r="AX1444" s="15" t="s">
        <v>83</v>
      </c>
      <c r="AY1444" s="277" t="s">
        <v>205</v>
      </c>
    </row>
    <row r="1445" s="2" customFormat="1" ht="24.15" customHeight="1">
      <c r="A1445" s="39"/>
      <c r="B1445" s="40"/>
      <c r="C1445" s="227" t="s">
        <v>1156</v>
      </c>
      <c r="D1445" s="227" t="s">
        <v>208</v>
      </c>
      <c r="E1445" s="228" t="s">
        <v>1157</v>
      </c>
      <c r="F1445" s="229" t="s">
        <v>1158</v>
      </c>
      <c r="G1445" s="230" t="s">
        <v>398</v>
      </c>
      <c r="H1445" s="231">
        <v>299.07499999999999</v>
      </c>
      <c r="I1445" s="232"/>
      <c r="J1445" s="233">
        <f>ROUND(I1445*H1445,2)</f>
        <v>0</v>
      </c>
      <c r="K1445" s="229" t="s">
        <v>212</v>
      </c>
      <c r="L1445" s="45"/>
      <c r="M1445" s="234" t="s">
        <v>1</v>
      </c>
      <c r="N1445" s="235" t="s">
        <v>41</v>
      </c>
      <c r="O1445" s="92"/>
      <c r="P1445" s="236">
        <f>O1445*H1445</f>
        <v>0</v>
      </c>
      <c r="Q1445" s="236">
        <v>0.00013999999999999999</v>
      </c>
      <c r="R1445" s="236">
        <f>Q1445*H1445</f>
        <v>0.041870499999999998</v>
      </c>
      <c r="S1445" s="236">
        <v>0</v>
      </c>
      <c r="T1445" s="237">
        <f>S1445*H1445</f>
        <v>0</v>
      </c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R1445" s="238" t="s">
        <v>213</v>
      </c>
      <c r="AT1445" s="238" t="s">
        <v>208</v>
      </c>
      <c r="AU1445" s="238" t="s">
        <v>214</v>
      </c>
      <c r="AY1445" s="18" t="s">
        <v>205</v>
      </c>
      <c r="BE1445" s="239">
        <f>IF(N1445="základní",J1445,0)</f>
        <v>0</v>
      </c>
      <c r="BF1445" s="239">
        <f>IF(N1445="snížená",J1445,0)</f>
        <v>0</v>
      </c>
      <c r="BG1445" s="239">
        <f>IF(N1445="zákl. přenesená",J1445,0)</f>
        <v>0</v>
      </c>
      <c r="BH1445" s="239">
        <f>IF(N1445="sníž. přenesená",J1445,0)</f>
        <v>0</v>
      </c>
      <c r="BI1445" s="239">
        <f>IF(N1445="nulová",J1445,0)</f>
        <v>0</v>
      </c>
      <c r="BJ1445" s="18" t="s">
        <v>83</v>
      </c>
      <c r="BK1445" s="239">
        <f>ROUND(I1445*H1445,2)</f>
        <v>0</v>
      </c>
      <c r="BL1445" s="18" t="s">
        <v>213</v>
      </c>
      <c r="BM1445" s="238" t="s">
        <v>1159</v>
      </c>
    </row>
    <row r="1446" s="2" customFormat="1">
      <c r="A1446" s="39"/>
      <c r="B1446" s="40"/>
      <c r="C1446" s="41"/>
      <c r="D1446" s="240" t="s">
        <v>216</v>
      </c>
      <c r="E1446" s="41"/>
      <c r="F1446" s="241" t="s">
        <v>1160</v>
      </c>
      <c r="G1446" s="41"/>
      <c r="H1446" s="41"/>
      <c r="I1446" s="242"/>
      <c r="J1446" s="41"/>
      <c r="K1446" s="41"/>
      <c r="L1446" s="45"/>
      <c r="M1446" s="243"/>
      <c r="N1446" s="244"/>
      <c r="O1446" s="92"/>
      <c r="P1446" s="92"/>
      <c r="Q1446" s="92"/>
      <c r="R1446" s="92"/>
      <c r="S1446" s="92"/>
      <c r="T1446" s="93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T1446" s="18" t="s">
        <v>216</v>
      </c>
      <c r="AU1446" s="18" t="s">
        <v>214</v>
      </c>
    </row>
    <row r="1447" s="2" customFormat="1" ht="24.15" customHeight="1">
      <c r="A1447" s="39"/>
      <c r="B1447" s="40"/>
      <c r="C1447" s="227" t="s">
        <v>1161</v>
      </c>
      <c r="D1447" s="227" t="s">
        <v>208</v>
      </c>
      <c r="E1447" s="228" t="s">
        <v>1162</v>
      </c>
      <c r="F1447" s="229" t="s">
        <v>1163</v>
      </c>
      <c r="G1447" s="230" t="s">
        <v>398</v>
      </c>
      <c r="H1447" s="231">
        <v>299.07499999999999</v>
      </c>
      <c r="I1447" s="232"/>
      <c r="J1447" s="233">
        <f>ROUND(I1447*H1447,2)</f>
        <v>0</v>
      </c>
      <c r="K1447" s="229" t="s">
        <v>212</v>
      </c>
      <c r="L1447" s="45"/>
      <c r="M1447" s="234" t="s">
        <v>1</v>
      </c>
      <c r="N1447" s="235" t="s">
        <v>41</v>
      </c>
      <c r="O1447" s="92"/>
      <c r="P1447" s="236">
        <f>O1447*H1447</f>
        <v>0</v>
      </c>
      <c r="Q1447" s="236">
        <v>0.0028500000000000001</v>
      </c>
      <c r="R1447" s="236">
        <f>Q1447*H1447</f>
        <v>0.85236374999999998</v>
      </c>
      <c r="S1447" s="236">
        <v>0</v>
      </c>
      <c r="T1447" s="237">
        <f>S1447*H1447</f>
        <v>0</v>
      </c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R1447" s="238" t="s">
        <v>213</v>
      </c>
      <c r="AT1447" s="238" t="s">
        <v>208</v>
      </c>
      <c r="AU1447" s="238" t="s">
        <v>214</v>
      </c>
      <c r="AY1447" s="18" t="s">
        <v>205</v>
      </c>
      <c r="BE1447" s="239">
        <f>IF(N1447="základní",J1447,0)</f>
        <v>0</v>
      </c>
      <c r="BF1447" s="239">
        <f>IF(N1447="snížená",J1447,0)</f>
        <v>0</v>
      </c>
      <c r="BG1447" s="239">
        <f>IF(N1447="zákl. přenesená",J1447,0)</f>
        <v>0</v>
      </c>
      <c r="BH1447" s="239">
        <f>IF(N1447="sníž. přenesená",J1447,0)</f>
        <v>0</v>
      </c>
      <c r="BI1447" s="239">
        <f>IF(N1447="nulová",J1447,0)</f>
        <v>0</v>
      </c>
      <c r="BJ1447" s="18" t="s">
        <v>83</v>
      </c>
      <c r="BK1447" s="239">
        <f>ROUND(I1447*H1447,2)</f>
        <v>0</v>
      </c>
      <c r="BL1447" s="18" t="s">
        <v>213</v>
      </c>
      <c r="BM1447" s="238" t="s">
        <v>1164</v>
      </c>
    </row>
    <row r="1448" s="2" customFormat="1">
      <c r="A1448" s="39"/>
      <c r="B1448" s="40"/>
      <c r="C1448" s="41"/>
      <c r="D1448" s="240" t="s">
        <v>216</v>
      </c>
      <c r="E1448" s="41"/>
      <c r="F1448" s="241" t="s">
        <v>1165</v>
      </c>
      <c r="G1448" s="41"/>
      <c r="H1448" s="41"/>
      <c r="I1448" s="242"/>
      <c r="J1448" s="41"/>
      <c r="K1448" s="41"/>
      <c r="L1448" s="45"/>
      <c r="M1448" s="243"/>
      <c r="N1448" s="244"/>
      <c r="O1448" s="92"/>
      <c r="P1448" s="92"/>
      <c r="Q1448" s="92"/>
      <c r="R1448" s="92"/>
      <c r="S1448" s="92"/>
      <c r="T1448" s="93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T1448" s="18" t="s">
        <v>216</v>
      </c>
      <c r="AU1448" s="18" t="s">
        <v>214</v>
      </c>
    </row>
    <row r="1449" s="13" customFormat="1">
      <c r="A1449" s="13"/>
      <c r="B1449" s="245"/>
      <c r="C1449" s="246"/>
      <c r="D1449" s="247" t="s">
        <v>218</v>
      </c>
      <c r="E1449" s="248" t="s">
        <v>1</v>
      </c>
      <c r="F1449" s="249" t="s">
        <v>219</v>
      </c>
      <c r="G1449" s="246"/>
      <c r="H1449" s="248" t="s">
        <v>1</v>
      </c>
      <c r="I1449" s="250"/>
      <c r="J1449" s="246"/>
      <c r="K1449" s="246"/>
      <c r="L1449" s="251"/>
      <c r="M1449" s="252"/>
      <c r="N1449" s="253"/>
      <c r="O1449" s="253"/>
      <c r="P1449" s="253"/>
      <c r="Q1449" s="253"/>
      <c r="R1449" s="253"/>
      <c r="S1449" s="253"/>
      <c r="T1449" s="254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55" t="s">
        <v>218</v>
      </c>
      <c r="AU1449" s="255" t="s">
        <v>214</v>
      </c>
      <c r="AV1449" s="13" t="s">
        <v>83</v>
      </c>
      <c r="AW1449" s="13" t="s">
        <v>32</v>
      </c>
      <c r="AX1449" s="13" t="s">
        <v>76</v>
      </c>
      <c r="AY1449" s="255" t="s">
        <v>205</v>
      </c>
    </row>
    <row r="1450" s="13" customFormat="1">
      <c r="A1450" s="13"/>
      <c r="B1450" s="245"/>
      <c r="C1450" s="246"/>
      <c r="D1450" s="247" t="s">
        <v>218</v>
      </c>
      <c r="E1450" s="248" t="s">
        <v>1</v>
      </c>
      <c r="F1450" s="249" t="s">
        <v>220</v>
      </c>
      <c r="G1450" s="246"/>
      <c r="H1450" s="248" t="s">
        <v>1</v>
      </c>
      <c r="I1450" s="250"/>
      <c r="J1450" s="246"/>
      <c r="K1450" s="246"/>
      <c r="L1450" s="251"/>
      <c r="M1450" s="252"/>
      <c r="N1450" s="253"/>
      <c r="O1450" s="253"/>
      <c r="P1450" s="253"/>
      <c r="Q1450" s="253"/>
      <c r="R1450" s="253"/>
      <c r="S1450" s="253"/>
      <c r="T1450" s="254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5" t="s">
        <v>218</v>
      </c>
      <c r="AU1450" s="255" t="s">
        <v>214</v>
      </c>
      <c r="AV1450" s="13" t="s">
        <v>83</v>
      </c>
      <c r="AW1450" s="13" t="s">
        <v>32</v>
      </c>
      <c r="AX1450" s="13" t="s">
        <v>76</v>
      </c>
      <c r="AY1450" s="255" t="s">
        <v>205</v>
      </c>
    </row>
    <row r="1451" s="13" customFormat="1">
      <c r="A1451" s="13"/>
      <c r="B1451" s="245"/>
      <c r="C1451" s="246"/>
      <c r="D1451" s="247" t="s">
        <v>218</v>
      </c>
      <c r="E1451" s="248" t="s">
        <v>1</v>
      </c>
      <c r="F1451" s="249" t="s">
        <v>222</v>
      </c>
      <c r="G1451" s="246"/>
      <c r="H1451" s="248" t="s">
        <v>1</v>
      </c>
      <c r="I1451" s="250"/>
      <c r="J1451" s="246"/>
      <c r="K1451" s="246"/>
      <c r="L1451" s="251"/>
      <c r="M1451" s="252"/>
      <c r="N1451" s="253"/>
      <c r="O1451" s="253"/>
      <c r="P1451" s="253"/>
      <c r="Q1451" s="253"/>
      <c r="R1451" s="253"/>
      <c r="S1451" s="253"/>
      <c r="T1451" s="254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55" t="s">
        <v>218</v>
      </c>
      <c r="AU1451" s="255" t="s">
        <v>214</v>
      </c>
      <c r="AV1451" s="13" t="s">
        <v>83</v>
      </c>
      <c r="AW1451" s="13" t="s">
        <v>32</v>
      </c>
      <c r="AX1451" s="13" t="s">
        <v>76</v>
      </c>
      <c r="AY1451" s="255" t="s">
        <v>205</v>
      </c>
    </row>
    <row r="1452" s="13" customFormat="1">
      <c r="A1452" s="13"/>
      <c r="B1452" s="245"/>
      <c r="C1452" s="246"/>
      <c r="D1452" s="247" t="s">
        <v>218</v>
      </c>
      <c r="E1452" s="248" t="s">
        <v>1</v>
      </c>
      <c r="F1452" s="249" t="s">
        <v>1103</v>
      </c>
      <c r="G1452" s="246"/>
      <c r="H1452" s="248" t="s">
        <v>1</v>
      </c>
      <c r="I1452" s="250"/>
      <c r="J1452" s="246"/>
      <c r="K1452" s="246"/>
      <c r="L1452" s="251"/>
      <c r="M1452" s="252"/>
      <c r="N1452" s="253"/>
      <c r="O1452" s="253"/>
      <c r="P1452" s="253"/>
      <c r="Q1452" s="253"/>
      <c r="R1452" s="253"/>
      <c r="S1452" s="253"/>
      <c r="T1452" s="254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55" t="s">
        <v>218</v>
      </c>
      <c r="AU1452" s="255" t="s">
        <v>214</v>
      </c>
      <c r="AV1452" s="13" t="s">
        <v>83</v>
      </c>
      <c r="AW1452" s="13" t="s">
        <v>32</v>
      </c>
      <c r="AX1452" s="13" t="s">
        <v>76</v>
      </c>
      <c r="AY1452" s="255" t="s">
        <v>205</v>
      </c>
    </row>
    <row r="1453" s="14" customFormat="1">
      <c r="A1453" s="14"/>
      <c r="B1453" s="256"/>
      <c r="C1453" s="257"/>
      <c r="D1453" s="247" t="s">
        <v>218</v>
      </c>
      <c r="E1453" s="258" t="s">
        <v>1</v>
      </c>
      <c r="F1453" s="259" t="s">
        <v>1104</v>
      </c>
      <c r="G1453" s="257"/>
      <c r="H1453" s="260">
        <v>49.590000000000003</v>
      </c>
      <c r="I1453" s="261"/>
      <c r="J1453" s="257"/>
      <c r="K1453" s="257"/>
      <c r="L1453" s="262"/>
      <c r="M1453" s="263"/>
      <c r="N1453" s="264"/>
      <c r="O1453" s="264"/>
      <c r="P1453" s="264"/>
      <c r="Q1453" s="264"/>
      <c r="R1453" s="264"/>
      <c r="S1453" s="264"/>
      <c r="T1453" s="265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66" t="s">
        <v>218</v>
      </c>
      <c r="AU1453" s="266" t="s">
        <v>214</v>
      </c>
      <c r="AV1453" s="14" t="s">
        <v>85</v>
      </c>
      <c r="AW1453" s="14" t="s">
        <v>32</v>
      </c>
      <c r="AX1453" s="14" t="s">
        <v>76</v>
      </c>
      <c r="AY1453" s="266" t="s">
        <v>205</v>
      </c>
    </row>
    <row r="1454" s="14" customFormat="1">
      <c r="A1454" s="14"/>
      <c r="B1454" s="256"/>
      <c r="C1454" s="257"/>
      <c r="D1454" s="247" t="s">
        <v>218</v>
      </c>
      <c r="E1454" s="258" t="s">
        <v>1</v>
      </c>
      <c r="F1454" s="259" t="s">
        <v>1105</v>
      </c>
      <c r="G1454" s="257"/>
      <c r="H1454" s="260">
        <v>51.109999999999999</v>
      </c>
      <c r="I1454" s="261"/>
      <c r="J1454" s="257"/>
      <c r="K1454" s="257"/>
      <c r="L1454" s="262"/>
      <c r="M1454" s="263"/>
      <c r="N1454" s="264"/>
      <c r="O1454" s="264"/>
      <c r="P1454" s="264"/>
      <c r="Q1454" s="264"/>
      <c r="R1454" s="264"/>
      <c r="S1454" s="264"/>
      <c r="T1454" s="265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66" t="s">
        <v>218</v>
      </c>
      <c r="AU1454" s="266" t="s">
        <v>214</v>
      </c>
      <c r="AV1454" s="14" t="s">
        <v>85</v>
      </c>
      <c r="AW1454" s="14" t="s">
        <v>32</v>
      </c>
      <c r="AX1454" s="14" t="s">
        <v>76</v>
      </c>
      <c r="AY1454" s="266" t="s">
        <v>205</v>
      </c>
    </row>
    <row r="1455" s="14" customFormat="1">
      <c r="A1455" s="14"/>
      <c r="B1455" s="256"/>
      <c r="C1455" s="257"/>
      <c r="D1455" s="247" t="s">
        <v>218</v>
      </c>
      <c r="E1455" s="258" t="s">
        <v>1</v>
      </c>
      <c r="F1455" s="259" t="s">
        <v>1106</v>
      </c>
      <c r="G1455" s="257"/>
      <c r="H1455" s="260">
        <v>63.549999999999997</v>
      </c>
      <c r="I1455" s="261"/>
      <c r="J1455" s="257"/>
      <c r="K1455" s="257"/>
      <c r="L1455" s="262"/>
      <c r="M1455" s="263"/>
      <c r="N1455" s="264"/>
      <c r="O1455" s="264"/>
      <c r="P1455" s="264"/>
      <c r="Q1455" s="264"/>
      <c r="R1455" s="264"/>
      <c r="S1455" s="264"/>
      <c r="T1455" s="265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66" t="s">
        <v>218</v>
      </c>
      <c r="AU1455" s="266" t="s">
        <v>214</v>
      </c>
      <c r="AV1455" s="14" t="s">
        <v>85</v>
      </c>
      <c r="AW1455" s="14" t="s">
        <v>32</v>
      </c>
      <c r="AX1455" s="14" t="s">
        <v>76</v>
      </c>
      <c r="AY1455" s="266" t="s">
        <v>205</v>
      </c>
    </row>
    <row r="1456" s="14" customFormat="1">
      <c r="A1456" s="14"/>
      <c r="B1456" s="256"/>
      <c r="C1456" s="257"/>
      <c r="D1456" s="247" t="s">
        <v>218</v>
      </c>
      <c r="E1456" s="258" t="s">
        <v>1</v>
      </c>
      <c r="F1456" s="259" t="s">
        <v>1107</v>
      </c>
      <c r="G1456" s="257"/>
      <c r="H1456" s="260">
        <v>124.7</v>
      </c>
      <c r="I1456" s="261"/>
      <c r="J1456" s="257"/>
      <c r="K1456" s="257"/>
      <c r="L1456" s="262"/>
      <c r="M1456" s="263"/>
      <c r="N1456" s="264"/>
      <c r="O1456" s="264"/>
      <c r="P1456" s="264"/>
      <c r="Q1456" s="264"/>
      <c r="R1456" s="264"/>
      <c r="S1456" s="264"/>
      <c r="T1456" s="265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66" t="s">
        <v>218</v>
      </c>
      <c r="AU1456" s="266" t="s">
        <v>214</v>
      </c>
      <c r="AV1456" s="14" t="s">
        <v>85</v>
      </c>
      <c r="AW1456" s="14" t="s">
        <v>32</v>
      </c>
      <c r="AX1456" s="14" t="s">
        <v>76</v>
      </c>
      <c r="AY1456" s="266" t="s">
        <v>205</v>
      </c>
    </row>
    <row r="1457" s="14" customFormat="1">
      <c r="A1457" s="14"/>
      <c r="B1457" s="256"/>
      <c r="C1457" s="257"/>
      <c r="D1457" s="247" t="s">
        <v>218</v>
      </c>
      <c r="E1457" s="258" t="s">
        <v>1</v>
      </c>
      <c r="F1457" s="259" t="s">
        <v>1108</v>
      </c>
      <c r="G1457" s="257"/>
      <c r="H1457" s="260">
        <v>10.125</v>
      </c>
      <c r="I1457" s="261"/>
      <c r="J1457" s="257"/>
      <c r="K1457" s="257"/>
      <c r="L1457" s="262"/>
      <c r="M1457" s="263"/>
      <c r="N1457" s="264"/>
      <c r="O1457" s="264"/>
      <c r="P1457" s="264"/>
      <c r="Q1457" s="264"/>
      <c r="R1457" s="264"/>
      <c r="S1457" s="264"/>
      <c r="T1457" s="265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T1457" s="266" t="s">
        <v>218</v>
      </c>
      <c r="AU1457" s="266" t="s">
        <v>214</v>
      </c>
      <c r="AV1457" s="14" t="s">
        <v>85</v>
      </c>
      <c r="AW1457" s="14" t="s">
        <v>32</v>
      </c>
      <c r="AX1457" s="14" t="s">
        <v>76</v>
      </c>
      <c r="AY1457" s="266" t="s">
        <v>205</v>
      </c>
    </row>
    <row r="1458" s="15" customFormat="1">
      <c r="A1458" s="15"/>
      <c r="B1458" s="267"/>
      <c r="C1458" s="268"/>
      <c r="D1458" s="247" t="s">
        <v>218</v>
      </c>
      <c r="E1458" s="269" t="s">
        <v>1</v>
      </c>
      <c r="F1458" s="270" t="s">
        <v>229</v>
      </c>
      <c r="G1458" s="268"/>
      <c r="H1458" s="271">
        <v>299.07499999999999</v>
      </c>
      <c r="I1458" s="272"/>
      <c r="J1458" s="268"/>
      <c r="K1458" s="268"/>
      <c r="L1458" s="273"/>
      <c r="M1458" s="274"/>
      <c r="N1458" s="275"/>
      <c r="O1458" s="275"/>
      <c r="P1458" s="275"/>
      <c r="Q1458" s="275"/>
      <c r="R1458" s="275"/>
      <c r="S1458" s="275"/>
      <c r="T1458" s="276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T1458" s="277" t="s">
        <v>218</v>
      </c>
      <c r="AU1458" s="277" t="s">
        <v>214</v>
      </c>
      <c r="AV1458" s="15" t="s">
        <v>213</v>
      </c>
      <c r="AW1458" s="15" t="s">
        <v>32</v>
      </c>
      <c r="AX1458" s="15" t="s">
        <v>83</v>
      </c>
      <c r="AY1458" s="277" t="s">
        <v>205</v>
      </c>
    </row>
    <row r="1459" s="2" customFormat="1" ht="24.15" customHeight="1">
      <c r="A1459" s="39"/>
      <c r="B1459" s="40"/>
      <c r="C1459" s="227" t="s">
        <v>1166</v>
      </c>
      <c r="D1459" s="227" t="s">
        <v>208</v>
      </c>
      <c r="E1459" s="228" t="s">
        <v>1167</v>
      </c>
      <c r="F1459" s="229" t="s">
        <v>1168</v>
      </c>
      <c r="G1459" s="230" t="s">
        <v>398</v>
      </c>
      <c r="H1459" s="231">
        <v>370.97899999999998</v>
      </c>
      <c r="I1459" s="232"/>
      <c r="J1459" s="233">
        <f>ROUND(I1459*H1459,2)</f>
        <v>0</v>
      </c>
      <c r="K1459" s="229" t="s">
        <v>212</v>
      </c>
      <c r="L1459" s="45"/>
      <c r="M1459" s="234" t="s">
        <v>1</v>
      </c>
      <c r="N1459" s="235" t="s">
        <v>41</v>
      </c>
      <c r="O1459" s="92"/>
      <c r="P1459" s="236">
        <f>O1459*H1459</f>
        <v>0</v>
      </c>
      <c r="Q1459" s="236">
        <v>0.020500000000000001</v>
      </c>
      <c r="R1459" s="236">
        <f>Q1459*H1459</f>
        <v>7.6050694999999999</v>
      </c>
      <c r="S1459" s="236">
        <v>0</v>
      </c>
      <c r="T1459" s="237">
        <f>S1459*H1459</f>
        <v>0</v>
      </c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R1459" s="238" t="s">
        <v>213</v>
      </c>
      <c r="AT1459" s="238" t="s">
        <v>208</v>
      </c>
      <c r="AU1459" s="238" t="s">
        <v>214</v>
      </c>
      <c r="AY1459" s="18" t="s">
        <v>205</v>
      </c>
      <c r="BE1459" s="239">
        <f>IF(N1459="základní",J1459,0)</f>
        <v>0</v>
      </c>
      <c r="BF1459" s="239">
        <f>IF(N1459="snížená",J1459,0)</f>
        <v>0</v>
      </c>
      <c r="BG1459" s="239">
        <f>IF(N1459="zákl. přenesená",J1459,0)</f>
        <v>0</v>
      </c>
      <c r="BH1459" s="239">
        <f>IF(N1459="sníž. přenesená",J1459,0)</f>
        <v>0</v>
      </c>
      <c r="BI1459" s="239">
        <f>IF(N1459="nulová",J1459,0)</f>
        <v>0</v>
      </c>
      <c r="BJ1459" s="18" t="s">
        <v>83</v>
      </c>
      <c r="BK1459" s="239">
        <f>ROUND(I1459*H1459,2)</f>
        <v>0</v>
      </c>
      <c r="BL1459" s="18" t="s">
        <v>213</v>
      </c>
      <c r="BM1459" s="238" t="s">
        <v>1169</v>
      </c>
    </row>
    <row r="1460" s="2" customFormat="1">
      <c r="A1460" s="39"/>
      <c r="B1460" s="40"/>
      <c r="C1460" s="41"/>
      <c r="D1460" s="240" t="s">
        <v>216</v>
      </c>
      <c r="E1460" s="41"/>
      <c r="F1460" s="241" t="s">
        <v>1170</v>
      </c>
      <c r="G1460" s="41"/>
      <c r="H1460" s="41"/>
      <c r="I1460" s="242"/>
      <c r="J1460" s="41"/>
      <c r="K1460" s="41"/>
      <c r="L1460" s="45"/>
      <c r="M1460" s="243"/>
      <c r="N1460" s="244"/>
      <c r="O1460" s="92"/>
      <c r="P1460" s="92"/>
      <c r="Q1460" s="92"/>
      <c r="R1460" s="92"/>
      <c r="S1460" s="92"/>
      <c r="T1460" s="93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T1460" s="18" t="s">
        <v>216</v>
      </c>
      <c r="AU1460" s="18" t="s">
        <v>214</v>
      </c>
    </row>
    <row r="1461" s="13" customFormat="1">
      <c r="A1461" s="13"/>
      <c r="B1461" s="245"/>
      <c r="C1461" s="246"/>
      <c r="D1461" s="247" t="s">
        <v>218</v>
      </c>
      <c r="E1461" s="248" t="s">
        <v>1</v>
      </c>
      <c r="F1461" s="249" t="s">
        <v>219</v>
      </c>
      <c r="G1461" s="246"/>
      <c r="H1461" s="248" t="s">
        <v>1</v>
      </c>
      <c r="I1461" s="250"/>
      <c r="J1461" s="246"/>
      <c r="K1461" s="246"/>
      <c r="L1461" s="251"/>
      <c r="M1461" s="252"/>
      <c r="N1461" s="253"/>
      <c r="O1461" s="253"/>
      <c r="P1461" s="253"/>
      <c r="Q1461" s="253"/>
      <c r="R1461" s="253"/>
      <c r="S1461" s="253"/>
      <c r="T1461" s="254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55" t="s">
        <v>218</v>
      </c>
      <c r="AU1461" s="255" t="s">
        <v>214</v>
      </c>
      <c r="AV1461" s="13" t="s">
        <v>83</v>
      </c>
      <c r="AW1461" s="13" t="s">
        <v>32</v>
      </c>
      <c r="AX1461" s="13" t="s">
        <v>76</v>
      </c>
      <c r="AY1461" s="255" t="s">
        <v>205</v>
      </c>
    </row>
    <row r="1462" s="13" customFormat="1">
      <c r="A1462" s="13"/>
      <c r="B1462" s="245"/>
      <c r="C1462" s="246"/>
      <c r="D1462" s="247" t="s">
        <v>218</v>
      </c>
      <c r="E1462" s="248" t="s">
        <v>1</v>
      </c>
      <c r="F1462" s="249" t="s">
        <v>220</v>
      </c>
      <c r="G1462" s="246"/>
      <c r="H1462" s="248" t="s">
        <v>1</v>
      </c>
      <c r="I1462" s="250"/>
      <c r="J1462" s="246"/>
      <c r="K1462" s="246"/>
      <c r="L1462" s="251"/>
      <c r="M1462" s="252"/>
      <c r="N1462" s="253"/>
      <c r="O1462" s="253"/>
      <c r="P1462" s="253"/>
      <c r="Q1462" s="253"/>
      <c r="R1462" s="253"/>
      <c r="S1462" s="253"/>
      <c r="T1462" s="254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55" t="s">
        <v>218</v>
      </c>
      <c r="AU1462" s="255" t="s">
        <v>214</v>
      </c>
      <c r="AV1462" s="13" t="s">
        <v>83</v>
      </c>
      <c r="AW1462" s="13" t="s">
        <v>32</v>
      </c>
      <c r="AX1462" s="13" t="s">
        <v>76</v>
      </c>
      <c r="AY1462" s="255" t="s">
        <v>205</v>
      </c>
    </row>
    <row r="1463" s="13" customFormat="1">
      <c r="A1463" s="13"/>
      <c r="B1463" s="245"/>
      <c r="C1463" s="246"/>
      <c r="D1463" s="247" t="s">
        <v>218</v>
      </c>
      <c r="E1463" s="248" t="s">
        <v>1</v>
      </c>
      <c r="F1463" s="249" t="s">
        <v>222</v>
      </c>
      <c r="G1463" s="246"/>
      <c r="H1463" s="248" t="s">
        <v>1</v>
      </c>
      <c r="I1463" s="250"/>
      <c r="J1463" s="246"/>
      <c r="K1463" s="246"/>
      <c r="L1463" s="251"/>
      <c r="M1463" s="252"/>
      <c r="N1463" s="253"/>
      <c r="O1463" s="253"/>
      <c r="P1463" s="253"/>
      <c r="Q1463" s="253"/>
      <c r="R1463" s="253"/>
      <c r="S1463" s="253"/>
      <c r="T1463" s="254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55" t="s">
        <v>218</v>
      </c>
      <c r="AU1463" s="255" t="s">
        <v>214</v>
      </c>
      <c r="AV1463" s="13" t="s">
        <v>83</v>
      </c>
      <c r="AW1463" s="13" t="s">
        <v>32</v>
      </c>
      <c r="AX1463" s="13" t="s">
        <v>76</v>
      </c>
      <c r="AY1463" s="255" t="s">
        <v>205</v>
      </c>
    </row>
    <row r="1464" s="13" customFormat="1">
      <c r="A1464" s="13"/>
      <c r="B1464" s="245"/>
      <c r="C1464" s="246"/>
      <c r="D1464" s="247" t="s">
        <v>218</v>
      </c>
      <c r="E1464" s="248" t="s">
        <v>1</v>
      </c>
      <c r="F1464" s="249" t="s">
        <v>1171</v>
      </c>
      <c r="G1464" s="246"/>
      <c r="H1464" s="248" t="s">
        <v>1</v>
      </c>
      <c r="I1464" s="250"/>
      <c r="J1464" s="246"/>
      <c r="K1464" s="246"/>
      <c r="L1464" s="251"/>
      <c r="M1464" s="252"/>
      <c r="N1464" s="253"/>
      <c r="O1464" s="253"/>
      <c r="P1464" s="253"/>
      <c r="Q1464" s="253"/>
      <c r="R1464" s="253"/>
      <c r="S1464" s="253"/>
      <c r="T1464" s="254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55" t="s">
        <v>218</v>
      </c>
      <c r="AU1464" s="255" t="s">
        <v>214</v>
      </c>
      <c r="AV1464" s="13" t="s">
        <v>83</v>
      </c>
      <c r="AW1464" s="13" t="s">
        <v>32</v>
      </c>
      <c r="AX1464" s="13" t="s">
        <v>76</v>
      </c>
      <c r="AY1464" s="255" t="s">
        <v>205</v>
      </c>
    </row>
    <row r="1465" s="13" customFormat="1">
      <c r="A1465" s="13"/>
      <c r="B1465" s="245"/>
      <c r="C1465" s="246"/>
      <c r="D1465" s="247" t="s">
        <v>218</v>
      </c>
      <c r="E1465" s="248" t="s">
        <v>1</v>
      </c>
      <c r="F1465" s="249" t="s">
        <v>222</v>
      </c>
      <c r="G1465" s="246"/>
      <c r="H1465" s="248" t="s">
        <v>1</v>
      </c>
      <c r="I1465" s="250"/>
      <c r="J1465" s="246"/>
      <c r="K1465" s="246"/>
      <c r="L1465" s="251"/>
      <c r="M1465" s="252"/>
      <c r="N1465" s="253"/>
      <c r="O1465" s="253"/>
      <c r="P1465" s="253"/>
      <c r="Q1465" s="253"/>
      <c r="R1465" s="253"/>
      <c r="S1465" s="253"/>
      <c r="T1465" s="254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55" t="s">
        <v>218</v>
      </c>
      <c r="AU1465" s="255" t="s">
        <v>214</v>
      </c>
      <c r="AV1465" s="13" t="s">
        <v>83</v>
      </c>
      <c r="AW1465" s="13" t="s">
        <v>32</v>
      </c>
      <c r="AX1465" s="13" t="s">
        <v>76</v>
      </c>
      <c r="AY1465" s="255" t="s">
        <v>205</v>
      </c>
    </row>
    <row r="1466" s="13" customFormat="1">
      <c r="A1466" s="13"/>
      <c r="B1466" s="245"/>
      <c r="C1466" s="246"/>
      <c r="D1466" s="247" t="s">
        <v>218</v>
      </c>
      <c r="E1466" s="248" t="s">
        <v>1</v>
      </c>
      <c r="F1466" s="249" t="s">
        <v>1103</v>
      </c>
      <c r="G1466" s="246"/>
      <c r="H1466" s="248" t="s">
        <v>1</v>
      </c>
      <c r="I1466" s="250"/>
      <c r="J1466" s="246"/>
      <c r="K1466" s="246"/>
      <c r="L1466" s="251"/>
      <c r="M1466" s="252"/>
      <c r="N1466" s="253"/>
      <c r="O1466" s="253"/>
      <c r="P1466" s="253"/>
      <c r="Q1466" s="253"/>
      <c r="R1466" s="253"/>
      <c r="S1466" s="253"/>
      <c r="T1466" s="254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55" t="s">
        <v>218</v>
      </c>
      <c r="AU1466" s="255" t="s">
        <v>214</v>
      </c>
      <c r="AV1466" s="13" t="s">
        <v>83</v>
      </c>
      <c r="AW1466" s="13" t="s">
        <v>32</v>
      </c>
      <c r="AX1466" s="13" t="s">
        <v>76</v>
      </c>
      <c r="AY1466" s="255" t="s">
        <v>205</v>
      </c>
    </row>
    <row r="1467" s="14" customFormat="1">
      <c r="A1467" s="14"/>
      <c r="B1467" s="256"/>
      <c r="C1467" s="257"/>
      <c r="D1467" s="247" t="s">
        <v>218</v>
      </c>
      <c r="E1467" s="258" t="s">
        <v>1</v>
      </c>
      <c r="F1467" s="259" t="s">
        <v>1104</v>
      </c>
      <c r="G1467" s="257"/>
      <c r="H1467" s="260">
        <v>49.590000000000003</v>
      </c>
      <c r="I1467" s="261"/>
      <c r="J1467" s="257"/>
      <c r="K1467" s="257"/>
      <c r="L1467" s="262"/>
      <c r="M1467" s="263"/>
      <c r="N1467" s="264"/>
      <c r="O1467" s="264"/>
      <c r="P1467" s="264"/>
      <c r="Q1467" s="264"/>
      <c r="R1467" s="264"/>
      <c r="S1467" s="264"/>
      <c r="T1467" s="265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66" t="s">
        <v>218</v>
      </c>
      <c r="AU1467" s="266" t="s">
        <v>214</v>
      </c>
      <c r="AV1467" s="14" t="s">
        <v>85</v>
      </c>
      <c r="AW1467" s="14" t="s">
        <v>32</v>
      </c>
      <c r="AX1467" s="14" t="s">
        <v>76</v>
      </c>
      <c r="AY1467" s="266" t="s">
        <v>205</v>
      </c>
    </row>
    <row r="1468" s="14" customFormat="1">
      <c r="A1468" s="14"/>
      <c r="B1468" s="256"/>
      <c r="C1468" s="257"/>
      <c r="D1468" s="247" t="s">
        <v>218</v>
      </c>
      <c r="E1468" s="258" t="s">
        <v>1</v>
      </c>
      <c r="F1468" s="259" t="s">
        <v>1105</v>
      </c>
      <c r="G1468" s="257"/>
      <c r="H1468" s="260">
        <v>51.109999999999999</v>
      </c>
      <c r="I1468" s="261"/>
      <c r="J1468" s="257"/>
      <c r="K1468" s="257"/>
      <c r="L1468" s="262"/>
      <c r="M1468" s="263"/>
      <c r="N1468" s="264"/>
      <c r="O1468" s="264"/>
      <c r="P1468" s="264"/>
      <c r="Q1468" s="264"/>
      <c r="R1468" s="264"/>
      <c r="S1468" s="264"/>
      <c r="T1468" s="265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66" t="s">
        <v>218</v>
      </c>
      <c r="AU1468" s="266" t="s">
        <v>214</v>
      </c>
      <c r="AV1468" s="14" t="s">
        <v>85</v>
      </c>
      <c r="AW1468" s="14" t="s">
        <v>32</v>
      </c>
      <c r="AX1468" s="14" t="s">
        <v>76</v>
      </c>
      <c r="AY1468" s="266" t="s">
        <v>205</v>
      </c>
    </row>
    <row r="1469" s="14" customFormat="1">
      <c r="A1469" s="14"/>
      <c r="B1469" s="256"/>
      <c r="C1469" s="257"/>
      <c r="D1469" s="247" t="s">
        <v>218</v>
      </c>
      <c r="E1469" s="258" t="s">
        <v>1</v>
      </c>
      <c r="F1469" s="259" t="s">
        <v>1106</v>
      </c>
      <c r="G1469" s="257"/>
      <c r="H1469" s="260">
        <v>63.549999999999997</v>
      </c>
      <c r="I1469" s="261"/>
      <c r="J1469" s="257"/>
      <c r="K1469" s="257"/>
      <c r="L1469" s="262"/>
      <c r="M1469" s="263"/>
      <c r="N1469" s="264"/>
      <c r="O1469" s="264"/>
      <c r="P1469" s="264"/>
      <c r="Q1469" s="264"/>
      <c r="R1469" s="264"/>
      <c r="S1469" s="264"/>
      <c r="T1469" s="265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66" t="s">
        <v>218</v>
      </c>
      <c r="AU1469" s="266" t="s">
        <v>214</v>
      </c>
      <c r="AV1469" s="14" t="s">
        <v>85</v>
      </c>
      <c r="AW1469" s="14" t="s">
        <v>32</v>
      </c>
      <c r="AX1469" s="14" t="s">
        <v>76</v>
      </c>
      <c r="AY1469" s="266" t="s">
        <v>205</v>
      </c>
    </row>
    <row r="1470" s="14" customFormat="1">
      <c r="A1470" s="14"/>
      <c r="B1470" s="256"/>
      <c r="C1470" s="257"/>
      <c r="D1470" s="247" t="s">
        <v>218</v>
      </c>
      <c r="E1470" s="258" t="s">
        <v>1</v>
      </c>
      <c r="F1470" s="259" t="s">
        <v>1107</v>
      </c>
      <c r="G1470" s="257"/>
      <c r="H1470" s="260">
        <v>124.7</v>
      </c>
      <c r="I1470" s="261"/>
      <c r="J1470" s="257"/>
      <c r="K1470" s="257"/>
      <c r="L1470" s="262"/>
      <c r="M1470" s="263"/>
      <c r="N1470" s="264"/>
      <c r="O1470" s="264"/>
      <c r="P1470" s="264"/>
      <c r="Q1470" s="264"/>
      <c r="R1470" s="264"/>
      <c r="S1470" s="264"/>
      <c r="T1470" s="265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66" t="s">
        <v>218</v>
      </c>
      <c r="AU1470" s="266" t="s">
        <v>214</v>
      </c>
      <c r="AV1470" s="14" t="s">
        <v>85</v>
      </c>
      <c r="AW1470" s="14" t="s">
        <v>32</v>
      </c>
      <c r="AX1470" s="14" t="s">
        <v>76</v>
      </c>
      <c r="AY1470" s="266" t="s">
        <v>205</v>
      </c>
    </row>
    <row r="1471" s="14" customFormat="1">
      <c r="A1471" s="14"/>
      <c r="B1471" s="256"/>
      <c r="C1471" s="257"/>
      <c r="D1471" s="247" t="s">
        <v>218</v>
      </c>
      <c r="E1471" s="258" t="s">
        <v>1</v>
      </c>
      <c r="F1471" s="259" t="s">
        <v>1108</v>
      </c>
      <c r="G1471" s="257"/>
      <c r="H1471" s="260">
        <v>10.125</v>
      </c>
      <c r="I1471" s="261"/>
      <c r="J1471" s="257"/>
      <c r="K1471" s="257"/>
      <c r="L1471" s="262"/>
      <c r="M1471" s="263"/>
      <c r="N1471" s="264"/>
      <c r="O1471" s="264"/>
      <c r="P1471" s="264"/>
      <c r="Q1471" s="264"/>
      <c r="R1471" s="264"/>
      <c r="S1471" s="264"/>
      <c r="T1471" s="265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66" t="s">
        <v>218</v>
      </c>
      <c r="AU1471" s="266" t="s">
        <v>214</v>
      </c>
      <c r="AV1471" s="14" t="s">
        <v>85</v>
      </c>
      <c r="AW1471" s="14" t="s">
        <v>32</v>
      </c>
      <c r="AX1471" s="14" t="s">
        <v>76</v>
      </c>
      <c r="AY1471" s="266" t="s">
        <v>205</v>
      </c>
    </row>
    <row r="1472" s="16" customFormat="1">
      <c r="A1472" s="16"/>
      <c r="B1472" s="278"/>
      <c r="C1472" s="279"/>
      <c r="D1472" s="247" t="s">
        <v>218</v>
      </c>
      <c r="E1472" s="280" t="s">
        <v>1</v>
      </c>
      <c r="F1472" s="281" t="s">
        <v>241</v>
      </c>
      <c r="G1472" s="279"/>
      <c r="H1472" s="282">
        <v>299.07499999999999</v>
      </c>
      <c r="I1472" s="283"/>
      <c r="J1472" s="279"/>
      <c r="K1472" s="279"/>
      <c r="L1472" s="284"/>
      <c r="M1472" s="285"/>
      <c r="N1472" s="286"/>
      <c r="O1472" s="286"/>
      <c r="P1472" s="286"/>
      <c r="Q1472" s="286"/>
      <c r="R1472" s="286"/>
      <c r="S1472" s="286"/>
      <c r="T1472" s="287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T1472" s="288" t="s">
        <v>218</v>
      </c>
      <c r="AU1472" s="288" t="s">
        <v>214</v>
      </c>
      <c r="AV1472" s="16" t="s">
        <v>214</v>
      </c>
      <c r="AW1472" s="16" t="s">
        <v>32</v>
      </c>
      <c r="AX1472" s="16" t="s">
        <v>76</v>
      </c>
      <c r="AY1472" s="288" t="s">
        <v>205</v>
      </c>
    </row>
    <row r="1473" s="13" customFormat="1">
      <c r="A1473" s="13"/>
      <c r="B1473" s="245"/>
      <c r="C1473" s="246"/>
      <c r="D1473" s="247" t="s">
        <v>218</v>
      </c>
      <c r="E1473" s="248" t="s">
        <v>1</v>
      </c>
      <c r="F1473" s="249" t="s">
        <v>1109</v>
      </c>
      <c r="G1473" s="246"/>
      <c r="H1473" s="248" t="s">
        <v>1</v>
      </c>
      <c r="I1473" s="250"/>
      <c r="J1473" s="246"/>
      <c r="K1473" s="246"/>
      <c r="L1473" s="251"/>
      <c r="M1473" s="252"/>
      <c r="N1473" s="253"/>
      <c r="O1473" s="253"/>
      <c r="P1473" s="253"/>
      <c r="Q1473" s="253"/>
      <c r="R1473" s="253"/>
      <c r="S1473" s="253"/>
      <c r="T1473" s="254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5" t="s">
        <v>218</v>
      </c>
      <c r="AU1473" s="255" t="s">
        <v>214</v>
      </c>
      <c r="AV1473" s="13" t="s">
        <v>83</v>
      </c>
      <c r="AW1473" s="13" t="s">
        <v>32</v>
      </c>
      <c r="AX1473" s="13" t="s">
        <v>76</v>
      </c>
      <c r="AY1473" s="255" t="s">
        <v>205</v>
      </c>
    </row>
    <row r="1474" s="14" customFormat="1">
      <c r="A1474" s="14"/>
      <c r="B1474" s="256"/>
      <c r="C1474" s="257"/>
      <c r="D1474" s="247" t="s">
        <v>218</v>
      </c>
      <c r="E1474" s="258" t="s">
        <v>1</v>
      </c>
      <c r="F1474" s="259" t="s">
        <v>1110</v>
      </c>
      <c r="G1474" s="257"/>
      <c r="H1474" s="260">
        <v>12.119999999999999</v>
      </c>
      <c r="I1474" s="261"/>
      <c r="J1474" s="257"/>
      <c r="K1474" s="257"/>
      <c r="L1474" s="262"/>
      <c r="M1474" s="263"/>
      <c r="N1474" s="264"/>
      <c r="O1474" s="264"/>
      <c r="P1474" s="264"/>
      <c r="Q1474" s="264"/>
      <c r="R1474" s="264"/>
      <c r="S1474" s="264"/>
      <c r="T1474" s="265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66" t="s">
        <v>218</v>
      </c>
      <c r="AU1474" s="266" t="s">
        <v>214</v>
      </c>
      <c r="AV1474" s="14" t="s">
        <v>85</v>
      </c>
      <c r="AW1474" s="14" t="s">
        <v>32</v>
      </c>
      <c r="AX1474" s="14" t="s">
        <v>76</v>
      </c>
      <c r="AY1474" s="266" t="s">
        <v>205</v>
      </c>
    </row>
    <row r="1475" s="16" customFormat="1">
      <c r="A1475" s="16"/>
      <c r="B1475" s="278"/>
      <c r="C1475" s="279"/>
      <c r="D1475" s="247" t="s">
        <v>218</v>
      </c>
      <c r="E1475" s="280" t="s">
        <v>1</v>
      </c>
      <c r="F1475" s="281" t="s">
        <v>241</v>
      </c>
      <c r="G1475" s="279"/>
      <c r="H1475" s="282">
        <v>12.119999999999999</v>
      </c>
      <c r="I1475" s="283"/>
      <c r="J1475" s="279"/>
      <c r="K1475" s="279"/>
      <c r="L1475" s="284"/>
      <c r="M1475" s="285"/>
      <c r="N1475" s="286"/>
      <c r="O1475" s="286"/>
      <c r="P1475" s="286"/>
      <c r="Q1475" s="286"/>
      <c r="R1475" s="286"/>
      <c r="S1475" s="286"/>
      <c r="T1475" s="287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T1475" s="288" t="s">
        <v>218</v>
      </c>
      <c r="AU1475" s="288" t="s">
        <v>214</v>
      </c>
      <c r="AV1475" s="16" t="s">
        <v>214</v>
      </c>
      <c r="AW1475" s="16" t="s">
        <v>32</v>
      </c>
      <c r="AX1475" s="16" t="s">
        <v>76</v>
      </c>
      <c r="AY1475" s="288" t="s">
        <v>205</v>
      </c>
    </row>
    <row r="1476" s="13" customFormat="1">
      <c r="A1476" s="13"/>
      <c r="B1476" s="245"/>
      <c r="C1476" s="246"/>
      <c r="D1476" s="247" t="s">
        <v>218</v>
      </c>
      <c r="E1476" s="248" t="s">
        <v>1</v>
      </c>
      <c r="F1476" s="249" t="s">
        <v>1111</v>
      </c>
      <c r="G1476" s="246"/>
      <c r="H1476" s="248" t="s">
        <v>1</v>
      </c>
      <c r="I1476" s="250"/>
      <c r="J1476" s="246"/>
      <c r="K1476" s="246"/>
      <c r="L1476" s="251"/>
      <c r="M1476" s="252"/>
      <c r="N1476" s="253"/>
      <c r="O1476" s="253"/>
      <c r="P1476" s="253"/>
      <c r="Q1476" s="253"/>
      <c r="R1476" s="253"/>
      <c r="S1476" s="253"/>
      <c r="T1476" s="254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55" t="s">
        <v>218</v>
      </c>
      <c r="AU1476" s="255" t="s">
        <v>214</v>
      </c>
      <c r="AV1476" s="13" t="s">
        <v>83</v>
      </c>
      <c r="AW1476" s="13" t="s">
        <v>32</v>
      </c>
      <c r="AX1476" s="13" t="s">
        <v>76</v>
      </c>
      <c r="AY1476" s="255" t="s">
        <v>205</v>
      </c>
    </row>
    <row r="1477" s="14" customFormat="1">
      <c r="A1477" s="14"/>
      <c r="B1477" s="256"/>
      <c r="C1477" s="257"/>
      <c r="D1477" s="247" t="s">
        <v>218</v>
      </c>
      <c r="E1477" s="258" t="s">
        <v>1</v>
      </c>
      <c r="F1477" s="259" t="s">
        <v>1112</v>
      </c>
      <c r="G1477" s="257"/>
      <c r="H1477" s="260">
        <v>59.783999999999999</v>
      </c>
      <c r="I1477" s="261"/>
      <c r="J1477" s="257"/>
      <c r="K1477" s="257"/>
      <c r="L1477" s="262"/>
      <c r="M1477" s="263"/>
      <c r="N1477" s="264"/>
      <c r="O1477" s="264"/>
      <c r="P1477" s="264"/>
      <c r="Q1477" s="264"/>
      <c r="R1477" s="264"/>
      <c r="S1477" s="264"/>
      <c r="T1477" s="265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66" t="s">
        <v>218</v>
      </c>
      <c r="AU1477" s="266" t="s">
        <v>214</v>
      </c>
      <c r="AV1477" s="14" t="s">
        <v>85</v>
      </c>
      <c r="AW1477" s="14" t="s">
        <v>32</v>
      </c>
      <c r="AX1477" s="14" t="s">
        <v>76</v>
      </c>
      <c r="AY1477" s="266" t="s">
        <v>205</v>
      </c>
    </row>
    <row r="1478" s="16" customFormat="1">
      <c r="A1478" s="16"/>
      <c r="B1478" s="278"/>
      <c r="C1478" s="279"/>
      <c r="D1478" s="247" t="s">
        <v>218</v>
      </c>
      <c r="E1478" s="280" t="s">
        <v>1</v>
      </c>
      <c r="F1478" s="281" t="s">
        <v>241</v>
      </c>
      <c r="G1478" s="279"/>
      <c r="H1478" s="282">
        <v>59.783999999999999</v>
      </c>
      <c r="I1478" s="283"/>
      <c r="J1478" s="279"/>
      <c r="K1478" s="279"/>
      <c r="L1478" s="284"/>
      <c r="M1478" s="285"/>
      <c r="N1478" s="286"/>
      <c r="O1478" s="286"/>
      <c r="P1478" s="286"/>
      <c r="Q1478" s="286"/>
      <c r="R1478" s="286"/>
      <c r="S1478" s="286"/>
      <c r="T1478" s="287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T1478" s="288" t="s">
        <v>218</v>
      </c>
      <c r="AU1478" s="288" t="s">
        <v>214</v>
      </c>
      <c r="AV1478" s="16" t="s">
        <v>214</v>
      </c>
      <c r="AW1478" s="16" t="s">
        <v>32</v>
      </c>
      <c r="AX1478" s="16" t="s">
        <v>76</v>
      </c>
      <c r="AY1478" s="288" t="s">
        <v>205</v>
      </c>
    </row>
    <row r="1479" s="15" customFormat="1">
      <c r="A1479" s="15"/>
      <c r="B1479" s="267"/>
      <c r="C1479" s="268"/>
      <c r="D1479" s="247" t="s">
        <v>218</v>
      </c>
      <c r="E1479" s="269" t="s">
        <v>1</v>
      </c>
      <c r="F1479" s="270" t="s">
        <v>229</v>
      </c>
      <c r="G1479" s="268"/>
      <c r="H1479" s="271">
        <v>370.97899999999998</v>
      </c>
      <c r="I1479" s="272"/>
      <c r="J1479" s="268"/>
      <c r="K1479" s="268"/>
      <c r="L1479" s="273"/>
      <c r="M1479" s="274"/>
      <c r="N1479" s="275"/>
      <c r="O1479" s="275"/>
      <c r="P1479" s="275"/>
      <c r="Q1479" s="275"/>
      <c r="R1479" s="275"/>
      <c r="S1479" s="275"/>
      <c r="T1479" s="276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T1479" s="277" t="s">
        <v>218</v>
      </c>
      <c r="AU1479" s="277" t="s">
        <v>214</v>
      </c>
      <c r="AV1479" s="15" t="s">
        <v>213</v>
      </c>
      <c r="AW1479" s="15" t="s">
        <v>32</v>
      </c>
      <c r="AX1479" s="15" t="s">
        <v>83</v>
      </c>
      <c r="AY1479" s="277" t="s">
        <v>205</v>
      </c>
    </row>
    <row r="1480" s="2" customFormat="1" ht="24.15" customHeight="1">
      <c r="A1480" s="39"/>
      <c r="B1480" s="40"/>
      <c r="C1480" s="227" t="s">
        <v>1172</v>
      </c>
      <c r="D1480" s="227" t="s">
        <v>208</v>
      </c>
      <c r="E1480" s="228" t="s">
        <v>1173</v>
      </c>
      <c r="F1480" s="229" t="s">
        <v>1174</v>
      </c>
      <c r="G1480" s="230" t="s">
        <v>398</v>
      </c>
      <c r="H1480" s="231">
        <v>370.97899999999998</v>
      </c>
      <c r="I1480" s="232"/>
      <c r="J1480" s="233">
        <f>ROUND(I1480*H1480,2)</f>
        <v>0</v>
      </c>
      <c r="K1480" s="229" t="s">
        <v>212</v>
      </c>
      <c r="L1480" s="45"/>
      <c r="M1480" s="234" t="s">
        <v>1</v>
      </c>
      <c r="N1480" s="235" t="s">
        <v>41</v>
      </c>
      <c r="O1480" s="92"/>
      <c r="P1480" s="236">
        <f>O1480*H1480</f>
        <v>0</v>
      </c>
      <c r="Q1480" s="236">
        <v>0.0067999999999999996</v>
      </c>
      <c r="R1480" s="236">
        <f>Q1480*H1480</f>
        <v>2.5226571999999998</v>
      </c>
      <c r="S1480" s="236">
        <v>0</v>
      </c>
      <c r="T1480" s="237">
        <f>S1480*H1480</f>
        <v>0</v>
      </c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R1480" s="238" t="s">
        <v>213</v>
      </c>
      <c r="AT1480" s="238" t="s">
        <v>208</v>
      </c>
      <c r="AU1480" s="238" t="s">
        <v>214</v>
      </c>
      <c r="AY1480" s="18" t="s">
        <v>205</v>
      </c>
      <c r="BE1480" s="239">
        <f>IF(N1480="základní",J1480,0)</f>
        <v>0</v>
      </c>
      <c r="BF1480" s="239">
        <f>IF(N1480="snížená",J1480,0)</f>
        <v>0</v>
      </c>
      <c r="BG1480" s="239">
        <f>IF(N1480="zákl. přenesená",J1480,0)</f>
        <v>0</v>
      </c>
      <c r="BH1480" s="239">
        <f>IF(N1480="sníž. přenesená",J1480,0)</f>
        <v>0</v>
      </c>
      <c r="BI1480" s="239">
        <f>IF(N1480="nulová",J1480,0)</f>
        <v>0</v>
      </c>
      <c r="BJ1480" s="18" t="s">
        <v>83</v>
      </c>
      <c r="BK1480" s="239">
        <f>ROUND(I1480*H1480,2)</f>
        <v>0</v>
      </c>
      <c r="BL1480" s="18" t="s">
        <v>213</v>
      </c>
      <c r="BM1480" s="238" t="s">
        <v>1175</v>
      </c>
    </row>
    <row r="1481" s="2" customFormat="1">
      <c r="A1481" s="39"/>
      <c r="B1481" s="40"/>
      <c r="C1481" s="41"/>
      <c r="D1481" s="240" t="s">
        <v>216</v>
      </c>
      <c r="E1481" s="41"/>
      <c r="F1481" s="241" t="s">
        <v>1176</v>
      </c>
      <c r="G1481" s="41"/>
      <c r="H1481" s="41"/>
      <c r="I1481" s="242"/>
      <c r="J1481" s="41"/>
      <c r="K1481" s="41"/>
      <c r="L1481" s="45"/>
      <c r="M1481" s="243"/>
      <c r="N1481" s="244"/>
      <c r="O1481" s="92"/>
      <c r="P1481" s="92"/>
      <c r="Q1481" s="92"/>
      <c r="R1481" s="92"/>
      <c r="S1481" s="92"/>
      <c r="T1481" s="93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T1481" s="18" t="s">
        <v>216</v>
      </c>
      <c r="AU1481" s="18" t="s">
        <v>214</v>
      </c>
    </row>
    <row r="1482" s="2" customFormat="1" ht="16.5" customHeight="1">
      <c r="A1482" s="39"/>
      <c r="B1482" s="40"/>
      <c r="C1482" s="227" t="s">
        <v>1177</v>
      </c>
      <c r="D1482" s="227" t="s">
        <v>208</v>
      </c>
      <c r="E1482" s="228" t="s">
        <v>1042</v>
      </c>
      <c r="F1482" s="229" t="s">
        <v>1043</v>
      </c>
      <c r="G1482" s="230" t="s">
        <v>255</v>
      </c>
      <c r="H1482" s="231">
        <v>172.94999999999999</v>
      </c>
      <c r="I1482" s="232"/>
      <c r="J1482" s="233">
        <f>ROUND(I1482*H1482,2)</f>
        <v>0</v>
      </c>
      <c r="K1482" s="229" t="s">
        <v>212</v>
      </c>
      <c r="L1482" s="45"/>
      <c r="M1482" s="234" t="s">
        <v>1</v>
      </c>
      <c r="N1482" s="235" t="s">
        <v>41</v>
      </c>
      <c r="O1482" s="92"/>
      <c r="P1482" s="236">
        <f>O1482*H1482</f>
        <v>0</v>
      </c>
      <c r="Q1482" s="236">
        <v>0</v>
      </c>
      <c r="R1482" s="236">
        <f>Q1482*H1482</f>
        <v>0</v>
      </c>
      <c r="S1482" s="236">
        <v>0</v>
      </c>
      <c r="T1482" s="237">
        <f>S1482*H1482</f>
        <v>0</v>
      </c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R1482" s="238" t="s">
        <v>213</v>
      </c>
      <c r="AT1482" s="238" t="s">
        <v>208</v>
      </c>
      <c r="AU1482" s="238" t="s">
        <v>214</v>
      </c>
      <c r="AY1482" s="18" t="s">
        <v>205</v>
      </c>
      <c r="BE1482" s="239">
        <f>IF(N1482="základní",J1482,0)</f>
        <v>0</v>
      </c>
      <c r="BF1482" s="239">
        <f>IF(N1482="snížená",J1482,0)</f>
        <v>0</v>
      </c>
      <c r="BG1482" s="239">
        <f>IF(N1482="zákl. přenesená",J1482,0)</f>
        <v>0</v>
      </c>
      <c r="BH1482" s="239">
        <f>IF(N1482="sníž. přenesená",J1482,0)</f>
        <v>0</v>
      </c>
      <c r="BI1482" s="239">
        <f>IF(N1482="nulová",J1482,0)</f>
        <v>0</v>
      </c>
      <c r="BJ1482" s="18" t="s">
        <v>83</v>
      </c>
      <c r="BK1482" s="239">
        <f>ROUND(I1482*H1482,2)</f>
        <v>0</v>
      </c>
      <c r="BL1482" s="18" t="s">
        <v>213</v>
      </c>
      <c r="BM1482" s="238" t="s">
        <v>1178</v>
      </c>
    </row>
    <row r="1483" s="2" customFormat="1">
      <c r="A1483" s="39"/>
      <c r="B1483" s="40"/>
      <c r="C1483" s="41"/>
      <c r="D1483" s="240" t="s">
        <v>216</v>
      </c>
      <c r="E1483" s="41"/>
      <c r="F1483" s="241" t="s">
        <v>1045</v>
      </c>
      <c r="G1483" s="41"/>
      <c r="H1483" s="41"/>
      <c r="I1483" s="242"/>
      <c r="J1483" s="41"/>
      <c r="K1483" s="41"/>
      <c r="L1483" s="45"/>
      <c r="M1483" s="243"/>
      <c r="N1483" s="244"/>
      <c r="O1483" s="92"/>
      <c r="P1483" s="92"/>
      <c r="Q1483" s="92"/>
      <c r="R1483" s="92"/>
      <c r="S1483" s="92"/>
      <c r="T1483" s="93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T1483" s="18" t="s">
        <v>216</v>
      </c>
      <c r="AU1483" s="18" t="s">
        <v>214</v>
      </c>
    </row>
    <row r="1484" s="2" customFormat="1" ht="21.75" customHeight="1">
      <c r="A1484" s="39"/>
      <c r="B1484" s="40"/>
      <c r="C1484" s="289" t="s">
        <v>1179</v>
      </c>
      <c r="D1484" s="289" t="s">
        <v>386</v>
      </c>
      <c r="E1484" s="290" t="s">
        <v>1047</v>
      </c>
      <c r="F1484" s="291" t="s">
        <v>1048</v>
      </c>
      <c r="G1484" s="292" t="s">
        <v>255</v>
      </c>
      <c r="H1484" s="293">
        <v>15.75</v>
      </c>
      <c r="I1484" s="294"/>
      <c r="J1484" s="295">
        <f>ROUND(I1484*H1484,2)</f>
        <v>0</v>
      </c>
      <c r="K1484" s="291" t="s">
        <v>212</v>
      </c>
      <c r="L1484" s="296"/>
      <c r="M1484" s="297" t="s">
        <v>1</v>
      </c>
      <c r="N1484" s="298" t="s">
        <v>41</v>
      </c>
      <c r="O1484" s="92"/>
      <c r="P1484" s="236">
        <f>O1484*H1484</f>
        <v>0</v>
      </c>
      <c r="Q1484" s="236">
        <v>0.00020000000000000001</v>
      </c>
      <c r="R1484" s="236">
        <f>Q1484*H1484</f>
        <v>0.00315</v>
      </c>
      <c r="S1484" s="236">
        <v>0</v>
      </c>
      <c r="T1484" s="237">
        <f>S1484*H1484</f>
        <v>0</v>
      </c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R1484" s="238" t="s">
        <v>276</v>
      </c>
      <c r="AT1484" s="238" t="s">
        <v>386</v>
      </c>
      <c r="AU1484" s="238" t="s">
        <v>214</v>
      </c>
      <c r="AY1484" s="18" t="s">
        <v>205</v>
      </c>
      <c r="BE1484" s="239">
        <f>IF(N1484="základní",J1484,0)</f>
        <v>0</v>
      </c>
      <c r="BF1484" s="239">
        <f>IF(N1484="snížená",J1484,0)</f>
        <v>0</v>
      </c>
      <c r="BG1484" s="239">
        <f>IF(N1484="zákl. přenesená",J1484,0)</f>
        <v>0</v>
      </c>
      <c r="BH1484" s="239">
        <f>IF(N1484="sníž. přenesená",J1484,0)</f>
        <v>0</v>
      </c>
      <c r="BI1484" s="239">
        <f>IF(N1484="nulová",J1484,0)</f>
        <v>0</v>
      </c>
      <c r="BJ1484" s="18" t="s">
        <v>83</v>
      </c>
      <c r="BK1484" s="239">
        <f>ROUND(I1484*H1484,2)</f>
        <v>0</v>
      </c>
      <c r="BL1484" s="18" t="s">
        <v>213</v>
      </c>
      <c r="BM1484" s="238" t="s">
        <v>1180</v>
      </c>
    </row>
    <row r="1485" s="13" customFormat="1">
      <c r="A1485" s="13"/>
      <c r="B1485" s="245"/>
      <c r="C1485" s="246"/>
      <c r="D1485" s="247" t="s">
        <v>218</v>
      </c>
      <c r="E1485" s="248" t="s">
        <v>1</v>
      </c>
      <c r="F1485" s="249" t="s">
        <v>219</v>
      </c>
      <c r="G1485" s="246"/>
      <c r="H1485" s="248" t="s">
        <v>1</v>
      </c>
      <c r="I1485" s="250"/>
      <c r="J1485" s="246"/>
      <c r="K1485" s="246"/>
      <c r="L1485" s="251"/>
      <c r="M1485" s="252"/>
      <c r="N1485" s="253"/>
      <c r="O1485" s="253"/>
      <c r="P1485" s="253"/>
      <c r="Q1485" s="253"/>
      <c r="R1485" s="253"/>
      <c r="S1485" s="253"/>
      <c r="T1485" s="254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55" t="s">
        <v>218</v>
      </c>
      <c r="AU1485" s="255" t="s">
        <v>214</v>
      </c>
      <c r="AV1485" s="13" t="s">
        <v>83</v>
      </c>
      <c r="AW1485" s="13" t="s">
        <v>32</v>
      </c>
      <c r="AX1485" s="13" t="s">
        <v>76</v>
      </c>
      <c r="AY1485" s="255" t="s">
        <v>205</v>
      </c>
    </row>
    <row r="1486" s="13" customFormat="1">
      <c r="A1486" s="13"/>
      <c r="B1486" s="245"/>
      <c r="C1486" s="246"/>
      <c r="D1486" s="247" t="s">
        <v>218</v>
      </c>
      <c r="E1486" s="248" t="s">
        <v>1</v>
      </c>
      <c r="F1486" s="249" t="s">
        <v>220</v>
      </c>
      <c r="G1486" s="246"/>
      <c r="H1486" s="248" t="s">
        <v>1</v>
      </c>
      <c r="I1486" s="250"/>
      <c r="J1486" s="246"/>
      <c r="K1486" s="246"/>
      <c r="L1486" s="251"/>
      <c r="M1486" s="252"/>
      <c r="N1486" s="253"/>
      <c r="O1486" s="253"/>
      <c r="P1486" s="253"/>
      <c r="Q1486" s="253"/>
      <c r="R1486" s="253"/>
      <c r="S1486" s="253"/>
      <c r="T1486" s="254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55" t="s">
        <v>218</v>
      </c>
      <c r="AU1486" s="255" t="s">
        <v>214</v>
      </c>
      <c r="AV1486" s="13" t="s">
        <v>83</v>
      </c>
      <c r="AW1486" s="13" t="s">
        <v>32</v>
      </c>
      <c r="AX1486" s="13" t="s">
        <v>76</v>
      </c>
      <c r="AY1486" s="255" t="s">
        <v>205</v>
      </c>
    </row>
    <row r="1487" s="13" customFormat="1">
      <c r="A1487" s="13"/>
      <c r="B1487" s="245"/>
      <c r="C1487" s="246"/>
      <c r="D1487" s="247" t="s">
        <v>218</v>
      </c>
      <c r="E1487" s="248" t="s">
        <v>1</v>
      </c>
      <c r="F1487" s="249" t="s">
        <v>222</v>
      </c>
      <c r="G1487" s="246"/>
      <c r="H1487" s="248" t="s">
        <v>1</v>
      </c>
      <c r="I1487" s="250"/>
      <c r="J1487" s="246"/>
      <c r="K1487" s="246"/>
      <c r="L1487" s="251"/>
      <c r="M1487" s="252"/>
      <c r="N1487" s="253"/>
      <c r="O1487" s="253"/>
      <c r="P1487" s="253"/>
      <c r="Q1487" s="253"/>
      <c r="R1487" s="253"/>
      <c r="S1487" s="253"/>
      <c r="T1487" s="254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55" t="s">
        <v>218</v>
      </c>
      <c r="AU1487" s="255" t="s">
        <v>214</v>
      </c>
      <c r="AV1487" s="13" t="s">
        <v>83</v>
      </c>
      <c r="AW1487" s="13" t="s">
        <v>32</v>
      </c>
      <c r="AX1487" s="13" t="s">
        <v>76</v>
      </c>
      <c r="AY1487" s="255" t="s">
        <v>205</v>
      </c>
    </row>
    <row r="1488" s="14" customFormat="1">
      <c r="A1488" s="14"/>
      <c r="B1488" s="256"/>
      <c r="C1488" s="257"/>
      <c r="D1488" s="247" t="s">
        <v>218</v>
      </c>
      <c r="E1488" s="258" t="s">
        <v>1</v>
      </c>
      <c r="F1488" s="259" t="s">
        <v>1181</v>
      </c>
      <c r="G1488" s="257"/>
      <c r="H1488" s="260">
        <v>15</v>
      </c>
      <c r="I1488" s="261"/>
      <c r="J1488" s="257"/>
      <c r="K1488" s="257"/>
      <c r="L1488" s="262"/>
      <c r="M1488" s="263"/>
      <c r="N1488" s="264"/>
      <c r="O1488" s="264"/>
      <c r="P1488" s="264"/>
      <c r="Q1488" s="264"/>
      <c r="R1488" s="264"/>
      <c r="S1488" s="264"/>
      <c r="T1488" s="265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66" t="s">
        <v>218</v>
      </c>
      <c r="AU1488" s="266" t="s">
        <v>214</v>
      </c>
      <c r="AV1488" s="14" t="s">
        <v>85</v>
      </c>
      <c r="AW1488" s="14" t="s">
        <v>32</v>
      </c>
      <c r="AX1488" s="14" t="s">
        <v>76</v>
      </c>
      <c r="AY1488" s="266" t="s">
        <v>205</v>
      </c>
    </row>
    <row r="1489" s="15" customFormat="1">
      <c r="A1489" s="15"/>
      <c r="B1489" s="267"/>
      <c r="C1489" s="268"/>
      <c r="D1489" s="247" t="s">
        <v>218</v>
      </c>
      <c r="E1489" s="269" t="s">
        <v>1</v>
      </c>
      <c r="F1489" s="270" t="s">
        <v>229</v>
      </c>
      <c r="G1489" s="268"/>
      <c r="H1489" s="271">
        <v>15</v>
      </c>
      <c r="I1489" s="272"/>
      <c r="J1489" s="268"/>
      <c r="K1489" s="268"/>
      <c r="L1489" s="273"/>
      <c r="M1489" s="274"/>
      <c r="N1489" s="275"/>
      <c r="O1489" s="275"/>
      <c r="P1489" s="275"/>
      <c r="Q1489" s="275"/>
      <c r="R1489" s="275"/>
      <c r="S1489" s="275"/>
      <c r="T1489" s="276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T1489" s="277" t="s">
        <v>218</v>
      </c>
      <c r="AU1489" s="277" t="s">
        <v>214</v>
      </c>
      <c r="AV1489" s="15" t="s">
        <v>213</v>
      </c>
      <c r="AW1489" s="15" t="s">
        <v>32</v>
      </c>
      <c r="AX1489" s="15" t="s">
        <v>83</v>
      </c>
      <c r="AY1489" s="277" t="s">
        <v>205</v>
      </c>
    </row>
    <row r="1490" s="14" customFormat="1">
      <c r="A1490" s="14"/>
      <c r="B1490" s="256"/>
      <c r="C1490" s="257"/>
      <c r="D1490" s="247" t="s">
        <v>218</v>
      </c>
      <c r="E1490" s="257"/>
      <c r="F1490" s="259" t="s">
        <v>1051</v>
      </c>
      <c r="G1490" s="257"/>
      <c r="H1490" s="260">
        <v>15.75</v>
      </c>
      <c r="I1490" s="261"/>
      <c r="J1490" s="257"/>
      <c r="K1490" s="257"/>
      <c r="L1490" s="262"/>
      <c r="M1490" s="263"/>
      <c r="N1490" s="264"/>
      <c r="O1490" s="264"/>
      <c r="P1490" s="264"/>
      <c r="Q1490" s="264"/>
      <c r="R1490" s="264"/>
      <c r="S1490" s="264"/>
      <c r="T1490" s="265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66" t="s">
        <v>218</v>
      </c>
      <c r="AU1490" s="266" t="s">
        <v>214</v>
      </c>
      <c r="AV1490" s="14" t="s">
        <v>85</v>
      </c>
      <c r="AW1490" s="14" t="s">
        <v>4</v>
      </c>
      <c r="AX1490" s="14" t="s">
        <v>83</v>
      </c>
      <c r="AY1490" s="266" t="s">
        <v>205</v>
      </c>
    </row>
    <row r="1491" s="2" customFormat="1" ht="21.75" customHeight="1">
      <c r="A1491" s="39"/>
      <c r="B1491" s="40"/>
      <c r="C1491" s="289" t="s">
        <v>1182</v>
      </c>
      <c r="D1491" s="289" t="s">
        <v>386</v>
      </c>
      <c r="E1491" s="290" t="s">
        <v>1053</v>
      </c>
      <c r="F1491" s="291" t="s">
        <v>1054</v>
      </c>
      <c r="G1491" s="292" t="s">
        <v>255</v>
      </c>
      <c r="H1491" s="293">
        <v>90.450000000000003</v>
      </c>
      <c r="I1491" s="294"/>
      <c r="J1491" s="295">
        <f>ROUND(I1491*H1491,2)</f>
        <v>0</v>
      </c>
      <c r="K1491" s="291" t="s">
        <v>212</v>
      </c>
      <c r="L1491" s="296"/>
      <c r="M1491" s="297" t="s">
        <v>1</v>
      </c>
      <c r="N1491" s="298" t="s">
        <v>41</v>
      </c>
      <c r="O1491" s="92"/>
      <c r="P1491" s="236">
        <f>O1491*H1491</f>
        <v>0</v>
      </c>
      <c r="Q1491" s="236">
        <v>0.00012</v>
      </c>
      <c r="R1491" s="236">
        <f>Q1491*H1491</f>
        <v>0.010854000000000001</v>
      </c>
      <c r="S1491" s="236">
        <v>0</v>
      </c>
      <c r="T1491" s="237">
        <f>S1491*H1491</f>
        <v>0</v>
      </c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39"/>
      <c r="AE1491" s="39"/>
      <c r="AR1491" s="238" t="s">
        <v>276</v>
      </c>
      <c r="AT1491" s="238" t="s">
        <v>386</v>
      </c>
      <c r="AU1491" s="238" t="s">
        <v>214</v>
      </c>
      <c r="AY1491" s="18" t="s">
        <v>205</v>
      </c>
      <c r="BE1491" s="239">
        <f>IF(N1491="základní",J1491,0)</f>
        <v>0</v>
      </c>
      <c r="BF1491" s="239">
        <f>IF(N1491="snížená",J1491,0)</f>
        <v>0</v>
      </c>
      <c r="BG1491" s="239">
        <f>IF(N1491="zákl. přenesená",J1491,0)</f>
        <v>0</v>
      </c>
      <c r="BH1491" s="239">
        <f>IF(N1491="sníž. přenesená",J1491,0)</f>
        <v>0</v>
      </c>
      <c r="BI1491" s="239">
        <f>IF(N1491="nulová",J1491,0)</f>
        <v>0</v>
      </c>
      <c r="BJ1491" s="18" t="s">
        <v>83</v>
      </c>
      <c r="BK1491" s="239">
        <f>ROUND(I1491*H1491,2)</f>
        <v>0</v>
      </c>
      <c r="BL1491" s="18" t="s">
        <v>213</v>
      </c>
      <c r="BM1491" s="238" t="s">
        <v>1183</v>
      </c>
    </row>
    <row r="1492" s="13" customFormat="1">
      <c r="A1492" s="13"/>
      <c r="B1492" s="245"/>
      <c r="C1492" s="246"/>
      <c r="D1492" s="247" t="s">
        <v>218</v>
      </c>
      <c r="E1492" s="248" t="s">
        <v>1</v>
      </c>
      <c r="F1492" s="249" t="s">
        <v>219</v>
      </c>
      <c r="G1492" s="246"/>
      <c r="H1492" s="248" t="s">
        <v>1</v>
      </c>
      <c r="I1492" s="250"/>
      <c r="J1492" s="246"/>
      <c r="K1492" s="246"/>
      <c r="L1492" s="251"/>
      <c r="M1492" s="252"/>
      <c r="N1492" s="253"/>
      <c r="O1492" s="253"/>
      <c r="P1492" s="253"/>
      <c r="Q1492" s="253"/>
      <c r="R1492" s="253"/>
      <c r="S1492" s="253"/>
      <c r="T1492" s="254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55" t="s">
        <v>218</v>
      </c>
      <c r="AU1492" s="255" t="s">
        <v>214</v>
      </c>
      <c r="AV1492" s="13" t="s">
        <v>83</v>
      </c>
      <c r="AW1492" s="13" t="s">
        <v>32</v>
      </c>
      <c r="AX1492" s="13" t="s">
        <v>76</v>
      </c>
      <c r="AY1492" s="255" t="s">
        <v>205</v>
      </c>
    </row>
    <row r="1493" s="13" customFormat="1">
      <c r="A1493" s="13"/>
      <c r="B1493" s="245"/>
      <c r="C1493" s="246"/>
      <c r="D1493" s="247" t="s">
        <v>218</v>
      </c>
      <c r="E1493" s="248" t="s">
        <v>1</v>
      </c>
      <c r="F1493" s="249" t="s">
        <v>220</v>
      </c>
      <c r="G1493" s="246"/>
      <c r="H1493" s="248" t="s">
        <v>1</v>
      </c>
      <c r="I1493" s="250"/>
      <c r="J1493" s="246"/>
      <c r="K1493" s="246"/>
      <c r="L1493" s="251"/>
      <c r="M1493" s="252"/>
      <c r="N1493" s="253"/>
      <c r="O1493" s="253"/>
      <c r="P1493" s="253"/>
      <c r="Q1493" s="253"/>
      <c r="R1493" s="253"/>
      <c r="S1493" s="253"/>
      <c r="T1493" s="254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55" t="s">
        <v>218</v>
      </c>
      <c r="AU1493" s="255" t="s">
        <v>214</v>
      </c>
      <c r="AV1493" s="13" t="s">
        <v>83</v>
      </c>
      <c r="AW1493" s="13" t="s">
        <v>32</v>
      </c>
      <c r="AX1493" s="13" t="s">
        <v>76</v>
      </c>
      <c r="AY1493" s="255" t="s">
        <v>205</v>
      </c>
    </row>
    <row r="1494" s="13" customFormat="1">
      <c r="A1494" s="13"/>
      <c r="B1494" s="245"/>
      <c r="C1494" s="246"/>
      <c r="D1494" s="247" t="s">
        <v>218</v>
      </c>
      <c r="E1494" s="248" t="s">
        <v>1</v>
      </c>
      <c r="F1494" s="249" t="s">
        <v>222</v>
      </c>
      <c r="G1494" s="246"/>
      <c r="H1494" s="248" t="s">
        <v>1</v>
      </c>
      <c r="I1494" s="250"/>
      <c r="J1494" s="246"/>
      <c r="K1494" s="246"/>
      <c r="L1494" s="251"/>
      <c r="M1494" s="252"/>
      <c r="N1494" s="253"/>
      <c r="O1494" s="253"/>
      <c r="P1494" s="253"/>
      <c r="Q1494" s="253"/>
      <c r="R1494" s="253"/>
      <c r="S1494" s="253"/>
      <c r="T1494" s="254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55" t="s">
        <v>218</v>
      </c>
      <c r="AU1494" s="255" t="s">
        <v>214</v>
      </c>
      <c r="AV1494" s="13" t="s">
        <v>83</v>
      </c>
      <c r="AW1494" s="13" t="s">
        <v>32</v>
      </c>
      <c r="AX1494" s="13" t="s">
        <v>76</v>
      </c>
      <c r="AY1494" s="255" t="s">
        <v>205</v>
      </c>
    </row>
    <row r="1495" s="14" customFormat="1">
      <c r="A1495" s="14"/>
      <c r="B1495" s="256"/>
      <c r="C1495" s="257"/>
      <c r="D1495" s="247" t="s">
        <v>218</v>
      </c>
      <c r="E1495" s="258" t="s">
        <v>1</v>
      </c>
      <c r="F1495" s="259" t="s">
        <v>1056</v>
      </c>
      <c r="G1495" s="257"/>
      <c r="H1495" s="260">
        <v>67.5</v>
      </c>
      <c r="I1495" s="261"/>
      <c r="J1495" s="257"/>
      <c r="K1495" s="257"/>
      <c r="L1495" s="262"/>
      <c r="M1495" s="263"/>
      <c r="N1495" s="264"/>
      <c r="O1495" s="264"/>
      <c r="P1495" s="264"/>
      <c r="Q1495" s="264"/>
      <c r="R1495" s="264"/>
      <c r="S1495" s="264"/>
      <c r="T1495" s="265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66" t="s">
        <v>218</v>
      </c>
      <c r="AU1495" s="266" t="s">
        <v>214</v>
      </c>
      <c r="AV1495" s="14" t="s">
        <v>85</v>
      </c>
      <c r="AW1495" s="14" t="s">
        <v>32</v>
      </c>
      <c r="AX1495" s="14" t="s">
        <v>76</v>
      </c>
      <c r="AY1495" s="266" t="s">
        <v>205</v>
      </c>
    </row>
    <row r="1496" s="14" customFormat="1">
      <c r="A1496" s="14"/>
      <c r="B1496" s="256"/>
      <c r="C1496" s="257"/>
      <c r="D1496" s="247" t="s">
        <v>218</v>
      </c>
      <c r="E1496" s="258" t="s">
        <v>1</v>
      </c>
      <c r="F1496" s="259" t="s">
        <v>1184</v>
      </c>
      <c r="G1496" s="257"/>
      <c r="H1496" s="260">
        <v>22.949999999999999</v>
      </c>
      <c r="I1496" s="261"/>
      <c r="J1496" s="257"/>
      <c r="K1496" s="257"/>
      <c r="L1496" s="262"/>
      <c r="M1496" s="263"/>
      <c r="N1496" s="264"/>
      <c r="O1496" s="264"/>
      <c r="P1496" s="264"/>
      <c r="Q1496" s="264"/>
      <c r="R1496" s="264"/>
      <c r="S1496" s="264"/>
      <c r="T1496" s="265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66" t="s">
        <v>218</v>
      </c>
      <c r="AU1496" s="266" t="s">
        <v>214</v>
      </c>
      <c r="AV1496" s="14" t="s">
        <v>85</v>
      </c>
      <c r="AW1496" s="14" t="s">
        <v>32</v>
      </c>
      <c r="AX1496" s="14" t="s">
        <v>76</v>
      </c>
      <c r="AY1496" s="266" t="s">
        <v>205</v>
      </c>
    </row>
    <row r="1497" s="15" customFormat="1">
      <c r="A1497" s="15"/>
      <c r="B1497" s="267"/>
      <c r="C1497" s="268"/>
      <c r="D1497" s="247" t="s">
        <v>218</v>
      </c>
      <c r="E1497" s="269" t="s">
        <v>1</v>
      </c>
      <c r="F1497" s="270" t="s">
        <v>229</v>
      </c>
      <c r="G1497" s="268"/>
      <c r="H1497" s="271">
        <v>90.450000000000003</v>
      </c>
      <c r="I1497" s="272"/>
      <c r="J1497" s="268"/>
      <c r="K1497" s="268"/>
      <c r="L1497" s="273"/>
      <c r="M1497" s="274"/>
      <c r="N1497" s="275"/>
      <c r="O1497" s="275"/>
      <c r="P1497" s="275"/>
      <c r="Q1497" s="275"/>
      <c r="R1497" s="275"/>
      <c r="S1497" s="275"/>
      <c r="T1497" s="276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T1497" s="277" t="s">
        <v>218</v>
      </c>
      <c r="AU1497" s="277" t="s">
        <v>214</v>
      </c>
      <c r="AV1497" s="15" t="s">
        <v>213</v>
      </c>
      <c r="AW1497" s="15" t="s">
        <v>32</v>
      </c>
      <c r="AX1497" s="15" t="s">
        <v>83</v>
      </c>
      <c r="AY1497" s="277" t="s">
        <v>205</v>
      </c>
    </row>
    <row r="1498" s="2" customFormat="1" ht="24.15" customHeight="1">
      <c r="A1498" s="39"/>
      <c r="B1498" s="40"/>
      <c r="C1498" s="289" t="s">
        <v>1185</v>
      </c>
      <c r="D1498" s="289" t="s">
        <v>386</v>
      </c>
      <c r="E1498" s="290" t="s">
        <v>1059</v>
      </c>
      <c r="F1498" s="291" t="s">
        <v>1060</v>
      </c>
      <c r="G1498" s="292" t="s">
        <v>255</v>
      </c>
      <c r="H1498" s="293">
        <v>67.5</v>
      </c>
      <c r="I1498" s="294"/>
      <c r="J1498" s="295">
        <f>ROUND(I1498*H1498,2)</f>
        <v>0</v>
      </c>
      <c r="K1498" s="291" t="s">
        <v>212</v>
      </c>
      <c r="L1498" s="296"/>
      <c r="M1498" s="297" t="s">
        <v>1</v>
      </c>
      <c r="N1498" s="298" t="s">
        <v>41</v>
      </c>
      <c r="O1498" s="92"/>
      <c r="P1498" s="236">
        <f>O1498*H1498</f>
        <v>0</v>
      </c>
      <c r="Q1498" s="236">
        <v>4.0000000000000003E-05</v>
      </c>
      <c r="R1498" s="236">
        <f>Q1498*H1498</f>
        <v>0.0027000000000000001</v>
      </c>
      <c r="S1498" s="236">
        <v>0</v>
      </c>
      <c r="T1498" s="237">
        <f>S1498*H1498</f>
        <v>0</v>
      </c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R1498" s="238" t="s">
        <v>276</v>
      </c>
      <c r="AT1498" s="238" t="s">
        <v>386</v>
      </c>
      <c r="AU1498" s="238" t="s">
        <v>214</v>
      </c>
      <c r="AY1498" s="18" t="s">
        <v>205</v>
      </c>
      <c r="BE1498" s="239">
        <f>IF(N1498="základní",J1498,0)</f>
        <v>0</v>
      </c>
      <c r="BF1498" s="239">
        <f>IF(N1498="snížená",J1498,0)</f>
        <v>0</v>
      </c>
      <c r="BG1498" s="239">
        <f>IF(N1498="zákl. přenesená",J1498,0)</f>
        <v>0</v>
      </c>
      <c r="BH1498" s="239">
        <f>IF(N1498="sníž. přenesená",J1498,0)</f>
        <v>0</v>
      </c>
      <c r="BI1498" s="239">
        <f>IF(N1498="nulová",J1498,0)</f>
        <v>0</v>
      </c>
      <c r="BJ1498" s="18" t="s">
        <v>83</v>
      </c>
      <c r="BK1498" s="239">
        <f>ROUND(I1498*H1498,2)</f>
        <v>0</v>
      </c>
      <c r="BL1498" s="18" t="s">
        <v>213</v>
      </c>
      <c r="BM1498" s="238" t="s">
        <v>1186</v>
      </c>
    </row>
    <row r="1499" s="13" customFormat="1">
      <c r="A1499" s="13"/>
      <c r="B1499" s="245"/>
      <c r="C1499" s="246"/>
      <c r="D1499" s="247" t="s">
        <v>218</v>
      </c>
      <c r="E1499" s="248" t="s">
        <v>1</v>
      </c>
      <c r="F1499" s="249" t="s">
        <v>219</v>
      </c>
      <c r="G1499" s="246"/>
      <c r="H1499" s="248" t="s">
        <v>1</v>
      </c>
      <c r="I1499" s="250"/>
      <c r="J1499" s="246"/>
      <c r="K1499" s="246"/>
      <c r="L1499" s="251"/>
      <c r="M1499" s="252"/>
      <c r="N1499" s="253"/>
      <c r="O1499" s="253"/>
      <c r="P1499" s="253"/>
      <c r="Q1499" s="253"/>
      <c r="R1499" s="253"/>
      <c r="S1499" s="253"/>
      <c r="T1499" s="254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55" t="s">
        <v>218</v>
      </c>
      <c r="AU1499" s="255" t="s">
        <v>214</v>
      </c>
      <c r="AV1499" s="13" t="s">
        <v>83</v>
      </c>
      <c r="AW1499" s="13" t="s">
        <v>32</v>
      </c>
      <c r="AX1499" s="13" t="s">
        <v>76</v>
      </c>
      <c r="AY1499" s="255" t="s">
        <v>205</v>
      </c>
    </row>
    <row r="1500" s="13" customFormat="1">
      <c r="A1500" s="13"/>
      <c r="B1500" s="245"/>
      <c r="C1500" s="246"/>
      <c r="D1500" s="247" t="s">
        <v>218</v>
      </c>
      <c r="E1500" s="248" t="s">
        <v>1</v>
      </c>
      <c r="F1500" s="249" t="s">
        <v>220</v>
      </c>
      <c r="G1500" s="246"/>
      <c r="H1500" s="248" t="s">
        <v>1</v>
      </c>
      <c r="I1500" s="250"/>
      <c r="J1500" s="246"/>
      <c r="K1500" s="246"/>
      <c r="L1500" s="251"/>
      <c r="M1500" s="252"/>
      <c r="N1500" s="253"/>
      <c r="O1500" s="253"/>
      <c r="P1500" s="253"/>
      <c r="Q1500" s="253"/>
      <c r="R1500" s="253"/>
      <c r="S1500" s="253"/>
      <c r="T1500" s="254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5" t="s">
        <v>218</v>
      </c>
      <c r="AU1500" s="255" t="s">
        <v>214</v>
      </c>
      <c r="AV1500" s="13" t="s">
        <v>83</v>
      </c>
      <c r="AW1500" s="13" t="s">
        <v>32</v>
      </c>
      <c r="AX1500" s="13" t="s">
        <v>76</v>
      </c>
      <c r="AY1500" s="255" t="s">
        <v>205</v>
      </c>
    </row>
    <row r="1501" s="13" customFormat="1">
      <c r="A1501" s="13"/>
      <c r="B1501" s="245"/>
      <c r="C1501" s="246"/>
      <c r="D1501" s="247" t="s">
        <v>218</v>
      </c>
      <c r="E1501" s="248" t="s">
        <v>1</v>
      </c>
      <c r="F1501" s="249" t="s">
        <v>222</v>
      </c>
      <c r="G1501" s="246"/>
      <c r="H1501" s="248" t="s">
        <v>1</v>
      </c>
      <c r="I1501" s="250"/>
      <c r="J1501" s="246"/>
      <c r="K1501" s="246"/>
      <c r="L1501" s="251"/>
      <c r="M1501" s="252"/>
      <c r="N1501" s="253"/>
      <c r="O1501" s="253"/>
      <c r="P1501" s="253"/>
      <c r="Q1501" s="253"/>
      <c r="R1501" s="253"/>
      <c r="S1501" s="253"/>
      <c r="T1501" s="254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55" t="s">
        <v>218</v>
      </c>
      <c r="AU1501" s="255" t="s">
        <v>214</v>
      </c>
      <c r="AV1501" s="13" t="s">
        <v>83</v>
      </c>
      <c r="AW1501" s="13" t="s">
        <v>32</v>
      </c>
      <c r="AX1501" s="13" t="s">
        <v>76</v>
      </c>
      <c r="AY1501" s="255" t="s">
        <v>205</v>
      </c>
    </row>
    <row r="1502" s="14" customFormat="1">
      <c r="A1502" s="14"/>
      <c r="B1502" s="256"/>
      <c r="C1502" s="257"/>
      <c r="D1502" s="247" t="s">
        <v>218</v>
      </c>
      <c r="E1502" s="258" t="s">
        <v>1</v>
      </c>
      <c r="F1502" s="259" t="s">
        <v>1056</v>
      </c>
      <c r="G1502" s="257"/>
      <c r="H1502" s="260">
        <v>67.5</v>
      </c>
      <c r="I1502" s="261"/>
      <c r="J1502" s="257"/>
      <c r="K1502" s="257"/>
      <c r="L1502" s="262"/>
      <c r="M1502" s="263"/>
      <c r="N1502" s="264"/>
      <c r="O1502" s="264"/>
      <c r="P1502" s="264"/>
      <c r="Q1502" s="264"/>
      <c r="R1502" s="264"/>
      <c r="S1502" s="264"/>
      <c r="T1502" s="265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66" t="s">
        <v>218</v>
      </c>
      <c r="AU1502" s="266" t="s">
        <v>214</v>
      </c>
      <c r="AV1502" s="14" t="s">
        <v>85</v>
      </c>
      <c r="AW1502" s="14" t="s">
        <v>32</v>
      </c>
      <c r="AX1502" s="14" t="s">
        <v>76</v>
      </c>
      <c r="AY1502" s="266" t="s">
        <v>205</v>
      </c>
    </row>
    <row r="1503" s="15" customFormat="1">
      <c r="A1503" s="15"/>
      <c r="B1503" s="267"/>
      <c r="C1503" s="268"/>
      <c r="D1503" s="247" t="s">
        <v>218</v>
      </c>
      <c r="E1503" s="269" t="s">
        <v>1</v>
      </c>
      <c r="F1503" s="270" t="s">
        <v>229</v>
      </c>
      <c r="G1503" s="268"/>
      <c r="H1503" s="271">
        <v>67.5</v>
      </c>
      <c r="I1503" s="272"/>
      <c r="J1503" s="268"/>
      <c r="K1503" s="268"/>
      <c r="L1503" s="273"/>
      <c r="M1503" s="274"/>
      <c r="N1503" s="275"/>
      <c r="O1503" s="275"/>
      <c r="P1503" s="275"/>
      <c r="Q1503" s="275"/>
      <c r="R1503" s="275"/>
      <c r="S1503" s="275"/>
      <c r="T1503" s="276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T1503" s="277" t="s">
        <v>218</v>
      </c>
      <c r="AU1503" s="277" t="s">
        <v>214</v>
      </c>
      <c r="AV1503" s="15" t="s">
        <v>213</v>
      </c>
      <c r="AW1503" s="15" t="s">
        <v>32</v>
      </c>
      <c r="AX1503" s="15" t="s">
        <v>83</v>
      </c>
      <c r="AY1503" s="277" t="s">
        <v>205</v>
      </c>
    </row>
    <row r="1504" s="2" customFormat="1" ht="21.75" customHeight="1">
      <c r="A1504" s="39"/>
      <c r="B1504" s="40"/>
      <c r="C1504" s="227" t="s">
        <v>1187</v>
      </c>
      <c r="D1504" s="227" t="s">
        <v>208</v>
      </c>
      <c r="E1504" s="228" t="s">
        <v>1188</v>
      </c>
      <c r="F1504" s="229" t="s">
        <v>1189</v>
      </c>
      <c r="G1504" s="230" t="s">
        <v>398</v>
      </c>
      <c r="H1504" s="231">
        <v>42.469999999999999</v>
      </c>
      <c r="I1504" s="232"/>
      <c r="J1504" s="233">
        <f>ROUND(I1504*H1504,2)</f>
        <v>0</v>
      </c>
      <c r="K1504" s="229" t="s">
        <v>212</v>
      </c>
      <c r="L1504" s="45"/>
      <c r="M1504" s="234" t="s">
        <v>1</v>
      </c>
      <c r="N1504" s="235" t="s">
        <v>41</v>
      </c>
      <c r="O1504" s="92"/>
      <c r="P1504" s="236">
        <f>O1504*H1504</f>
        <v>0</v>
      </c>
      <c r="Q1504" s="236">
        <v>2.0000000000000002E-05</v>
      </c>
      <c r="R1504" s="236">
        <f>Q1504*H1504</f>
        <v>0.00084940000000000005</v>
      </c>
      <c r="S1504" s="236">
        <v>1.0000000000000001E-05</v>
      </c>
      <c r="T1504" s="237">
        <f>S1504*H1504</f>
        <v>0.00042470000000000002</v>
      </c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R1504" s="238" t="s">
        <v>213</v>
      </c>
      <c r="AT1504" s="238" t="s">
        <v>208</v>
      </c>
      <c r="AU1504" s="238" t="s">
        <v>214</v>
      </c>
      <c r="AY1504" s="18" t="s">
        <v>205</v>
      </c>
      <c r="BE1504" s="239">
        <f>IF(N1504="základní",J1504,0)</f>
        <v>0</v>
      </c>
      <c r="BF1504" s="239">
        <f>IF(N1504="snížená",J1504,0)</f>
        <v>0</v>
      </c>
      <c r="BG1504" s="239">
        <f>IF(N1504="zákl. přenesená",J1504,0)</f>
        <v>0</v>
      </c>
      <c r="BH1504" s="239">
        <f>IF(N1504="sníž. přenesená",J1504,0)</f>
        <v>0</v>
      </c>
      <c r="BI1504" s="239">
        <f>IF(N1504="nulová",J1504,0)</f>
        <v>0</v>
      </c>
      <c r="BJ1504" s="18" t="s">
        <v>83</v>
      </c>
      <c r="BK1504" s="239">
        <f>ROUND(I1504*H1504,2)</f>
        <v>0</v>
      </c>
      <c r="BL1504" s="18" t="s">
        <v>213</v>
      </c>
      <c r="BM1504" s="238" t="s">
        <v>1190</v>
      </c>
    </row>
    <row r="1505" s="2" customFormat="1">
      <c r="A1505" s="39"/>
      <c r="B1505" s="40"/>
      <c r="C1505" s="41"/>
      <c r="D1505" s="240" t="s">
        <v>216</v>
      </c>
      <c r="E1505" s="41"/>
      <c r="F1505" s="241" t="s">
        <v>1191</v>
      </c>
      <c r="G1505" s="41"/>
      <c r="H1505" s="41"/>
      <c r="I1505" s="242"/>
      <c r="J1505" s="41"/>
      <c r="K1505" s="41"/>
      <c r="L1505" s="45"/>
      <c r="M1505" s="243"/>
      <c r="N1505" s="244"/>
      <c r="O1505" s="92"/>
      <c r="P1505" s="92"/>
      <c r="Q1505" s="92"/>
      <c r="R1505" s="92"/>
      <c r="S1505" s="92"/>
      <c r="T1505" s="93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T1505" s="18" t="s">
        <v>216</v>
      </c>
      <c r="AU1505" s="18" t="s">
        <v>214</v>
      </c>
    </row>
    <row r="1506" s="13" customFormat="1">
      <c r="A1506" s="13"/>
      <c r="B1506" s="245"/>
      <c r="C1506" s="246"/>
      <c r="D1506" s="247" t="s">
        <v>218</v>
      </c>
      <c r="E1506" s="248" t="s">
        <v>1</v>
      </c>
      <c r="F1506" s="249" t="s">
        <v>219</v>
      </c>
      <c r="G1506" s="246"/>
      <c r="H1506" s="248" t="s">
        <v>1</v>
      </c>
      <c r="I1506" s="250"/>
      <c r="J1506" s="246"/>
      <c r="K1506" s="246"/>
      <c r="L1506" s="251"/>
      <c r="M1506" s="252"/>
      <c r="N1506" s="253"/>
      <c r="O1506" s="253"/>
      <c r="P1506" s="253"/>
      <c r="Q1506" s="253"/>
      <c r="R1506" s="253"/>
      <c r="S1506" s="253"/>
      <c r="T1506" s="254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55" t="s">
        <v>218</v>
      </c>
      <c r="AU1506" s="255" t="s">
        <v>214</v>
      </c>
      <c r="AV1506" s="13" t="s">
        <v>83</v>
      </c>
      <c r="AW1506" s="13" t="s">
        <v>32</v>
      </c>
      <c r="AX1506" s="13" t="s">
        <v>76</v>
      </c>
      <c r="AY1506" s="255" t="s">
        <v>205</v>
      </c>
    </row>
    <row r="1507" s="13" customFormat="1">
      <c r="A1507" s="13"/>
      <c r="B1507" s="245"/>
      <c r="C1507" s="246"/>
      <c r="D1507" s="247" t="s">
        <v>218</v>
      </c>
      <c r="E1507" s="248" t="s">
        <v>1</v>
      </c>
      <c r="F1507" s="249" t="s">
        <v>220</v>
      </c>
      <c r="G1507" s="246"/>
      <c r="H1507" s="248" t="s">
        <v>1</v>
      </c>
      <c r="I1507" s="250"/>
      <c r="J1507" s="246"/>
      <c r="K1507" s="246"/>
      <c r="L1507" s="251"/>
      <c r="M1507" s="252"/>
      <c r="N1507" s="253"/>
      <c r="O1507" s="253"/>
      <c r="P1507" s="253"/>
      <c r="Q1507" s="253"/>
      <c r="R1507" s="253"/>
      <c r="S1507" s="253"/>
      <c r="T1507" s="254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55" t="s">
        <v>218</v>
      </c>
      <c r="AU1507" s="255" t="s">
        <v>214</v>
      </c>
      <c r="AV1507" s="13" t="s">
        <v>83</v>
      </c>
      <c r="AW1507" s="13" t="s">
        <v>32</v>
      </c>
      <c r="AX1507" s="13" t="s">
        <v>76</v>
      </c>
      <c r="AY1507" s="255" t="s">
        <v>205</v>
      </c>
    </row>
    <row r="1508" s="13" customFormat="1">
      <c r="A1508" s="13"/>
      <c r="B1508" s="245"/>
      <c r="C1508" s="246"/>
      <c r="D1508" s="247" t="s">
        <v>218</v>
      </c>
      <c r="E1508" s="248" t="s">
        <v>1</v>
      </c>
      <c r="F1508" s="249" t="s">
        <v>222</v>
      </c>
      <c r="G1508" s="246"/>
      <c r="H1508" s="248" t="s">
        <v>1</v>
      </c>
      <c r="I1508" s="250"/>
      <c r="J1508" s="246"/>
      <c r="K1508" s="246"/>
      <c r="L1508" s="251"/>
      <c r="M1508" s="252"/>
      <c r="N1508" s="253"/>
      <c r="O1508" s="253"/>
      <c r="P1508" s="253"/>
      <c r="Q1508" s="253"/>
      <c r="R1508" s="253"/>
      <c r="S1508" s="253"/>
      <c r="T1508" s="254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55" t="s">
        <v>218</v>
      </c>
      <c r="AU1508" s="255" t="s">
        <v>214</v>
      </c>
      <c r="AV1508" s="13" t="s">
        <v>83</v>
      </c>
      <c r="AW1508" s="13" t="s">
        <v>32</v>
      </c>
      <c r="AX1508" s="13" t="s">
        <v>76</v>
      </c>
      <c r="AY1508" s="255" t="s">
        <v>205</v>
      </c>
    </row>
    <row r="1509" s="14" customFormat="1">
      <c r="A1509" s="14"/>
      <c r="B1509" s="256"/>
      <c r="C1509" s="257"/>
      <c r="D1509" s="247" t="s">
        <v>218</v>
      </c>
      <c r="E1509" s="258" t="s">
        <v>1</v>
      </c>
      <c r="F1509" s="259" t="s">
        <v>1192</v>
      </c>
      <c r="G1509" s="257"/>
      <c r="H1509" s="260">
        <v>42.469999999999999</v>
      </c>
      <c r="I1509" s="261"/>
      <c r="J1509" s="257"/>
      <c r="K1509" s="257"/>
      <c r="L1509" s="262"/>
      <c r="M1509" s="263"/>
      <c r="N1509" s="264"/>
      <c r="O1509" s="264"/>
      <c r="P1509" s="264"/>
      <c r="Q1509" s="264"/>
      <c r="R1509" s="264"/>
      <c r="S1509" s="264"/>
      <c r="T1509" s="265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66" t="s">
        <v>218</v>
      </c>
      <c r="AU1509" s="266" t="s">
        <v>214</v>
      </c>
      <c r="AV1509" s="14" t="s">
        <v>85</v>
      </c>
      <c r="AW1509" s="14" t="s">
        <v>32</v>
      </c>
      <c r="AX1509" s="14" t="s">
        <v>76</v>
      </c>
      <c r="AY1509" s="266" t="s">
        <v>205</v>
      </c>
    </row>
    <row r="1510" s="15" customFormat="1">
      <c r="A1510" s="15"/>
      <c r="B1510" s="267"/>
      <c r="C1510" s="268"/>
      <c r="D1510" s="247" t="s">
        <v>218</v>
      </c>
      <c r="E1510" s="269" t="s">
        <v>1</v>
      </c>
      <c r="F1510" s="270" t="s">
        <v>229</v>
      </c>
      <c r="G1510" s="268"/>
      <c r="H1510" s="271">
        <v>42.469999999999999</v>
      </c>
      <c r="I1510" s="272"/>
      <c r="J1510" s="268"/>
      <c r="K1510" s="268"/>
      <c r="L1510" s="273"/>
      <c r="M1510" s="274"/>
      <c r="N1510" s="275"/>
      <c r="O1510" s="275"/>
      <c r="P1510" s="275"/>
      <c r="Q1510" s="275"/>
      <c r="R1510" s="275"/>
      <c r="S1510" s="275"/>
      <c r="T1510" s="276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T1510" s="277" t="s">
        <v>218</v>
      </c>
      <c r="AU1510" s="277" t="s">
        <v>214</v>
      </c>
      <c r="AV1510" s="15" t="s">
        <v>213</v>
      </c>
      <c r="AW1510" s="15" t="s">
        <v>32</v>
      </c>
      <c r="AX1510" s="15" t="s">
        <v>83</v>
      </c>
      <c r="AY1510" s="277" t="s">
        <v>205</v>
      </c>
    </row>
    <row r="1511" s="12" customFormat="1" ht="20.88" customHeight="1">
      <c r="A1511" s="12"/>
      <c r="B1511" s="211"/>
      <c r="C1511" s="212"/>
      <c r="D1511" s="213" t="s">
        <v>75</v>
      </c>
      <c r="E1511" s="225" t="s">
        <v>681</v>
      </c>
      <c r="F1511" s="225" t="s">
        <v>1193</v>
      </c>
      <c r="G1511" s="212"/>
      <c r="H1511" s="212"/>
      <c r="I1511" s="215"/>
      <c r="J1511" s="226">
        <f>BK1511</f>
        <v>0</v>
      </c>
      <c r="K1511" s="212"/>
      <c r="L1511" s="217"/>
      <c r="M1511" s="218"/>
      <c r="N1511" s="219"/>
      <c r="O1511" s="219"/>
      <c r="P1511" s="220">
        <f>SUM(P1512:P1633)</f>
        <v>0</v>
      </c>
      <c r="Q1511" s="219"/>
      <c r="R1511" s="220">
        <f>SUM(R1512:R1633)</f>
        <v>103.75214337</v>
      </c>
      <c r="S1511" s="219"/>
      <c r="T1511" s="221">
        <f>SUM(T1512:T1633)</f>
        <v>0</v>
      </c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R1511" s="222" t="s">
        <v>83</v>
      </c>
      <c r="AT1511" s="223" t="s">
        <v>75</v>
      </c>
      <c r="AU1511" s="223" t="s">
        <v>85</v>
      </c>
      <c r="AY1511" s="222" t="s">
        <v>205</v>
      </c>
      <c r="BK1511" s="224">
        <f>SUM(BK1512:BK1633)</f>
        <v>0</v>
      </c>
    </row>
    <row r="1512" s="2" customFormat="1" ht="33" customHeight="1">
      <c r="A1512" s="39"/>
      <c r="B1512" s="40"/>
      <c r="C1512" s="227" t="s">
        <v>1194</v>
      </c>
      <c r="D1512" s="227" t="s">
        <v>208</v>
      </c>
      <c r="E1512" s="228" t="s">
        <v>1195</v>
      </c>
      <c r="F1512" s="229" t="s">
        <v>1196</v>
      </c>
      <c r="G1512" s="230" t="s">
        <v>211</v>
      </c>
      <c r="H1512" s="231">
        <v>28.007999999999999</v>
      </c>
      <c r="I1512" s="232"/>
      <c r="J1512" s="233">
        <f>ROUND(I1512*H1512,2)</f>
        <v>0</v>
      </c>
      <c r="K1512" s="229" t="s">
        <v>212</v>
      </c>
      <c r="L1512" s="45"/>
      <c r="M1512" s="234" t="s">
        <v>1</v>
      </c>
      <c r="N1512" s="235" t="s">
        <v>41</v>
      </c>
      <c r="O1512" s="92"/>
      <c r="P1512" s="236">
        <f>O1512*H1512</f>
        <v>0</v>
      </c>
      <c r="Q1512" s="236">
        <v>2.3010199999999998</v>
      </c>
      <c r="R1512" s="236">
        <f>Q1512*H1512</f>
        <v>64.446968159999997</v>
      </c>
      <c r="S1512" s="236">
        <v>0</v>
      </c>
      <c r="T1512" s="237">
        <f>S1512*H1512</f>
        <v>0</v>
      </c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R1512" s="238" t="s">
        <v>213</v>
      </c>
      <c r="AT1512" s="238" t="s">
        <v>208</v>
      </c>
      <c r="AU1512" s="238" t="s">
        <v>214</v>
      </c>
      <c r="AY1512" s="18" t="s">
        <v>205</v>
      </c>
      <c r="BE1512" s="239">
        <f>IF(N1512="základní",J1512,0)</f>
        <v>0</v>
      </c>
      <c r="BF1512" s="239">
        <f>IF(N1512="snížená",J1512,0)</f>
        <v>0</v>
      </c>
      <c r="BG1512" s="239">
        <f>IF(N1512="zákl. přenesená",J1512,0)</f>
        <v>0</v>
      </c>
      <c r="BH1512" s="239">
        <f>IF(N1512="sníž. přenesená",J1512,0)</f>
        <v>0</v>
      </c>
      <c r="BI1512" s="239">
        <f>IF(N1512="nulová",J1512,0)</f>
        <v>0</v>
      </c>
      <c r="BJ1512" s="18" t="s">
        <v>83</v>
      </c>
      <c r="BK1512" s="239">
        <f>ROUND(I1512*H1512,2)</f>
        <v>0</v>
      </c>
      <c r="BL1512" s="18" t="s">
        <v>213</v>
      </c>
      <c r="BM1512" s="238" t="s">
        <v>1197</v>
      </c>
    </row>
    <row r="1513" s="2" customFormat="1">
      <c r="A1513" s="39"/>
      <c r="B1513" s="40"/>
      <c r="C1513" s="41"/>
      <c r="D1513" s="240" t="s">
        <v>216</v>
      </c>
      <c r="E1513" s="41"/>
      <c r="F1513" s="241" t="s">
        <v>1198</v>
      </c>
      <c r="G1513" s="41"/>
      <c r="H1513" s="41"/>
      <c r="I1513" s="242"/>
      <c r="J1513" s="41"/>
      <c r="K1513" s="41"/>
      <c r="L1513" s="45"/>
      <c r="M1513" s="243"/>
      <c r="N1513" s="244"/>
      <c r="O1513" s="92"/>
      <c r="P1513" s="92"/>
      <c r="Q1513" s="92"/>
      <c r="R1513" s="92"/>
      <c r="S1513" s="92"/>
      <c r="T1513" s="93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T1513" s="18" t="s">
        <v>216</v>
      </c>
      <c r="AU1513" s="18" t="s">
        <v>214</v>
      </c>
    </row>
    <row r="1514" s="13" customFormat="1">
      <c r="A1514" s="13"/>
      <c r="B1514" s="245"/>
      <c r="C1514" s="246"/>
      <c r="D1514" s="247" t="s">
        <v>218</v>
      </c>
      <c r="E1514" s="248" t="s">
        <v>1</v>
      </c>
      <c r="F1514" s="249" t="s">
        <v>219</v>
      </c>
      <c r="G1514" s="246"/>
      <c r="H1514" s="248" t="s">
        <v>1</v>
      </c>
      <c r="I1514" s="250"/>
      <c r="J1514" s="246"/>
      <c r="K1514" s="246"/>
      <c r="L1514" s="251"/>
      <c r="M1514" s="252"/>
      <c r="N1514" s="253"/>
      <c r="O1514" s="253"/>
      <c r="P1514" s="253"/>
      <c r="Q1514" s="253"/>
      <c r="R1514" s="253"/>
      <c r="S1514" s="253"/>
      <c r="T1514" s="254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55" t="s">
        <v>218</v>
      </c>
      <c r="AU1514" s="255" t="s">
        <v>214</v>
      </c>
      <c r="AV1514" s="13" t="s">
        <v>83</v>
      </c>
      <c r="AW1514" s="13" t="s">
        <v>32</v>
      </c>
      <c r="AX1514" s="13" t="s">
        <v>76</v>
      </c>
      <c r="AY1514" s="255" t="s">
        <v>205</v>
      </c>
    </row>
    <row r="1515" s="13" customFormat="1">
      <c r="A1515" s="13"/>
      <c r="B1515" s="245"/>
      <c r="C1515" s="246"/>
      <c r="D1515" s="247" t="s">
        <v>218</v>
      </c>
      <c r="E1515" s="248" t="s">
        <v>1</v>
      </c>
      <c r="F1515" s="249" t="s">
        <v>220</v>
      </c>
      <c r="G1515" s="246"/>
      <c r="H1515" s="248" t="s">
        <v>1</v>
      </c>
      <c r="I1515" s="250"/>
      <c r="J1515" s="246"/>
      <c r="K1515" s="246"/>
      <c r="L1515" s="251"/>
      <c r="M1515" s="252"/>
      <c r="N1515" s="253"/>
      <c r="O1515" s="253"/>
      <c r="P1515" s="253"/>
      <c r="Q1515" s="253"/>
      <c r="R1515" s="253"/>
      <c r="S1515" s="253"/>
      <c r="T1515" s="254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5" t="s">
        <v>218</v>
      </c>
      <c r="AU1515" s="255" t="s">
        <v>214</v>
      </c>
      <c r="AV1515" s="13" t="s">
        <v>83</v>
      </c>
      <c r="AW1515" s="13" t="s">
        <v>32</v>
      </c>
      <c r="AX1515" s="13" t="s">
        <v>76</v>
      </c>
      <c r="AY1515" s="255" t="s">
        <v>205</v>
      </c>
    </row>
    <row r="1516" s="13" customFormat="1">
      <c r="A1516" s="13"/>
      <c r="B1516" s="245"/>
      <c r="C1516" s="246"/>
      <c r="D1516" s="247" t="s">
        <v>218</v>
      </c>
      <c r="E1516" s="248" t="s">
        <v>1</v>
      </c>
      <c r="F1516" s="249" t="s">
        <v>222</v>
      </c>
      <c r="G1516" s="246"/>
      <c r="H1516" s="248" t="s">
        <v>1</v>
      </c>
      <c r="I1516" s="250"/>
      <c r="J1516" s="246"/>
      <c r="K1516" s="246"/>
      <c r="L1516" s="251"/>
      <c r="M1516" s="252"/>
      <c r="N1516" s="253"/>
      <c r="O1516" s="253"/>
      <c r="P1516" s="253"/>
      <c r="Q1516" s="253"/>
      <c r="R1516" s="253"/>
      <c r="S1516" s="253"/>
      <c r="T1516" s="254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55" t="s">
        <v>218</v>
      </c>
      <c r="AU1516" s="255" t="s">
        <v>214</v>
      </c>
      <c r="AV1516" s="13" t="s">
        <v>83</v>
      </c>
      <c r="AW1516" s="13" t="s">
        <v>32</v>
      </c>
      <c r="AX1516" s="13" t="s">
        <v>76</v>
      </c>
      <c r="AY1516" s="255" t="s">
        <v>205</v>
      </c>
    </row>
    <row r="1517" s="13" customFormat="1">
      <c r="A1517" s="13"/>
      <c r="B1517" s="245"/>
      <c r="C1517" s="246"/>
      <c r="D1517" s="247" t="s">
        <v>218</v>
      </c>
      <c r="E1517" s="248" t="s">
        <v>1</v>
      </c>
      <c r="F1517" s="249" t="s">
        <v>1199</v>
      </c>
      <c r="G1517" s="246"/>
      <c r="H1517" s="248" t="s">
        <v>1</v>
      </c>
      <c r="I1517" s="250"/>
      <c r="J1517" s="246"/>
      <c r="K1517" s="246"/>
      <c r="L1517" s="251"/>
      <c r="M1517" s="252"/>
      <c r="N1517" s="253"/>
      <c r="O1517" s="253"/>
      <c r="P1517" s="253"/>
      <c r="Q1517" s="253"/>
      <c r="R1517" s="253"/>
      <c r="S1517" s="253"/>
      <c r="T1517" s="254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55" t="s">
        <v>218</v>
      </c>
      <c r="AU1517" s="255" t="s">
        <v>214</v>
      </c>
      <c r="AV1517" s="13" t="s">
        <v>83</v>
      </c>
      <c r="AW1517" s="13" t="s">
        <v>32</v>
      </c>
      <c r="AX1517" s="13" t="s">
        <v>76</v>
      </c>
      <c r="AY1517" s="255" t="s">
        <v>205</v>
      </c>
    </row>
    <row r="1518" s="13" customFormat="1">
      <c r="A1518" s="13"/>
      <c r="B1518" s="245"/>
      <c r="C1518" s="246"/>
      <c r="D1518" s="247" t="s">
        <v>218</v>
      </c>
      <c r="E1518" s="248" t="s">
        <v>1</v>
      </c>
      <c r="F1518" s="249" t="s">
        <v>1200</v>
      </c>
      <c r="G1518" s="246"/>
      <c r="H1518" s="248" t="s">
        <v>1</v>
      </c>
      <c r="I1518" s="250"/>
      <c r="J1518" s="246"/>
      <c r="K1518" s="246"/>
      <c r="L1518" s="251"/>
      <c r="M1518" s="252"/>
      <c r="N1518" s="253"/>
      <c r="O1518" s="253"/>
      <c r="P1518" s="253"/>
      <c r="Q1518" s="253"/>
      <c r="R1518" s="253"/>
      <c r="S1518" s="253"/>
      <c r="T1518" s="254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55" t="s">
        <v>218</v>
      </c>
      <c r="AU1518" s="255" t="s">
        <v>214</v>
      </c>
      <c r="AV1518" s="13" t="s">
        <v>83</v>
      </c>
      <c r="AW1518" s="13" t="s">
        <v>32</v>
      </c>
      <c r="AX1518" s="13" t="s">
        <v>76</v>
      </c>
      <c r="AY1518" s="255" t="s">
        <v>205</v>
      </c>
    </row>
    <row r="1519" s="13" customFormat="1">
      <c r="A1519" s="13"/>
      <c r="B1519" s="245"/>
      <c r="C1519" s="246"/>
      <c r="D1519" s="247" t="s">
        <v>218</v>
      </c>
      <c r="E1519" s="248" t="s">
        <v>1</v>
      </c>
      <c r="F1519" s="249" t="s">
        <v>222</v>
      </c>
      <c r="G1519" s="246"/>
      <c r="H1519" s="248" t="s">
        <v>1</v>
      </c>
      <c r="I1519" s="250"/>
      <c r="J1519" s="246"/>
      <c r="K1519" s="246"/>
      <c r="L1519" s="251"/>
      <c r="M1519" s="252"/>
      <c r="N1519" s="253"/>
      <c r="O1519" s="253"/>
      <c r="P1519" s="253"/>
      <c r="Q1519" s="253"/>
      <c r="R1519" s="253"/>
      <c r="S1519" s="253"/>
      <c r="T1519" s="254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55" t="s">
        <v>218</v>
      </c>
      <c r="AU1519" s="255" t="s">
        <v>214</v>
      </c>
      <c r="AV1519" s="13" t="s">
        <v>83</v>
      </c>
      <c r="AW1519" s="13" t="s">
        <v>32</v>
      </c>
      <c r="AX1519" s="13" t="s">
        <v>76</v>
      </c>
      <c r="AY1519" s="255" t="s">
        <v>205</v>
      </c>
    </row>
    <row r="1520" s="13" customFormat="1">
      <c r="A1520" s="13"/>
      <c r="B1520" s="245"/>
      <c r="C1520" s="246"/>
      <c r="D1520" s="247" t="s">
        <v>218</v>
      </c>
      <c r="E1520" s="248" t="s">
        <v>1</v>
      </c>
      <c r="F1520" s="249" t="s">
        <v>1201</v>
      </c>
      <c r="G1520" s="246"/>
      <c r="H1520" s="248" t="s">
        <v>1</v>
      </c>
      <c r="I1520" s="250"/>
      <c r="J1520" s="246"/>
      <c r="K1520" s="246"/>
      <c r="L1520" s="251"/>
      <c r="M1520" s="252"/>
      <c r="N1520" s="253"/>
      <c r="O1520" s="253"/>
      <c r="P1520" s="253"/>
      <c r="Q1520" s="253"/>
      <c r="R1520" s="253"/>
      <c r="S1520" s="253"/>
      <c r="T1520" s="254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55" t="s">
        <v>218</v>
      </c>
      <c r="AU1520" s="255" t="s">
        <v>214</v>
      </c>
      <c r="AV1520" s="13" t="s">
        <v>83</v>
      </c>
      <c r="AW1520" s="13" t="s">
        <v>32</v>
      </c>
      <c r="AX1520" s="13" t="s">
        <v>76</v>
      </c>
      <c r="AY1520" s="255" t="s">
        <v>205</v>
      </c>
    </row>
    <row r="1521" s="14" customFormat="1">
      <c r="A1521" s="14"/>
      <c r="B1521" s="256"/>
      <c r="C1521" s="257"/>
      <c r="D1521" s="247" t="s">
        <v>218</v>
      </c>
      <c r="E1521" s="258" t="s">
        <v>1</v>
      </c>
      <c r="F1521" s="259" t="s">
        <v>1202</v>
      </c>
      <c r="G1521" s="257"/>
      <c r="H1521" s="260">
        <v>1.075</v>
      </c>
      <c r="I1521" s="261"/>
      <c r="J1521" s="257"/>
      <c r="K1521" s="257"/>
      <c r="L1521" s="262"/>
      <c r="M1521" s="263"/>
      <c r="N1521" s="264"/>
      <c r="O1521" s="264"/>
      <c r="P1521" s="264"/>
      <c r="Q1521" s="264"/>
      <c r="R1521" s="264"/>
      <c r="S1521" s="264"/>
      <c r="T1521" s="265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66" t="s">
        <v>218</v>
      </c>
      <c r="AU1521" s="266" t="s">
        <v>214</v>
      </c>
      <c r="AV1521" s="14" t="s">
        <v>85</v>
      </c>
      <c r="AW1521" s="14" t="s">
        <v>32</v>
      </c>
      <c r="AX1521" s="14" t="s">
        <v>76</v>
      </c>
      <c r="AY1521" s="266" t="s">
        <v>205</v>
      </c>
    </row>
    <row r="1522" s="14" customFormat="1">
      <c r="A1522" s="14"/>
      <c r="B1522" s="256"/>
      <c r="C1522" s="257"/>
      <c r="D1522" s="247" t="s">
        <v>218</v>
      </c>
      <c r="E1522" s="258" t="s">
        <v>1</v>
      </c>
      <c r="F1522" s="259" t="s">
        <v>1203</v>
      </c>
      <c r="G1522" s="257"/>
      <c r="H1522" s="260">
        <v>2.0739999999999998</v>
      </c>
      <c r="I1522" s="261"/>
      <c r="J1522" s="257"/>
      <c r="K1522" s="257"/>
      <c r="L1522" s="262"/>
      <c r="M1522" s="263"/>
      <c r="N1522" s="264"/>
      <c r="O1522" s="264"/>
      <c r="P1522" s="264"/>
      <c r="Q1522" s="264"/>
      <c r="R1522" s="264"/>
      <c r="S1522" s="264"/>
      <c r="T1522" s="265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66" t="s">
        <v>218</v>
      </c>
      <c r="AU1522" s="266" t="s">
        <v>214</v>
      </c>
      <c r="AV1522" s="14" t="s">
        <v>85</v>
      </c>
      <c r="AW1522" s="14" t="s">
        <v>32</v>
      </c>
      <c r="AX1522" s="14" t="s">
        <v>76</v>
      </c>
      <c r="AY1522" s="266" t="s">
        <v>205</v>
      </c>
    </row>
    <row r="1523" s="14" customFormat="1">
      <c r="A1523" s="14"/>
      <c r="B1523" s="256"/>
      <c r="C1523" s="257"/>
      <c r="D1523" s="247" t="s">
        <v>218</v>
      </c>
      <c r="E1523" s="258" t="s">
        <v>1</v>
      </c>
      <c r="F1523" s="259" t="s">
        <v>1204</v>
      </c>
      <c r="G1523" s="257"/>
      <c r="H1523" s="260">
        <v>0.65200000000000002</v>
      </c>
      <c r="I1523" s="261"/>
      <c r="J1523" s="257"/>
      <c r="K1523" s="257"/>
      <c r="L1523" s="262"/>
      <c r="M1523" s="263"/>
      <c r="N1523" s="264"/>
      <c r="O1523" s="264"/>
      <c r="P1523" s="264"/>
      <c r="Q1523" s="264"/>
      <c r="R1523" s="264"/>
      <c r="S1523" s="264"/>
      <c r="T1523" s="265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66" t="s">
        <v>218</v>
      </c>
      <c r="AU1523" s="266" t="s">
        <v>214</v>
      </c>
      <c r="AV1523" s="14" t="s">
        <v>85</v>
      </c>
      <c r="AW1523" s="14" t="s">
        <v>32</v>
      </c>
      <c r="AX1523" s="14" t="s">
        <v>76</v>
      </c>
      <c r="AY1523" s="266" t="s">
        <v>205</v>
      </c>
    </row>
    <row r="1524" s="14" customFormat="1">
      <c r="A1524" s="14"/>
      <c r="B1524" s="256"/>
      <c r="C1524" s="257"/>
      <c r="D1524" s="247" t="s">
        <v>218</v>
      </c>
      <c r="E1524" s="258" t="s">
        <v>1</v>
      </c>
      <c r="F1524" s="259" t="s">
        <v>1205</v>
      </c>
      <c r="G1524" s="257"/>
      <c r="H1524" s="260">
        <v>0.78800000000000003</v>
      </c>
      <c r="I1524" s="261"/>
      <c r="J1524" s="257"/>
      <c r="K1524" s="257"/>
      <c r="L1524" s="262"/>
      <c r="M1524" s="263"/>
      <c r="N1524" s="264"/>
      <c r="O1524" s="264"/>
      <c r="P1524" s="264"/>
      <c r="Q1524" s="264"/>
      <c r="R1524" s="264"/>
      <c r="S1524" s="264"/>
      <c r="T1524" s="265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66" t="s">
        <v>218</v>
      </c>
      <c r="AU1524" s="266" t="s">
        <v>214</v>
      </c>
      <c r="AV1524" s="14" t="s">
        <v>85</v>
      </c>
      <c r="AW1524" s="14" t="s">
        <v>32</v>
      </c>
      <c r="AX1524" s="14" t="s">
        <v>76</v>
      </c>
      <c r="AY1524" s="266" t="s">
        <v>205</v>
      </c>
    </row>
    <row r="1525" s="16" customFormat="1">
      <c r="A1525" s="16"/>
      <c r="B1525" s="278"/>
      <c r="C1525" s="279"/>
      <c r="D1525" s="247" t="s">
        <v>218</v>
      </c>
      <c r="E1525" s="280" t="s">
        <v>1</v>
      </c>
      <c r="F1525" s="281" t="s">
        <v>241</v>
      </c>
      <c r="G1525" s="279"/>
      <c r="H1525" s="282">
        <v>4.5890000000000004</v>
      </c>
      <c r="I1525" s="283"/>
      <c r="J1525" s="279"/>
      <c r="K1525" s="279"/>
      <c r="L1525" s="284"/>
      <c r="M1525" s="285"/>
      <c r="N1525" s="286"/>
      <c r="O1525" s="286"/>
      <c r="P1525" s="286"/>
      <c r="Q1525" s="286"/>
      <c r="R1525" s="286"/>
      <c r="S1525" s="286"/>
      <c r="T1525" s="287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T1525" s="288" t="s">
        <v>218</v>
      </c>
      <c r="AU1525" s="288" t="s">
        <v>214</v>
      </c>
      <c r="AV1525" s="16" t="s">
        <v>214</v>
      </c>
      <c r="AW1525" s="16" t="s">
        <v>32</v>
      </c>
      <c r="AX1525" s="16" t="s">
        <v>76</v>
      </c>
      <c r="AY1525" s="288" t="s">
        <v>205</v>
      </c>
    </row>
    <row r="1526" s="13" customFormat="1">
      <c r="A1526" s="13"/>
      <c r="B1526" s="245"/>
      <c r="C1526" s="246"/>
      <c r="D1526" s="247" t="s">
        <v>218</v>
      </c>
      <c r="E1526" s="248" t="s">
        <v>1</v>
      </c>
      <c r="F1526" s="249" t="s">
        <v>1206</v>
      </c>
      <c r="G1526" s="246"/>
      <c r="H1526" s="248" t="s">
        <v>1</v>
      </c>
      <c r="I1526" s="250"/>
      <c r="J1526" s="246"/>
      <c r="K1526" s="246"/>
      <c r="L1526" s="251"/>
      <c r="M1526" s="252"/>
      <c r="N1526" s="253"/>
      <c r="O1526" s="253"/>
      <c r="P1526" s="253"/>
      <c r="Q1526" s="253"/>
      <c r="R1526" s="253"/>
      <c r="S1526" s="253"/>
      <c r="T1526" s="254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55" t="s">
        <v>218</v>
      </c>
      <c r="AU1526" s="255" t="s">
        <v>214</v>
      </c>
      <c r="AV1526" s="13" t="s">
        <v>83</v>
      </c>
      <c r="AW1526" s="13" t="s">
        <v>32</v>
      </c>
      <c r="AX1526" s="13" t="s">
        <v>76</v>
      </c>
      <c r="AY1526" s="255" t="s">
        <v>205</v>
      </c>
    </row>
    <row r="1527" s="14" customFormat="1">
      <c r="A1527" s="14"/>
      <c r="B1527" s="256"/>
      <c r="C1527" s="257"/>
      <c r="D1527" s="247" t="s">
        <v>218</v>
      </c>
      <c r="E1527" s="258" t="s">
        <v>1</v>
      </c>
      <c r="F1527" s="259" t="s">
        <v>1207</v>
      </c>
      <c r="G1527" s="257"/>
      <c r="H1527" s="260">
        <v>3.456</v>
      </c>
      <c r="I1527" s="261"/>
      <c r="J1527" s="257"/>
      <c r="K1527" s="257"/>
      <c r="L1527" s="262"/>
      <c r="M1527" s="263"/>
      <c r="N1527" s="264"/>
      <c r="O1527" s="264"/>
      <c r="P1527" s="264"/>
      <c r="Q1527" s="264"/>
      <c r="R1527" s="264"/>
      <c r="S1527" s="264"/>
      <c r="T1527" s="265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66" t="s">
        <v>218</v>
      </c>
      <c r="AU1527" s="266" t="s">
        <v>214</v>
      </c>
      <c r="AV1527" s="14" t="s">
        <v>85</v>
      </c>
      <c r="AW1527" s="14" t="s">
        <v>32</v>
      </c>
      <c r="AX1527" s="14" t="s">
        <v>76</v>
      </c>
      <c r="AY1527" s="266" t="s">
        <v>205</v>
      </c>
    </row>
    <row r="1528" s="16" customFormat="1">
      <c r="A1528" s="16"/>
      <c r="B1528" s="278"/>
      <c r="C1528" s="279"/>
      <c r="D1528" s="247" t="s">
        <v>218</v>
      </c>
      <c r="E1528" s="280" t="s">
        <v>1</v>
      </c>
      <c r="F1528" s="281" t="s">
        <v>241</v>
      </c>
      <c r="G1528" s="279"/>
      <c r="H1528" s="282">
        <v>3.456</v>
      </c>
      <c r="I1528" s="283"/>
      <c r="J1528" s="279"/>
      <c r="K1528" s="279"/>
      <c r="L1528" s="284"/>
      <c r="M1528" s="285"/>
      <c r="N1528" s="286"/>
      <c r="O1528" s="286"/>
      <c r="P1528" s="286"/>
      <c r="Q1528" s="286"/>
      <c r="R1528" s="286"/>
      <c r="S1528" s="286"/>
      <c r="T1528" s="287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T1528" s="288" t="s">
        <v>218</v>
      </c>
      <c r="AU1528" s="288" t="s">
        <v>214</v>
      </c>
      <c r="AV1528" s="16" t="s">
        <v>214</v>
      </c>
      <c r="AW1528" s="16" t="s">
        <v>32</v>
      </c>
      <c r="AX1528" s="16" t="s">
        <v>76</v>
      </c>
      <c r="AY1528" s="288" t="s">
        <v>205</v>
      </c>
    </row>
    <row r="1529" s="13" customFormat="1">
      <c r="A1529" s="13"/>
      <c r="B1529" s="245"/>
      <c r="C1529" s="246"/>
      <c r="D1529" s="247" t="s">
        <v>218</v>
      </c>
      <c r="E1529" s="248" t="s">
        <v>1</v>
      </c>
      <c r="F1529" s="249" t="s">
        <v>1208</v>
      </c>
      <c r="G1529" s="246"/>
      <c r="H1529" s="248" t="s">
        <v>1</v>
      </c>
      <c r="I1529" s="250"/>
      <c r="J1529" s="246"/>
      <c r="K1529" s="246"/>
      <c r="L1529" s="251"/>
      <c r="M1529" s="252"/>
      <c r="N1529" s="253"/>
      <c r="O1529" s="253"/>
      <c r="P1529" s="253"/>
      <c r="Q1529" s="253"/>
      <c r="R1529" s="253"/>
      <c r="S1529" s="253"/>
      <c r="T1529" s="254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55" t="s">
        <v>218</v>
      </c>
      <c r="AU1529" s="255" t="s">
        <v>214</v>
      </c>
      <c r="AV1529" s="13" t="s">
        <v>83</v>
      </c>
      <c r="AW1529" s="13" t="s">
        <v>32</v>
      </c>
      <c r="AX1529" s="13" t="s">
        <v>76</v>
      </c>
      <c r="AY1529" s="255" t="s">
        <v>205</v>
      </c>
    </row>
    <row r="1530" s="14" customFormat="1">
      <c r="A1530" s="14"/>
      <c r="B1530" s="256"/>
      <c r="C1530" s="257"/>
      <c r="D1530" s="247" t="s">
        <v>218</v>
      </c>
      <c r="E1530" s="258" t="s">
        <v>1</v>
      </c>
      <c r="F1530" s="259" t="s">
        <v>1209</v>
      </c>
      <c r="G1530" s="257"/>
      <c r="H1530" s="260">
        <v>3.9119999999999999</v>
      </c>
      <c r="I1530" s="261"/>
      <c r="J1530" s="257"/>
      <c r="K1530" s="257"/>
      <c r="L1530" s="262"/>
      <c r="M1530" s="263"/>
      <c r="N1530" s="264"/>
      <c r="O1530" s="264"/>
      <c r="P1530" s="264"/>
      <c r="Q1530" s="264"/>
      <c r="R1530" s="264"/>
      <c r="S1530" s="264"/>
      <c r="T1530" s="265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66" t="s">
        <v>218</v>
      </c>
      <c r="AU1530" s="266" t="s">
        <v>214</v>
      </c>
      <c r="AV1530" s="14" t="s">
        <v>85</v>
      </c>
      <c r="AW1530" s="14" t="s">
        <v>32</v>
      </c>
      <c r="AX1530" s="14" t="s">
        <v>76</v>
      </c>
      <c r="AY1530" s="266" t="s">
        <v>205</v>
      </c>
    </row>
    <row r="1531" s="14" customFormat="1">
      <c r="A1531" s="14"/>
      <c r="B1531" s="256"/>
      <c r="C1531" s="257"/>
      <c r="D1531" s="247" t="s">
        <v>218</v>
      </c>
      <c r="E1531" s="258" t="s">
        <v>1</v>
      </c>
      <c r="F1531" s="259" t="s">
        <v>1210</v>
      </c>
      <c r="G1531" s="257"/>
      <c r="H1531" s="260">
        <v>3.2410000000000001</v>
      </c>
      <c r="I1531" s="261"/>
      <c r="J1531" s="257"/>
      <c r="K1531" s="257"/>
      <c r="L1531" s="262"/>
      <c r="M1531" s="263"/>
      <c r="N1531" s="264"/>
      <c r="O1531" s="264"/>
      <c r="P1531" s="264"/>
      <c r="Q1531" s="264"/>
      <c r="R1531" s="264"/>
      <c r="S1531" s="264"/>
      <c r="T1531" s="265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66" t="s">
        <v>218</v>
      </c>
      <c r="AU1531" s="266" t="s">
        <v>214</v>
      </c>
      <c r="AV1531" s="14" t="s">
        <v>85</v>
      </c>
      <c r="AW1531" s="14" t="s">
        <v>32</v>
      </c>
      <c r="AX1531" s="14" t="s">
        <v>76</v>
      </c>
      <c r="AY1531" s="266" t="s">
        <v>205</v>
      </c>
    </row>
    <row r="1532" s="14" customFormat="1">
      <c r="A1532" s="14"/>
      <c r="B1532" s="256"/>
      <c r="C1532" s="257"/>
      <c r="D1532" s="247" t="s">
        <v>218</v>
      </c>
      <c r="E1532" s="258" t="s">
        <v>1</v>
      </c>
      <c r="F1532" s="259" t="s">
        <v>1211</v>
      </c>
      <c r="G1532" s="257"/>
      <c r="H1532" s="260">
        <v>4.5110000000000001</v>
      </c>
      <c r="I1532" s="261"/>
      <c r="J1532" s="257"/>
      <c r="K1532" s="257"/>
      <c r="L1532" s="262"/>
      <c r="M1532" s="263"/>
      <c r="N1532" s="264"/>
      <c r="O1532" s="264"/>
      <c r="P1532" s="264"/>
      <c r="Q1532" s="264"/>
      <c r="R1532" s="264"/>
      <c r="S1532" s="264"/>
      <c r="T1532" s="265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66" t="s">
        <v>218</v>
      </c>
      <c r="AU1532" s="266" t="s">
        <v>214</v>
      </c>
      <c r="AV1532" s="14" t="s">
        <v>85</v>
      </c>
      <c r="AW1532" s="14" t="s">
        <v>32</v>
      </c>
      <c r="AX1532" s="14" t="s">
        <v>76</v>
      </c>
      <c r="AY1532" s="266" t="s">
        <v>205</v>
      </c>
    </row>
    <row r="1533" s="14" customFormat="1">
      <c r="A1533" s="14"/>
      <c r="B1533" s="256"/>
      <c r="C1533" s="257"/>
      <c r="D1533" s="247" t="s">
        <v>218</v>
      </c>
      <c r="E1533" s="258" t="s">
        <v>1</v>
      </c>
      <c r="F1533" s="259" t="s">
        <v>1212</v>
      </c>
      <c r="G1533" s="257"/>
      <c r="H1533" s="260">
        <v>1.782</v>
      </c>
      <c r="I1533" s="261"/>
      <c r="J1533" s="257"/>
      <c r="K1533" s="257"/>
      <c r="L1533" s="262"/>
      <c r="M1533" s="263"/>
      <c r="N1533" s="264"/>
      <c r="O1533" s="264"/>
      <c r="P1533" s="264"/>
      <c r="Q1533" s="264"/>
      <c r="R1533" s="264"/>
      <c r="S1533" s="264"/>
      <c r="T1533" s="265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66" t="s">
        <v>218</v>
      </c>
      <c r="AU1533" s="266" t="s">
        <v>214</v>
      </c>
      <c r="AV1533" s="14" t="s">
        <v>85</v>
      </c>
      <c r="AW1533" s="14" t="s">
        <v>32</v>
      </c>
      <c r="AX1533" s="14" t="s">
        <v>76</v>
      </c>
      <c r="AY1533" s="266" t="s">
        <v>205</v>
      </c>
    </row>
    <row r="1534" s="16" customFormat="1">
      <c r="A1534" s="16"/>
      <c r="B1534" s="278"/>
      <c r="C1534" s="279"/>
      <c r="D1534" s="247" t="s">
        <v>218</v>
      </c>
      <c r="E1534" s="280" t="s">
        <v>1</v>
      </c>
      <c r="F1534" s="281" t="s">
        <v>241</v>
      </c>
      <c r="G1534" s="279"/>
      <c r="H1534" s="282">
        <v>13.446</v>
      </c>
      <c r="I1534" s="283"/>
      <c r="J1534" s="279"/>
      <c r="K1534" s="279"/>
      <c r="L1534" s="284"/>
      <c r="M1534" s="285"/>
      <c r="N1534" s="286"/>
      <c r="O1534" s="286"/>
      <c r="P1534" s="286"/>
      <c r="Q1534" s="286"/>
      <c r="R1534" s="286"/>
      <c r="S1534" s="286"/>
      <c r="T1534" s="287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T1534" s="288" t="s">
        <v>218</v>
      </c>
      <c r="AU1534" s="288" t="s">
        <v>214</v>
      </c>
      <c r="AV1534" s="16" t="s">
        <v>214</v>
      </c>
      <c r="AW1534" s="16" t="s">
        <v>32</v>
      </c>
      <c r="AX1534" s="16" t="s">
        <v>76</v>
      </c>
      <c r="AY1534" s="288" t="s">
        <v>205</v>
      </c>
    </row>
    <row r="1535" s="13" customFormat="1">
      <c r="A1535" s="13"/>
      <c r="B1535" s="245"/>
      <c r="C1535" s="246"/>
      <c r="D1535" s="247" t="s">
        <v>218</v>
      </c>
      <c r="E1535" s="248" t="s">
        <v>1</v>
      </c>
      <c r="F1535" s="249" t="s">
        <v>1213</v>
      </c>
      <c r="G1535" s="246"/>
      <c r="H1535" s="248" t="s">
        <v>1</v>
      </c>
      <c r="I1535" s="250"/>
      <c r="J1535" s="246"/>
      <c r="K1535" s="246"/>
      <c r="L1535" s="251"/>
      <c r="M1535" s="252"/>
      <c r="N1535" s="253"/>
      <c r="O1535" s="253"/>
      <c r="P1535" s="253"/>
      <c r="Q1535" s="253"/>
      <c r="R1535" s="253"/>
      <c r="S1535" s="253"/>
      <c r="T1535" s="254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55" t="s">
        <v>218</v>
      </c>
      <c r="AU1535" s="255" t="s">
        <v>214</v>
      </c>
      <c r="AV1535" s="13" t="s">
        <v>83</v>
      </c>
      <c r="AW1535" s="13" t="s">
        <v>32</v>
      </c>
      <c r="AX1535" s="13" t="s">
        <v>76</v>
      </c>
      <c r="AY1535" s="255" t="s">
        <v>205</v>
      </c>
    </row>
    <row r="1536" s="13" customFormat="1">
      <c r="A1536" s="13"/>
      <c r="B1536" s="245"/>
      <c r="C1536" s="246"/>
      <c r="D1536" s="247" t="s">
        <v>218</v>
      </c>
      <c r="E1536" s="248" t="s">
        <v>1</v>
      </c>
      <c r="F1536" s="249" t="s">
        <v>222</v>
      </c>
      <c r="G1536" s="246"/>
      <c r="H1536" s="248" t="s">
        <v>1</v>
      </c>
      <c r="I1536" s="250"/>
      <c r="J1536" s="246"/>
      <c r="K1536" s="246"/>
      <c r="L1536" s="251"/>
      <c r="M1536" s="252"/>
      <c r="N1536" s="253"/>
      <c r="O1536" s="253"/>
      <c r="P1536" s="253"/>
      <c r="Q1536" s="253"/>
      <c r="R1536" s="253"/>
      <c r="S1536" s="253"/>
      <c r="T1536" s="254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5" t="s">
        <v>218</v>
      </c>
      <c r="AU1536" s="255" t="s">
        <v>214</v>
      </c>
      <c r="AV1536" s="13" t="s">
        <v>83</v>
      </c>
      <c r="AW1536" s="13" t="s">
        <v>32</v>
      </c>
      <c r="AX1536" s="13" t="s">
        <v>76</v>
      </c>
      <c r="AY1536" s="255" t="s">
        <v>205</v>
      </c>
    </row>
    <row r="1537" s="13" customFormat="1">
      <c r="A1537" s="13"/>
      <c r="B1537" s="245"/>
      <c r="C1537" s="246"/>
      <c r="D1537" s="247" t="s">
        <v>218</v>
      </c>
      <c r="E1537" s="248" t="s">
        <v>1</v>
      </c>
      <c r="F1537" s="249" t="s">
        <v>1214</v>
      </c>
      <c r="G1537" s="246"/>
      <c r="H1537" s="248" t="s">
        <v>1</v>
      </c>
      <c r="I1537" s="250"/>
      <c r="J1537" s="246"/>
      <c r="K1537" s="246"/>
      <c r="L1537" s="251"/>
      <c r="M1537" s="252"/>
      <c r="N1537" s="253"/>
      <c r="O1537" s="253"/>
      <c r="P1537" s="253"/>
      <c r="Q1537" s="253"/>
      <c r="R1537" s="253"/>
      <c r="S1537" s="253"/>
      <c r="T1537" s="254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55" t="s">
        <v>218</v>
      </c>
      <c r="AU1537" s="255" t="s">
        <v>214</v>
      </c>
      <c r="AV1537" s="13" t="s">
        <v>83</v>
      </c>
      <c r="AW1537" s="13" t="s">
        <v>32</v>
      </c>
      <c r="AX1537" s="13" t="s">
        <v>76</v>
      </c>
      <c r="AY1537" s="255" t="s">
        <v>205</v>
      </c>
    </row>
    <row r="1538" s="14" customFormat="1">
      <c r="A1538" s="14"/>
      <c r="B1538" s="256"/>
      <c r="C1538" s="257"/>
      <c r="D1538" s="247" t="s">
        <v>218</v>
      </c>
      <c r="E1538" s="258" t="s">
        <v>1</v>
      </c>
      <c r="F1538" s="259" t="s">
        <v>1215</v>
      </c>
      <c r="G1538" s="257"/>
      <c r="H1538" s="260">
        <v>0.72799999999999998</v>
      </c>
      <c r="I1538" s="261"/>
      <c r="J1538" s="257"/>
      <c r="K1538" s="257"/>
      <c r="L1538" s="262"/>
      <c r="M1538" s="263"/>
      <c r="N1538" s="264"/>
      <c r="O1538" s="264"/>
      <c r="P1538" s="264"/>
      <c r="Q1538" s="264"/>
      <c r="R1538" s="264"/>
      <c r="S1538" s="264"/>
      <c r="T1538" s="265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66" t="s">
        <v>218</v>
      </c>
      <c r="AU1538" s="266" t="s">
        <v>214</v>
      </c>
      <c r="AV1538" s="14" t="s">
        <v>85</v>
      </c>
      <c r="AW1538" s="14" t="s">
        <v>32</v>
      </c>
      <c r="AX1538" s="14" t="s">
        <v>76</v>
      </c>
      <c r="AY1538" s="266" t="s">
        <v>205</v>
      </c>
    </row>
    <row r="1539" s="14" customFormat="1">
      <c r="A1539" s="14"/>
      <c r="B1539" s="256"/>
      <c r="C1539" s="257"/>
      <c r="D1539" s="247" t="s">
        <v>218</v>
      </c>
      <c r="E1539" s="258" t="s">
        <v>1</v>
      </c>
      <c r="F1539" s="259" t="s">
        <v>1216</v>
      </c>
      <c r="G1539" s="257"/>
      <c r="H1539" s="260">
        <v>0.34100000000000003</v>
      </c>
      <c r="I1539" s="261"/>
      <c r="J1539" s="257"/>
      <c r="K1539" s="257"/>
      <c r="L1539" s="262"/>
      <c r="M1539" s="263"/>
      <c r="N1539" s="264"/>
      <c r="O1539" s="264"/>
      <c r="P1539" s="264"/>
      <c r="Q1539" s="264"/>
      <c r="R1539" s="264"/>
      <c r="S1539" s="264"/>
      <c r="T1539" s="265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66" t="s">
        <v>218</v>
      </c>
      <c r="AU1539" s="266" t="s">
        <v>214</v>
      </c>
      <c r="AV1539" s="14" t="s">
        <v>85</v>
      </c>
      <c r="AW1539" s="14" t="s">
        <v>32</v>
      </c>
      <c r="AX1539" s="14" t="s">
        <v>76</v>
      </c>
      <c r="AY1539" s="266" t="s">
        <v>205</v>
      </c>
    </row>
    <row r="1540" s="14" customFormat="1">
      <c r="A1540" s="14"/>
      <c r="B1540" s="256"/>
      <c r="C1540" s="257"/>
      <c r="D1540" s="247" t="s">
        <v>218</v>
      </c>
      <c r="E1540" s="258" t="s">
        <v>1</v>
      </c>
      <c r="F1540" s="259" t="s">
        <v>1217</v>
      </c>
      <c r="G1540" s="257"/>
      <c r="H1540" s="260">
        <v>0.35599999999999998</v>
      </c>
      <c r="I1540" s="261"/>
      <c r="J1540" s="257"/>
      <c r="K1540" s="257"/>
      <c r="L1540" s="262"/>
      <c r="M1540" s="263"/>
      <c r="N1540" s="264"/>
      <c r="O1540" s="264"/>
      <c r="P1540" s="264"/>
      <c r="Q1540" s="264"/>
      <c r="R1540" s="264"/>
      <c r="S1540" s="264"/>
      <c r="T1540" s="265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66" t="s">
        <v>218</v>
      </c>
      <c r="AU1540" s="266" t="s">
        <v>214</v>
      </c>
      <c r="AV1540" s="14" t="s">
        <v>85</v>
      </c>
      <c r="AW1540" s="14" t="s">
        <v>32</v>
      </c>
      <c r="AX1540" s="14" t="s">
        <v>76</v>
      </c>
      <c r="AY1540" s="266" t="s">
        <v>205</v>
      </c>
    </row>
    <row r="1541" s="16" customFormat="1">
      <c r="A1541" s="16"/>
      <c r="B1541" s="278"/>
      <c r="C1541" s="279"/>
      <c r="D1541" s="247" t="s">
        <v>218</v>
      </c>
      <c r="E1541" s="280" t="s">
        <v>1</v>
      </c>
      <c r="F1541" s="281" t="s">
        <v>241</v>
      </c>
      <c r="G1541" s="279"/>
      <c r="H1541" s="282">
        <v>1.425</v>
      </c>
      <c r="I1541" s="283"/>
      <c r="J1541" s="279"/>
      <c r="K1541" s="279"/>
      <c r="L1541" s="284"/>
      <c r="M1541" s="285"/>
      <c r="N1541" s="286"/>
      <c r="O1541" s="286"/>
      <c r="P1541" s="286"/>
      <c r="Q1541" s="286"/>
      <c r="R1541" s="286"/>
      <c r="S1541" s="286"/>
      <c r="T1541" s="287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T1541" s="288" t="s">
        <v>218</v>
      </c>
      <c r="AU1541" s="288" t="s">
        <v>214</v>
      </c>
      <c r="AV1541" s="16" t="s">
        <v>214</v>
      </c>
      <c r="AW1541" s="16" t="s">
        <v>32</v>
      </c>
      <c r="AX1541" s="16" t="s">
        <v>76</v>
      </c>
      <c r="AY1541" s="288" t="s">
        <v>205</v>
      </c>
    </row>
    <row r="1542" s="13" customFormat="1">
      <c r="A1542" s="13"/>
      <c r="B1542" s="245"/>
      <c r="C1542" s="246"/>
      <c r="D1542" s="247" t="s">
        <v>218</v>
      </c>
      <c r="E1542" s="248" t="s">
        <v>1</v>
      </c>
      <c r="F1542" s="249" t="s">
        <v>1218</v>
      </c>
      <c r="G1542" s="246"/>
      <c r="H1542" s="248" t="s">
        <v>1</v>
      </c>
      <c r="I1542" s="250"/>
      <c r="J1542" s="246"/>
      <c r="K1542" s="246"/>
      <c r="L1542" s="251"/>
      <c r="M1542" s="252"/>
      <c r="N1542" s="253"/>
      <c r="O1542" s="253"/>
      <c r="P1542" s="253"/>
      <c r="Q1542" s="253"/>
      <c r="R1542" s="253"/>
      <c r="S1542" s="253"/>
      <c r="T1542" s="254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5" t="s">
        <v>218</v>
      </c>
      <c r="AU1542" s="255" t="s">
        <v>214</v>
      </c>
      <c r="AV1542" s="13" t="s">
        <v>83</v>
      </c>
      <c r="AW1542" s="13" t="s">
        <v>32</v>
      </c>
      <c r="AX1542" s="13" t="s">
        <v>76</v>
      </c>
      <c r="AY1542" s="255" t="s">
        <v>205</v>
      </c>
    </row>
    <row r="1543" s="14" customFormat="1">
      <c r="A1543" s="14"/>
      <c r="B1543" s="256"/>
      <c r="C1543" s="257"/>
      <c r="D1543" s="247" t="s">
        <v>218</v>
      </c>
      <c r="E1543" s="258" t="s">
        <v>1</v>
      </c>
      <c r="F1543" s="259" t="s">
        <v>1219</v>
      </c>
      <c r="G1543" s="257"/>
      <c r="H1543" s="260">
        <v>0.252</v>
      </c>
      <c r="I1543" s="261"/>
      <c r="J1543" s="257"/>
      <c r="K1543" s="257"/>
      <c r="L1543" s="262"/>
      <c r="M1543" s="263"/>
      <c r="N1543" s="264"/>
      <c r="O1543" s="264"/>
      <c r="P1543" s="264"/>
      <c r="Q1543" s="264"/>
      <c r="R1543" s="264"/>
      <c r="S1543" s="264"/>
      <c r="T1543" s="265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66" t="s">
        <v>218</v>
      </c>
      <c r="AU1543" s="266" t="s">
        <v>214</v>
      </c>
      <c r="AV1543" s="14" t="s">
        <v>85</v>
      </c>
      <c r="AW1543" s="14" t="s">
        <v>32</v>
      </c>
      <c r="AX1543" s="14" t="s">
        <v>76</v>
      </c>
      <c r="AY1543" s="266" t="s">
        <v>205</v>
      </c>
    </row>
    <row r="1544" s="16" customFormat="1">
      <c r="A1544" s="16"/>
      <c r="B1544" s="278"/>
      <c r="C1544" s="279"/>
      <c r="D1544" s="247" t="s">
        <v>218</v>
      </c>
      <c r="E1544" s="280" t="s">
        <v>1</v>
      </c>
      <c r="F1544" s="281" t="s">
        <v>241</v>
      </c>
      <c r="G1544" s="279"/>
      <c r="H1544" s="282">
        <v>0.252</v>
      </c>
      <c r="I1544" s="283"/>
      <c r="J1544" s="279"/>
      <c r="K1544" s="279"/>
      <c r="L1544" s="284"/>
      <c r="M1544" s="285"/>
      <c r="N1544" s="286"/>
      <c r="O1544" s="286"/>
      <c r="P1544" s="286"/>
      <c r="Q1544" s="286"/>
      <c r="R1544" s="286"/>
      <c r="S1544" s="286"/>
      <c r="T1544" s="287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T1544" s="288" t="s">
        <v>218</v>
      </c>
      <c r="AU1544" s="288" t="s">
        <v>214</v>
      </c>
      <c r="AV1544" s="16" t="s">
        <v>214</v>
      </c>
      <c r="AW1544" s="16" t="s">
        <v>32</v>
      </c>
      <c r="AX1544" s="16" t="s">
        <v>76</v>
      </c>
      <c r="AY1544" s="288" t="s">
        <v>205</v>
      </c>
    </row>
    <row r="1545" s="13" customFormat="1">
      <c r="A1545" s="13"/>
      <c r="B1545" s="245"/>
      <c r="C1545" s="246"/>
      <c r="D1545" s="247" t="s">
        <v>218</v>
      </c>
      <c r="E1545" s="248" t="s">
        <v>1</v>
      </c>
      <c r="F1545" s="249" t="s">
        <v>1199</v>
      </c>
      <c r="G1545" s="246"/>
      <c r="H1545" s="248" t="s">
        <v>1</v>
      </c>
      <c r="I1545" s="250"/>
      <c r="J1545" s="246"/>
      <c r="K1545" s="246"/>
      <c r="L1545" s="251"/>
      <c r="M1545" s="252"/>
      <c r="N1545" s="253"/>
      <c r="O1545" s="253"/>
      <c r="P1545" s="253"/>
      <c r="Q1545" s="253"/>
      <c r="R1545" s="253"/>
      <c r="S1545" s="253"/>
      <c r="T1545" s="254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55" t="s">
        <v>218</v>
      </c>
      <c r="AU1545" s="255" t="s">
        <v>214</v>
      </c>
      <c r="AV1545" s="13" t="s">
        <v>83</v>
      </c>
      <c r="AW1545" s="13" t="s">
        <v>32</v>
      </c>
      <c r="AX1545" s="13" t="s">
        <v>76</v>
      </c>
      <c r="AY1545" s="255" t="s">
        <v>205</v>
      </c>
    </row>
    <row r="1546" s="13" customFormat="1">
      <c r="A1546" s="13"/>
      <c r="B1546" s="245"/>
      <c r="C1546" s="246"/>
      <c r="D1546" s="247" t="s">
        <v>218</v>
      </c>
      <c r="E1546" s="248" t="s">
        <v>1</v>
      </c>
      <c r="F1546" s="249" t="s">
        <v>222</v>
      </c>
      <c r="G1546" s="246"/>
      <c r="H1546" s="248" t="s">
        <v>1</v>
      </c>
      <c r="I1546" s="250"/>
      <c r="J1546" s="246"/>
      <c r="K1546" s="246"/>
      <c r="L1546" s="251"/>
      <c r="M1546" s="252"/>
      <c r="N1546" s="253"/>
      <c r="O1546" s="253"/>
      <c r="P1546" s="253"/>
      <c r="Q1546" s="253"/>
      <c r="R1546" s="253"/>
      <c r="S1546" s="253"/>
      <c r="T1546" s="254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55" t="s">
        <v>218</v>
      </c>
      <c r="AU1546" s="255" t="s">
        <v>214</v>
      </c>
      <c r="AV1546" s="13" t="s">
        <v>83</v>
      </c>
      <c r="AW1546" s="13" t="s">
        <v>32</v>
      </c>
      <c r="AX1546" s="13" t="s">
        <v>76</v>
      </c>
      <c r="AY1546" s="255" t="s">
        <v>205</v>
      </c>
    </row>
    <row r="1547" s="13" customFormat="1">
      <c r="A1547" s="13"/>
      <c r="B1547" s="245"/>
      <c r="C1547" s="246"/>
      <c r="D1547" s="247" t="s">
        <v>218</v>
      </c>
      <c r="E1547" s="248" t="s">
        <v>1</v>
      </c>
      <c r="F1547" s="249" t="s">
        <v>1220</v>
      </c>
      <c r="G1547" s="246"/>
      <c r="H1547" s="248" t="s">
        <v>1</v>
      </c>
      <c r="I1547" s="250"/>
      <c r="J1547" s="246"/>
      <c r="K1547" s="246"/>
      <c r="L1547" s="251"/>
      <c r="M1547" s="252"/>
      <c r="N1547" s="253"/>
      <c r="O1547" s="253"/>
      <c r="P1547" s="253"/>
      <c r="Q1547" s="253"/>
      <c r="R1547" s="253"/>
      <c r="S1547" s="253"/>
      <c r="T1547" s="254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55" t="s">
        <v>218</v>
      </c>
      <c r="AU1547" s="255" t="s">
        <v>214</v>
      </c>
      <c r="AV1547" s="13" t="s">
        <v>83</v>
      </c>
      <c r="AW1547" s="13" t="s">
        <v>32</v>
      </c>
      <c r="AX1547" s="13" t="s">
        <v>76</v>
      </c>
      <c r="AY1547" s="255" t="s">
        <v>205</v>
      </c>
    </row>
    <row r="1548" s="14" customFormat="1">
      <c r="A1548" s="14"/>
      <c r="B1548" s="256"/>
      <c r="C1548" s="257"/>
      <c r="D1548" s="247" t="s">
        <v>218</v>
      </c>
      <c r="E1548" s="258" t="s">
        <v>1</v>
      </c>
      <c r="F1548" s="259" t="s">
        <v>1221</v>
      </c>
      <c r="G1548" s="257"/>
      <c r="H1548" s="260">
        <v>1.421</v>
      </c>
      <c r="I1548" s="261"/>
      <c r="J1548" s="257"/>
      <c r="K1548" s="257"/>
      <c r="L1548" s="262"/>
      <c r="M1548" s="263"/>
      <c r="N1548" s="264"/>
      <c r="O1548" s="264"/>
      <c r="P1548" s="264"/>
      <c r="Q1548" s="264"/>
      <c r="R1548" s="264"/>
      <c r="S1548" s="264"/>
      <c r="T1548" s="265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66" t="s">
        <v>218</v>
      </c>
      <c r="AU1548" s="266" t="s">
        <v>214</v>
      </c>
      <c r="AV1548" s="14" t="s">
        <v>85</v>
      </c>
      <c r="AW1548" s="14" t="s">
        <v>32</v>
      </c>
      <c r="AX1548" s="14" t="s">
        <v>76</v>
      </c>
      <c r="AY1548" s="266" t="s">
        <v>205</v>
      </c>
    </row>
    <row r="1549" s="14" customFormat="1">
      <c r="A1549" s="14"/>
      <c r="B1549" s="256"/>
      <c r="C1549" s="257"/>
      <c r="D1549" s="247" t="s">
        <v>218</v>
      </c>
      <c r="E1549" s="258" t="s">
        <v>1</v>
      </c>
      <c r="F1549" s="259" t="s">
        <v>1222</v>
      </c>
      <c r="G1549" s="257"/>
      <c r="H1549" s="260">
        <v>3.419</v>
      </c>
      <c r="I1549" s="261"/>
      <c r="J1549" s="257"/>
      <c r="K1549" s="257"/>
      <c r="L1549" s="262"/>
      <c r="M1549" s="263"/>
      <c r="N1549" s="264"/>
      <c r="O1549" s="264"/>
      <c r="P1549" s="264"/>
      <c r="Q1549" s="264"/>
      <c r="R1549" s="264"/>
      <c r="S1549" s="264"/>
      <c r="T1549" s="265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66" t="s">
        <v>218</v>
      </c>
      <c r="AU1549" s="266" t="s">
        <v>214</v>
      </c>
      <c r="AV1549" s="14" t="s">
        <v>85</v>
      </c>
      <c r="AW1549" s="14" t="s">
        <v>32</v>
      </c>
      <c r="AX1549" s="14" t="s">
        <v>76</v>
      </c>
      <c r="AY1549" s="266" t="s">
        <v>205</v>
      </c>
    </row>
    <row r="1550" s="16" customFormat="1">
      <c r="A1550" s="16"/>
      <c r="B1550" s="278"/>
      <c r="C1550" s="279"/>
      <c r="D1550" s="247" t="s">
        <v>218</v>
      </c>
      <c r="E1550" s="280" t="s">
        <v>1</v>
      </c>
      <c r="F1550" s="281" t="s">
        <v>241</v>
      </c>
      <c r="G1550" s="279"/>
      <c r="H1550" s="282">
        <v>4.8399999999999999</v>
      </c>
      <c r="I1550" s="283"/>
      <c r="J1550" s="279"/>
      <c r="K1550" s="279"/>
      <c r="L1550" s="284"/>
      <c r="M1550" s="285"/>
      <c r="N1550" s="286"/>
      <c r="O1550" s="286"/>
      <c r="P1550" s="286"/>
      <c r="Q1550" s="286"/>
      <c r="R1550" s="286"/>
      <c r="S1550" s="286"/>
      <c r="T1550" s="287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T1550" s="288" t="s">
        <v>218</v>
      </c>
      <c r="AU1550" s="288" t="s">
        <v>214</v>
      </c>
      <c r="AV1550" s="16" t="s">
        <v>214</v>
      </c>
      <c r="AW1550" s="16" t="s">
        <v>32</v>
      </c>
      <c r="AX1550" s="16" t="s">
        <v>76</v>
      </c>
      <c r="AY1550" s="288" t="s">
        <v>205</v>
      </c>
    </row>
    <row r="1551" s="15" customFormat="1">
      <c r="A1551" s="15"/>
      <c r="B1551" s="267"/>
      <c r="C1551" s="268"/>
      <c r="D1551" s="247" t="s">
        <v>218</v>
      </c>
      <c r="E1551" s="269" t="s">
        <v>1</v>
      </c>
      <c r="F1551" s="270" t="s">
        <v>229</v>
      </c>
      <c r="G1551" s="268"/>
      <c r="H1551" s="271">
        <v>28.007999999999999</v>
      </c>
      <c r="I1551" s="272"/>
      <c r="J1551" s="268"/>
      <c r="K1551" s="268"/>
      <c r="L1551" s="273"/>
      <c r="M1551" s="274"/>
      <c r="N1551" s="275"/>
      <c r="O1551" s="275"/>
      <c r="P1551" s="275"/>
      <c r="Q1551" s="275"/>
      <c r="R1551" s="275"/>
      <c r="S1551" s="275"/>
      <c r="T1551" s="276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T1551" s="277" t="s">
        <v>218</v>
      </c>
      <c r="AU1551" s="277" t="s">
        <v>214</v>
      </c>
      <c r="AV1551" s="15" t="s">
        <v>213</v>
      </c>
      <c r="AW1551" s="15" t="s">
        <v>32</v>
      </c>
      <c r="AX1551" s="15" t="s">
        <v>83</v>
      </c>
      <c r="AY1551" s="277" t="s">
        <v>205</v>
      </c>
    </row>
    <row r="1552" s="2" customFormat="1" ht="21.75" customHeight="1">
      <c r="A1552" s="39"/>
      <c r="B1552" s="40"/>
      <c r="C1552" s="227" t="s">
        <v>1223</v>
      </c>
      <c r="D1552" s="227" t="s">
        <v>208</v>
      </c>
      <c r="E1552" s="228" t="s">
        <v>1224</v>
      </c>
      <c r="F1552" s="229" t="s">
        <v>1225</v>
      </c>
      <c r="G1552" s="230" t="s">
        <v>211</v>
      </c>
      <c r="H1552" s="231">
        <v>15.35</v>
      </c>
      <c r="I1552" s="232"/>
      <c r="J1552" s="233">
        <f>ROUND(I1552*H1552,2)</f>
        <v>0</v>
      </c>
      <c r="K1552" s="229" t="s">
        <v>1</v>
      </c>
      <c r="L1552" s="45"/>
      <c r="M1552" s="234" t="s">
        <v>1</v>
      </c>
      <c r="N1552" s="235" t="s">
        <v>41</v>
      </c>
      <c r="O1552" s="92"/>
      <c r="P1552" s="236">
        <f>O1552*H1552</f>
        <v>0</v>
      </c>
      <c r="Q1552" s="236">
        <v>2.3010199999999998</v>
      </c>
      <c r="R1552" s="236">
        <f>Q1552*H1552</f>
        <v>35.320656999999997</v>
      </c>
      <c r="S1552" s="236">
        <v>0</v>
      </c>
      <c r="T1552" s="237">
        <f>S1552*H1552</f>
        <v>0</v>
      </c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R1552" s="238" t="s">
        <v>213</v>
      </c>
      <c r="AT1552" s="238" t="s">
        <v>208</v>
      </c>
      <c r="AU1552" s="238" t="s">
        <v>214</v>
      </c>
      <c r="AY1552" s="18" t="s">
        <v>205</v>
      </c>
      <c r="BE1552" s="239">
        <f>IF(N1552="základní",J1552,0)</f>
        <v>0</v>
      </c>
      <c r="BF1552" s="239">
        <f>IF(N1552="snížená",J1552,0)</f>
        <v>0</v>
      </c>
      <c r="BG1552" s="239">
        <f>IF(N1552="zákl. přenesená",J1552,0)</f>
        <v>0</v>
      </c>
      <c r="BH1552" s="239">
        <f>IF(N1552="sníž. přenesená",J1552,0)</f>
        <v>0</v>
      </c>
      <c r="BI1552" s="239">
        <f>IF(N1552="nulová",J1552,0)</f>
        <v>0</v>
      </c>
      <c r="BJ1552" s="18" t="s">
        <v>83</v>
      </c>
      <c r="BK1552" s="239">
        <f>ROUND(I1552*H1552,2)</f>
        <v>0</v>
      </c>
      <c r="BL1552" s="18" t="s">
        <v>213</v>
      </c>
      <c r="BM1552" s="238" t="s">
        <v>1226</v>
      </c>
    </row>
    <row r="1553" s="13" customFormat="1">
      <c r="A1553" s="13"/>
      <c r="B1553" s="245"/>
      <c r="C1553" s="246"/>
      <c r="D1553" s="247" t="s">
        <v>218</v>
      </c>
      <c r="E1553" s="248" t="s">
        <v>1</v>
      </c>
      <c r="F1553" s="249" t="s">
        <v>219</v>
      </c>
      <c r="G1553" s="246"/>
      <c r="H1553" s="248" t="s">
        <v>1</v>
      </c>
      <c r="I1553" s="250"/>
      <c r="J1553" s="246"/>
      <c r="K1553" s="246"/>
      <c r="L1553" s="251"/>
      <c r="M1553" s="252"/>
      <c r="N1553" s="253"/>
      <c r="O1553" s="253"/>
      <c r="P1553" s="253"/>
      <c r="Q1553" s="253"/>
      <c r="R1553" s="253"/>
      <c r="S1553" s="253"/>
      <c r="T1553" s="254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55" t="s">
        <v>218</v>
      </c>
      <c r="AU1553" s="255" t="s">
        <v>214</v>
      </c>
      <c r="AV1553" s="13" t="s">
        <v>83</v>
      </c>
      <c r="AW1553" s="13" t="s">
        <v>32</v>
      </c>
      <c r="AX1553" s="13" t="s">
        <v>76</v>
      </c>
      <c r="AY1553" s="255" t="s">
        <v>205</v>
      </c>
    </row>
    <row r="1554" s="13" customFormat="1">
      <c r="A1554" s="13"/>
      <c r="B1554" s="245"/>
      <c r="C1554" s="246"/>
      <c r="D1554" s="247" t="s">
        <v>218</v>
      </c>
      <c r="E1554" s="248" t="s">
        <v>1</v>
      </c>
      <c r="F1554" s="249" t="s">
        <v>220</v>
      </c>
      <c r="G1554" s="246"/>
      <c r="H1554" s="248" t="s">
        <v>1</v>
      </c>
      <c r="I1554" s="250"/>
      <c r="J1554" s="246"/>
      <c r="K1554" s="246"/>
      <c r="L1554" s="251"/>
      <c r="M1554" s="252"/>
      <c r="N1554" s="253"/>
      <c r="O1554" s="253"/>
      <c r="P1554" s="253"/>
      <c r="Q1554" s="253"/>
      <c r="R1554" s="253"/>
      <c r="S1554" s="253"/>
      <c r="T1554" s="254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55" t="s">
        <v>218</v>
      </c>
      <c r="AU1554" s="255" t="s">
        <v>214</v>
      </c>
      <c r="AV1554" s="13" t="s">
        <v>83</v>
      </c>
      <c r="AW1554" s="13" t="s">
        <v>32</v>
      </c>
      <c r="AX1554" s="13" t="s">
        <v>76</v>
      </c>
      <c r="AY1554" s="255" t="s">
        <v>205</v>
      </c>
    </row>
    <row r="1555" s="13" customFormat="1">
      <c r="A1555" s="13"/>
      <c r="B1555" s="245"/>
      <c r="C1555" s="246"/>
      <c r="D1555" s="247" t="s">
        <v>218</v>
      </c>
      <c r="E1555" s="248" t="s">
        <v>1</v>
      </c>
      <c r="F1555" s="249" t="s">
        <v>222</v>
      </c>
      <c r="G1555" s="246"/>
      <c r="H1555" s="248" t="s">
        <v>1</v>
      </c>
      <c r="I1555" s="250"/>
      <c r="J1555" s="246"/>
      <c r="K1555" s="246"/>
      <c r="L1555" s="251"/>
      <c r="M1555" s="252"/>
      <c r="N1555" s="253"/>
      <c r="O1555" s="253"/>
      <c r="P1555" s="253"/>
      <c r="Q1555" s="253"/>
      <c r="R1555" s="253"/>
      <c r="S1555" s="253"/>
      <c r="T1555" s="254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55" t="s">
        <v>218</v>
      </c>
      <c r="AU1555" s="255" t="s">
        <v>214</v>
      </c>
      <c r="AV1555" s="13" t="s">
        <v>83</v>
      </c>
      <c r="AW1555" s="13" t="s">
        <v>32</v>
      </c>
      <c r="AX1555" s="13" t="s">
        <v>76</v>
      </c>
      <c r="AY1555" s="255" t="s">
        <v>205</v>
      </c>
    </row>
    <row r="1556" s="13" customFormat="1">
      <c r="A1556" s="13"/>
      <c r="B1556" s="245"/>
      <c r="C1556" s="246"/>
      <c r="D1556" s="247" t="s">
        <v>218</v>
      </c>
      <c r="E1556" s="248" t="s">
        <v>1</v>
      </c>
      <c r="F1556" s="249" t="s">
        <v>1227</v>
      </c>
      <c r="G1556" s="246"/>
      <c r="H1556" s="248" t="s">
        <v>1</v>
      </c>
      <c r="I1556" s="250"/>
      <c r="J1556" s="246"/>
      <c r="K1556" s="246"/>
      <c r="L1556" s="251"/>
      <c r="M1556" s="252"/>
      <c r="N1556" s="253"/>
      <c r="O1556" s="253"/>
      <c r="P1556" s="253"/>
      <c r="Q1556" s="253"/>
      <c r="R1556" s="253"/>
      <c r="S1556" s="253"/>
      <c r="T1556" s="254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55" t="s">
        <v>218</v>
      </c>
      <c r="AU1556" s="255" t="s">
        <v>214</v>
      </c>
      <c r="AV1556" s="13" t="s">
        <v>83</v>
      </c>
      <c r="AW1556" s="13" t="s">
        <v>32</v>
      </c>
      <c r="AX1556" s="13" t="s">
        <v>76</v>
      </c>
      <c r="AY1556" s="255" t="s">
        <v>205</v>
      </c>
    </row>
    <row r="1557" s="13" customFormat="1">
      <c r="A1557" s="13"/>
      <c r="B1557" s="245"/>
      <c r="C1557" s="246"/>
      <c r="D1557" s="247" t="s">
        <v>218</v>
      </c>
      <c r="E1557" s="248" t="s">
        <v>1</v>
      </c>
      <c r="F1557" s="249" t="s">
        <v>1228</v>
      </c>
      <c r="G1557" s="246"/>
      <c r="H1557" s="248" t="s">
        <v>1</v>
      </c>
      <c r="I1557" s="250"/>
      <c r="J1557" s="246"/>
      <c r="K1557" s="246"/>
      <c r="L1557" s="251"/>
      <c r="M1557" s="252"/>
      <c r="N1557" s="253"/>
      <c r="O1557" s="253"/>
      <c r="P1557" s="253"/>
      <c r="Q1557" s="253"/>
      <c r="R1557" s="253"/>
      <c r="S1557" s="253"/>
      <c r="T1557" s="254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55" t="s">
        <v>218</v>
      </c>
      <c r="AU1557" s="255" t="s">
        <v>214</v>
      </c>
      <c r="AV1557" s="13" t="s">
        <v>83</v>
      </c>
      <c r="AW1557" s="13" t="s">
        <v>32</v>
      </c>
      <c r="AX1557" s="13" t="s">
        <v>76</v>
      </c>
      <c r="AY1557" s="255" t="s">
        <v>205</v>
      </c>
    </row>
    <row r="1558" s="13" customFormat="1">
      <c r="A1558" s="13"/>
      <c r="B1558" s="245"/>
      <c r="C1558" s="246"/>
      <c r="D1558" s="247" t="s">
        <v>218</v>
      </c>
      <c r="E1558" s="248" t="s">
        <v>1</v>
      </c>
      <c r="F1558" s="249" t="s">
        <v>222</v>
      </c>
      <c r="G1558" s="246"/>
      <c r="H1558" s="248" t="s">
        <v>1</v>
      </c>
      <c r="I1558" s="250"/>
      <c r="J1558" s="246"/>
      <c r="K1558" s="246"/>
      <c r="L1558" s="251"/>
      <c r="M1558" s="252"/>
      <c r="N1558" s="253"/>
      <c r="O1558" s="253"/>
      <c r="P1558" s="253"/>
      <c r="Q1558" s="253"/>
      <c r="R1558" s="253"/>
      <c r="S1558" s="253"/>
      <c r="T1558" s="254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55" t="s">
        <v>218</v>
      </c>
      <c r="AU1558" s="255" t="s">
        <v>214</v>
      </c>
      <c r="AV1558" s="13" t="s">
        <v>83</v>
      </c>
      <c r="AW1558" s="13" t="s">
        <v>32</v>
      </c>
      <c r="AX1558" s="13" t="s">
        <v>76</v>
      </c>
      <c r="AY1558" s="255" t="s">
        <v>205</v>
      </c>
    </row>
    <row r="1559" s="14" customFormat="1">
      <c r="A1559" s="14"/>
      <c r="B1559" s="256"/>
      <c r="C1559" s="257"/>
      <c r="D1559" s="247" t="s">
        <v>218</v>
      </c>
      <c r="E1559" s="258" t="s">
        <v>1</v>
      </c>
      <c r="F1559" s="259" t="s">
        <v>1229</v>
      </c>
      <c r="G1559" s="257"/>
      <c r="H1559" s="260">
        <v>15.35</v>
      </c>
      <c r="I1559" s="261"/>
      <c r="J1559" s="257"/>
      <c r="K1559" s="257"/>
      <c r="L1559" s="262"/>
      <c r="M1559" s="263"/>
      <c r="N1559" s="264"/>
      <c r="O1559" s="264"/>
      <c r="P1559" s="264"/>
      <c r="Q1559" s="264"/>
      <c r="R1559" s="264"/>
      <c r="S1559" s="264"/>
      <c r="T1559" s="265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66" t="s">
        <v>218</v>
      </c>
      <c r="AU1559" s="266" t="s">
        <v>214</v>
      </c>
      <c r="AV1559" s="14" t="s">
        <v>85</v>
      </c>
      <c r="AW1559" s="14" t="s">
        <v>32</v>
      </c>
      <c r="AX1559" s="14" t="s">
        <v>76</v>
      </c>
      <c r="AY1559" s="266" t="s">
        <v>205</v>
      </c>
    </row>
    <row r="1560" s="15" customFormat="1">
      <c r="A1560" s="15"/>
      <c r="B1560" s="267"/>
      <c r="C1560" s="268"/>
      <c r="D1560" s="247" t="s">
        <v>218</v>
      </c>
      <c r="E1560" s="269" t="s">
        <v>1</v>
      </c>
      <c r="F1560" s="270" t="s">
        <v>229</v>
      </c>
      <c r="G1560" s="268"/>
      <c r="H1560" s="271">
        <v>15.35</v>
      </c>
      <c r="I1560" s="272"/>
      <c r="J1560" s="268"/>
      <c r="K1560" s="268"/>
      <c r="L1560" s="273"/>
      <c r="M1560" s="274"/>
      <c r="N1560" s="275"/>
      <c r="O1560" s="275"/>
      <c r="P1560" s="275"/>
      <c r="Q1560" s="275"/>
      <c r="R1560" s="275"/>
      <c r="S1560" s="275"/>
      <c r="T1560" s="276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T1560" s="277" t="s">
        <v>218</v>
      </c>
      <c r="AU1560" s="277" t="s">
        <v>214</v>
      </c>
      <c r="AV1560" s="15" t="s">
        <v>213</v>
      </c>
      <c r="AW1560" s="15" t="s">
        <v>32</v>
      </c>
      <c r="AX1560" s="15" t="s">
        <v>83</v>
      </c>
      <c r="AY1560" s="277" t="s">
        <v>205</v>
      </c>
    </row>
    <row r="1561" s="2" customFormat="1" ht="24.15" customHeight="1">
      <c r="A1561" s="39"/>
      <c r="B1561" s="40"/>
      <c r="C1561" s="227" t="s">
        <v>1230</v>
      </c>
      <c r="D1561" s="227" t="s">
        <v>208</v>
      </c>
      <c r="E1561" s="228" t="s">
        <v>1231</v>
      </c>
      <c r="F1561" s="229" t="s">
        <v>1232</v>
      </c>
      <c r="G1561" s="230" t="s">
        <v>211</v>
      </c>
      <c r="H1561" s="231">
        <v>28.007999999999999</v>
      </c>
      <c r="I1561" s="232"/>
      <c r="J1561" s="233">
        <f>ROUND(I1561*H1561,2)</f>
        <v>0</v>
      </c>
      <c r="K1561" s="229" t="s">
        <v>212</v>
      </c>
      <c r="L1561" s="45"/>
      <c r="M1561" s="234" t="s">
        <v>1</v>
      </c>
      <c r="N1561" s="235" t="s">
        <v>41</v>
      </c>
      <c r="O1561" s="92"/>
      <c r="P1561" s="236">
        <f>O1561*H1561</f>
        <v>0</v>
      </c>
      <c r="Q1561" s="236">
        <v>0.040000000000000001</v>
      </c>
      <c r="R1561" s="236">
        <f>Q1561*H1561</f>
        <v>1.12032</v>
      </c>
      <c r="S1561" s="236">
        <v>0</v>
      </c>
      <c r="T1561" s="237">
        <f>S1561*H1561</f>
        <v>0</v>
      </c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R1561" s="238" t="s">
        <v>213</v>
      </c>
      <c r="AT1561" s="238" t="s">
        <v>208</v>
      </c>
      <c r="AU1561" s="238" t="s">
        <v>214</v>
      </c>
      <c r="AY1561" s="18" t="s">
        <v>205</v>
      </c>
      <c r="BE1561" s="239">
        <f>IF(N1561="základní",J1561,0)</f>
        <v>0</v>
      </c>
      <c r="BF1561" s="239">
        <f>IF(N1561="snížená",J1561,0)</f>
        <v>0</v>
      </c>
      <c r="BG1561" s="239">
        <f>IF(N1561="zákl. přenesená",J1561,0)</f>
        <v>0</v>
      </c>
      <c r="BH1561" s="239">
        <f>IF(N1561="sníž. přenesená",J1561,0)</f>
        <v>0</v>
      </c>
      <c r="BI1561" s="239">
        <f>IF(N1561="nulová",J1561,0)</f>
        <v>0</v>
      </c>
      <c r="BJ1561" s="18" t="s">
        <v>83</v>
      </c>
      <c r="BK1561" s="239">
        <f>ROUND(I1561*H1561,2)</f>
        <v>0</v>
      </c>
      <c r="BL1561" s="18" t="s">
        <v>213</v>
      </c>
      <c r="BM1561" s="238" t="s">
        <v>1233</v>
      </c>
    </row>
    <row r="1562" s="2" customFormat="1">
      <c r="A1562" s="39"/>
      <c r="B1562" s="40"/>
      <c r="C1562" s="41"/>
      <c r="D1562" s="240" t="s">
        <v>216</v>
      </c>
      <c r="E1562" s="41"/>
      <c r="F1562" s="241" t="s">
        <v>1234</v>
      </c>
      <c r="G1562" s="41"/>
      <c r="H1562" s="41"/>
      <c r="I1562" s="242"/>
      <c r="J1562" s="41"/>
      <c r="K1562" s="41"/>
      <c r="L1562" s="45"/>
      <c r="M1562" s="243"/>
      <c r="N1562" s="244"/>
      <c r="O1562" s="92"/>
      <c r="P1562" s="92"/>
      <c r="Q1562" s="92"/>
      <c r="R1562" s="92"/>
      <c r="S1562" s="92"/>
      <c r="T1562" s="93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T1562" s="18" t="s">
        <v>216</v>
      </c>
      <c r="AU1562" s="18" t="s">
        <v>214</v>
      </c>
    </row>
    <row r="1563" s="2" customFormat="1" ht="16.5" customHeight="1">
      <c r="A1563" s="39"/>
      <c r="B1563" s="40"/>
      <c r="C1563" s="227" t="s">
        <v>1235</v>
      </c>
      <c r="D1563" s="227" t="s">
        <v>208</v>
      </c>
      <c r="E1563" s="228" t="s">
        <v>1236</v>
      </c>
      <c r="F1563" s="229" t="s">
        <v>1237</v>
      </c>
      <c r="G1563" s="230" t="s">
        <v>398</v>
      </c>
      <c r="H1563" s="231">
        <v>1.2689999999999999</v>
      </c>
      <c r="I1563" s="232"/>
      <c r="J1563" s="233">
        <f>ROUND(I1563*H1563,2)</f>
        <v>0</v>
      </c>
      <c r="K1563" s="229" t="s">
        <v>212</v>
      </c>
      <c r="L1563" s="45"/>
      <c r="M1563" s="234" t="s">
        <v>1</v>
      </c>
      <c r="N1563" s="235" t="s">
        <v>41</v>
      </c>
      <c r="O1563" s="92"/>
      <c r="P1563" s="236">
        <f>O1563*H1563</f>
        <v>0</v>
      </c>
      <c r="Q1563" s="236">
        <v>0.016070000000000001</v>
      </c>
      <c r="R1563" s="236">
        <f>Q1563*H1563</f>
        <v>0.020392830000000001</v>
      </c>
      <c r="S1563" s="236">
        <v>0</v>
      </c>
      <c r="T1563" s="237">
        <f>S1563*H1563</f>
        <v>0</v>
      </c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R1563" s="238" t="s">
        <v>213</v>
      </c>
      <c r="AT1563" s="238" t="s">
        <v>208</v>
      </c>
      <c r="AU1563" s="238" t="s">
        <v>214</v>
      </c>
      <c r="AY1563" s="18" t="s">
        <v>205</v>
      </c>
      <c r="BE1563" s="239">
        <f>IF(N1563="základní",J1563,0)</f>
        <v>0</v>
      </c>
      <c r="BF1563" s="239">
        <f>IF(N1563="snížená",J1563,0)</f>
        <v>0</v>
      </c>
      <c r="BG1563" s="239">
        <f>IF(N1563="zákl. přenesená",J1563,0)</f>
        <v>0</v>
      </c>
      <c r="BH1563" s="239">
        <f>IF(N1563="sníž. přenesená",J1563,0)</f>
        <v>0</v>
      </c>
      <c r="BI1563" s="239">
        <f>IF(N1563="nulová",J1563,0)</f>
        <v>0</v>
      </c>
      <c r="BJ1563" s="18" t="s">
        <v>83</v>
      </c>
      <c r="BK1563" s="239">
        <f>ROUND(I1563*H1563,2)</f>
        <v>0</v>
      </c>
      <c r="BL1563" s="18" t="s">
        <v>213</v>
      </c>
      <c r="BM1563" s="238" t="s">
        <v>1238</v>
      </c>
    </row>
    <row r="1564" s="2" customFormat="1">
      <c r="A1564" s="39"/>
      <c r="B1564" s="40"/>
      <c r="C1564" s="41"/>
      <c r="D1564" s="240" t="s">
        <v>216</v>
      </c>
      <c r="E1564" s="41"/>
      <c r="F1564" s="241" t="s">
        <v>1239</v>
      </c>
      <c r="G1564" s="41"/>
      <c r="H1564" s="41"/>
      <c r="I1564" s="242"/>
      <c r="J1564" s="41"/>
      <c r="K1564" s="41"/>
      <c r="L1564" s="45"/>
      <c r="M1564" s="243"/>
      <c r="N1564" s="244"/>
      <c r="O1564" s="92"/>
      <c r="P1564" s="92"/>
      <c r="Q1564" s="92"/>
      <c r="R1564" s="92"/>
      <c r="S1564" s="92"/>
      <c r="T1564" s="93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T1564" s="18" t="s">
        <v>216</v>
      </c>
      <c r="AU1564" s="18" t="s">
        <v>214</v>
      </c>
    </row>
    <row r="1565" s="13" customFormat="1">
      <c r="A1565" s="13"/>
      <c r="B1565" s="245"/>
      <c r="C1565" s="246"/>
      <c r="D1565" s="247" t="s">
        <v>218</v>
      </c>
      <c r="E1565" s="248" t="s">
        <v>1</v>
      </c>
      <c r="F1565" s="249" t="s">
        <v>1240</v>
      </c>
      <c r="G1565" s="246"/>
      <c r="H1565" s="248" t="s">
        <v>1</v>
      </c>
      <c r="I1565" s="250"/>
      <c r="J1565" s="246"/>
      <c r="K1565" s="246"/>
      <c r="L1565" s="251"/>
      <c r="M1565" s="252"/>
      <c r="N1565" s="253"/>
      <c r="O1565" s="253"/>
      <c r="P1565" s="253"/>
      <c r="Q1565" s="253"/>
      <c r="R1565" s="253"/>
      <c r="S1565" s="253"/>
      <c r="T1565" s="254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55" t="s">
        <v>218</v>
      </c>
      <c r="AU1565" s="255" t="s">
        <v>214</v>
      </c>
      <c r="AV1565" s="13" t="s">
        <v>83</v>
      </c>
      <c r="AW1565" s="13" t="s">
        <v>32</v>
      </c>
      <c r="AX1565" s="13" t="s">
        <v>76</v>
      </c>
      <c r="AY1565" s="255" t="s">
        <v>205</v>
      </c>
    </row>
    <row r="1566" s="14" customFormat="1">
      <c r="A1566" s="14"/>
      <c r="B1566" s="256"/>
      <c r="C1566" s="257"/>
      <c r="D1566" s="247" t="s">
        <v>218</v>
      </c>
      <c r="E1566" s="258" t="s">
        <v>1</v>
      </c>
      <c r="F1566" s="259" t="s">
        <v>1241</v>
      </c>
      <c r="G1566" s="257"/>
      <c r="H1566" s="260">
        <v>1.2689999999999999</v>
      </c>
      <c r="I1566" s="261"/>
      <c r="J1566" s="257"/>
      <c r="K1566" s="257"/>
      <c r="L1566" s="262"/>
      <c r="M1566" s="263"/>
      <c r="N1566" s="264"/>
      <c r="O1566" s="264"/>
      <c r="P1566" s="264"/>
      <c r="Q1566" s="264"/>
      <c r="R1566" s="264"/>
      <c r="S1566" s="264"/>
      <c r="T1566" s="265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66" t="s">
        <v>218</v>
      </c>
      <c r="AU1566" s="266" t="s">
        <v>214</v>
      </c>
      <c r="AV1566" s="14" t="s">
        <v>85</v>
      </c>
      <c r="AW1566" s="14" t="s">
        <v>32</v>
      </c>
      <c r="AX1566" s="14" t="s">
        <v>76</v>
      </c>
      <c r="AY1566" s="266" t="s">
        <v>205</v>
      </c>
    </row>
    <row r="1567" s="15" customFormat="1">
      <c r="A1567" s="15"/>
      <c r="B1567" s="267"/>
      <c r="C1567" s="268"/>
      <c r="D1567" s="247" t="s">
        <v>218</v>
      </c>
      <c r="E1567" s="269" t="s">
        <v>1</v>
      </c>
      <c r="F1567" s="270" t="s">
        <v>229</v>
      </c>
      <c r="G1567" s="268"/>
      <c r="H1567" s="271">
        <v>1.2689999999999999</v>
      </c>
      <c r="I1567" s="272"/>
      <c r="J1567" s="268"/>
      <c r="K1567" s="268"/>
      <c r="L1567" s="273"/>
      <c r="M1567" s="274"/>
      <c r="N1567" s="275"/>
      <c r="O1567" s="275"/>
      <c r="P1567" s="275"/>
      <c r="Q1567" s="275"/>
      <c r="R1567" s="275"/>
      <c r="S1567" s="275"/>
      <c r="T1567" s="276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T1567" s="277" t="s">
        <v>218</v>
      </c>
      <c r="AU1567" s="277" t="s">
        <v>214</v>
      </c>
      <c r="AV1567" s="15" t="s">
        <v>213</v>
      </c>
      <c r="AW1567" s="15" t="s">
        <v>32</v>
      </c>
      <c r="AX1567" s="15" t="s">
        <v>83</v>
      </c>
      <c r="AY1567" s="277" t="s">
        <v>205</v>
      </c>
    </row>
    <row r="1568" s="2" customFormat="1" ht="16.5" customHeight="1">
      <c r="A1568" s="39"/>
      <c r="B1568" s="40"/>
      <c r="C1568" s="227" t="s">
        <v>1242</v>
      </c>
      <c r="D1568" s="227" t="s">
        <v>208</v>
      </c>
      <c r="E1568" s="228" t="s">
        <v>1243</v>
      </c>
      <c r="F1568" s="229" t="s">
        <v>1244</v>
      </c>
      <c r="G1568" s="230" t="s">
        <v>398</v>
      </c>
      <c r="H1568" s="231">
        <v>1.2689999999999999</v>
      </c>
      <c r="I1568" s="232"/>
      <c r="J1568" s="233">
        <f>ROUND(I1568*H1568,2)</f>
        <v>0</v>
      </c>
      <c r="K1568" s="229" t="s">
        <v>212</v>
      </c>
      <c r="L1568" s="45"/>
      <c r="M1568" s="234" t="s">
        <v>1</v>
      </c>
      <c r="N1568" s="235" t="s">
        <v>41</v>
      </c>
      <c r="O1568" s="92"/>
      <c r="P1568" s="236">
        <f>O1568*H1568</f>
        <v>0</v>
      </c>
      <c r="Q1568" s="236">
        <v>0</v>
      </c>
      <c r="R1568" s="236">
        <f>Q1568*H1568</f>
        <v>0</v>
      </c>
      <c r="S1568" s="236">
        <v>0</v>
      </c>
      <c r="T1568" s="237">
        <f>S1568*H1568</f>
        <v>0</v>
      </c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R1568" s="238" t="s">
        <v>213</v>
      </c>
      <c r="AT1568" s="238" t="s">
        <v>208</v>
      </c>
      <c r="AU1568" s="238" t="s">
        <v>214</v>
      </c>
      <c r="AY1568" s="18" t="s">
        <v>205</v>
      </c>
      <c r="BE1568" s="239">
        <f>IF(N1568="základní",J1568,0)</f>
        <v>0</v>
      </c>
      <c r="BF1568" s="239">
        <f>IF(N1568="snížená",J1568,0)</f>
        <v>0</v>
      </c>
      <c r="BG1568" s="239">
        <f>IF(N1568="zákl. přenesená",J1568,0)</f>
        <v>0</v>
      </c>
      <c r="BH1568" s="239">
        <f>IF(N1568="sníž. přenesená",J1568,0)</f>
        <v>0</v>
      </c>
      <c r="BI1568" s="239">
        <f>IF(N1568="nulová",J1568,0)</f>
        <v>0</v>
      </c>
      <c r="BJ1568" s="18" t="s">
        <v>83</v>
      </c>
      <c r="BK1568" s="239">
        <f>ROUND(I1568*H1568,2)</f>
        <v>0</v>
      </c>
      <c r="BL1568" s="18" t="s">
        <v>213</v>
      </c>
      <c r="BM1568" s="238" t="s">
        <v>1245</v>
      </c>
    </row>
    <row r="1569" s="2" customFormat="1">
      <c r="A1569" s="39"/>
      <c r="B1569" s="40"/>
      <c r="C1569" s="41"/>
      <c r="D1569" s="240" t="s">
        <v>216</v>
      </c>
      <c r="E1569" s="41"/>
      <c r="F1569" s="241" t="s">
        <v>1246</v>
      </c>
      <c r="G1569" s="41"/>
      <c r="H1569" s="41"/>
      <c r="I1569" s="242"/>
      <c r="J1569" s="41"/>
      <c r="K1569" s="41"/>
      <c r="L1569" s="45"/>
      <c r="M1569" s="243"/>
      <c r="N1569" s="244"/>
      <c r="O1569" s="92"/>
      <c r="P1569" s="92"/>
      <c r="Q1569" s="92"/>
      <c r="R1569" s="92"/>
      <c r="S1569" s="92"/>
      <c r="T1569" s="93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T1569" s="18" t="s">
        <v>216</v>
      </c>
      <c r="AU1569" s="18" t="s">
        <v>214</v>
      </c>
    </row>
    <row r="1570" s="2" customFormat="1" ht="16.5" customHeight="1">
      <c r="A1570" s="39"/>
      <c r="B1570" s="40"/>
      <c r="C1570" s="227" t="s">
        <v>1247</v>
      </c>
      <c r="D1570" s="227" t="s">
        <v>208</v>
      </c>
      <c r="E1570" s="228" t="s">
        <v>1248</v>
      </c>
      <c r="F1570" s="229" t="s">
        <v>1249</v>
      </c>
      <c r="G1570" s="230" t="s">
        <v>357</v>
      </c>
      <c r="H1570" s="231">
        <v>1.258</v>
      </c>
      <c r="I1570" s="232"/>
      <c r="J1570" s="233">
        <f>ROUND(I1570*H1570,2)</f>
        <v>0</v>
      </c>
      <c r="K1570" s="229" t="s">
        <v>212</v>
      </c>
      <c r="L1570" s="45"/>
      <c r="M1570" s="234" t="s">
        <v>1</v>
      </c>
      <c r="N1570" s="235" t="s">
        <v>41</v>
      </c>
      <c r="O1570" s="92"/>
      <c r="P1570" s="236">
        <f>O1570*H1570</f>
        <v>0</v>
      </c>
      <c r="Q1570" s="236">
        <v>1.06277</v>
      </c>
      <c r="R1570" s="236">
        <f>Q1570*H1570</f>
        <v>1.33696466</v>
      </c>
      <c r="S1570" s="236">
        <v>0</v>
      </c>
      <c r="T1570" s="237">
        <f>S1570*H1570</f>
        <v>0</v>
      </c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R1570" s="238" t="s">
        <v>213</v>
      </c>
      <c r="AT1570" s="238" t="s">
        <v>208</v>
      </c>
      <c r="AU1570" s="238" t="s">
        <v>214</v>
      </c>
      <c r="AY1570" s="18" t="s">
        <v>205</v>
      </c>
      <c r="BE1570" s="239">
        <f>IF(N1570="základní",J1570,0)</f>
        <v>0</v>
      </c>
      <c r="BF1570" s="239">
        <f>IF(N1570="snížená",J1570,0)</f>
        <v>0</v>
      </c>
      <c r="BG1570" s="239">
        <f>IF(N1570="zákl. přenesená",J1570,0)</f>
        <v>0</v>
      </c>
      <c r="BH1570" s="239">
        <f>IF(N1570="sníž. přenesená",J1570,0)</f>
        <v>0</v>
      </c>
      <c r="BI1570" s="239">
        <f>IF(N1570="nulová",J1570,0)</f>
        <v>0</v>
      </c>
      <c r="BJ1570" s="18" t="s">
        <v>83</v>
      </c>
      <c r="BK1570" s="239">
        <f>ROUND(I1570*H1570,2)</f>
        <v>0</v>
      </c>
      <c r="BL1570" s="18" t="s">
        <v>213</v>
      </c>
      <c r="BM1570" s="238" t="s">
        <v>1250</v>
      </c>
    </row>
    <row r="1571" s="2" customFormat="1">
      <c r="A1571" s="39"/>
      <c r="B1571" s="40"/>
      <c r="C1571" s="41"/>
      <c r="D1571" s="240" t="s">
        <v>216</v>
      </c>
      <c r="E1571" s="41"/>
      <c r="F1571" s="241" t="s">
        <v>1251</v>
      </c>
      <c r="G1571" s="41"/>
      <c r="H1571" s="41"/>
      <c r="I1571" s="242"/>
      <c r="J1571" s="41"/>
      <c r="K1571" s="41"/>
      <c r="L1571" s="45"/>
      <c r="M1571" s="243"/>
      <c r="N1571" s="244"/>
      <c r="O1571" s="92"/>
      <c r="P1571" s="92"/>
      <c r="Q1571" s="92"/>
      <c r="R1571" s="92"/>
      <c r="S1571" s="92"/>
      <c r="T1571" s="93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T1571" s="18" t="s">
        <v>216</v>
      </c>
      <c r="AU1571" s="18" t="s">
        <v>214</v>
      </c>
    </row>
    <row r="1572" s="13" customFormat="1">
      <c r="A1572" s="13"/>
      <c r="B1572" s="245"/>
      <c r="C1572" s="246"/>
      <c r="D1572" s="247" t="s">
        <v>218</v>
      </c>
      <c r="E1572" s="248" t="s">
        <v>1</v>
      </c>
      <c r="F1572" s="249" t="s">
        <v>219</v>
      </c>
      <c r="G1572" s="246"/>
      <c r="H1572" s="248" t="s">
        <v>1</v>
      </c>
      <c r="I1572" s="250"/>
      <c r="J1572" s="246"/>
      <c r="K1572" s="246"/>
      <c r="L1572" s="251"/>
      <c r="M1572" s="252"/>
      <c r="N1572" s="253"/>
      <c r="O1572" s="253"/>
      <c r="P1572" s="253"/>
      <c r="Q1572" s="253"/>
      <c r="R1572" s="253"/>
      <c r="S1572" s="253"/>
      <c r="T1572" s="254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55" t="s">
        <v>218</v>
      </c>
      <c r="AU1572" s="255" t="s">
        <v>214</v>
      </c>
      <c r="AV1572" s="13" t="s">
        <v>83</v>
      </c>
      <c r="AW1572" s="13" t="s">
        <v>32</v>
      </c>
      <c r="AX1572" s="13" t="s">
        <v>76</v>
      </c>
      <c r="AY1572" s="255" t="s">
        <v>205</v>
      </c>
    </row>
    <row r="1573" s="13" customFormat="1">
      <c r="A1573" s="13"/>
      <c r="B1573" s="245"/>
      <c r="C1573" s="246"/>
      <c r="D1573" s="247" t="s">
        <v>218</v>
      </c>
      <c r="E1573" s="248" t="s">
        <v>1</v>
      </c>
      <c r="F1573" s="249" t="s">
        <v>220</v>
      </c>
      <c r="G1573" s="246"/>
      <c r="H1573" s="248" t="s">
        <v>1</v>
      </c>
      <c r="I1573" s="250"/>
      <c r="J1573" s="246"/>
      <c r="K1573" s="246"/>
      <c r="L1573" s="251"/>
      <c r="M1573" s="252"/>
      <c r="N1573" s="253"/>
      <c r="O1573" s="253"/>
      <c r="P1573" s="253"/>
      <c r="Q1573" s="253"/>
      <c r="R1573" s="253"/>
      <c r="S1573" s="253"/>
      <c r="T1573" s="254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55" t="s">
        <v>218</v>
      </c>
      <c r="AU1573" s="255" t="s">
        <v>214</v>
      </c>
      <c r="AV1573" s="13" t="s">
        <v>83</v>
      </c>
      <c r="AW1573" s="13" t="s">
        <v>32</v>
      </c>
      <c r="AX1573" s="13" t="s">
        <v>76</v>
      </c>
      <c r="AY1573" s="255" t="s">
        <v>205</v>
      </c>
    </row>
    <row r="1574" s="13" customFormat="1">
      <c r="A1574" s="13"/>
      <c r="B1574" s="245"/>
      <c r="C1574" s="246"/>
      <c r="D1574" s="247" t="s">
        <v>218</v>
      </c>
      <c r="E1574" s="248" t="s">
        <v>1</v>
      </c>
      <c r="F1574" s="249" t="s">
        <v>222</v>
      </c>
      <c r="G1574" s="246"/>
      <c r="H1574" s="248" t="s">
        <v>1</v>
      </c>
      <c r="I1574" s="250"/>
      <c r="J1574" s="246"/>
      <c r="K1574" s="246"/>
      <c r="L1574" s="251"/>
      <c r="M1574" s="252"/>
      <c r="N1574" s="253"/>
      <c r="O1574" s="253"/>
      <c r="P1574" s="253"/>
      <c r="Q1574" s="253"/>
      <c r="R1574" s="253"/>
      <c r="S1574" s="253"/>
      <c r="T1574" s="254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55" t="s">
        <v>218</v>
      </c>
      <c r="AU1574" s="255" t="s">
        <v>214</v>
      </c>
      <c r="AV1574" s="13" t="s">
        <v>83</v>
      </c>
      <c r="AW1574" s="13" t="s">
        <v>32</v>
      </c>
      <c r="AX1574" s="13" t="s">
        <v>76</v>
      </c>
      <c r="AY1574" s="255" t="s">
        <v>205</v>
      </c>
    </row>
    <row r="1575" s="13" customFormat="1">
      <c r="A1575" s="13"/>
      <c r="B1575" s="245"/>
      <c r="C1575" s="246"/>
      <c r="D1575" s="247" t="s">
        <v>218</v>
      </c>
      <c r="E1575" s="248" t="s">
        <v>1</v>
      </c>
      <c r="F1575" s="249" t="s">
        <v>1201</v>
      </c>
      <c r="G1575" s="246"/>
      <c r="H1575" s="248" t="s">
        <v>1</v>
      </c>
      <c r="I1575" s="250"/>
      <c r="J1575" s="246"/>
      <c r="K1575" s="246"/>
      <c r="L1575" s="251"/>
      <c r="M1575" s="252"/>
      <c r="N1575" s="253"/>
      <c r="O1575" s="253"/>
      <c r="P1575" s="253"/>
      <c r="Q1575" s="253"/>
      <c r="R1575" s="253"/>
      <c r="S1575" s="253"/>
      <c r="T1575" s="254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55" t="s">
        <v>218</v>
      </c>
      <c r="AU1575" s="255" t="s">
        <v>214</v>
      </c>
      <c r="AV1575" s="13" t="s">
        <v>83</v>
      </c>
      <c r="AW1575" s="13" t="s">
        <v>32</v>
      </c>
      <c r="AX1575" s="13" t="s">
        <v>76</v>
      </c>
      <c r="AY1575" s="255" t="s">
        <v>205</v>
      </c>
    </row>
    <row r="1576" s="14" customFormat="1">
      <c r="A1576" s="14"/>
      <c r="B1576" s="256"/>
      <c r="C1576" s="257"/>
      <c r="D1576" s="247" t="s">
        <v>218</v>
      </c>
      <c r="E1576" s="258" t="s">
        <v>1</v>
      </c>
      <c r="F1576" s="259" t="s">
        <v>1252</v>
      </c>
      <c r="G1576" s="257"/>
      <c r="H1576" s="260">
        <v>0.037999999999999999</v>
      </c>
      <c r="I1576" s="261"/>
      <c r="J1576" s="257"/>
      <c r="K1576" s="257"/>
      <c r="L1576" s="262"/>
      <c r="M1576" s="263"/>
      <c r="N1576" s="264"/>
      <c r="O1576" s="264"/>
      <c r="P1576" s="264"/>
      <c r="Q1576" s="264"/>
      <c r="R1576" s="264"/>
      <c r="S1576" s="264"/>
      <c r="T1576" s="265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266" t="s">
        <v>218</v>
      </c>
      <c r="AU1576" s="266" t="s">
        <v>214</v>
      </c>
      <c r="AV1576" s="14" t="s">
        <v>85</v>
      </c>
      <c r="AW1576" s="14" t="s">
        <v>32</v>
      </c>
      <c r="AX1576" s="14" t="s">
        <v>76</v>
      </c>
      <c r="AY1576" s="266" t="s">
        <v>205</v>
      </c>
    </row>
    <row r="1577" s="14" customFormat="1">
      <c r="A1577" s="14"/>
      <c r="B1577" s="256"/>
      <c r="C1577" s="257"/>
      <c r="D1577" s="247" t="s">
        <v>218</v>
      </c>
      <c r="E1577" s="258" t="s">
        <v>1</v>
      </c>
      <c r="F1577" s="259" t="s">
        <v>1253</v>
      </c>
      <c r="G1577" s="257"/>
      <c r="H1577" s="260">
        <v>0.073999999999999996</v>
      </c>
      <c r="I1577" s="261"/>
      <c r="J1577" s="257"/>
      <c r="K1577" s="257"/>
      <c r="L1577" s="262"/>
      <c r="M1577" s="263"/>
      <c r="N1577" s="264"/>
      <c r="O1577" s="264"/>
      <c r="P1577" s="264"/>
      <c r="Q1577" s="264"/>
      <c r="R1577" s="264"/>
      <c r="S1577" s="264"/>
      <c r="T1577" s="265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66" t="s">
        <v>218</v>
      </c>
      <c r="AU1577" s="266" t="s">
        <v>214</v>
      </c>
      <c r="AV1577" s="14" t="s">
        <v>85</v>
      </c>
      <c r="AW1577" s="14" t="s">
        <v>32</v>
      </c>
      <c r="AX1577" s="14" t="s">
        <v>76</v>
      </c>
      <c r="AY1577" s="266" t="s">
        <v>205</v>
      </c>
    </row>
    <row r="1578" s="14" customFormat="1">
      <c r="A1578" s="14"/>
      <c r="B1578" s="256"/>
      <c r="C1578" s="257"/>
      <c r="D1578" s="247" t="s">
        <v>218</v>
      </c>
      <c r="E1578" s="258" t="s">
        <v>1</v>
      </c>
      <c r="F1578" s="259" t="s">
        <v>1254</v>
      </c>
      <c r="G1578" s="257"/>
      <c r="H1578" s="260">
        <v>0.023</v>
      </c>
      <c r="I1578" s="261"/>
      <c r="J1578" s="257"/>
      <c r="K1578" s="257"/>
      <c r="L1578" s="262"/>
      <c r="M1578" s="263"/>
      <c r="N1578" s="264"/>
      <c r="O1578" s="264"/>
      <c r="P1578" s="264"/>
      <c r="Q1578" s="264"/>
      <c r="R1578" s="264"/>
      <c r="S1578" s="264"/>
      <c r="T1578" s="265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66" t="s">
        <v>218</v>
      </c>
      <c r="AU1578" s="266" t="s">
        <v>214</v>
      </c>
      <c r="AV1578" s="14" t="s">
        <v>85</v>
      </c>
      <c r="AW1578" s="14" t="s">
        <v>32</v>
      </c>
      <c r="AX1578" s="14" t="s">
        <v>76</v>
      </c>
      <c r="AY1578" s="266" t="s">
        <v>205</v>
      </c>
    </row>
    <row r="1579" s="14" customFormat="1">
      <c r="A1579" s="14"/>
      <c r="B1579" s="256"/>
      <c r="C1579" s="257"/>
      <c r="D1579" s="247" t="s">
        <v>218</v>
      </c>
      <c r="E1579" s="258" t="s">
        <v>1</v>
      </c>
      <c r="F1579" s="259" t="s">
        <v>1255</v>
      </c>
      <c r="G1579" s="257"/>
      <c r="H1579" s="260">
        <v>0.028000000000000001</v>
      </c>
      <c r="I1579" s="261"/>
      <c r="J1579" s="257"/>
      <c r="K1579" s="257"/>
      <c r="L1579" s="262"/>
      <c r="M1579" s="263"/>
      <c r="N1579" s="264"/>
      <c r="O1579" s="264"/>
      <c r="P1579" s="264"/>
      <c r="Q1579" s="264"/>
      <c r="R1579" s="264"/>
      <c r="S1579" s="264"/>
      <c r="T1579" s="265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66" t="s">
        <v>218</v>
      </c>
      <c r="AU1579" s="266" t="s">
        <v>214</v>
      </c>
      <c r="AV1579" s="14" t="s">
        <v>85</v>
      </c>
      <c r="AW1579" s="14" t="s">
        <v>32</v>
      </c>
      <c r="AX1579" s="14" t="s">
        <v>76</v>
      </c>
      <c r="AY1579" s="266" t="s">
        <v>205</v>
      </c>
    </row>
    <row r="1580" s="16" customFormat="1">
      <c r="A1580" s="16"/>
      <c r="B1580" s="278"/>
      <c r="C1580" s="279"/>
      <c r="D1580" s="247" t="s">
        <v>218</v>
      </c>
      <c r="E1580" s="280" t="s">
        <v>1</v>
      </c>
      <c r="F1580" s="281" t="s">
        <v>241</v>
      </c>
      <c r="G1580" s="279"/>
      <c r="H1580" s="282">
        <v>0.16300000000000001</v>
      </c>
      <c r="I1580" s="283"/>
      <c r="J1580" s="279"/>
      <c r="K1580" s="279"/>
      <c r="L1580" s="284"/>
      <c r="M1580" s="285"/>
      <c r="N1580" s="286"/>
      <c r="O1580" s="286"/>
      <c r="P1580" s="286"/>
      <c r="Q1580" s="286"/>
      <c r="R1580" s="286"/>
      <c r="S1580" s="286"/>
      <c r="T1580" s="287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T1580" s="288" t="s">
        <v>218</v>
      </c>
      <c r="AU1580" s="288" t="s">
        <v>214</v>
      </c>
      <c r="AV1580" s="16" t="s">
        <v>214</v>
      </c>
      <c r="AW1580" s="16" t="s">
        <v>32</v>
      </c>
      <c r="AX1580" s="16" t="s">
        <v>76</v>
      </c>
      <c r="AY1580" s="288" t="s">
        <v>205</v>
      </c>
    </row>
    <row r="1581" s="13" customFormat="1">
      <c r="A1581" s="13"/>
      <c r="B1581" s="245"/>
      <c r="C1581" s="246"/>
      <c r="D1581" s="247" t="s">
        <v>218</v>
      </c>
      <c r="E1581" s="248" t="s">
        <v>1</v>
      </c>
      <c r="F1581" s="249" t="s">
        <v>1206</v>
      </c>
      <c r="G1581" s="246"/>
      <c r="H1581" s="248" t="s">
        <v>1</v>
      </c>
      <c r="I1581" s="250"/>
      <c r="J1581" s="246"/>
      <c r="K1581" s="246"/>
      <c r="L1581" s="251"/>
      <c r="M1581" s="252"/>
      <c r="N1581" s="253"/>
      <c r="O1581" s="253"/>
      <c r="P1581" s="253"/>
      <c r="Q1581" s="253"/>
      <c r="R1581" s="253"/>
      <c r="S1581" s="253"/>
      <c r="T1581" s="254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55" t="s">
        <v>218</v>
      </c>
      <c r="AU1581" s="255" t="s">
        <v>214</v>
      </c>
      <c r="AV1581" s="13" t="s">
        <v>83</v>
      </c>
      <c r="AW1581" s="13" t="s">
        <v>32</v>
      </c>
      <c r="AX1581" s="13" t="s">
        <v>76</v>
      </c>
      <c r="AY1581" s="255" t="s">
        <v>205</v>
      </c>
    </row>
    <row r="1582" s="14" customFormat="1">
      <c r="A1582" s="14"/>
      <c r="B1582" s="256"/>
      <c r="C1582" s="257"/>
      <c r="D1582" s="247" t="s">
        <v>218</v>
      </c>
      <c r="E1582" s="258" t="s">
        <v>1</v>
      </c>
      <c r="F1582" s="259" t="s">
        <v>1256</v>
      </c>
      <c r="G1582" s="257"/>
      <c r="H1582" s="260">
        <v>0.124</v>
      </c>
      <c r="I1582" s="261"/>
      <c r="J1582" s="257"/>
      <c r="K1582" s="257"/>
      <c r="L1582" s="262"/>
      <c r="M1582" s="263"/>
      <c r="N1582" s="264"/>
      <c r="O1582" s="264"/>
      <c r="P1582" s="264"/>
      <c r="Q1582" s="264"/>
      <c r="R1582" s="264"/>
      <c r="S1582" s="264"/>
      <c r="T1582" s="265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66" t="s">
        <v>218</v>
      </c>
      <c r="AU1582" s="266" t="s">
        <v>214</v>
      </c>
      <c r="AV1582" s="14" t="s">
        <v>85</v>
      </c>
      <c r="AW1582" s="14" t="s">
        <v>32</v>
      </c>
      <c r="AX1582" s="14" t="s">
        <v>76</v>
      </c>
      <c r="AY1582" s="266" t="s">
        <v>205</v>
      </c>
    </row>
    <row r="1583" s="16" customFormat="1">
      <c r="A1583" s="16"/>
      <c r="B1583" s="278"/>
      <c r="C1583" s="279"/>
      <c r="D1583" s="247" t="s">
        <v>218</v>
      </c>
      <c r="E1583" s="280" t="s">
        <v>1</v>
      </c>
      <c r="F1583" s="281" t="s">
        <v>241</v>
      </c>
      <c r="G1583" s="279"/>
      <c r="H1583" s="282">
        <v>0.124</v>
      </c>
      <c r="I1583" s="283"/>
      <c r="J1583" s="279"/>
      <c r="K1583" s="279"/>
      <c r="L1583" s="284"/>
      <c r="M1583" s="285"/>
      <c r="N1583" s="286"/>
      <c r="O1583" s="286"/>
      <c r="P1583" s="286"/>
      <c r="Q1583" s="286"/>
      <c r="R1583" s="286"/>
      <c r="S1583" s="286"/>
      <c r="T1583" s="287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T1583" s="288" t="s">
        <v>218</v>
      </c>
      <c r="AU1583" s="288" t="s">
        <v>214</v>
      </c>
      <c r="AV1583" s="16" t="s">
        <v>214</v>
      </c>
      <c r="AW1583" s="16" t="s">
        <v>32</v>
      </c>
      <c r="AX1583" s="16" t="s">
        <v>76</v>
      </c>
      <c r="AY1583" s="288" t="s">
        <v>205</v>
      </c>
    </row>
    <row r="1584" s="13" customFormat="1">
      <c r="A1584" s="13"/>
      <c r="B1584" s="245"/>
      <c r="C1584" s="246"/>
      <c r="D1584" s="247" t="s">
        <v>218</v>
      </c>
      <c r="E1584" s="248" t="s">
        <v>1</v>
      </c>
      <c r="F1584" s="249" t="s">
        <v>1214</v>
      </c>
      <c r="G1584" s="246"/>
      <c r="H1584" s="248" t="s">
        <v>1</v>
      </c>
      <c r="I1584" s="250"/>
      <c r="J1584" s="246"/>
      <c r="K1584" s="246"/>
      <c r="L1584" s="251"/>
      <c r="M1584" s="252"/>
      <c r="N1584" s="253"/>
      <c r="O1584" s="253"/>
      <c r="P1584" s="253"/>
      <c r="Q1584" s="253"/>
      <c r="R1584" s="253"/>
      <c r="S1584" s="253"/>
      <c r="T1584" s="254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55" t="s">
        <v>218</v>
      </c>
      <c r="AU1584" s="255" t="s">
        <v>214</v>
      </c>
      <c r="AV1584" s="13" t="s">
        <v>83</v>
      </c>
      <c r="AW1584" s="13" t="s">
        <v>32</v>
      </c>
      <c r="AX1584" s="13" t="s">
        <v>76</v>
      </c>
      <c r="AY1584" s="255" t="s">
        <v>205</v>
      </c>
    </row>
    <row r="1585" s="14" customFormat="1">
      <c r="A1585" s="14"/>
      <c r="B1585" s="256"/>
      <c r="C1585" s="257"/>
      <c r="D1585" s="247" t="s">
        <v>218</v>
      </c>
      <c r="E1585" s="258" t="s">
        <v>1</v>
      </c>
      <c r="F1585" s="259" t="s">
        <v>1257</v>
      </c>
      <c r="G1585" s="257"/>
      <c r="H1585" s="260">
        <v>0.062</v>
      </c>
      <c r="I1585" s="261"/>
      <c r="J1585" s="257"/>
      <c r="K1585" s="257"/>
      <c r="L1585" s="262"/>
      <c r="M1585" s="263"/>
      <c r="N1585" s="264"/>
      <c r="O1585" s="264"/>
      <c r="P1585" s="264"/>
      <c r="Q1585" s="264"/>
      <c r="R1585" s="264"/>
      <c r="S1585" s="264"/>
      <c r="T1585" s="265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66" t="s">
        <v>218</v>
      </c>
      <c r="AU1585" s="266" t="s">
        <v>214</v>
      </c>
      <c r="AV1585" s="14" t="s">
        <v>85</v>
      </c>
      <c r="AW1585" s="14" t="s">
        <v>32</v>
      </c>
      <c r="AX1585" s="14" t="s">
        <v>76</v>
      </c>
      <c r="AY1585" s="266" t="s">
        <v>205</v>
      </c>
    </row>
    <row r="1586" s="14" customFormat="1">
      <c r="A1586" s="14"/>
      <c r="B1586" s="256"/>
      <c r="C1586" s="257"/>
      <c r="D1586" s="247" t="s">
        <v>218</v>
      </c>
      <c r="E1586" s="258" t="s">
        <v>1</v>
      </c>
      <c r="F1586" s="259" t="s">
        <v>1258</v>
      </c>
      <c r="G1586" s="257"/>
      <c r="H1586" s="260">
        <v>0.029000000000000001</v>
      </c>
      <c r="I1586" s="261"/>
      <c r="J1586" s="257"/>
      <c r="K1586" s="257"/>
      <c r="L1586" s="262"/>
      <c r="M1586" s="263"/>
      <c r="N1586" s="264"/>
      <c r="O1586" s="264"/>
      <c r="P1586" s="264"/>
      <c r="Q1586" s="264"/>
      <c r="R1586" s="264"/>
      <c r="S1586" s="264"/>
      <c r="T1586" s="265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66" t="s">
        <v>218</v>
      </c>
      <c r="AU1586" s="266" t="s">
        <v>214</v>
      </c>
      <c r="AV1586" s="14" t="s">
        <v>85</v>
      </c>
      <c r="AW1586" s="14" t="s">
        <v>32</v>
      </c>
      <c r="AX1586" s="14" t="s">
        <v>76</v>
      </c>
      <c r="AY1586" s="266" t="s">
        <v>205</v>
      </c>
    </row>
    <row r="1587" s="14" customFormat="1">
      <c r="A1587" s="14"/>
      <c r="B1587" s="256"/>
      <c r="C1587" s="257"/>
      <c r="D1587" s="247" t="s">
        <v>218</v>
      </c>
      <c r="E1587" s="258" t="s">
        <v>1</v>
      </c>
      <c r="F1587" s="259" t="s">
        <v>1259</v>
      </c>
      <c r="G1587" s="257"/>
      <c r="H1587" s="260">
        <v>0.031</v>
      </c>
      <c r="I1587" s="261"/>
      <c r="J1587" s="257"/>
      <c r="K1587" s="257"/>
      <c r="L1587" s="262"/>
      <c r="M1587" s="263"/>
      <c r="N1587" s="264"/>
      <c r="O1587" s="264"/>
      <c r="P1587" s="264"/>
      <c r="Q1587" s="264"/>
      <c r="R1587" s="264"/>
      <c r="S1587" s="264"/>
      <c r="T1587" s="265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66" t="s">
        <v>218</v>
      </c>
      <c r="AU1587" s="266" t="s">
        <v>214</v>
      </c>
      <c r="AV1587" s="14" t="s">
        <v>85</v>
      </c>
      <c r="AW1587" s="14" t="s">
        <v>32</v>
      </c>
      <c r="AX1587" s="14" t="s">
        <v>76</v>
      </c>
      <c r="AY1587" s="266" t="s">
        <v>205</v>
      </c>
    </row>
    <row r="1588" s="16" customFormat="1">
      <c r="A1588" s="16"/>
      <c r="B1588" s="278"/>
      <c r="C1588" s="279"/>
      <c r="D1588" s="247" t="s">
        <v>218</v>
      </c>
      <c r="E1588" s="280" t="s">
        <v>1</v>
      </c>
      <c r="F1588" s="281" t="s">
        <v>241</v>
      </c>
      <c r="G1588" s="279"/>
      <c r="H1588" s="282">
        <v>0.122</v>
      </c>
      <c r="I1588" s="283"/>
      <c r="J1588" s="279"/>
      <c r="K1588" s="279"/>
      <c r="L1588" s="284"/>
      <c r="M1588" s="285"/>
      <c r="N1588" s="286"/>
      <c r="O1588" s="286"/>
      <c r="P1588" s="286"/>
      <c r="Q1588" s="286"/>
      <c r="R1588" s="286"/>
      <c r="S1588" s="286"/>
      <c r="T1588" s="287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T1588" s="288" t="s">
        <v>218</v>
      </c>
      <c r="AU1588" s="288" t="s">
        <v>214</v>
      </c>
      <c r="AV1588" s="16" t="s">
        <v>214</v>
      </c>
      <c r="AW1588" s="16" t="s">
        <v>32</v>
      </c>
      <c r="AX1588" s="16" t="s">
        <v>76</v>
      </c>
      <c r="AY1588" s="288" t="s">
        <v>205</v>
      </c>
    </row>
    <row r="1589" s="13" customFormat="1">
      <c r="A1589" s="13"/>
      <c r="B1589" s="245"/>
      <c r="C1589" s="246"/>
      <c r="D1589" s="247" t="s">
        <v>218</v>
      </c>
      <c r="E1589" s="248" t="s">
        <v>1</v>
      </c>
      <c r="F1589" s="249" t="s">
        <v>1220</v>
      </c>
      <c r="G1589" s="246"/>
      <c r="H1589" s="248" t="s">
        <v>1</v>
      </c>
      <c r="I1589" s="250"/>
      <c r="J1589" s="246"/>
      <c r="K1589" s="246"/>
      <c r="L1589" s="251"/>
      <c r="M1589" s="252"/>
      <c r="N1589" s="253"/>
      <c r="O1589" s="253"/>
      <c r="P1589" s="253"/>
      <c r="Q1589" s="253"/>
      <c r="R1589" s="253"/>
      <c r="S1589" s="253"/>
      <c r="T1589" s="254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55" t="s">
        <v>218</v>
      </c>
      <c r="AU1589" s="255" t="s">
        <v>214</v>
      </c>
      <c r="AV1589" s="13" t="s">
        <v>83</v>
      </c>
      <c r="AW1589" s="13" t="s">
        <v>32</v>
      </c>
      <c r="AX1589" s="13" t="s">
        <v>76</v>
      </c>
      <c r="AY1589" s="255" t="s">
        <v>205</v>
      </c>
    </row>
    <row r="1590" s="14" customFormat="1">
      <c r="A1590" s="14"/>
      <c r="B1590" s="256"/>
      <c r="C1590" s="257"/>
      <c r="D1590" s="247" t="s">
        <v>218</v>
      </c>
      <c r="E1590" s="258" t="s">
        <v>1</v>
      </c>
      <c r="F1590" s="259" t="s">
        <v>1260</v>
      </c>
      <c r="G1590" s="257"/>
      <c r="H1590" s="260">
        <v>0.10199999999999999</v>
      </c>
      <c r="I1590" s="261"/>
      <c r="J1590" s="257"/>
      <c r="K1590" s="257"/>
      <c r="L1590" s="262"/>
      <c r="M1590" s="263"/>
      <c r="N1590" s="264"/>
      <c r="O1590" s="264"/>
      <c r="P1590" s="264"/>
      <c r="Q1590" s="264"/>
      <c r="R1590" s="264"/>
      <c r="S1590" s="264"/>
      <c r="T1590" s="265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66" t="s">
        <v>218</v>
      </c>
      <c r="AU1590" s="266" t="s">
        <v>214</v>
      </c>
      <c r="AV1590" s="14" t="s">
        <v>85</v>
      </c>
      <c r="AW1590" s="14" t="s">
        <v>32</v>
      </c>
      <c r="AX1590" s="14" t="s">
        <v>76</v>
      </c>
      <c r="AY1590" s="266" t="s">
        <v>205</v>
      </c>
    </row>
    <row r="1591" s="14" customFormat="1">
      <c r="A1591" s="14"/>
      <c r="B1591" s="256"/>
      <c r="C1591" s="257"/>
      <c r="D1591" s="247" t="s">
        <v>218</v>
      </c>
      <c r="E1591" s="258" t="s">
        <v>1</v>
      </c>
      <c r="F1591" s="259" t="s">
        <v>1261</v>
      </c>
      <c r="G1591" s="257"/>
      <c r="H1591" s="260">
        <v>0.244</v>
      </c>
      <c r="I1591" s="261"/>
      <c r="J1591" s="257"/>
      <c r="K1591" s="257"/>
      <c r="L1591" s="262"/>
      <c r="M1591" s="263"/>
      <c r="N1591" s="264"/>
      <c r="O1591" s="264"/>
      <c r="P1591" s="264"/>
      <c r="Q1591" s="264"/>
      <c r="R1591" s="264"/>
      <c r="S1591" s="264"/>
      <c r="T1591" s="265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66" t="s">
        <v>218</v>
      </c>
      <c r="AU1591" s="266" t="s">
        <v>214</v>
      </c>
      <c r="AV1591" s="14" t="s">
        <v>85</v>
      </c>
      <c r="AW1591" s="14" t="s">
        <v>32</v>
      </c>
      <c r="AX1591" s="14" t="s">
        <v>76</v>
      </c>
      <c r="AY1591" s="266" t="s">
        <v>205</v>
      </c>
    </row>
    <row r="1592" s="16" customFormat="1">
      <c r="A1592" s="16"/>
      <c r="B1592" s="278"/>
      <c r="C1592" s="279"/>
      <c r="D1592" s="247" t="s">
        <v>218</v>
      </c>
      <c r="E1592" s="280" t="s">
        <v>1</v>
      </c>
      <c r="F1592" s="281" t="s">
        <v>241</v>
      </c>
      <c r="G1592" s="279"/>
      <c r="H1592" s="282">
        <v>0.34599999999999997</v>
      </c>
      <c r="I1592" s="283"/>
      <c r="J1592" s="279"/>
      <c r="K1592" s="279"/>
      <c r="L1592" s="284"/>
      <c r="M1592" s="285"/>
      <c r="N1592" s="286"/>
      <c r="O1592" s="286"/>
      <c r="P1592" s="286"/>
      <c r="Q1592" s="286"/>
      <c r="R1592" s="286"/>
      <c r="S1592" s="286"/>
      <c r="T1592" s="287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T1592" s="288" t="s">
        <v>218</v>
      </c>
      <c r="AU1592" s="288" t="s">
        <v>214</v>
      </c>
      <c r="AV1592" s="16" t="s">
        <v>214</v>
      </c>
      <c r="AW1592" s="16" t="s">
        <v>32</v>
      </c>
      <c r="AX1592" s="16" t="s">
        <v>76</v>
      </c>
      <c r="AY1592" s="288" t="s">
        <v>205</v>
      </c>
    </row>
    <row r="1593" s="13" customFormat="1">
      <c r="A1593" s="13"/>
      <c r="B1593" s="245"/>
      <c r="C1593" s="246"/>
      <c r="D1593" s="247" t="s">
        <v>218</v>
      </c>
      <c r="E1593" s="248" t="s">
        <v>1</v>
      </c>
      <c r="F1593" s="249" t="s">
        <v>1218</v>
      </c>
      <c r="G1593" s="246"/>
      <c r="H1593" s="248" t="s">
        <v>1</v>
      </c>
      <c r="I1593" s="250"/>
      <c r="J1593" s="246"/>
      <c r="K1593" s="246"/>
      <c r="L1593" s="251"/>
      <c r="M1593" s="252"/>
      <c r="N1593" s="253"/>
      <c r="O1593" s="253"/>
      <c r="P1593" s="253"/>
      <c r="Q1593" s="253"/>
      <c r="R1593" s="253"/>
      <c r="S1593" s="253"/>
      <c r="T1593" s="254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255" t="s">
        <v>218</v>
      </c>
      <c r="AU1593" s="255" t="s">
        <v>214</v>
      </c>
      <c r="AV1593" s="13" t="s">
        <v>83</v>
      </c>
      <c r="AW1593" s="13" t="s">
        <v>32</v>
      </c>
      <c r="AX1593" s="13" t="s">
        <v>76</v>
      </c>
      <c r="AY1593" s="255" t="s">
        <v>205</v>
      </c>
    </row>
    <row r="1594" s="14" customFormat="1">
      <c r="A1594" s="14"/>
      <c r="B1594" s="256"/>
      <c r="C1594" s="257"/>
      <c r="D1594" s="247" t="s">
        <v>218</v>
      </c>
      <c r="E1594" s="258" t="s">
        <v>1</v>
      </c>
      <c r="F1594" s="259" t="s">
        <v>1262</v>
      </c>
      <c r="G1594" s="257"/>
      <c r="H1594" s="260">
        <v>0.021999999999999999</v>
      </c>
      <c r="I1594" s="261"/>
      <c r="J1594" s="257"/>
      <c r="K1594" s="257"/>
      <c r="L1594" s="262"/>
      <c r="M1594" s="263"/>
      <c r="N1594" s="264"/>
      <c r="O1594" s="264"/>
      <c r="P1594" s="264"/>
      <c r="Q1594" s="264"/>
      <c r="R1594" s="264"/>
      <c r="S1594" s="264"/>
      <c r="T1594" s="265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66" t="s">
        <v>218</v>
      </c>
      <c r="AU1594" s="266" t="s">
        <v>214</v>
      </c>
      <c r="AV1594" s="14" t="s">
        <v>85</v>
      </c>
      <c r="AW1594" s="14" t="s">
        <v>32</v>
      </c>
      <c r="AX1594" s="14" t="s">
        <v>76</v>
      </c>
      <c r="AY1594" s="266" t="s">
        <v>205</v>
      </c>
    </row>
    <row r="1595" s="16" customFormat="1">
      <c r="A1595" s="16"/>
      <c r="B1595" s="278"/>
      <c r="C1595" s="279"/>
      <c r="D1595" s="247" t="s">
        <v>218</v>
      </c>
      <c r="E1595" s="280" t="s">
        <v>1</v>
      </c>
      <c r="F1595" s="281" t="s">
        <v>241</v>
      </c>
      <c r="G1595" s="279"/>
      <c r="H1595" s="282">
        <v>0.021999999999999999</v>
      </c>
      <c r="I1595" s="283"/>
      <c r="J1595" s="279"/>
      <c r="K1595" s="279"/>
      <c r="L1595" s="284"/>
      <c r="M1595" s="285"/>
      <c r="N1595" s="286"/>
      <c r="O1595" s="286"/>
      <c r="P1595" s="286"/>
      <c r="Q1595" s="286"/>
      <c r="R1595" s="286"/>
      <c r="S1595" s="286"/>
      <c r="T1595" s="287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T1595" s="288" t="s">
        <v>218</v>
      </c>
      <c r="AU1595" s="288" t="s">
        <v>214</v>
      </c>
      <c r="AV1595" s="16" t="s">
        <v>214</v>
      </c>
      <c r="AW1595" s="16" t="s">
        <v>32</v>
      </c>
      <c r="AX1595" s="16" t="s">
        <v>76</v>
      </c>
      <c r="AY1595" s="288" t="s">
        <v>205</v>
      </c>
    </row>
    <row r="1596" s="13" customFormat="1">
      <c r="A1596" s="13"/>
      <c r="B1596" s="245"/>
      <c r="C1596" s="246"/>
      <c r="D1596" s="247" t="s">
        <v>218</v>
      </c>
      <c r="E1596" s="248" t="s">
        <v>1</v>
      </c>
      <c r="F1596" s="249" t="s">
        <v>1208</v>
      </c>
      <c r="G1596" s="246"/>
      <c r="H1596" s="248" t="s">
        <v>1</v>
      </c>
      <c r="I1596" s="250"/>
      <c r="J1596" s="246"/>
      <c r="K1596" s="246"/>
      <c r="L1596" s="251"/>
      <c r="M1596" s="252"/>
      <c r="N1596" s="253"/>
      <c r="O1596" s="253"/>
      <c r="P1596" s="253"/>
      <c r="Q1596" s="253"/>
      <c r="R1596" s="253"/>
      <c r="S1596" s="253"/>
      <c r="T1596" s="254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55" t="s">
        <v>218</v>
      </c>
      <c r="AU1596" s="255" t="s">
        <v>214</v>
      </c>
      <c r="AV1596" s="13" t="s">
        <v>83</v>
      </c>
      <c r="AW1596" s="13" t="s">
        <v>32</v>
      </c>
      <c r="AX1596" s="13" t="s">
        <v>76</v>
      </c>
      <c r="AY1596" s="255" t="s">
        <v>205</v>
      </c>
    </row>
    <row r="1597" s="14" customFormat="1">
      <c r="A1597" s="14"/>
      <c r="B1597" s="256"/>
      <c r="C1597" s="257"/>
      <c r="D1597" s="247" t="s">
        <v>218</v>
      </c>
      <c r="E1597" s="258" t="s">
        <v>1</v>
      </c>
      <c r="F1597" s="259" t="s">
        <v>1263</v>
      </c>
      <c r="G1597" s="257"/>
      <c r="H1597" s="260">
        <v>0.14000000000000001</v>
      </c>
      <c r="I1597" s="261"/>
      <c r="J1597" s="257"/>
      <c r="K1597" s="257"/>
      <c r="L1597" s="262"/>
      <c r="M1597" s="263"/>
      <c r="N1597" s="264"/>
      <c r="O1597" s="264"/>
      <c r="P1597" s="264"/>
      <c r="Q1597" s="264"/>
      <c r="R1597" s="264"/>
      <c r="S1597" s="264"/>
      <c r="T1597" s="265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66" t="s">
        <v>218</v>
      </c>
      <c r="AU1597" s="266" t="s">
        <v>214</v>
      </c>
      <c r="AV1597" s="14" t="s">
        <v>85</v>
      </c>
      <c r="AW1597" s="14" t="s">
        <v>32</v>
      </c>
      <c r="AX1597" s="14" t="s">
        <v>76</v>
      </c>
      <c r="AY1597" s="266" t="s">
        <v>205</v>
      </c>
    </row>
    <row r="1598" s="14" customFormat="1">
      <c r="A1598" s="14"/>
      <c r="B1598" s="256"/>
      <c r="C1598" s="257"/>
      <c r="D1598" s="247" t="s">
        <v>218</v>
      </c>
      <c r="E1598" s="258" t="s">
        <v>1</v>
      </c>
      <c r="F1598" s="259" t="s">
        <v>1264</v>
      </c>
      <c r="G1598" s="257"/>
      <c r="H1598" s="260">
        <v>0.11600000000000001</v>
      </c>
      <c r="I1598" s="261"/>
      <c r="J1598" s="257"/>
      <c r="K1598" s="257"/>
      <c r="L1598" s="262"/>
      <c r="M1598" s="263"/>
      <c r="N1598" s="264"/>
      <c r="O1598" s="264"/>
      <c r="P1598" s="264"/>
      <c r="Q1598" s="264"/>
      <c r="R1598" s="264"/>
      <c r="S1598" s="264"/>
      <c r="T1598" s="265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66" t="s">
        <v>218</v>
      </c>
      <c r="AU1598" s="266" t="s">
        <v>214</v>
      </c>
      <c r="AV1598" s="14" t="s">
        <v>85</v>
      </c>
      <c r="AW1598" s="14" t="s">
        <v>32</v>
      </c>
      <c r="AX1598" s="14" t="s">
        <v>76</v>
      </c>
      <c r="AY1598" s="266" t="s">
        <v>205</v>
      </c>
    </row>
    <row r="1599" s="14" customFormat="1">
      <c r="A1599" s="14"/>
      <c r="B1599" s="256"/>
      <c r="C1599" s="257"/>
      <c r="D1599" s="247" t="s">
        <v>218</v>
      </c>
      <c r="E1599" s="258" t="s">
        <v>1</v>
      </c>
      <c r="F1599" s="259" t="s">
        <v>1265</v>
      </c>
      <c r="G1599" s="257"/>
      <c r="H1599" s="260">
        <v>0.161</v>
      </c>
      <c r="I1599" s="261"/>
      <c r="J1599" s="257"/>
      <c r="K1599" s="257"/>
      <c r="L1599" s="262"/>
      <c r="M1599" s="263"/>
      <c r="N1599" s="264"/>
      <c r="O1599" s="264"/>
      <c r="P1599" s="264"/>
      <c r="Q1599" s="264"/>
      <c r="R1599" s="264"/>
      <c r="S1599" s="264"/>
      <c r="T1599" s="265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66" t="s">
        <v>218</v>
      </c>
      <c r="AU1599" s="266" t="s">
        <v>214</v>
      </c>
      <c r="AV1599" s="14" t="s">
        <v>85</v>
      </c>
      <c r="AW1599" s="14" t="s">
        <v>32</v>
      </c>
      <c r="AX1599" s="14" t="s">
        <v>76</v>
      </c>
      <c r="AY1599" s="266" t="s">
        <v>205</v>
      </c>
    </row>
    <row r="1600" s="14" customFormat="1">
      <c r="A1600" s="14"/>
      <c r="B1600" s="256"/>
      <c r="C1600" s="257"/>
      <c r="D1600" s="247" t="s">
        <v>218</v>
      </c>
      <c r="E1600" s="258" t="s">
        <v>1</v>
      </c>
      <c r="F1600" s="259" t="s">
        <v>1266</v>
      </c>
      <c r="G1600" s="257"/>
      <c r="H1600" s="260">
        <v>0.064000000000000001</v>
      </c>
      <c r="I1600" s="261"/>
      <c r="J1600" s="257"/>
      <c r="K1600" s="257"/>
      <c r="L1600" s="262"/>
      <c r="M1600" s="263"/>
      <c r="N1600" s="264"/>
      <c r="O1600" s="264"/>
      <c r="P1600" s="264"/>
      <c r="Q1600" s="264"/>
      <c r="R1600" s="264"/>
      <c r="S1600" s="264"/>
      <c r="T1600" s="265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66" t="s">
        <v>218</v>
      </c>
      <c r="AU1600" s="266" t="s">
        <v>214</v>
      </c>
      <c r="AV1600" s="14" t="s">
        <v>85</v>
      </c>
      <c r="AW1600" s="14" t="s">
        <v>32</v>
      </c>
      <c r="AX1600" s="14" t="s">
        <v>76</v>
      </c>
      <c r="AY1600" s="266" t="s">
        <v>205</v>
      </c>
    </row>
    <row r="1601" s="16" customFormat="1">
      <c r="A1601" s="16"/>
      <c r="B1601" s="278"/>
      <c r="C1601" s="279"/>
      <c r="D1601" s="247" t="s">
        <v>218</v>
      </c>
      <c r="E1601" s="280" t="s">
        <v>1</v>
      </c>
      <c r="F1601" s="281" t="s">
        <v>241</v>
      </c>
      <c r="G1601" s="279"/>
      <c r="H1601" s="282">
        <v>0.48099999999999998</v>
      </c>
      <c r="I1601" s="283"/>
      <c r="J1601" s="279"/>
      <c r="K1601" s="279"/>
      <c r="L1601" s="284"/>
      <c r="M1601" s="285"/>
      <c r="N1601" s="286"/>
      <c r="O1601" s="286"/>
      <c r="P1601" s="286"/>
      <c r="Q1601" s="286"/>
      <c r="R1601" s="286"/>
      <c r="S1601" s="286"/>
      <c r="T1601" s="287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T1601" s="288" t="s">
        <v>218</v>
      </c>
      <c r="AU1601" s="288" t="s">
        <v>214</v>
      </c>
      <c r="AV1601" s="16" t="s">
        <v>214</v>
      </c>
      <c r="AW1601" s="16" t="s">
        <v>32</v>
      </c>
      <c r="AX1601" s="16" t="s">
        <v>76</v>
      </c>
      <c r="AY1601" s="288" t="s">
        <v>205</v>
      </c>
    </row>
    <row r="1602" s="15" customFormat="1">
      <c r="A1602" s="15"/>
      <c r="B1602" s="267"/>
      <c r="C1602" s="268"/>
      <c r="D1602" s="247" t="s">
        <v>218</v>
      </c>
      <c r="E1602" s="269" t="s">
        <v>1</v>
      </c>
      <c r="F1602" s="270" t="s">
        <v>229</v>
      </c>
      <c r="G1602" s="268"/>
      <c r="H1602" s="271">
        <v>1.258</v>
      </c>
      <c r="I1602" s="272"/>
      <c r="J1602" s="268"/>
      <c r="K1602" s="268"/>
      <c r="L1602" s="273"/>
      <c r="M1602" s="274"/>
      <c r="N1602" s="275"/>
      <c r="O1602" s="275"/>
      <c r="P1602" s="275"/>
      <c r="Q1602" s="275"/>
      <c r="R1602" s="275"/>
      <c r="S1602" s="275"/>
      <c r="T1602" s="276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T1602" s="277" t="s">
        <v>218</v>
      </c>
      <c r="AU1602" s="277" t="s">
        <v>214</v>
      </c>
      <c r="AV1602" s="15" t="s">
        <v>213</v>
      </c>
      <c r="AW1602" s="15" t="s">
        <v>32</v>
      </c>
      <c r="AX1602" s="15" t="s">
        <v>83</v>
      </c>
      <c r="AY1602" s="277" t="s">
        <v>205</v>
      </c>
    </row>
    <row r="1603" s="2" customFormat="1" ht="16.5" customHeight="1">
      <c r="A1603" s="39"/>
      <c r="B1603" s="40"/>
      <c r="C1603" s="227" t="s">
        <v>1267</v>
      </c>
      <c r="D1603" s="227" t="s">
        <v>208</v>
      </c>
      <c r="E1603" s="228" t="s">
        <v>1268</v>
      </c>
      <c r="F1603" s="229" t="s">
        <v>1269</v>
      </c>
      <c r="G1603" s="230" t="s">
        <v>255</v>
      </c>
      <c r="H1603" s="231">
        <v>192.612</v>
      </c>
      <c r="I1603" s="232"/>
      <c r="J1603" s="233">
        <f>ROUND(I1603*H1603,2)</f>
        <v>0</v>
      </c>
      <c r="K1603" s="229" t="s">
        <v>755</v>
      </c>
      <c r="L1603" s="45"/>
      <c r="M1603" s="234" t="s">
        <v>1</v>
      </c>
      <c r="N1603" s="235" t="s">
        <v>41</v>
      </c>
      <c r="O1603" s="92"/>
      <c r="P1603" s="236">
        <f>O1603*H1603</f>
        <v>0</v>
      </c>
      <c r="Q1603" s="236">
        <v>0.0078100000000000001</v>
      </c>
      <c r="R1603" s="236">
        <f>Q1603*H1603</f>
        <v>1.5042997199999999</v>
      </c>
      <c r="S1603" s="236">
        <v>0</v>
      </c>
      <c r="T1603" s="237">
        <f>S1603*H1603</f>
        <v>0</v>
      </c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R1603" s="238" t="s">
        <v>213</v>
      </c>
      <c r="AT1603" s="238" t="s">
        <v>208</v>
      </c>
      <c r="AU1603" s="238" t="s">
        <v>214</v>
      </c>
      <c r="AY1603" s="18" t="s">
        <v>205</v>
      </c>
      <c r="BE1603" s="239">
        <f>IF(N1603="základní",J1603,0)</f>
        <v>0</v>
      </c>
      <c r="BF1603" s="239">
        <f>IF(N1603="snížená",J1603,0)</f>
        <v>0</v>
      </c>
      <c r="BG1603" s="239">
        <f>IF(N1603="zákl. přenesená",J1603,0)</f>
        <v>0</v>
      </c>
      <c r="BH1603" s="239">
        <f>IF(N1603="sníž. přenesená",J1603,0)</f>
        <v>0</v>
      </c>
      <c r="BI1603" s="239">
        <f>IF(N1603="nulová",J1603,0)</f>
        <v>0</v>
      </c>
      <c r="BJ1603" s="18" t="s">
        <v>83</v>
      </c>
      <c r="BK1603" s="239">
        <f>ROUND(I1603*H1603,2)</f>
        <v>0</v>
      </c>
      <c r="BL1603" s="18" t="s">
        <v>213</v>
      </c>
      <c r="BM1603" s="238" t="s">
        <v>1270</v>
      </c>
    </row>
    <row r="1604" s="13" customFormat="1">
      <c r="A1604" s="13"/>
      <c r="B1604" s="245"/>
      <c r="C1604" s="246"/>
      <c r="D1604" s="247" t="s">
        <v>218</v>
      </c>
      <c r="E1604" s="248" t="s">
        <v>1</v>
      </c>
      <c r="F1604" s="249" t="s">
        <v>219</v>
      </c>
      <c r="G1604" s="246"/>
      <c r="H1604" s="248" t="s">
        <v>1</v>
      </c>
      <c r="I1604" s="250"/>
      <c r="J1604" s="246"/>
      <c r="K1604" s="246"/>
      <c r="L1604" s="251"/>
      <c r="M1604" s="252"/>
      <c r="N1604" s="253"/>
      <c r="O1604" s="253"/>
      <c r="P1604" s="253"/>
      <c r="Q1604" s="253"/>
      <c r="R1604" s="253"/>
      <c r="S1604" s="253"/>
      <c r="T1604" s="254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55" t="s">
        <v>218</v>
      </c>
      <c r="AU1604" s="255" t="s">
        <v>214</v>
      </c>
      <c r="AV1604" s="13" t="s">
        <v>83</v>
      </c>
      <c r="AW1604" s="13" t="s">
        <v>32</v>
      </c>
      <c r="AX1604" s="13" t="s">
        <v>76</v>
      </c>
      <c r="AY1604" s="255" t="s">
        <v>205</v>
      </c>
    </row>
    <row r="1605" s="13" customFormat="1">
      <c r="A1605" s="13"/>
      <c r="B1605" s="245"/>
      <c r="C1605" s="246"/>
      <c r="D1605" s="247" t="s">
        <v>218</v>
      </c>
      <c r="E1605" s="248" t="s">
        <v>1</v>
      </c>
      <c r="F1605" s="249" t="s">
        <v>220</v>
      </c>
      <c r="G1605" s="246"/>
      <c r="H1605" s="248" t="s">
        <v>1</v>
      </c>
      <c r="I1605" s="250"/>
      <c r="J1605" s="246"/>
      <c r="K1605" s="246"/>
      <c r="L1605" s="251"/>
      <c r="M1605" s="252"/>
      <c r="N1605" s="253"/>
      <c r="O1605" s="253"/>
      <c r="P1605" s="253"/>
      <c r="Q1605" s="253"/>
      <c r="R1605" s="253"/>
      <c r="S1605" s="253"/>
      <c r="T1605" s="254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55" t="s">
        <v>218</v>
      </c>
      <c r="AU1605" s="255" t="s">
        <v>214</v>
      </c>
      <c r="AV1605" s="13" t="s">
        <v>83</v>
      </c>
      <c r="AW1605" s="13" t="s">
        <v>32</v>
      </c>
      <c r="AX1605" s="13" t="s">
        <v>76</v>
      </c>
      <c r="AY1605" s="255" t="s">
        <v>205</v>
      </c>
    </row>
    <row r="1606" s="13" customFormat="1">
      <c r="A1606" s="13"/>
      <c r="B1606" s="245"/>
      <c r="C1606" s="246"/>
      <c r="D1606" s="247" t="s">
        <v>218</v>
      </c>
      <c r="E1606" s="248" t="s">
        <v>1</v>
      </c>
      <c r="F1606" s="249" t="s">
        <v>222</v>
      </c>
      <c r="G1606" s="246"/>
      <c r="H1606" s="248" t="s">
        <v>1</v>
      </c>
      <c r="I1606" s="250"/>
      <c r="J1606" s="246"/>
      <c r="K1606" s="246"/>
      <c r="L1606" s="251"/>
      <c r="M1606" s="252"/>
      <c r="N1606" s="253"/>
      <c r="O1606" s="253"/>
      <c r="P1606" s="253"/>
      <c r="Q1606" s="253"/>
      <c r="R1606" s="253"/>
      <c r="S1606" s="253"/>
      <c r="T1606" s="254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55" t="s">
        <v>218</v>
      </c>
      <c r="AU1606" s="255" t="s">
        <v>214</v>
      </c>
      <c r="AV1606" s="13" t="s">
        <v>83</v>
      </c>
      <c r="AW1606" s="13" t="s">
        <v>32</v>
      </c>
      <c r="AX1606" s="13" t="s">
        <v>76</v>
      </c>
      <c r="AY1606" s="255" t="s">
        <v>205</v>
      </c>
    </row>
    <row r="1607" s="14" customFormat="1">
      <c r="A1607" s="14"/>
      <c r="B1607" s="256"/>
      <c r="C1607" s="257"/>
      <c r="D1607" s="247" t="s">
        <v>218</v>
      </c>
      <c r="E1607" s="258" t="s">
        <v>1</v>
      </c>
      <c r="F1607" s="259" t="s">
        <v>1271</v>
      </c>
      <c r="G1607" s="257"/>
      <c r="H1607" s="260">
        <v>37.909999999999997</v>
      </c>
      <c r="I1607" s="261"/>
      <c r="J1607" s="257"/>
      <c r="K1607" s="257"/>
      <c r="L1607" s="262"/>
      <c r="M1607" s="263"/>
      <c r="N1607" s="264"/>
      <c r="O1607" s="264"/>
      <c r="P1607" s="264"/>
      <c r="Q1607" s="264"/>
      <c r="R1607" s="264"/>
      <c r="S1607" s="264"/>
      <c r="T1607" s="265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66" t="s">
        <v>218</v>
      </c>
      <c r="AU1607" s="266" t="s">
        <v>214</v>
      </c>
      <c r="AV1607" s="14" t="s">
        <v>85</v>
      </c>
      <c r="AW1607" s="14" t="s">
        <v>32</v>
      </c>
      <c r="AX1607" s="14" t="s">
        <v>76</v>
      </c>
      <c r="AY1607" s="266" t="s">
        <v>205</v>
      </c>
    </row>
    <row r="1608" s="14" customFormat="1">
      <c r="A1608" s="14"/>
      <c r="B1608" s="256"/>
      <c r="C1608" s="257"/>
      <c r="D1608" s="247" t="s">
        <v>218</v>
      </c>
      <c r="E1608" s="258" t="s">
        <v>1</v>
      </c>
      <c r="F1608" s="259" t="s">
        <v>1272</v>
      </c>
      <c r="G1608" s="257"/>
      <c r="H1608" s="260">
        <v>20.5</v>
      </c>
      <c r="I1608" s="261"/>
      <c r="J1608" s="257"/>
      <c r="K1608" s="257"/>
      <c r="L1608" s="262"/>
      <c r="M1608" s="263"/>
      <c r="N1608" s="264"/>
      <c r="O1608" s="264"/>
      <c r="P1608" s="264"/>
      <c r="Q1608" s="264"/>
      <c r="R1608" s="264"/>
      <c r="S1608" s="264"/>
      <c r="T1608" s="265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66" t="s">
        <v>218</v>
      </c>
      <c r="AU1608" s="266" t="s">
        <v>214</v>
      </c>
      <c r="AV1608" s="14" t="s">
        <v>85</v>
      </c>
      <c r="AW1608" s="14" t="s">
        <v>32</v>
      </c>
      <c r="AX1608" s="14" t="s">
        <v>76</v>
      </c>
      <c r="AY1608" s="266" t="s">
        <v>205</v>
      </c>
    </row>
    <row r="1609" s="14" customFormat="1">
      <c r="A1609" s="14"/>
      <c r="B1609" s="256"/>
      <c r="C1609" s="257"/>
      <c r="D1609" s="247" t="s">
        <v>218</v>
      </c>
      <c r="E1609" s="258" t="s">
        <v>1</v>
      </c>
      <c r="F1609" s="259" t="s">
        <v>1273</v>
      </c>
      <c r="G1609" s="257"/>
      <c r="H1609" s="260">
        <v>9.9000000000000004</v>
      </c>
      <c r="I1609" s="261"/>
      <c r="J1609" s="257"/>
      <c r="K1609" s="257"/>
      <c r="L1609" s="262"/>
      <c r="M1609" s="263"/>
      <c r="N1609" s="264"/>
      <c r="O1609" s="264"/>
      <c r="P1609" s="264"/>
      <c r="Q1609" s="264"/>
      <c r="R1609" s="264"/>
      <c r="S1609" s="264"/>
      <c r="T1609" s="265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66" t="s">
        <v>218</v>
      </c>
      <c r="AU1609" s="266" t="s">
        <v>214</v>
      </c>
      <c r="AV1609" s="14" t="s">
        <v>85</v>
      </c>
      <c r="AW1609" s="14" t="s">
        <v>32</v>
      </c>
      <c r="AX1609" s="14" t="s">
        <v>76</v>
      </c>
      <c r="AY1609" s="266" t="s">
        <v>205</v>
      </c>
    </row>
    <row r="1610" s="14" customFormat="1">
      <c r="A1610" s="14"/>
      <c r="B1610" s="256"/>
      <c r="C1610" s="257"/>
      <c r="D1610" s="247" t="s">
        <v>218</v>
      </c>
      <c r="E1610" s="258" t="s">
        <v>1</v>
      </c>
      <c r="F1610" s="259" t="s">
        <v>1274</v>
      </c>
      <c r="G1610" s="257"/>
      <c r="H1610" s="260">
        <v>15.9</v>
      </c>
      <c r="I1610" s="261"/>
      <c r="J1610" s="257"/>
      <c r="K1610" s="257"/>
      <c r="L1610" s="262"/>
      <c r="M1610" s="263"/>
      <c r="N1610" s="264"/>
      <c r="O1610" s="264"/>
      <c r="P1610" s="264"/>
      <c r="Q1610" s="264"/>
      <c r="R1610" s="264"/>
      <c r="S1610" s="264"/>
      <c r="T1610" s="265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66" t="s">
        <v>218</v>
      </c>
      <c r="AU1610" s="266" t="s">
        <v>214</v>
      </c>
      <c r="AV1610" s="14" t="s">
        <v>85</v>
      </c>
      <c r="AW1610" s="14" t="s">
        <v>32</v>
      </c>
      <c r="AX1610" s="14" t="s">
        <v>76</v>
      </c>
      <c r="AY1610" s="266" t="s">
        <v>205</v>
      </c>
    </row>
    <row r="1611" s="14" customFormat="1">
      <c r="A1611" s="14"/>
      <c r="B1611" s="256"/>
      <c r="C1611" s="257"/>
      <c r="D1611" s="247" t="s">
        <v>218</v>
      </c>
      <c r="E1611" s="258" t="s">
        <v>1</v>
      </c>
      <c r="F1611" s="259" t="s">
        <v>1275</v>
      </c>
      <c r="G1611" s="257"/>
      <c r="H1611" s="260">
        <v>21.800000000000001</v>
      </c>
      <c r="I1611" s="261"/>
      <c r="J1611" s="257"/>
      <c r="K1611" s="257"/>
      <c r="L1611" s="262"/>
      <c r="M1611" s="263"/>
      <c r="N1611" s="264"/>
      <c r="O1611" s="264"/>
      <c r="P1611" s="264"/>
      <c r="Q1611" s="264"/>
      <c r="R1611" s="264"/>
      <c r="S1611" s="264"/>
      <c r="T1611" s="265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66" t="s">
        <v>218</v>
      </c>
      <c r="AU1611" s="266" t="s">
        <v>214</v>
      </c>
      <c r="AV1611" s="14" t="s">
        <v>85</v>
      </c>
      <c r="AW1611" s="14" t="s">
        <v>32</v>
      </c>
      <c r="AX1611" s="14" t="s">
        <v>76</v>
      </c>
      <c r="AY1611" s="266" t="s">
        <v>205</v>
      </c>
    </row>
    <row r="1612" s="14" customFormat="1">
      <c r="A1612" s="14"/>
      <c r="B1612" s="256"/>
      <c r="C1612" s="257"/>
      <c r="D1612" s="247" t="s">
        <v>218</v>
      </c>
      <c r="E1612" s="258" t="s">
        <v>1</v>
      </c>
      <c r="F1612" s="259" t="s">
        <v>1276</v>
      </c>
      <c r="G1612" s="257"/>
      <c r="H1612" s="260">
        <v>9.1999999999999993</v>
      </c>
      <c r="I1612" s="261"/>
      <c r="J1612" s="257"/>
      <c r="K1612" s="257"/>
      <c r="L1612" s="262"/>
      <c r="M1612" s="263"/>
      <c r="N1612" s="264"/>
      <c r="O1612" s="264"/>
      <c r="P1612" s="264"/>
      <c r="Q1612" s="264"/>
      <c r="R1612" s="264"/>
      <c r="S1612" s="264"/>
      <c r="T1612" s="265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T1612" s="266" t="s">
        <v>218</v>
      </c>
      <c r="AU1612" s="266" t="s">
        <v>214</v>
      </c>
      <c r="AV1612" s="14" t="s">
        <v>85</v>
      </c>
      <c r="AW1612" s="14" t="s">
        <v>32</v>
      </c>
      <c r="AX1612" s="14" t="s">
        <v>76</v>
      </c>
      <c r="AY1612" s="266" t="s">
        <v>205</v>
      </c>
    </row>
    <row r="1613" s="14" customFormat="1">
      <c r="A1613" s="14"/>
      <c r="B1613" s="256"/>
      <c r="C1613" s="257"/>
      <c r="D1613" s="247" t="s">
        <v>218</v>
      </c>
      <c r="E1613" s="258" t="s">
        <v>1</v>
      </c>
      <c r="F1613" s="259" t="s">
        <v>1277</v>
      </c>
      <c r="G1613" s="257"/>
      <c r="H1613" s="260">
        <v>10.199999999999999</v>
      </c>
      <c r="I1613" s="261"/>
      <c r="J1613" s="257"/>
      <c r="K1613" s="257"/>
      <c r="L1613" s="262"/>
      <c r="M1613" s="263"/>
      <c r="N1613" s="264"/>
      <c r="O1613" s="264"/>
      <c r="P1613" s="264"/>
      <c r="Q1613" s="264"/>
      <c r="R1613" s="264"/>
      <c r="S1613" s="264"/>
      <c r="T1613" s="265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66" t="s">
        <v>218</v>
      </c>
      <c r="AU1613" s="266" t="s">
        <v>214</v>
      </c>
      <c r="AV1613" s="14" t="s">
        <v>85</v>
      </c>
      <c r="AW1613" s="14" t="s">
        <v>32</v>
      </c>
      <c r="AX1613" s="14" t="s">
        <v>76</v>
      </c>
      <c r="AY1613" s="266" t="s">
        <v>205</v>
      </c>
    </row>
    <row r="1614" s="14" customFormat="1">
      <c r="A1614" s="14"/>
      <c r="B1614" s="256"/>
      <c r="C1614" s="257"/>
      <c r="D1614" s="247" t="s">
        <v>218</v>
      </c>
      <c r="E1614" s="258" t="s">
        <v>1</v>
      </c>
      <c r="F1614" s="259" t="s">
        <v>1278</v>
      </c>
      <c r="G1614" s="257"/>
      <c r="H1614" s="260">
        <v>13.98</v>
      </c>
      <c r="I1614" s="261"/>
      <c r="J1614" s="257"/>
      <c r="K1614" s="257"/>
      <c r="L1614" s="262"/>
      <c r="M1614" s="263"/>
      <c r="N1614" s="264"/>
      <c r="O1614" s="264"/>
      <c r="P1614" s="264"/>
      <c r="Q1614" s="264"/>
      <c r="R1614" s="264"/>
      <c r="S1614" s="264"/>
      <c r="T1614" s="265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66" t="s">
        <v>218</v>
      </c>
      <c r="AU1614" s="266" t="s">
        <v>214</v>
      </c>
      <c r="AV1614" s="14" t="s">
        <v>85</v>
      </c>
      <c r="AW1614" s="14" t="s">
        <v>32</v>
      </c>
      <c r="AX1614" s="14" t="s">
        <v>76</v>
      </c>
      <c r="AY1614" s="266" t="s">
        <v>205</v>
      </c>
    </row>
    <row r="1615" s="14" customFormat="1">
      <c r="A1615" s="14"/>
      <c r="B1615" s="256"/>
      <c r="C1615" s="257"/>
      <c r="D1615" s="247" t="s">
        <v>218</v>
      </c>
      <c r="E1615" s="258" t="s">
        <v>1</v>
      </c>
      <c r="F1615" s="259" t="s">
        <v>1279</v>
      </c>
      <c r="G1615" s="257"/>
      <c r="H1615" s="260">
        <v>22.899999999999999</v>
      </c>
      <c r="I1615" s="261"/>
      <c r="J1615" s="257"/>
      <c r="K1615" s="257"/>
      <c r="L1615" s="262"/>
      <c r="M1615" s="263"/>
      <c r="N1615" s="264"/>
      <c r="O1615" s="264"/>
      <c r="P1615" s="264"/>
      <c r="Q1615" s="264"/>
      <c r="R1615" s="264"/>
      <c r="S1615" s="264"/>
      <c r="T1615" s="265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66" t="s">
        <v>218</v>
      </c>
      <c r="AU1615" s="266" t="s">
        <v>214</v>
      </c>
      <c r="AV1615" s="14" t="s">
        <v>85</v>
      </c>
      <c r="AW1615" s="14" t="s">
        <v>32</v>
      </c>
      <c r="AX1615" s="14" t="s">
        <v>76</v>
      </c>
      <c r="AY1615" s="266" t="s">
        <v>205</v>
      </c>
    </row>
    <row r="1616" s="14" customFormat="1">
      <c r="A1616" s="14"/>
      <c r="B1616" s="256"/>
      <c r="C1616" s="257"/>
      <c r="D1616" s="247" t="s">
        <v>218</v>
      </c>
      <c r="E1616" s="258" t="s">
        <v>1</v>
      </c>
      <c r="F1616" s="259" t="s">
        <v>1280</v>
      </c>
      <c r="G1616" s="257"/>
      <c r="H1616" s="260">
        <v>15.060000000000001</v>
      </c>
      <c r="I1616" s="261"/>
      <c r="J1616" s="257"/>
      <c r="K1616" s="257"/>
      <c r="L1616" s="262"/>
      <c r="M1616" s="263"/>
      <c r="N1616" s="264"/>
      <c r="O1616" s="264"/>
      <c r="P1616" s="264"/>
      <c r="Q1616" s="264"/>
      <c r="R1616" s="264"/>
      <c r="S1616" s="264"/>
      <c r="T1616" s="265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66" t="s">
        <v>218</v>
      </c>
      <c r="AU1616" s="266" t="s">
        <v>214</v>
      </c>
      <c r="AV1616" s="14" t="s">
        <v>85</v>
      </c>
      <c r="AW1616" s="14" t="s">
        <v>32</v>
      </c>
      <c r="AX1616" s="14" t="s">
        <v>76</v>
      </c>
      <c r="AY1616" s="266" t="s">
        <v>205</v>
      </c>
    </row>
    <row r="1617" s="13" customFormat="1">
      <c r="A1617" s="13"/>
      <c r="B1617" s="245"/>
      <c r="C1617" s="246"/>
      <c r="D1617" s="247" t="s">
        <v>218</v>
      </c>
      <c r="E1617" s="248" t="s">
        <v>1</v>
      </c>
      <c r="F1617" s="249" t="s">
        <v>1281</v>
      </c>
      <c r="G1617" s="246"/>
      <c r="H1617" s="248" t="s">
        <v>1</v>
      </c>
      <c r="I1617" s="250"/>
      <c r="J1617" s="246"/>
      <c r="K1617" s="246"/>
      <c r="L1617" s="251"/>
      <c r="M1617" s="252"/>
      <c r="N1617" s="253"/>
      <c r="O1617" s="253"/>
      <c r="P1617" s="253"/>
      <c r="Q1617" s="253"/>
      <c r="R1617" s="253"/>
      <c r="S1617" s="253"/>
      <c r="T1617" s="254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55" t="s">
        <v>218</v>
      </c>
      <c r="AU1617" s="255" t="s">
        <v>214</v>
      </c>
      <c r="AV1617" s="13" t="s">
        <v>83</v>
      </c>
      <c r="AW1617" s="13" t="s">
        <v>32</v>
      </c>
      <c r="AX1617" s="13" t="s">
        <v>76</v>
      </c>
      <c r="AY1617" s="255" t="s">
        <v>205</v>
      </c>
    </row>
    <row r="1618" s="16" customFormat="1">
      <c r="A1618" s="16"/>
      <c r="B1618" s="278"/>
      <c r="C1618" s="279"/>
      <c r="D1618" s="247" t="s">
        <v>218</v>
      </c>
      <c r="E1618" s="280" t="s">
        <v>1</v>
      </c>
      <c r="F1618" s="281" t="s">
        <v>241</v>
      </c>
      <c r="G1618" s="279"/>
      <c r="H1618" s="282">
        <v>177.34999999999999</v>
      </c>
      <c r="I1618" s="283"/>
      <c r="J1618" s="279"/>
      <c r="K1618" s="279"/>
      <c r="L1618" s="284"/>
      <c r="M1618" s="285"/>
      <c r="N1618" s="286"/>
      <c r="O1618" s="286"/>
      <c r="P1618" s="286"/>
      <c r="Q1618" s="286"/>
      <c r="R1618" s="286"/>
      <c r="S1618" s="286"/>
      <c r="T1618" s="287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T1618" s="288" t="s">
        <v>218</v>
      </c>
      <c r="AU1618" s="288" t="s">
        <v>214</v>
      </c>
      <c r="AV1618" s="16" t="s">
        <v>214</v>
      </c>
      <c r="AW1618" s="16" t="s">
        <v>32</v>
      </c>
      <c r="AX1618" s="16" t="s">
        <v>76</v>
      </c>
      <c r="AY1618" s="288" t="s">
        <v>205</v>
      </c>
    </row>
    <row r="1619" s="14" customFormat="1">
      <c r="A1619" s="14"/>
      <c r="B1619" s="256"/>
      <c r="C1619" s="257"/>
      <c r="D1619" s="247" t="s">
        <v>218</v>
      </c>
      <c r="E1619" s="258" t="s">
        <v>1</v>
      </c>
      <c r="F1619" s="259" t="s">
        <v>1282</v>
      </c>
      <c r="G1619" s="257"/>
      <c r="H1619" s="260">
        <v>1.8620000000000001</v>
      </c>
      <c r="I1619" s="261"/>
      <c r="J1619" s="257"/>
      <c r="K1619" s="257"/>
      <c r="L1619" s="262"/>
      <c r="M1619" s="263"/>
      <c r="N1619" s="264"/>
      <c r="O1619" s="264"/>
      <c r="P1619" s="264"/>
      <c r="Q1619" s="264"/>
      <c r="R1619" s="264"/>
      <c r="S1619" s="264"/>
      <c r="T1619" s="265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66" t="s">
        <v>218</v>
      </c>
      <c r="AU1619" s="266" t="s">
        <v>214</v>
      </c>
      <c r="AV1619" s="14" t="s">
        <v>85</v>
      </c>
      <c r="AW1619" s="14" t="s">
        <v>32</v>
      </c>
      <c r="AX1619" s="14" t="s">
        <v>76</v>
      </c>
      <c r="AY1619" s="266" t="s">
        <v>205</v>
      </c>
    </row>
    <row r="1620" s="14" customFormat="1">
      <c r="A1620" s="14"/>
      <c r="B1620" s="256"/>
      <c r="C1620" s="257"/>
      <c r="D1620" s="247" t="s">
        <v>218</v>
      </c>
      <c r="E1620" s="258" t="s">
        <v>1</v>
      </c>
      <c r="F1620" s="259" t="s">
        <v>1283</v>
      </c>
      <c r="G1620" s="257"/>
      <c r="H1620" s="260">
        <v>1.5840000000000001</v>
      </c>
      <c r="I1620" s="261"/>
      <c r="J1620" s="257"/>
      <c r="K1620" s="257"/>
      <c r="L1620" s="262"/>
      <c r="M1620" s="263"/>
      <c r="N1620" s="264"/>
      <c r="O1620" s="264"/>
      <c r="P1620" s="264"/>
      <c r="Q1620" s="264"/>
      <c r="R1620" s="264"/>
      <c r="S1620" s="264"/>
      <c r="T1620" s="265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66" t="s">
        <v>218</v>
      </c>
      <c r="AU1620" s="266" t="s">
        <v>214</v>
      </c>
      <c r="AV1620" s="14" t="s">
        <v>85</v>
      </c>
      <c r="AW1620" s="14" t="s">
        <v>32</v>
      </c>
      <c r="AX1620" s="14" t="s">
        <v>76</v>
      </c>
      <c r="AY1620" s="266" t="s">
        <v>205</v>
      </c>
    </row>
    <row r="1621" s="14" customFormat="1">
      <c r="A1621" s="14"/>
      <c r="B1621" s="256"/>
      <c r="C1621" s="257"/>
      <c r="D1621" s="247" t="s">
        <v>218</v>
      </c>
      <c r="E1621" s="258" t="s">
        <v>1</v>
      </c>
      <c r="F1621" s="259" t="s">
        <v>1284</v>
      </c>
      <c r="G1621" s="257"/>
      <c r="H1621" s="260">
        <v>9.7200000000000006</v>
      </c>
      <c r="I1621" s="261"/>
      <c r="J1621" s="257"/>
      <c r="K1621" s="257"/>
      <c r="L1621" s="262"/>
      <c r="M1621" s="263"/>
      <c r="N1621" s="264"/>
      <c r="O1621" s="264"/>
      <c r="P1621" s="264"/>
      <c r="Q1621" s="264"/>
      <c r="R1621" s="264"/>
      <c r="S1621" s="264"/>
      <c r="T1621" s="265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66" t="s">
        <v>218</v>
      </c>
      <c r="AU1621" s="266" t="s">
        <v>214</v>
      </c>
      <c r="AV1621" s="14" t="s">
        <v>85</v>
      </c>
      <c r="AW1621" s="14" t="s">
        <v>32</v>
      </c>
      <c r="AX1621" s="14" t="s">
        <v>76</v>
      </c>
      <c r="AY1621" s="266" t="s">
        <v>205</v>
      </c>
    </row>
    <row r="1622" s="16" customFormat="1">
      <c r="A1622" s="16"/>
      <c r="B1622" s="278"/>
      <c r="C1622" s="279"/>
      <c r="D1622" s="247" t="s">
        <v>218</v>
      </c>
      <c r="E1622" s="280" t="s">
        <v>1</v>
      </c>
      <c r="F1622" s="281" t="s">
        <v>241</v>
      </c>
      <c r="G1622" s="279"/>
      <c r="H1622" s="282">
        <v>13.166</v>
      </c>
      <c r="I1622" s="283"/>
      <c r="J1622" s="279"/>
      <c r="K1622" s="279"/>
      <c r="L1622" s="284"/>
      <c r="M1622" s="285"/>
      <c r="N1622" s="286"/>
      <c r="O1622" s="286"/>
      <c r="P1622" s="286"/>
      <c r="Q1622" s="286"/>
      <c r="R1622" s="286"/>
      <c r="S1622" s="286"/>
      <c r="T1622" s="287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T1622" s="288" t="s">
        <v>218</v>
      </c>
      <c r="AU1622" s="288" t="s">
        <v>214</v>
      </c>
      <c r="AV1622" s="16" t="s">
        <v>214</v>
      </c>
      <c r="AW1622" s="16" t="s">
        <v>32</v>
      </c>
      <c r="AX1622" s="16" t="s">
        <v>76</v>
      </c>
      <c r="AY1622" s="288" t="s">
        <v>205</v>
      </c>
    </row>
    <row r="1623" s="13" customFormat="1">
      <c r="A1623" s="13"/>
      <c r="B1623" s="245"/>
      <c r="C1623" s="246"/>
      <c r="D1623" s="247" t="s">
        <v>218</v>
      </c>
      <c r="E1623" s="248" t="s">
        <v>1</v>
      </c>
      <c r="F1623" s="249" t="s">
        <v>1285</v>
      </c>
      <c r="G1623" s="246"/>
      <c r="H1623" s="248" t="s">
        <v>1</v>
      </c>
      <c r="I1623" s="250"/>
      <c r="J1623" s="246"/>
      <c r="K1623" s="246"/>
      <c r="L1623" s="251"/>
      <c r="M1623" s="252"/>
      <c r="N1623" s="253"/>
      <c r="O1623" s="253"/>
      <c r="P1623" s="253"/>
      <c r="Q1623" s="253"/>
      <c r="R1623" s="253"/>
      <c r="S1623" s="253"/>
      <c r="T1623" s="254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55" t="s">
        <v>218</v>
      </c>
      <c r="AU1623" s="255" t="s">
        <v>214</v>
      </c>
      <c r="AV1623" s="13" t="s">
        <v>83</v>
      </c>
      <c r="AW1623" s="13" t="s">
        <v>32</v>
      </c>
      <c r="AX1623" s="13" t="s">
        <v>76</v>
      </c>
      <c r="AY1623" s="255" t="s">
        <v>205</v>
      </c>
    </row>
    <row r="1624" s="14" customFormat="1">
      <c r="A1624" s="14"/>
      <c r="B1624" s="256"/>
      <c r="C1624" s="257"/>
      <c r="D1624" s="247" t="s">
        <v>218</v>
      </c>
      <c r="E1624" s="258" t="s">
        <v>1</v>
      </c>
      <c r="F1624" s="259" t="s">
        <v>1286</v>
      </c>
      <c r="G1624" s="257"/>
      <c r="H1624" s="260">
        <v>2.0960000000000001</v>
      </c>
      <c r="I1624" s="261"/>
      <c r="J1624" s="257"/>
      <c r="K1624" s="257"/>
      <c r="L1624" s="262"/>
      <c r="M1624" s="263"/>
      <c r="N1624" s="264"/>
      <c r="O1624" s="264"/>
      <c r="P1624" s="264"/>
      <c r="Q1624" s="264"/>
      <c r="R1624" s="264"/>
      <c r="S1624" s="264"/>
      <c r="T1624" s="265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66" t="s">
        <v>218</v>
      </c>
      <c r="AU1624" s="266" t="s">
        <v>214</v>
      </c>
      <c r="AV1624" s="14" t="s">
        <v>85</v>
      </c>
      <c r="AW1624" s="14" t="s">
        <v>32</v>
      </c>
      <c r="AX1624" s="14" t="s">
        <v>76</v>
      </c>
      <c r="AY1624" s="266" t="s">
        <v>205</v>
      </c>
    </row>
    <row r="1625" s="16" customFormat="1">
      <c r="A1625" s="16"/>
      <c r="B1625" s="278"/>
      <c r="C1625" s="279"/>
      <c r="D1625" s="247" t="s">
        <v>218</v>
      </c>
      <c r="E1625" s="280" t="s">
        <v>1</v>
      </c>
      <c r="F1625" s="281" t="s">
        <v>241</v>
      </c>
      <c r="G1625" s="279"/>
      <c r="H1625" s="282">
        <v>2.0960000000000001</v>
      </c>
      <c r="I1625" s="283"/>
      <c r="J1625" s="279"/>
      <c r="K1625" s="279"/>
      <c r="L1625" s="284"/>
      <c r="M1625" s="285"/>
      <c r="N1625" s="286"/>
      <c r="O1625" s="286"/>
      <c r="P1625" s="286"/>
      <c r="Q1625" s="286"/>
      <c r="R1625" s="286"/>
      <c r="S1625" s="286"/>
      <c r="T1625" s="287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T1625" s="288" t="s">
        <v>218</v>
      </c>
      <c r="AU1625" s="288" t="s">
        <v>214</v>
      </c>
      <c r="AV1625" s="16" t="s">
        <v>214</v>
      </c>
      <c r="AW1625" s="16" t="s">
        <v>32</v>
      </c>
      <c r="AX1625" s="16" t="s">
        <v>76</v>
      </c>
      <c r="AY1625" s="288" t="s">
        <v>205</v>
      </c>
    </row>
    <row r="1626" s="15" customFormat="1">
      <c r="A1626" s="15"/>
      <c r="B1626" s="267"/>
      <c r="C1626" s="268"/>
      <c r="D1626" s="247" t="s">
        <v>218</v>
      </c>
      <c r="E1626" s="269" t="s">
        <v>1</v>
      </c>
      <c r="F1626" s="270" t="s">
        <v>229</v>
      </c>
      <c r="G1626" s="268"/>
      <c r="H1626" s="271">
        <v>192.612</v>
      </c>
      <c r="I1626" s="272"/>
      <c r="J1626" s="268"/>
      <c r="K1626" s="268"/>
      <c r="L1626" s="273"/>
      <c r="M1626" s="274"/>
      <c r="N1626" s="275"/>
      <c r="O1626" s="275"/>
      <c r="P1626" s="275"/>
      <c r="Q1626" s="275"/>
      <c r="R1626" s="275"/>
      <c r="S1626" s="275"/>
      <c r="T1626" s="276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T1626" s="277" t="s">
        <v>218</v>
      </c>
      <c r="AU1626" s="277" t="s">
        <v>214</v>
      </c>
      <c r="AV1626" s="15" t="s">
        <v>213</v>
      </c>
      <c r="AW1626" s="15" t="s">
        <v>32</v>
      </c>
      <c r="AX1626" s="15" t="s">
        <v>83</v>
      </c>
      <c r="AY1626" s="277" t="s">
        <v>205</v>
      </c>
    </row>
    <row r="1627" s="2" customFormat="1" ht="24.15" customHeight="1">
      <c r="A1627" s="39"/>
      <c r="B1627" s="40"/>
      <c r="C1627" s="227" t="s">
        <v>1287</v>
      </c>
      <c r="D1627" s="227" t="s">
        <v>208</v>
      </c>
      <c r="E1627" s="228" t="s">
        <v>1288</v>
      </c>
      <c r="F1627" s="229" t="s">
        <v>1289</v>
      </c>
      <c r="G1627" s="230" t="s">
        <v>255</v>
      </c>
      <c r="H1627" s="231">
        <v>12.1</v>
      </c>
      <c r="I1627" s="232"/>
      <c r="J1627" s="233">
        <f>ROUND(I1627*H1627,2)</f>
        <v>0</v>
      </c>
      <c r="K1627" s="229" t="s">
        <v>1</v>
      </c>
      <c r="L1627" s="45"/>
      <c r="M1627" s="234" t="s">
        <v>1</v>
      </c>
      <c r="N1627" s="235" t="s">
        <v>41</v>
      </c>
      <c r="O1627" s="92"/>
      <c r="P1627" s="236">
        <f>O1627*H1627</f>
        <v>0</v>
      </c>
      <c r="Q1627" s="236">
        <v>0.00021000000000000001</v>
      </c>
      <c r="R1627" s="236">
        <f>Q1627*H1627</f>
        <v>0.0025409999999999999</v>
      </c>
      <c r="S1627" s="236">
        <v>0</v>
      </c>
      <c r="T1627" s="237">
        <f>S1627*H1627</f>
        <v>0</v>
      </c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R1627" s="238" t="s">
        <v>213</v>
      </c>
      <c r="AT1627" s="238" t="s">
        <v>208</v>
      </c>
      <c r="AU1627" s="238" t="s">
        <v>214</v>
      </c>
      <c r="AY1627" s="18" t="s">
        <v>205</v>
      </c>
      <c r="BE1627" s="239">
        <f>IF(N1627="základní",J1627,0)</f>
        <v>0</v>
      </c>
      <c r="BF1627" s="239">
        <f>IF(N1627="snížená",J1627,0)</f>
        <v>0</v>
      </c>
      <c r="BG1627" s="239">
        <f>IF(N1627="zákl. přenesená",J1627,0)</f>
        <v>0</v>
      </c>
      <c r="BH1627" s="239">
        <f>IF(N1627="sníž. přenesená",J1627,0)</f>
        <v>0</v>
      </c>
      <c r="BI1627" s="239">
        <f>IF(N1627="nulová",J1627,0)</f>
        <v>0</v>
      </c>
      <c r="BJ1627" s="18" t="s">
        <v>83</v>
      </c>
      <c r="BK1627" s="239">
        <f>ROUND(I1627*H1627,2)</f>
        <v>0</v>
      </c>
      <c r="BL1627" s="18" t="s">
        <v>213</v>
      </c>
      <c r="BM1627" s="238" t="s">
        <v>1290</v>
      </c>
    </row>
    <row r="1628" s="13" customFormat="1">
      <c r="A1628" s="13"/>
      <c r="B1628" s="245"/>
      <c r="C1628" s="246"/>
      <c r="D1628" s="247" t="s">
        <v>218</v>
      </c>
      <c r="E1628" s="248" t="s">
        <v>1</v>
      </c>
      <c r="F1628" s="249" t="s">
        <v>219</v>
      </c>
      <c r="G1628" s="246"/>
      <c r="H1628" s="248" t="s">
        <v>1</v>
      </c>
      <c r="I1628" s="250"/>
      <c r="J1628" s="246"/>
      <c r="K1628" s="246"/>
      <c r="L1628" s="251"/>
      <c r="M1628" s="252"/>
      <c r="N1628" s="253"/>
      <c r="O1628" s="253"/>
      <c r="P1628" s="253"/>
      <c r="Q1628" s="253"/>
      <c r="R1628" s="253"/>
      <c r="S1628" s="253"/>
      <c r="T1628" s="254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55" t="s">
        <v>218</v>
      </c>
      <c r="AU1628" s="255" t="s">
        <v>214</v>
      </c>
      <c r="AV1628" s="13" t="s">
        <v>83</v>
      </c>
      <c r="AW1628" s="13" t="s">
        <v>32</v>
      </c>
      <c r="AX1628" s="13" t="s">
        <v>76</v>
      </c>
      <c r="AY1628" s="255" t="s">
        <v>205</v>
      </c>
    </row>
    <row r="1629" s="13" customFormat="1">
      <c r="A1629" s="13"/>
      <c r="B1629" s="245"/>
      <c r="C1629" s="246"/>
      <c r="D1629" s="247" t="s">
        <v>218</v>
      </c>
      <c r="E1629" s="248" t="s">
        <v>1</v>
      </c>
      <c r="F1629" s="249" t="s">
        <v>220</v>
      </c>
      <c r="G1629" s="246"/>
      <c r="H1629" s="248" t="s">
        <v>1</v>
      </c>
      <c r="I1629" s="250"/>
      <c r="J1629" s="246"/>
      <c r="K1629" s="246"/>
      <c r="L1629" s="251"/>
      <c r="M1629" s="252"/>
      <c r="N1629" s="253"/>
      <c r="O1629" s="253"/>
      <c r="P1629" s="253"/>
      <c r="Q1629" s="253"/>
      <c r="R1629" s="253"/>
      <c r="S1629" s="253"/>
      <c r="T1629" s="254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55" t="s">
        <v>218</v>
      </c>
      <c r="AU1629" s="255" t="s">
        <v>214</v>
      </c>
      <c r="AV1629" s="13" t="s">
        <v>83</v>
      </c>
      <c r="AW1629" s="13" t="s">
        <v>32</v>
      </c>
      <c r="AX1629" s="13" t="s">
        <v>76</v>
      </c>
      <c r="AY1629" s="255" t="s">
        <v>205</v>
      </c>
    </row>
    <row r="1630" s="13" customFormat="1">
      <c r="A1630" s="13"/>
      <c r="B1630" s="245"/>
      <c r="C1630" s="246"/>
      <c r="D1630" s="247" t="s">
        <v>218</v>
      </c>
      <c r="E1630" s="248" t="s">
        <v>1</v>
      </c>
      <c r="F1630" s="249" t="s">
        <v>222</v>
      </c>
      <c r="G1630" s="246"/>
      <c r="H1630" s="248" t="s">
        <v>1</v>
      </c>
      <c r="I1630" s="250"/>
      <c r="J1630" s="246"/>
      <c r="K1630" s="246"/>
      <c r="L1630" s="251"/>
      <c r="M1630" s="252"/>
      <c r="N1630" s="253"/>
      <c r="O1630" s="253"/>
      <c r="P1630" s="253"/>
      <c r="Q1630" s="253"/>
      <c r="R1630" s="253"/>
      <c r="S1630" s="253"/>
      <c r="T1630" s="254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55" t="s">
        <v>218</v>
      </c>
      <c r="AU1630" s="255" t="s">
        <v>214</v>
      </c>
      <c r="AV1630" s="13" t="s">
        <v>83</v>
      </c>
      <c r="AW1630" s="13" t="s">
        <v>32</v>
      </c>
      <c r="AX1630" s="13" t="s">
        <v>76</v>
      </c>
      <c r="AY1630" s="255" t="s">
        <v>205</v>
      </c>
    </row>
    <row r="1631" s="13" customFormat="1">
      <c r="A1631" s="13"/>
      <c r="B1631" s="245"/>
      <c r="C1631" s="246"/>
      <c r="D1631" s="247" t="s">
        <v>218</v>
      </c>
      <c r="E1631" s="248" t="s">
        <v>1</v>
      </c>
      <c r="F1631" s="249" t="s">
        <v>1291</v>
      </c>
      <c r="G1631" s="246"/>
      <c r="H1631" s="248" t="s">
        <v>1</v>
      </c>
      <c r="I1631" s="250"/>
      <c r="J1631" s="246"/>
      <c r="K1631" s="246"/>
      <c r="L1631" s="251"/>
      <c r="M1631" s="252"/>
      <c r="N1631" s="253"/>
      <c r="O1631" s="253"/>
      <c r="P1631" s="253"/>
      <c r="Q1631" s="253"/>
      <c r="R1631" s="253"/>
      <c r="S1631" s="253"/>
      <c r="T1631" s="254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55" t="s">
        <v>218</v>
      </c>
      <c r="AU1631" s="255" t="s">
        <v>214</v>
      </c>
      <c r="AV1631" s="13" t="s">
        <v>83</v>
      </c>
      <c r="AW1631" s="13" t="s">
        <v>32</v>
      </c>
      <c r="AX1631" s="13" t="s">
        <v>76</v>
      </c>
      <c r="AY1631" s="255" t="s">
        <v>205</v>
      </c>
    </row>
    <row r="1632" s="14" customFormat="1">
      <c r="A1632" s="14"/>
      <c r="B1632" s="256"/>
      <c r="C1632" s="257"/>
      <c r="D1632" s="247" t="s">
        <v>218</v>
      </c>
      <c r="E1632" s="258" t="s">
        <v>1</v>
      </c>
      <c r="F1632" s="259" t="s">
        <v>1292</v>
      </c>
      <c r="G1632" s="257"/>
      <c r="H1632" s="260">
        <v>12.1</v>
      </c>
      <c r="I1632" s="261"/>
      <c r="J1632" s="257"/>
      <c r="K1632" s="257"/>
      <c r="L1632" s="262"/>
      <c r="M1632" s="263"/>
      <c r="N1632" s="264"/>
      <c r="O1632" s="264"/>
      <c r="P1632" s="264"/>
      <c r="Q1632" s="264"/>
      <c r="R1632" s="264"/>
      <c r="S1632" s="264"/>
      <c r="T1632" s="265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66" t="s">
        <v>218</v>
      </c>
      <c r="AU1632" s="266" t="s">
        <v>214</v>
      </c>
      <c r="AV1632" s="14" t="s">
        <v>85</v>
      </c>
      <c r="AW1632" s="14" t="s">
        <v>32</v>
      </c>
      <c r="AX1632" s="14" t="s">
        <v>76</v>
      </c>
      <c r="AY1632" s="266" t="s">
        <v>205</v>
      </c>
    </row>
    <row r="1633" s="15" customFormat="1">
      <c r="A1633" s="15"/>
      <c r="B1633" s="267"/>
      <c r="C1633" s="268"/>
      <c r="D1633" s="247" t="s">
        <v>218</v>
      </c>
      <c r="E1633" s="269" t="s">
        <v>1</v>
      </c>
      <c r="F1633" s="270" t="s">
        <v>229</v>
      </c>
      <c r="G1633" s="268"/>
      <c r="H1633" s="271">
        <v>12.1</v>
      </c>
      <c r="I1633" s="272"/>
      <c r="J1633" s="268"/>
      <c r="K1633" s="268"/>
      <c r="L1633" s="273"/>
      <c r="M1633" s="274"/>
      <c r="N1633" s="275"/>
      <c r="O1633" s="275"/>
      <c r="P1633" s="275"/>
      <c r="Q1633" s="275"/>
      <c r="R1633" s="275"/>
      <c r="S1633" s="275"/>
      <c r="T1633" s="276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T1633" s="277" t="s">
        <v>218</v>
      </c>
      <c r="AU1633" s="277" t="s">
        <v>214</v>
      </c>
      <c r="AV1633" s="15" t="s">
        <v>213</v>
      </c>
      <c r="AW1633" s="15" t="s">
        <v>32</v>
      </c>
      <c r="AX1633" s="15" t="s">
        <v>83</v>
      </c>
      <c r="AY1633" s="277" t="s">
        <v>205</v>
      </c>
    </row>
    <row r="1634" s="12" customFormat="1" ht="22.8" customHeight="1">
      <c r="A1634" s="12"/>
      <c r="B1634" s="211"/>
      <c r="C1634" s="212"/>
      <c r="D1634" s="213" t="s">
        <v>75</v>
      </c>
      <c r="E1634" s="225" t="s">
        <v>282</v>
      </c>
      <c r="F1634" s="225" t="s">
        <v>1293</v>
      </c>
      <c r="G1634" s="212"/>
      <c r="H1634" s="212"/>
      <c r="I1634" s="215"/>
      <c r="J1634" s="226">
        <f>BK1634</f>
        <v>0</v>
      </c>
      <c r="K1634" s="212"/>
      <c r="L1634" s="217"/>
      <c r="M1634" s="218"/>
      <c r="N1634" s="219"/>
      <c r="O1634" s="219"/>
      <c r="P1634" s="220">
        <f>P1635+P1700+P1784+P1867</f>
        <v>0</v>
      </c>
      <c r="Q1634" s="219"/>
      <c r="R1634" s="220">
        <f>R1635+R1700+R1784+R1867</f>
        <v>4.5245423000000002</v>
      </c>
      <c r="S1634" s="219"/>
      <c r="T1634" s="221">
        <f>T1635+T1700+T1784+T1867</f>
        <v>1.5040549999999997</v>
      </c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R1634" s="222" t="s">
        <v>83</v>
      </c>
      <c r="AT1634" s="223" t="s">
        <v>75</v>
      </c>
      <c r="AU1634" s="223" t="s">
        <v>83</v>
      </c>
      <c r="AY1634" s="222" t="s">
        <v>205</v>
      </c>
      <c r="BK1634" s="224">
        <f>BK1635+BK1700+BK1784+BK1867</f>
        <v>0</v>
      </c>
    </row>
    <row r="1635" s="12" customFormat="1" ht="20.88" customHeight="1">
      <c r="A1635" s="12"/>
      <c r="B1635" s="211"/>
      <c r="C1635" s="212"/>
      <c r="D1635" s="213" t="s">
        <v>75</v>
      </c>
      <c r="E1635" s="225" t="s">
        <v>908</v>
      </c>
      <c r="F1635" s="225" t="s">
        <v>1294</v>
      </c>
      <c r="G1635" s="212"/>
      <c r="H1635" s="212"/>
      <c r="I1635" s="215"/>
      <c r="J1635" s="226">
        <f>BK1635</f>
        <v>0</v>
      </c>
      <c r="K1635" s="212"/>
      <c r="L1635" s="217"/>
      <c r="M1635" s="218"/>
      <c r="N1635" s="219"/>
      <c r="O1635" s="219"/>
      <c r="P1635" s="220">
        <f>SUM(P1636:P1699)</f>
        <v>0</v>
      </c>
      <c r="Q1635" s="219"/>
      <c r="R1635" s="220">
        <f>SUM(R1636:R1699)</f>
        <v>0</v>
      </c>
      <c r="S1635" s="219"/>
      <c r="T1635" s="221">
        <f>SUM(T1636:T1699)</f>
        <v>0</v>
      </c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R1635" s="222" t="s">
        <v>83</v>
      </c>
      <c r="AT1635" s="223" t="s">
        <v>75</v>
      </c>
      <c r="AU1635" s="223" t="s">
        <v>85</v>
      </c>
      <c r="AY1635" s="222" t="s">
        <v>205</v>
      </c>
      <c r="BK1635" s="224">
        <f>SUM(BK1636:BK1699)</f>
        <v>0</v>
      </c>
    </row>
    <row r="1636" s="2" customFormat="1" ht="44.25" customHeight="1">
      <c r="A1636" s="39"/>
      <c r="B1636" s="40"/>
      <c r="C1636" s="227" t="s">
        <v>1295</v>
      </c>
      <c r="D1636" s="227" t="s">
        <v>208</v>
      </c>
      <c r="E1636" s="228" t="s">
        <v>1296</v>
      </c>
      <c r="F1636" s="229" t="s">
        <v>1297</v>
      </c>
      <c r="G1636" s="230" t="s">
        <v>547</v>
      </c>
      <c r="H1636" s="231">
        <v>1</v>
      </c>
      <c r="I1636" s="232"/>
      <c r="J1636" s="233">
        <f>ROUND(I1636*H1636,2)</f>
        <v>0</v>
      </c>
      <c r="K1636" s="229" t="s">
        <v>212</v>
      </c>
      <c r="L1636" s="45"/>
      <c r="M1636" s="234" t="s">
        <v>1</v>
      </c>
      <c r="N1636" s="235" t="s">
        <v>41</v>
      </c>
      <c r="O1636" s="92"/>
      <c r="P1636" s="236">
        <f>O1636*H1636</f>
        <v>0</v>
      </c>
      <c r="Q1636" s="236">
        <v>0</v>
      </c>
      <c r="R1636" s="236">
        <f>Q1636*H1636</f>
        <v>0</v>
      </c>
      <c r="S1636" s="236">
        <v>0</v>
      </c>
      <c r="T1636" s="237">
        <f>S1636*H1636</f>
        <v>0</v>
      </c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R1636" s="238" t="s">
        <v>213</v>
      </c>
      <c r="AT1636" s="238" t="s">
        <v>208</v>
      </c>
      <c r="AU1636" s="238" t="s">
        <v>214</v>
      </c>
      <c r="AY1636" s="18" t="s">
        <v>205</v>
      </c>
      <c r="BE1636" s="239">
        <f>IF(N1636="základní",J1636,0)</f>
        <v>0</v>
      </c>
      <c r="BF1636" s="239">
        <f>IF(N1636="snížená",J1636,0)</f>
        <v>0</v>
      </c>
      <c r="BG1636" s="239">
        <f>IF(N1636="zákl. přenesená",J1636,0)</f>
        <v>0</v>
      </c>
      <c r="BH1636" s="239">
        <f>IF(N1636="sníž. přenesená",J1636,0)</f>
        <v>0</v>
      </c>
      <c r="BI1636" s="239">
        <f>IF(N1636="nulová",J1636,0)</f>
        <v>0</v>
      </c>
      <c r="BJ1636" s="18" t="s">
        <v>83</v>
      </c>
      <c r="BK1636" s="239">
        <f>ROUND(I1636*H1636,2)</f>
        <v>0</v>
      </c>
      <c r="BL1636" s="18" t="s">
        <v>213</v>
      </c>
      <c r="BM1636" s="238" t="s">
        <v>1298</v>
      </c>
    </row>
    <row r="1637" s="2" customFormat="1">
      <c r="A1637" s="39"/>
      <c r="B1637" s="40"/>
      <c r="C1637" s="41"/>
      <c r="D1637" s="240" t="s">
        <v>216</v>
      </c>
      <c r="E1637" s="41"/>
      <c r="F1637" s="241" t="s">
        <v>1299</v>
      </c>
      <c r="G1637" s="41"/>
      <c r="H1637" s="41"/>
      <c r="I1637" s="242"/>
      <c r="J1637" s="41"/>
      <c r="K1637" s="41"/>
      <c r="L1637" s="45"/>
      <c r="M1637" s="243"/>
      <c r="N1637" s="244"/>
      <c r="O1637" s="92"/>
      <c r="P1637" s="92"/>
      <c r="Q1637" s="92"/>
      <c r="R1637" s="92"/>
      <c r="S1637" s="92"/>
      <c r="T1637" s="93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T1637" s="18" t="s">
        <v>216</v>
      </c>
      <c r="AU1637" s="18" t="s">
        <v>214</v>
      </c>
    </row>
    <row r="1638" s="13" customFormat="1">
      <c r="A1638" s="13"/>
      <c r="B1638" s="245"/>
      <c r="C1638" s="246"/>
      <c r="D1638" s="247" t="s">
        <v>218</v>
      </c>
      <c r="E1638" s="248" t="s">
        <v>1</v>
      </c>
      <c r="F1638" s="249" t="s">
        <v>1300</v>
      </c>
      <c r="G1638" s="246"/>
      <c r="H1638" s="248" t="s">
        <v>1</v>
      </c>
      <c r="I1638" s="250"/>
      <c r="J1638" s="246"/>
      <c r="K1638" s="246"/>
      <c r="L1638" s="251"/>
      <c r="M1638" s="252"/>
      <c r="N1638" s="253"/>
      <c r="O1638" s="253"/>
      <c r="P1638" s="253"/>
      <c r="Q1638" s="253"/>
      <c r="R1638" s="253"/>
      <c r="S1638" s="253"/>
      <c r="T1638" s="254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55" t="s">
        <v>218</v>
      </c>
      <c r="AU1638" s="255" t="s">
        <v>214</v>
      </c>
      <c r="AV1638" s="13" t="s">
        <v>83</v>
      </c>
      <c r="AW1638" s="13" t="s">
        <v>32</v>
      </c>
      <c r="AX1638" s="13" t="s">
        <v>76</v>
      </c>
      <c r="AY1638" s="255" t="s">
        <v>205</v>
      </c>
    </row>
    <row r="1639" s="13" customFormat="1">
      <c r="A1639" s="13"/>
      <c r="B1639" s="245"/>
      <c r="C1639" s="246"/>
      <c r="D1639" s="247" t="s">
        <v>218</v>
      </c>
      <c r="E1639" s="248" t="s">
        <v>1</v>
      </c>
      <c r="F1639" s="249" t="s">
        <v>222</v>
      </c>
      <c r="G1639" s="246"/>
      <c r="H1639" s="248" t="s">
        <v>1</v>
      </c>
      <c r="I1639" s="250"/>
      <c r="J1639" s="246"/>
      <c r="K1639" s="246"/>
      <c r="L1639" s="251"/>
      <c r="M1639" s="252"/>
      <c r="N1639" s="253"/>
      <c r="O1639" s="253"/>
      <c r="P1639" s="253"/>
      <c r="Q1639" s="253"/>
      <c r="R1639" s="253"/>
      <c r="S1639" s="253"/>
      <c r="T1639" s="254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55" t="s">
        <v>218</v>
      </c>
      <c r="AU1639" s="255" t="s">
        <v>214</v>
      </c>
      <c r="AV1639" s="13" t="s">
        <v>83</v>
      </c>
      <c r="AW1639" s="13" t="s">
        <v>32</v>
      </c>
      <c r="AX1639" s="13" t="s">
        <v>76</v>
      </c>
      <c r="AY1639" s="255" t="s">
        <v>205</v>
      </c>
    </row>
    <row r="1640" s="14" customFormat="1">
      <c r="A1640" s="14"/>
      <c r="B1640" s="256"/>
      <c r="C1640" s="257"/>
      <c r="D1640" s="247" t="s">
        <v>218</v>
      </c>
      <c r="E1640" s="258" t="s">
        <v>1</v>
      </c>
      <c r="F1640" s="259" t="s">
        <v>83</v>
      </c>
      <c r="G1640" s="257"/>
      <c r="H1640" s="260">
        <v>1</v>
      </c>
      <c r="I1640" s="261"/>
      <c r="J1640" s="257"/>
      <c r="K1640" s="257"/>
      <c r="L1640" s="262"/>
      <c r="M1640" s="263"/>
      <c r="N1640" s="264"/>
      <c r="O1640" s="264"/>
      <c r="P1640" s="264"/>
      <c r="Q1640" s="264"/>
      <c r="R1640" s="264"/>
      <c r="S1640" s="264"/>
      <c r="T1640" s="265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66" t="s">
        <v>218</v>
      </c>
      <c r="AU1640" s="266" t="s">
        <v>214</v>
      </c>
      <c r="AV1640" s="14" t="s">
        <v>85</v>
      </c>
      <c r="AW1640" s="14" t="s">
        <v>32</v>
      </c>
      <c r="AX1640" s="14" t="s">
        <v>83</v>
      </c>
      <c r="AY1640" s="266" t="s">
        <v>205</v>
      </c>
    </row>
    <row r="1641" s="2" customFormat="1" ht="33" customHeight="1">
      <c r="A1641" s="39"/>
      <c r="B1641" s="40"/>
      <c r="C1641" s="227" t="s">
        <v>1301</v>
      </c>
      <c r="D1641" s="227" t="s">
        <v>208</v>
      </c>
      <c r="E1641" s="228" t="s">
        <v>1302</v>
      </c>
      <c r="F1641" s="229" t="s">
        <v>1303</v>
      </c>
      <c r="G1641" s="230" t="s">
        <v>398</v>
      </c>
      <c r="H1641" s="231">
        <v>767.67100000000005</v>
      </c>
      <c r="I1641" s="232"/>
      <c r="J1641" s="233">
        <f>ROUND(I1641*H1641,2)</f>
        <v>0</v>
      </c>
      <c r="K1641" s="229" t="s">
        <v>212</v>
      </c>
      <c r="L1641" s="45"/>
      <c r="M1641" s="234" t="s">
        <v>1</v>
      </c>
      <c r="N1641" s="235" t="s">
        <v>41</v>
      </c>
      <c r="O1641" s="92"/>
      <c r="P1641" s="236">
        <f>O1641*H1641</f>
        <v>0</v>
      </c>
      <c r="Q1641" s="236">
        <v>0</v>
      </c>
      <c r="R1641" s="236">
        <f>Q1641*H1641</f>
        <v>0</v>
      </c>
      <c r="S1641" s="236">
        <v>0</v>
      </c>
      <c r="T1641" s="237">
        <f>S1641*H1641</f>
        <v>0</v>
      </c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R1641" s="238" t="s">
        <v>213</v>
      </c>
      <c r="AT1641" s="238" t="s">
        <v>208</v>
      </c>
      <c r="AU1641" s="238" t="s">
        <v>214</v>
      </c>
      <c r="AY1641" s="18" t="s">
        <v>205</v>
      </c>
      <c r="BE1641" s="239">
        <f>IF(N1641="základní",J1641,0)</f>
        <v>0</v>
      </c>
      <c r="BF1641" s="239">
        <f>IF(N1641="snížená",J1641,0)</f>
        <v>0</v>
      </c>
      <c r="BG1641" s="239">
        <f>IF(N1641="zákl. přenesená",J1641,0)</f>
        <v>0</v>
      </c>
      <c r="BH1641" s="239">
        <f>IF(N1641="sníž. přenesená",J1641,0)</f>
        <v>0</v>
      </c>
      <c r="BI1641" s="239">
        <f>IF(N1641="nulová",J1641,0)</f>
        <v>0</v>
      </c>
      <c r="BJ1641" s="18" t="s">
        <v>83</v>
      </c>
      <c r="BK1641" s="239">
        <f>ROUND(I1641*H1641,2)</f>
        <v>0</v>
      </c>
      <c r="BL1641" s="18" t="s">
        <v>213</v>
      </c>
      <c r="BM1641" s="238" t="s">
        <v>1304</v>
      </c>
    </row>
    <row r="1642" s="2" customFormat="1">
      <c r="A1642" s="39"/>
      <c r="B1642" s="40"/>
      <c r="C1642" s="41"/>
      <c r="D1642" s="240" t="s">
        <v>216</v>
      </c>
      <c r="E1642" s="41"/>
      <c r="F1642" s="241" t="s">
        <v>1305</v>
      </c>
      <c r="G1642" s="41"/>
      <c r="H1642" s="41"/>
      <c r="I1642" s="242"/>
      <c r="J1642" s="41"/>
      <c r="K1642" s="41"/>
      <c r="L1642" s="45"/>
      <c r="M1642" s="243"/>
      <c r="N1642" s="244"/>
      <c r="O1642" s="92"/>
      <c r="P1642" s="92"/>
      <c r="Q1642" s="92"/>
      <c r="R1642" s="92"/>
      <c r="S1642" s="92"/>
      <c r="T1642" s="93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T1642" s="18" t="s">
        <v>216</v>
      </c>
      <c r="AU1642" s="18" t="s">
        <v>214</v>
      </c>
    </row>
    <row r="1643" s="13" customFormat="1">
      <c r="A1643" s="13"/>
      <c r="B1643" s="245"/>
      <c r="C1643" s="246"/>
      <c r="D1643" s="247" t="s">
        <v>218</v>
      </c>
      <c r="E1643" s="248" t="s">
        <v>1</v>
      </c>
      <c r="F1643" s="249" t="s">
        <v>219</v>
      </c>
      <c r="G1643" s="246"/>
      <c r="H1643" s="248" t="s">
        <v>1</v>
      </c>
      <c r="I1643" s="250"/>
      <c r="J1643" s="246"/>
      <c r="K1643" s="246"/>
      <c r="L1643" s="251"/>
      <c r="M1643" s="252"/>
      <c r="N1643" s="253"/>
      <c r="O1643" s="253"/>
      <c r="P1643" s="253"/>
      <c r="Q1643" s="253"/>
      <c r="R1643" s="253"/>
      <c r="S1643" s="253"/>
      <c r="T1643" s="254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55" t="s">
        <v>218</v>
      </c>
      <c r="AU1643" s="255" t="s">
        <v>214</v>
      </c>
      <c r="AV1643" s="13" t="s">
        <v>83</v>
      </c>
      <c r="AW1643" s="13" t="s">
        <v>32</v>
      </c>
      <c r="AX1643" s="13" t="s">
        <v>76</v>
      </c>
      <c r="AY1643" s="255" t="s">
        <v>205</v>
      </c>
    </row>
    <row r="1644" s="13" customFormat="1">
      <c r="A1644" s="13"/>
      <c r="B1644" s="245"/>
      <c r="C1644" s="246"/>
      <c r="D1644" s="247" t="s">
        <v>218</v>
      </c>
      <c r="E1644" s="248" t="s">
        <v>1</v>
      </c>
      <c r="F1644" s="249" t="s">
        <v>222</v>
      </c>
      <c r="G1644" s="246"/>
      <c r="H1644" s="248" t="s">
        <v>1</v>
      </c>
      <c r="I1644" s="250"/>
      <c r="J1644" s="246"/>
      <c r="K1644" s="246"/>
      <c r="L1644" s="251"/>
      <c r="M1644" s="252"/>
      <c r="N1644" s="253"/>
      <c r="O1644" s="253"/>
      <c r="P1644" s="253"/>
      <c r="Q1644" s="253"/>
      <c r="R1644" s="253"/>
      <c r="S1644" s="253"/>
      <c r="T1644" s="254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55" t="s">
        <v>218</v>
      </c>
      <c r="AU1644" s="255" t="s">
        <v>214</v>
      </c>
      <c r="AV1644" s="13" t="s">
        <v>83</v>
      </c>
      <c r="AW1644" s="13" t="s">
        <v>32</v>
      </c>
      <c r="AX1644" s="13" t="s">
        <v>76</v>
      </c>
      <c r="AY1644" s="255" t="s">
        <v>205</v>
      </c>
    </row>
    <row r="1645" s="14" customFormat="1">
      <c r="A1645" s="14"/>
      <c r="B1645" s="256"/>
      <c r="C1645" s="257"/>
      <c r="D1645" s="247" t="s">
        <v>218</v>
      </c>
      <c r="E1645" s="258" t="s">
        <v>1</v>
      </c>
      <c r="F1645" s="259" t="s">
        <v>1306</v>
      </c>
      <c r="G1645" s="257"/>
      <c r="H1645" s="260">
        <v>432.77699999999999</v>
      </c>
      <c r="I1645" s="261"/>
      <c r="J1645" s="257"/>
      <c r="K1645" s="257"/>
      <c r="L1645" s="262"/>
      <c r="M1645" s="263"/>
      <c r="N1645" s="264"/>
      <c r="O1645" s="264"/>
      <c r="P1645" s="264"/>
      <c r="Q1645" s="264"/>
      <c r="R1645" s="264"/>
      <c r="S1645" s="264"/>
      <c r="T1645" s="265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66" t="s">
        <v>218</v>
      </c>
      <c r="AU1645" s="266" t="s">
        <v>214</v>
      </c>
      <c r="AV1645" s="14" t="s">
        <v>85</v>
      </c>
      <c r="AW1645" s="14" t="s">
        <v>32</v>
      </c>
      <c r="AX1645" s="14" t="s">
        <v>76</v>
      </c>
      <c r="AY1645" s="266" t="s">
        <v>205</v>
      </c>
    </row>
    <row r="1646" s="14" customFormat="1">
      <c r="A1646" s="14"/>
      <c r="B1646" s="256"/>
      <c r="C1646" s="257"/>
      <c r="D1646" s="247" t="s">
        <v>218</v>
      </c>
      <c r="E1646" s="258" t="s">
        <v>1</v>
      </c>
      <c r="F1646" s="259" t="s">
        <v>1307</v>
      </c>
      <c r="G1646" s="257"/>
      <c r="H1646" s="260">
        <v>334.89400000000001</v>
      </c>
      <c r="I1646" s="261"/>
      <c r="J1646" s="257"/>
      <c r="K1646" s="257"/>
      <c r="L1646" s="262"/>
      <c r="M1646" s="263"/>
      <c r="N1646" s="264"/>
      <c r="O1646" s="264"/>
      <c r="P1646" s="264"/>
      <c r="Q1646" s="264"/>
      <c r="R1646" s="264"/>
      <c r="S1646" s="264"/>
      <c r="T1646" s="265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66" t="s">
        <v>218</v>
      </c>
      <c r="AU1646" s="266" t="s">
        <v>214</v>
      </c>
      <c r="AV1646" s="14" t="s">
        <v>85</v>
      </c>
      <c r="AW1646" s="14" t="s">
        <v>32</v>
      </c>
      <c r="AX1646" s="14" t="s">
        <v>76</v>
      </c>
      <c r="AY1646" s="266" t="s">
        <v>205</v>
      </c>
    </row>
    <row r="1647" s="15" customFormat="1">
      <c r="A1647" s="15"/>
      <c r="B1647" s="267"/>
      <c r="C1647" s="268"/>
      <c r="D1647" s="247" t="s">
        <v>218</v>
      </c>
      <c r="E1647" s="269" t="s">
        <v>1</v>
      </c>
      <c r="F1647" s="270" t="s">
        <v>229</v>
      </c>
      <c r="G1647" s="268"/>
      <c r="H1647" s="271">
        <v>767.67100000000005</v>
      </c>
      <c r="I1647" s="272"/>
      <c r="J1647" s="268"/>
      <c r="K1647" s="268"/>
      <c r="L1647" s="273"/>
      <c r="M1647" s="274"/>
      <c r="N1647" s="275"/>
      <c r="O1647" s="275"/>
      <c r="P1647" s="275"/>
      <c r="Q1647" s="275"/>
      <c r="R1647" s="275"/>
      <c r="S1647" s="275"/>
      <c r="T1647" s="276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T1647" s="277" t="s">
        <v>218</v>
      </c>
      <c r="AU1647" s="277" t="s">
        <v>214</v>
      </c>
      <c r="AV1647" s="15" t="s">
        <v>213</v>
      </c>
      <c r="AW1647" s="15" t="s">
        <v>32</v>
      </c>
      <c r="AX1647" s="15" t="s">
        <v>83</v>
      </c>
      <c r="AY1647" s="277" t="s">
        <v>205</v>
      </c>
    </row>
    <row r="1648" s="2" customFormat="1" ht="16.5" customHeight="1">
      <c r="A1648" s="39"/>
      <c r="B1648" s="40"/>
      <c r="C1648" s="227" t="s">
        <v>1308</v>
      </c>
      <c r="D1648" s="227" t="s">
        <v>208</v>
      </c>
      <c r="E1648" s="228" t="s">
        <v>1309</v>
      </c>
      <c r="F1648" s="229" t="s">
        <v>1310</v>
      </c>
      <c r="G1648" s="230" t="s">
        <v>398</v>
      </c>
      <c r="H1648" s="231">
        <v>767.67100000000005</v>
      </c>
      <c r="I1648" s="232"/>
      <c r="J1648" s="233">
        <f>ROUND(I1648*H1648,2)</f>
        <v>0</v>
      </c>
      <c r="K1648" s="229" t="s">
        <v>1</v>
      </c>
      <c r="L1648" s="45"/>
      <c r="M1648" s="234" t="s">
        <v>1</v>
      </c>
      <c r="N1648" s="235" t="s">
        <v>41</v>
      </c>
      <c r="O1648" s="92"/>
      <c r="P1648" s="236">
        <f>O1648*H1648</f>
        <v>0</v>
      </c>
      <c r="Q1648" s="236">
        <v>0</v>
      </c>
      <c r="R1648" s="236">
        <f>Q1648*H1648</f>
        <v>0</v>
      </c>
      <c r="S1648" s="236">
        <v>0</v>
      </c>
      <c r="T1648" s="237">
        <f>S1648*H1648</f>
        <v>0</v>
      </c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R1648" s="238" t="s">
        <v>213</v>
      </c>
      <c r="AT1648" s="238" t="s">
        <v>208</v>
      </c>
      <c r="AU1648" s="238" t="s">
        <v>214</v>
      </c>
      <c r="AY1648" s="18" t="s">
        <v>205</v>
      </c>
      <c r="BE1648" s="239">
        <f>IF(N1648="základní",J1648,0)</f>
        <v>0</v>
      </c>
      <c r="BF1648" s="239">
        <f>IF(N1648="snížená",J1648,0)</f>
        <v>0</v>
      </c>
      <c r="BG1648" s="239">
        <f>IF(N1648="zákl. přenesená",J1648,0)</f>
        <v>0</v>
      </c>
      <c r="BH1648" s="239">
        <f>IF(N1648="sníž. přenesená",J1648,0)</f>
        <v>0</v>
      </c>
      <c r="BI1648" s="239">
        <f>IF(N1648="nulová",J1648,0)</f>
        <v>0</v>
      </c>
      <c r="BJ1648" s="18" t="s">
        <v>83</v>
      </c>
      <c r="BK1648" s="239">
        <f>ROUND(I1648*H1648,2)</f>
        <v>0</v>
      </c>
      <c r="BL1648" s="18" t="s">
        <v>213</v>
      </c>
      <c r="BM1648" s="238" t="s">
        <v>1311</v>
      </c>
    </row>
    <row r="1649" s="14" customFormat="1">
      <c r="A1649" s="14"/>
      <c r="B1649" s="256"/>
      <c r="C1649" s="257"/>
      <c r="D1649" s="247" t="s">
        <v>218</v>
      </c>
      <c r="E1649" s="258" t="s">
        <v>1</v>
      </c>
      <c r="F1649" s="259" t="s">
        <v>1312</v>
      </c>
      <c r="G1649" s="257"/>
      <c r="H1649" s="260">
        <v>767.67100000000005</v>
      </c>
      <c r="I1649" s="261"/>
      <c r="J1649" s="257"/>
      <c r="K1649" s="257"/>
      <c r="L1649" s="262"/>
      <c r="M1649" s="263"/>
      <c r="N1649" s="264"/>
      <c r="O1649" s="264"/>
      <c r="P1649" s="264"/>
      <c r="Q1649" s="264"/>
      <c r="R1649" s="264"/>
      <c r="S1649" s="264"/>
      <c r="T1649" s="265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66" t="s">
        <v>218</v>
      </c>
      <c r="AU1649" s="266" t="s">
        <v>214</v>
      </c>
      <c r="AV1649" s="14" t="s">
        <v>85</v>
      </c>
      <c r="AW1649" s="14" t="s">
        <v>32</v>
      </c>
      <c r="AX1649" s="14" t="s">
        <v>76</v>
      </c>
      <c r="AY1649" s="266" t="s">
        <v>205</v>
      </c>
    </row>
    <row r="1650" s="15" customFormat="1">
      <c r="A1650" s="15"/>
      <c r="B1650" s="267"/>
      <c r="C1650" s="268"/>
      <c r="D1650" s="247" t="s">
        <v>218</v>
      </c>
      <c r="E1650" s="269" t="s">
        <v>1</v>
      </c>
      <c r="F1650" s="270" t="s">
        <v>229</v>
      </c>
      <c r="G1650" s="268"/>
      <c r="H1650" s="271">
        <v>767.67100000000005</v>
      </c>
      <c r="I1650" s="272"/>
      <c r="J1650" s="268"/>
      <c r="K1650" s="268"/>
      <c r="L1650" s="273"/>
      <c r="M1650" s="274"/>
      <c r="N1650" s="275"/>
      <c r="O1650" s="275"/>
      <c r="P1650" s="275"/>
      <c r="Q1650" s="275"/>
      <c r="R1650" s="275"/>
      <c r="S1650" s="275"/>
      <c r="T1650" s="276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T1650" s="277" t="s">
        <v>218</v>
      </c>
      <c r="AU1650" s="277" t="s">
        <v>214</v>
      </c>
      <c r="AV1650" s="15" t="s">
        <v>213</v>
      </c>
      <c r="AW1650" s="15" t="s">
        <v>32</v>
      </c>
      <c r="AX1650" s="15" t="s">
        <v>83</v>
      </c>
      <c r="AY1650" s="277" t="s">
        <v>205</v>
      </c>
    </row>
    <row r="1651" s="2" customFormat="1" ht="33" customHeight="1">
      <c r="A1651" s="39"/>
      <c r="B1651" s="40"/>
      <c r="C1651" s="227" t="s">
        <v>1313</v>
      </c>
      <c r="D1651" s="227" t="s">
        <v>208</v>
      </c>
      <c r="E1651" s="228" t="s">
        <v>1314</v>
      </c>
      <c r="F1651" s="229" t="s">
        <v>1315</v>
      </c>
      <c r="G1651" s="230" t="s">
        <v>398</v>
      </c>
      <c r="H1651" s="231">
        <v>767.67100000000005</v>
      </c>
      <c r="I1651" s="232"/>
      <c r="J1651" s="233">
        <f>ROUND(I1651*H1651,2)</f>
        <v>0</v>
      </c>
      <c r="K1651" s="229" t="s">
        <v>212</v>
      </c>
      <c r="L1651" s="45"/>
      <c r="M1651" s="234" t="s">
        <v>1</v>
      </c>
      <c r="N1651" s="235" t="s">
        <v>41</v>
      </c>
      <c r="O1651" s="92"/>
      <c r="P1651" s="236">
        <f>O1651*H1651</f>
        <v>0</v>
      </c>
      <c r="Q1651" s="236">
        <v>0</v>
      </c>
      <c r="R1651" s="236">
        <f>Q1651*H1651</f>
        <v>0</v>
      </c>
      <c r="S1651" s="236">
        <v>0</v>
      </c>
      <c r="T1651" s="237">
        <f>S1651*H1651</f>
        <v>0</v>
      </c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R1651" s="238" t="s">
        <v>213</v>
      </c>
      <c r="AT1651" s="238" t="s">
        <v>208</v>
      </c>
      <c r="AU1651" s="238" t="s">
        <v>214</v>
      </c>
      <c r="AY1651" s="18" t="s">
        <v>205</v>
      </c>
      <c r="BE1651" s="239">
        <f>IF(N1651="základní",J1651,0)</f>
        <v>0</v>
      </c>
      <c r="BF1651" s="239">
        <f>IF(N1651="snížená",J1651,0)</f>
        <v>0</v>
      </c>
      <c r="BG1651" s="239">
        <f>IF(N1651="zákl. přenesená",J1651,0)</f>
        <v>0</v>
      </c>
      <c r="BH1651" s="239">
        <f>IF(N1651="sníž. přenesená",J1651,0)</f>
        <v>0</v>
      </c>
      <c r="BI1651" s="239">
        <f>IF(N1651="nulová",J1651,0)</f>
        <v>0</v>
      </c>
      <c r="BJ1651" s="18" t="s">
        <v>83</v>
      </c>
      <c r="BK1651" s="239">
        <f>ROUND(I1651*H1651,2)</f>
        <v>0</v>
      </c>
      <c r="BL1651" s="18" t="s">
        <v>213</v>
      </c>
      <c r="BM1651" s="238" t="s">
        <v>1316</v>
      </c>
    </row>
    <row r="1652" s="2" customFormat="1">
      <c r="A1652" s="39"/>
      <c r="B1652" s="40"/>
      <c r="C1652" s="41"/>
      <c r="D1652" s="240" t="s">
        <v>216</v>
      </c>
      <c r="E1652" s="41"/>
      <c r="F1652" s="241" t="s">
        <v>1317</v>
      </c>
      <c r="G1652" s="41"/>
      <c r="H1652" s="41"/>
      <c r="I1652" s="242"/>
      <c r="J1652" s="41"/>
      <c r="K1652" s="41"/>
      <c r="L1652" s="45"/>
      <c r="M1652" s="243"/>
      <c r="N1652" s="244"/>
      <c r="O1652" s="92"/>
      <c r="P1652" s="92"/>
      <c r="Q1652" s="92"/>
      <c r="R1652" s="92"/>
      <c r="S1652" s="92"/>
      <c r="T1652" s="93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T1652" s="18" t="s">
        <v>216</v>
      </c>
      <c r="AU1652" s="18" t="s">
        <v>214</v>
      </c>
    </row>
    <row r="1653" s="2" customFormat="1" ht="24.15" customHeight="1">
      <c r="A1653" s="39"/>
      <c r="B1653" s="40"/>
      <c r="C1653" s="227" t="s">
        <v>1318</v>
      </c>
      <c r="D1653" s="227" t="s">
        <v>208</v>
      </c>
      <c r="E1653" s="228" t="s">
        <v>1319</v>
      </c>
      <c r="F1653" s="229" t="s">
        <v>1320</v>
      </c>
      <c r="G1653" s="230" t="s">
        <v>255</v>
      </c>
      <c r="H1653" s="231">
        <v>111.67</v>
      </c>
      <c r="I1653" s="232"/>
      <c r="J1653" s="233">
        <f>ROUND(I1653*H1653,2)</f>
        <v>0</v>
      </c>
      <c r="K1653" s="229" t="s">
        <v>212</v>
      </c>
      <c r="L1653" s="45"/>
      <c r="M1653" s="234" t="s">
        <v>1</v>
      </c>
      <c r="N1653" s="235" t="s">
        <v>41</v>
      </c>
      <c r="O1653" s="92"/>
      <c r="P1653" s="236">
        <f>O1653*H1653</f>
        <v>0</v>
      </c>
      <c r="Q1653" s="236">
        <v>0</v>
      </c>
      <c r="R1653" s="236">
        <f>Q1653*H1653</f>
        <v>0</v>
      </c>
      <c r="S1653" s="236">
        <v>0</v>
      </c>
      <c r="T1653" s="237">
        <f>S1653*H1653</f>
        <v>0</v>
      </c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R1653" s="238" t="s">
        <v>213</v>
      </c>
      <c r="AT1653" s="238" t="s">
        <v>208</v>
      </c>
      <c r="AU1653" s="238" t="s">
        <v>214</v>
      </c>
      <c r="AY1653" s="18" t="s">
        <v>205</v>
      </c>
      <c r="BE1653" s="239">
        <f>IF(N1653="základní",J1653,0)</f>
        <v>0</v>
      </c>
      <c r="BF1653" s="239">
        <f>IF(N1653="snížená",J1653,0)</f>
        <v>0</v>
      </c>
      <c r="BG1653" s="239">
        <f>IF(N1653="zákl. přenesená",J1653,0)</f>
        <v>0</v>
      </c>
      <c r="BH1653" s="239">
        <f>IF(N1653="sníž. přenesená",J1653,0)</f>
        <v>0</v>
      </c>
      <c r="BI1653" s="239">
        <f>IF(N1653="nulová",J1653,0)</f>
        <v>0</v>
      </c>
      <c r="BJ1653" s="18" t="s">
        <v>83</v>
      </c>
      <c r="BK1653" s="239">
        <f>ROUND(I1653*H1653,2)</f>
        <v>0</v>
      </c>
      <c r="BL1653" s="18" t="s">
        <v>213</v>
      </c>
      <c r="BM1653" s="238" t="s">
        <v>1321</v>
      </c>
    </row>
    <row r="1654" s="2" customFormat="1">
      <c r="A1654" s="39"/>
      <c r="B1654" s="40"/>
      <c r="C1654" s="41"/>
      <c r="D1654" s="240" t="s">
        <v>216</v>
      </c>
      <c r="E1654" s="41"/>
      <c r="F1654" s="241" t="s">
        <v>1322</v>
      </c>
      <c r="G1654" s="41"/>
      <c r="H1654" s="41"/>
      <c r="I1654" s="242"/>
      <c r="J1654" s="41"/>
      <c r="K1654" s="41"/>
      <c r="L1654" s="45"/>
      <c r="M1654" s="243"/>
      <c r="N1654" s="244"/>
      <c r="O1654" s="92"/>
      <c r="P1654" s="92"/>
      <c r="Q1654" s="92"/>
      <c r="R1654" s="92"/>
      <c r="S1654" s="92"/>
      <c r="T1654" s="93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T1654" s="18" t="s">
        <v>216</v>
      </c>
      <c r="AU1654" s="18" t="s">
        <v>214</v>
      </c>
    </row>
    <row r="1655" s="13" customFormat="1">
      <c r="A1655" s="13"/>
      <c r="B1655" s="245"/>
      <c r="C1655" s="246"/>
      <c r="D1655" s="247" t="s">
        <v>218</v>
      </c>
      <c r="E1655" s="248" t="s">
        <v>1</v>
      </c>
      <c r="F1655" s="249" t="s">
        <v>1300</v>
      </c>
      <c r="G1655" s="246"/>
      <c r="H1655" s="248" t="s">
        <v>1</v>
      </c>
      <c r="I1655" s="250"/>
      <c r="J1655" s="246"/>
      <c r="K1655" s="246"/>
      <c r="L1655" s="251"/>
      <c r="M1655" s="252"/>
      <c r="N1655" s="253"/>
      <c r="O1655" s="253"/>
      <c r="P1655" s="253"/>
      <c r="Q1655" s="253"/>
      <c r="R1655" s="253"/>
      <c r="S1655" s="253"/>
      <c r="T1655" s="254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5" t="s">
        <v>218</v>
      </c>
      <c r="AU1655" s="255" t="s">
        <v>214</v>
      </c>
      <c r="AV1655" s="13" t="s">
        <v>83</v>
      </c>
      <c r="AW1655" s="13" t="s">
        <v>32</v>
      </c>
      <c r="AX1655" s="13" t="s">
        <v>76</v>
      </c>
      <c r="AY1655" s="255" t="s">
        <v>205</v>
      </c>
    </row>
    <row r="1656" s="13" customFormat="1">
      <c r="A1656" s="13"/>
      <c r="B1656" s="245"/>
      <c r="C1656" s="246"/>
      <c r="D1656" s="247" t="s">
        <v>218</v>
      </c>
      <c r="E1656" s="248" t="s">
        <v>1</v>
      </c>
      <c r="F1656" s="249" t="s">
        <v>222</v>
      </c>
      <c r="G1656" s="246"/>
      <c r="H1656" s="248" t="s">
        <v>1</v>
      </c>
      <c r="I1656" s="250"/>
      <c r="J1656" s="246"/>
      <c r="K1656" s="246"/>
      <c r="L1656" s="251"/>
      <c r="M1656" s="252"/>
      <c r="N1656" s="253"/>
      <c r="O1656" s="253"/>
      <c r="P1656" s="253"/>
      <c r="Q1656" s="253"/>
      <c r="R1656" s="253"/>
      <c r="S1656" s="253"/>
      <c r="T1656" s="254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55" t="s">
        <v>218</v>
      </c>
      <c r="AU1656" s="255" t="s">
        <v>214</v>
      </c>
      <c r="AV1656" s="13" t="s">
        <v>83</v>
      </c>
      <c r="AW1656" s="13" t="s">
        <v>32</v>
      </c>
      <c r="AX1656" s="13" t="s">
        <v>76</v>
      </c>
      <c r="AY1656" s="255" t="s">
        <v>205</v>
      </c>
    </row>
    <row r="1657" s="14" customFormat="1">
      <c r="A1657" s="14"/>
      <c r="B1657" s="256"/>
      <c r="C1657" s="257"/>
      <c r="D1657" s="247" t="s">
        <v>218</v>
      </c>
      <c r="E1657" s="258" t="s">
        <v>1</v>
      </c>
      <c r="F1657" s="259" t="s">
        <v>1323</v>
      </c>
      <c r="G1657" s="257"/>
      <c r="H1657" s="260">
        <v>70.290000000000006</v>
      </c>
      <c r="I1657" s="261"/>
      <c r="J1657" s="257"/>
      <c r="K1657" s="257"/>
      <c r="L1657" s="262"/>
      <c r="M1657" s="263"/>
      <c r="N1657" s="264"/>
      <c r="O1657" s="264"/>
      <c r="P1657" s="264"/>
      <c r="Q1657" s="264"/>
      <c r="R1657" s="264"/>
      <c r="S1657" s="264"/>
      <c r="T1657" s="265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66" t="s">
        <v>218</v>
      </c>
      <c r="AU1657" s="266" t="s">
        <v>214</v>
      </c>
      <c r="AV1657" s="14" t="s">
        <v>85</v>
      </c>
      <c r="AW1657" s="14" t="s">
        <v>32</v>
      </c>
      <c r="AX1657" s="14" t="s">
        <v>76</v>
      </c>
      <c r="AY1657" s="266" t="s">
        <v>205</v>
      </c>
    </row>
    <row r="1658" s="14" customFormat="1">
      <c r="A1658" s="14"/>
      <c r="B1658" s="256"/>
      <c r="C1658" s="257"/>
      <c r="D1658" s="247" t="s">
        <v>218</v>
      </c>
      <c r="E1658" s="258" t="s">
        <v>1</v>
      </c>
      <c r="F1658" s="259" t="s">
        <v>1324</v>
      </c>
      <c r="G1658" s="257"/>
      <c r="H1658" s="260">
        <v>41.380000000000003</v>
      </c>
      <c r="I1658" s="261"/>
      <c r="J1658" s="257"/>
      <c r="K1658" s="257"/>
      <c r="L1658" s="262"/>
      <c r="M1658" s="263"/>
      <c r="N1658" s="264"/>
      <c r="O1658" s="264"/>
      <c r="P1658" s="264"/>
      <c r="Q1658" s="264"/>
      <c r="R1658" s="264"/>
      <c r="S1658" s="264"/>
      <c r="T1658" s="265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66" t="s">
        <v>218</v>
      </c>
      <c r="AU1658" s="266" t="s">
        <v>214</v>
      </c>
      <c r="AV1658" s="14" t="s">
        <v>85</v>
      </c>
      <c r="AW1658" s="14" t="s">
        <v>32</v>
      </c>
      <c r="AX1658" s="14" t="s">
        <v>76</v>
      </c>
      <c r="AY1658" s="266" t="s">
        <v>205</v>
      </c>
    </row>
    <row r="1659" s="15" customFormat="1">
      <c r="A1659" s="15"/>
      <c r="B1659" s="267"/>
      <c r="C1659" s="268"/>
      <c r="D1659" s="247" t="s">
        <v>218</v>
      </c>
      <c r="E1659" s="269" t="s">
        <v>1</v>
      </c>
      <c r="F1659" s="270" t="s">
        <v>229</v>
      </c>
      <c r="G1659" s="268"/>
      <c r="H1659" s="271">
        <v>111.67</v>
      </c>
      <c r="I1659" s="272"/>
      <c r="J1659" s="268"/>
      <c r="K1659" s="268"/>
      <c r="L1659" s="273"/>
      <c r="M1659" s="274"/>
      <c r="N1659" s="275"/>
      <c r="O1659" s="275"/>
      <c r="P1659" s="275"/>
      <c r="Q1659" s="275"/>
      <c r="R1659" s="275"/>
      <c r="S1659" s="275"/>
      <c r="T1659" s="276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T1659" s="277" t="s">
        <v>218</v>
      </c>
      <c r="AU1659" s="277" t="s">
        <v>214</v>
      </c>
      <c r="AV1659" s="15" t="s">
        <v>213</v>
      </c>
      <c r="AW1659" s="15" t="s">
        <v>32</v>
      </c>
      <c r="AX1659" s="15" t="s">
        <v>83</v>
      </c>
      <c r="AY1659" s="277" t="s">
        <v>205</v>
      </c>
    </row>
    <row r="1660" s="2" customFormat="1" ht="33" customHeight="1">
      <c r="A1660" s="39"/>
      <c r="B1660" s="40"/>
      <c r="C1660" s="227" t="s">
        <v>1325</v>
      </c>
      <c r="D1660" s="227" t="s">
        <v>208</v>
      </c>
      <c r="E1660" s="228" t="s">
        <v>1326</v>
      </c>
      <c r="F1660" s="229" t="s">
        <v>1327</v>
      </c>
      <c r="G1660" s="230" t="s">
        <v>255</v>
      </c>
      <c r="H1660" s="231">
        <v>111.67</v>
      </c>
      <c r="I1660" s="232"/>
      <c r="J1660" s="233">
        <f>ROUND(I1660*H1660,2)</f>
        <v>0</v>
      </c>
      <c r="K1660" s="229" t="s">
        <v>1</v>
      </c>
      <c r="L1660" s="45"/>
      <c r="M1660" s="234" t="s">
        <v>1</v>
      </c>
      <c r="N1660" s="235" t="s">
        <v>41</v>
      </c>
      <c r="O1660" s="92"/>
      <c r="P1660" s="236">
        <f>O1660*H1660</f>
        <v>0</v>
      </c>
      <c r="Q1660" s="236">
        <v>0</v>
      </c>
      <c r="R1660" s="236">
        <f>Q1660*H1660</f>
        <v>0</v>
      </c>
      <c r="S1660" s="236">
        <v>0</v>
      </c>
      <c r="T1660" s="237">
        <f>S1660*H1660</f>
        <v>0</v>
      </c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R1660" s="238" t="s">
        <v>213</v>
      </c>
      <c r="AT1660" s="238" t="s">
        <v>208</v>
      </c>
      <c r="AU1660" s="238" t="s">
        <v>214</v>
      </c>
      <c r="AY1660" s="18" t="s">
        <v>205</v>
      </c>
      <c r="BE1660" s="239">
        <f>IF(N1660="základní",J1660,0)</f>
        <v>0</v>
      </c>
      <c r="BF1660" s="239">
        <f>IF(N1660="snížená",J1660,0)</f>
        <v>0</v>
      </c>
      <c r="BG1660" s="239">
        <f>IF(N1660="zákl. přenesená",J1660,0)</f>
        <v>0</v>
      </c>
      <c r="BH1660" s="239">
        <f>IF(N1660="sníž. přenesená",J1660,0)</f>
        <v>0</v>
      </c>
      <c r="BI1660" s="239">
        <f>IF(N1660="nulová",J1660,0)</f>
        <v>0</v>
      </c>
      <c r="BJ1660" s="18" t="s">
        <v>83</v>
      </c>
      <c r="BK1660" s="239">
        <f>ROUND(I1660*H1660,2)</f>
        <v>0</v>
      </c>
      <c r="BL1660" s="18" t="s">
        <v>213</v>
      </c>
      <c r="BM1660" s="238" t="s">
        <v>1328</v>
      </c>
    </row>
    <row r="1661" s="14" customFormat="1">
      <c r="A1661" s="14"/>
      <c r="B1661" s="256"/>
      <c r="C1661" s="257"/>
      <c r="D1661" s="247" t="s">
        <v>218</v>
      </c>
      <c r="E1661" s="258" t="s">
        <v>1</v>
      </c>
      <c r="F1661" s="259" t="s">
        <v>1329</v>
      </c>
      <c r="G1661" s="257"/>
      <c r="H1661" s="260">
        <v>111.67</v>
      </c>
      <c r="I1661" s="261"/>
      <c r="J1661" s="257"/>
      <c r="K1661" s="257"/>
      <c r="L1661" s="262"/>
      <c r="M1661" s="263"/>
      <c r="N1661" s="264"/>
      <c r="O1661" s="264"/>
      <c r="P1661" s="264"/>
      <c r="Q1661" s="264"/>
      <c r="R1661" s="264"/>
      <c r="S1661" s="264"/>
      <c r="T1661" s="265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T1661" s="266" t="s">
        <v>218</v>
      </c>
      <c r="AU1661" s="266" t="s">
        <v>214</v>
      </c>
      <c r="AV1661" s="14" t="s">
        <v>85</v>
      </c>
      <c r="AW1661" s="14" t="s">
        <v>32</v>
      </c>
      <c r="AX1661" s="14" t="s">
        <v>76</v>
      </c>
      <c r="AY1661" s="266" t="s">
        <v>205</v>
      </c>
    </row>
    <row r="1662" s="15" customFormat="1">
      <c r="A1662" s="15"/>
      <c r="B1662" s="267"/>
      <c r="C1662" s="268"/>
      <c r="D1662" s="247" t="s">
        <v>218</v>
      </c>
      <c r="E1662" s="269" t="s">
        <v>1</v>
      </c>
      <c r="F1662" s="270" t="s">
        <v>229</v>
      </c>
      <c r="G1662" s="268"/>
      <c r="H1662" s="271">
        <v>111.67</v>
      </c>
      <c r="I1662" s="272"/>
      <c r="J1662" s="268"/>
      <c r="K1662" s="268"/>
      <c r="L1662" s="273"/>
      <c r="M1662" s="274"/>
      <c r="N1662" s="275"/>
      <c r="O1662" s="275"/>
      <c r="P1662" s="275"/>
      <c r="Q1662" s="275"/>
      <c r="R1662" s="275"/>
      <c r="S1662" s="275"/>
      <c r="T1662" s="276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T1662" s="277" t="s">
        <v>218</v>
      </c>
      <c r="AU1662" s="277" t="s">
        <v>214</v>
      </c>
      <c r="AV1662" s="15" t="s">
        <v>213</v>
      </c>
      <c r="AW1662" s="15" t="s">
        <v>32</v>
      </c>
      <c r="AX1662" s="15" t="s">
        <v>83</v>
      </c>
      <c r="AY1662" s="277" t="s">
        <v>205</v>
      </c>
    </row>
    <row r="1663" s="2" customFormat="1" ht="33" customHeight="1">
      <c r="A1663" s="39"/>
      <c r="B1663" s="40"/>
      <c r="C1663" s="227" t="s">
        <v>1330</v>
      </c>
      <c r="D1663" s="227" t="s">
        <v>208</v>
      </c>
      <c r="E1663" s="228" t="s">
        <v>1331</v>
      </c>
      <c r="F1663" s="229" t="s">
        <v>1332</v>
      </c>
      <c r="G1663" s="230" t="s">
        <v>255</v>
      </c>
      <c r="H1663" s="231">
        <v>111.67</v>
      </c>
      <c r="I1663" s="232"/>
      <c r="J1663" s="233">
        <f>ROUND(I1663*H1663,2)</f>
        <v>0</v>
      </c>
      <c r="K1663" s="229" t="s">
        <v>212</v>
      </c>
      <c r="L1663" s="45"/>
      <c r="M1663" s="234" t="s">
        <v>1</v>
      </c>
      <c r="N1663" s="235" t="s">
        <v>41</v>
      </c>
      <c r="O1663" s="92"/>
      <c r="P1663" s="236">
        <f>O1663*H1663</f>
        <v>0</v>
      </c>
      <c r="Q1663" s="236">
        <v>0</v>
      </c>
      <c r="R1663" s="236">
        <f>Q1663*H1663</f>
        <v>0</v>
      </c>
      <c r="S1663" s="236">
        <v>0</v>
      </c>
      <c r="T1663" s="237">
        <f>S1663*H1663</f>
        <v>0</v>
      </c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R1663" s="238" t="s">
        <v>213</v>
      </c>
      <c r="AT1663" s="238" t="s">
        <v>208</v>
      </c>
      <c r="AU1663" s="238" t="s">
        <v>214</v>
      </c>
      <c r="AY1663" s="18" t="s">
        <v>205</v>
      </c>
      <c r="BE1663" s="239">
        <f>IF(N1663="základní",J1663,0)</f>
        <v>0</v>
      </c>
      <c r="BF1663" s="239">
        <f>IF(N1663="snížená",J1663,0)</f>
        <v>0</v>
      </c>
      <c r="BG1663" s="239">
        <f>IF(N1663="zákl. přenesená",J1663,0)</f>
        <v>0</v>
      </c>
      <c r="BH1663" s="239">
        <f>IF(N1663="sníž. přenesená",J1663,0)</f>
        <v>0</v>
      </c>
      <c r="BI1663" s="239">
        <f>IF(N1663="nulová",J1663,0)</f>
        <v>0</v>
      </c>
      <c r="BJ1663" s="18" t="s">
        <v>83</v>
      </c>
      <c r="BK1663" s="239">
        <f>ROUND(I1663*H1663,2)</f>
        <v>0</v>
      </c>
      <c r="BL1663" s="18" t="s">
        <v>213</v>
      </c>
      <c r="BM1663" s="238" t="s">
        <v>1333</v>
      </c>
    </row>
    <row r="1664" s="2" customFormat="1">
      <c r="A1664" s="39"/>
      <c r="B1664" s="40"/>
      <c r="C1664" s="41"/>
      <c r="D1664" s="240" t="s">
        <v>216</v>
      </c>
      <c r="E1664" s="41"/>
      <c r="F1664" s="241" t="s">
        <v>1334</v>
      </c>
      <c r="G1664" s="41"/>
      <c r="H1664" s="41"/>
      <c r="I1664" s="242"/>
      <c r="J1664" s="41"/>
      <c r="K1664" s="41"/>
      <c r="L1664" s="45"/>
      <c r="M1664" s="243"/>
      <c r="N1664" s="244"/>
      <c r="O1664" s="92"/>
      <c r="P1664" s="92"/>
      <c r="Q1664" s="92"/>
      <c r="R1664" s="92"/>
      <c r="S1664" s="92"/>
      <c r="T1664" s="93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T1664" s="18" t="s">
        <v>216</v>
      </c>
      <c r="AU1664" s="18" t="s">
        <v>214</v>
      </c>
    </row>
    <row r="1665" s="2" customFormat="1" ht="16.5" customHeight="1">
      <c r="A1665" s="39"/>
      <c r="B1665" s="40"/>
      <c r="C1665" s="227" t="s">
        <v>1335</v>
      </c>
      <c r="D1665" s="227" t="s">
        <v>208</v>
      </c>
      <c r="E1665" s="228" t="s">
        <v>1336</v>
      </c>
      <c r="F1665" s="229" t="s">
        <v>1337</v>
      </c>
      <c r="G1665" s="230" t="s">
        <v>398</v>
      </c>
      <c r="H1665" s="231">
        <v>767.67100000000005</v>
      </c>
      <c r="I1665" s="232"/>
      <c r="J1665" s="233">
        <f>ROUND(I1665*H1665,2)</f>
        <v>0</v>
      </c>
      <c r="K1665" s="229" t="s">
        <v>212</v>
      </c>
      <c r="L1665" s="45"/>
      <c r="M1665" s="234" t="s">
        <v>1</v>
      </c>
      <c r="N1665" s="235" t="s">
        <v>41</v>
      </c>
      <c r="O1665" s="92"/>
      <c r="P1665" s="236">
        <f>O1665*H1665</f>
        <v>0</v>
      </c>
      <c r="Q1665" s="236">
        <v>0</v>
      </c>
      <c r="R1665" s="236">
        <f>Q1665*H1665</f>
        <v>0</v>
      </c>
      <c r="S1665" s="236">
        <v>0</v>
      </c>
      <c r="T1665" s="237">
        <f>S1665*H1665</f>
        <v>0</v>
      </c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R1665" s="238" t="s">
        <v>213</v>
      </c>
      <c r="AT1665" s="238" t="s">
        <v>208</v>
      </c>
      <c r="AU1665" s="238" t="s">
        <v>214</v>
      </c>
      <c r="AY1665" s="18" t="s">
        <v>205</v>
      </c>
      <c r="BE1665" s="239">
        <f>IF(N1665="základní",J1665,0)</f>
        <v>0</v>
      </c>
      <c r="BF1665" s="239">
        <f>IF(N1665="snížená",J1665,0)</f>
        <v>0</v>
      </c>
      <c r="BG1665" s="239">
        <f>IF(N1665="zákl. přenesená",J1665,0)</f>
        <v>0</v>
      </c>
      <c r="BH1665" s="239">
        <f>IF(N1665="sníž. přenesená",J1665,0)</f>
        <v>0</v>
      </c>
      <c r="BI1665" s="239">
        <f>IF(N1665="nulová",J1665,0)</f>
        <v>0</v>
      </c>
      <c r="BJ1665" s="18" t="s">
        <v>83</v>
      </c>
      <c r="BK1665" s="239">
        <f>ROUND(I1665*H1665,2)</f>
        <v>0</v>
      </c>
      <c r="BL1665" s="18" t="s">
        <v>213</v>
      </c>
      <c r="BM1665" s="238" t="s">
        <v>1338</v>
      </c>
    </row>
    <row r="1666" s="2" customFormat="1">
      <c r="A1666" s="39"/>
      <c r="B1666" s="40"/>
      <c r="C1666" s="41"/>
      <c r="D1666" s="240" t="s">
        <v>216</v>
      </c>
      <c r="E1666" s="41"/>
      <c r="F1666" s="241" t="s">
        <v>1339</v>
      </c>
      <c r="G1666" s="41"/>
      <c r="H1666" s="41"/>
      <c r="I1666" s="242"/>
      <c r="J1666" s="41"/>
      <c r="K1666" s="41"/>
      <c r="L1666" s="45"/>
      <c r="M1666" s="243"/>
      <c r="N1666" s="244"/>
      <c r="O1666" s="92"/>
      <c r="P1666" s="92"/>
      <c r="Q1666" s="92"/>
      <c r="R1666" s="92"/>
      <c r="S1666" s="92"/>
      <c r="T1666" s="93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T1666" s="18" t="s">
        <v>216</v>
      </c>
      <c r="AU1666" s="18" t="s">
        <v>214</v>
      </c>
    </row>
    <row r="1667" s="13" customFormat="1">
      <c r="A1667" s="13"/>
      <c r="B1667" s="245"/>
      <c r="C1667" s="246"/>
      <c r="D1667" s="247" t="s">
        <v>218</v>
      </c>
      <c r="E1667" s="248" t="s">
        <v>1</v>
      </c>
      <c r="F1667" s="249" t="s">
        <v>219</v>
      </c>
      <c r="G1667" s="246"/>
      <c r="H1667" s="248" t="s">
        <v>1</v>
      </c>
      <c r="I1667" s="250"/>
      <c r="J1667" s="246"/>
      <c r="K1667" s="246"/>
      <c r="L1667" s="251"/>
      <c r="M1667" s="252"/>
      <c r="N1667" s="253"/>
      <c r="O1667" s="253"/>
      <c r="P1667" s="253"/>
      <c r="Q1667" s="253"/>
      <c r="R1667" s="253"/>
      <c r="S1667" s="253"/>
      <c r="T1667" s="254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55" t="s">
        <v>218</v>
      </c>
      <c r="AU1667" s="255" t="s">
        <v>214</v>
      </c>
      <c r="AV1667" s="13" t="s">
        <v>83</v>
      </c>
      <c r="AW1667" s="13" t="s">
        <v>32</v>
      </c>
      <c r="AX1667" s="13" t="s">
        <v>76</v>
      </c>
      <c r="AY1667" s="255" t="s">
        <v>205</v>
      </c>
    </row>
    <row r="1668" s="13" customFormat="1">
      <c r="A1668" s="13"/>
      <c r="B1668" s="245"/>
      <c r="C1668" s="246"/>
      <c r="D1668" s="247" t="s">
        <v>218</v>
      </c>
      <c r="E1668" s="248" t="s">
        <v>1</v>
      </c>
      <c r="F1668" s="249" t="s">
        <v>222</v>
      </c>
      <c r="G1668" s="246"/>
      <c r="H1668" s="248" t="s">
        <v>1</v>
      </c>
      <c r="I1668" s="250"/>
      <c r="J1668" s="246"/>
      <c r="K1668" s="246"/>
      <c r="L1668" s="251"/>
      <c r="M1668" s="252"/>
      <c r="N1668" s="253"/>
      <c r="O1668" s="253"/>
      <c r="P1668" s="253"/>
      <c r="Q1668" s="253"/>
      <c r="R1668" s="253"/>
      <c r="S1668" s="253"/>
      <c r="T1668" s="254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55" t="s">
        <v>218</v>
      </c>
      <c r="AU1668" s="255" t="s">
        <v>214</v>
      </c>
      <c r="AV1668" s="13" t="s">
        <v>83</v>
      </c>
      <c r="AW1668" s="13" t="s">
        <v>32</v>
      </c>
      <c r="AX1668" s="13" t="s">
        <v>76</v>
      </c>
      <c r="AY1668" s="255" t="s">
        <v>205</v>
      </c>
    </row>
    <row r="1669" s="14" customFormat="1">
      <c r="A1669" s="14"/>
      <c r="B1669" s="256"/>
      <c r="C1669" s="257"/>
      <c r="D1669" s="247" t="s">
        <v>218</v>
      </c>
      <c r="E1669" s="258" t="s">
        <v>1</v>
      </c>
      <c r="F1669" s="259" t="s">
        <v>1306</v>
      </c>
      <c r="G1669" s="257"/>
      <c r="H1669" s="260">
        <v>432.77699999999999</v>
      </c>
      <c r="I1669" s="261"/>
      <c r="J1669" s="257"/>
      <c r="K1669" s="257"/>
      <c r="L1669" s="262"/>
      <c r="M1669" s="263"/>
      <c r="N1669" s="264"/>
      <c r="O1669" s="264"/>
      <c r="P1669" s="264"/>
      <c r="Q1669" s="264"/>
      <c r="R1669" s="264"/>
      <c r="S1669" s="264"/>
      <c r="T1669" s="265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T1669" s="266" t="s">
        <v>218</v>
      </c>
      <c r="AU1669" s="266" t="s">
        <v>214</v>
      </c>
      <c r="AV1669" s="14" t="s">
        <v>85</v>
      </c>
      <c r="AW1669" s="14" t="s">
        <v>32</v>
      </c>
      <c r="AX1669" s="14" t="s">
        <v>76</v>
      </c>
      <c r="AY1669" s="266" t="s">
        <v>205</v>
      </c>
    </row>
    <row r="1670" s="14" customFormat="1">
      <c r="A1670" s="14"/>
      <c r="B1670" s="256"/>
      <c r="C1670" s="257"/>
      <c r="D1670" s="247" t="s">
        <v>218</v>
      </c>
      <c r="E1670" s="258" t="s">
        <v>1</v>
      </c>
      <c r="F1670" s="259" t="s">
        <v>1307</v>
      </c>
      <c r="G1670" s="257"/>
      <c r="H1670" s="260">
        <v>334.89400000000001</v>
      </c>
      <c r="I1670" s="261"/>
      <c r="J1670" s="257"/>
      <c r="K1670" s="257"/>
      <c r="L1670" s="262"/>
      <c r="M1670" s="263"/>
      <c r="N1670" s="264"/>
      <c r="O1670" s="264"/>
      <c r="P1670" s="264"/>
      <c r="Q1670" s="264"/>
      <c r="R1670" s="264"/>
      <c r="S1670" s="264"/>
      <c r="T1670" s="265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66" t="s">
        <v>218</v>
      </c>
      <c r="AU1670" s="266" t="s">
        <v>214</v>
      </c>
      <c r="AV1670" s="14" t="s">
        <v>85</v>
      </c>
      <c r="AW1670" s="14" t="s">
        <v>32</v>
      </c>
      <c r="AX1670" s="14" t="s">
        <v>76</v>
      </c>
      <c r="AY1670" s="266" t="s">
        <v>205</v>
      </c>
    </row>
    <row r="1671" s="15" customFormat="1">
      <c r="A1671" s="15"/>
      <c r="B1671" s="267"/>
      <c r="C1671" s="268"/>
      <c r="D1671" s="247" t="s">
        <v>218</v>
      </c>
      <c r="E1671" s="269" t="s">
        <v>1</v>
      </c>
      <c r="F1671" s="270" t="s">
        <v>229</v>
      </c>
      <c r="G1671" s="268"/>
      <c r="H1671" s="271">
        <v>767.67100000000005</v>
      </c>
      <c r="I1671" s="272"/>
      <c r="J1671" s="268"/>
      <c r="K1671" s="268"/>
      <c r="L1671" s="273"/>
      <c r="M1671" s="274"/>
      <c r="N1671" s="275"/>
      <c r="O1671" s="275"/>
      <c r="P1671" s="275"/>
      <c r="Q1671" s="275"/>
      <c r="R1671" s="275"/>
      <c r="S1671" s="275"/>
      <c r="T1671" s="276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T1671" s="277" t="s">
        <v>218</v>
      </c>
      <c r="AU1671" s="277" t="s">
        <v>214</v>
      </c>
      <c r="AV1671" s="15" t="s">
        <v>213</v>
      </c>
      <c r="AW1671" s="15" t="s">
        <v>32</v>
      </c>
      <c r="AX1671" s="15" t="s">
        <v>83</v>
      </c>
      <c r="AY1671" s="277" t="s">
        <v>205</v>
      </c>
    </row>
    <row r="1672" s="2" customFormat="1" ht="16.5" customHeight="1">
      <c r="A1672" s="39"/>
      <c r="B1672" s="40"/>
      <c r="C1672" s="227" t="s">
        <v>1340</v>
      </c>
      <c r="D1672" s="227" t="s">
        <v>208</v>
      </c>
      <c r="E1672" s="228" t="s">
        <v>1341</v>
      </c>
      <c r="F1672" s="229" t="s">
        <v>1342</v>
      </c>
      <c r="G1672" s="230" t="s">
        <v>398</v>
      </c>
      <c r="H1672" s="231">
        <v>767.67100000000005</v>
      </c>
      <c r="I1672" s="232"/>
      <c r="J1672" s="233">
        <f>ROUND(I1672*H1672,2)</f>
        <v>0</v>
      </c>
      <c r="K1672" s="229" t="s">
        <v>1</v>
      </c>
      <c r="L1672" s="45"/>
      <c r="M1672" s="234" t="s">
        <v>1</v>
      </c>
      <c r="N1672" s="235" t="s">
        <v>41</v>
      </c>
      <c r="O1672" s="92"/>
      <c r="P1672" s="236">
        <f>O1672*H1672</f>
        <v>0</v>
      </c>
      <c r="Q1672" s="236">
        <v>0</v>
      </c>
      <c r="R1672" s="236">
        <f>Q1672*H1672</f>
        <v>0</v>
      </c>
      <c r="S1672" s="236">
        <v>0</v>
      </c>
      <c r="T1672" s="237">
        <f>S1672*H1672</f>
        <v>0</v>
      </c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R1672" s="238" t="s">
        <v>213</v>
      </c>
      <c r="AT1672" s="238" t="s">
        <v>208</v>
      </c>
      <c r="AU1672" s="238" t="s">
        <v>214</v>
      </c>
      <c r="AY1672" s="18" t="s">
        <v>205</v>
      </c>
      <c r="BE1672" s="239">
        <f>IF(N1672="základní",J1672,0)</f>
        <v>0</v>
      </c>
      <c r="BF1672" s="239">
        <f>IF(N1672="snížená",J1672,0)</f>
        <v>0</v>
      </c>
      <c r="BG1672" s="239">
        <f>IF(N1672="zákl. přenesená",J1672,0)</f>
        <v>0</v>
      </c>
      <c r="BH1672" s="239">
        <f>IF(N1672="sníž. přenesená",J1672,0)</f>
        <v>0</v>
      </c>
      <c r="BI1672" s="239">
        <f>IF(N1672="nulová",J1672,0)</f>
        <v>0</v>
      </c>
      <c r="BJ1672" s="18" t="s">
        <v>83</v>
      </c>
      <c r="BK1672" s="239">
        <f>ROUND(I1672*H1672,2)</f>
        <v>0</v>
      </c>
      <c r="BL1672" s="18" t="s">
        <v>213</v>
      </c>
      <c r="BM1672" s="238" t="s">
        <v>1343</v>
      </c>
    </row>
    <row r="1673" s="14" customFormat="1">
      <c r="A1673" s="14"/>
      <c r="B1673" s="256"/>
      <c r="C1673" s="257"/>
      <c r="D1673" s="247" t="s">
        <v>218</v>
      </c>
      <c r="E1673" s="258" t="s">
        <v>1</v>
      </c>
      <c r="F1673" s="259" t="s">
        <v>1344</v>
      </c>
      <c r="G1673" s="257"/>
      <c r="H1673" s="260">
        <v>767.67100000000005</v>
      </c>
      <c r="I1673" s="261"/>
      <c r="J1673" s="257"/>
      <c r="K1673" s="257"/>
      <c r="L1673" s="262"/>
      <c r="M1673" s="263"/>
      <c r="N1673" s="264"/>
      <c r="O1673" s="264"/>
      <c r="P1673" s="264"/>
      <c r="Q1673" s="264"/>
      <c r="R1673" s="264"/>
      <c r="S1673" s="264"/>
      <c r="T1673" s="265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66" t="s">
        <v>218</v>
      </c>
      <c r="AU1673" s="266" t="s">
        <v>214</v>
      </c>
      <c r="AV1673" s="14" t="s">
        <v>85</v>
      </c>
      <c r="AW1673" s="14" t="s">
        <v>32</v>
      </c>
      <c r="AX1673" s="14" t="s">
        <v>76</v>
      </c>
      <c r="AY1673" s="266" t="s">
        <v>205</v>
      </c>
    </row>
    <row r="1674" s="15" customFormat="1">
      <c r="A1674" s="15"/>
      <c r="B1674" s="267"/>
      <c r="C1674" s="268"/>
      <c r="D1674" s="247" t="s">
        <v>218</v>
      </c>
      <c r="E1674" s="269" t="s">
        <v>1</v>
      </c>
      <c r="F1674" s="270" t="s">
        <v>229</v>
      </c>
      <c r="G1674" s="268"/>
      <c r="H1674" s="271">
        <v>767.67100000000005</v>
      </c>
      <c r="I1674" s="272"/>
      <c r="J1674" s="268"/>
      <c r="K1674" s="268"/>
      <c r="L1674" s="273"/>
      <c r="M1674" s="274"/>
      <c r="N1674" s="275"/>
      <c r="O1674" s="275"/>
      <c r="P1674" s="275"/>
      <c r="Q1674" s="275"/>
      <c r="R1674" s="275"/>
      <c r="S1674" s="275"/>
      <c r="T1674" s="276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T1674" s="277" t="s">
        <v>218</v>
      </c>
      <c r="AU1674" s="277" t="s">
        <v>214</v>
      </c>
      <c r="AV1674" s="15" t="s">
        <v>213</v>
      </c>
      <c r="AW1674" s="15" t="s">
        <v>32</v>
      </c>
      <c r="AX1674" s="15" t="s">
        <v>83</v>
      </c>
      <c r="AY1674" s="277" t="s">
        <v>205</v>
      </c>
    </row>
    <row r="1675" s="2" customFormat="1" ht="21.75" customHeight="1">
      <c r="A1675" s="39"/>
      <c r="B1675" s="40"/>
      <c r="C1675" s="227" t="s">
        <v>1345</v>
      </c>
      <c r="D1675" s="227" t="s">
        <v>208</v>
      </c>
      <c r="E1675" s="228" t="s">
        <v>1346</v>
      </c>
      <c r="F1675" s="229" t="s">
        <v>1347</v>
      </c>
      <c r="G1675" s="230" t="s">
        <v>398</v>
      </c>
      <c r="H1675" s="231">
        <v>767.67100000000005</v>
      </c>
      <c r="I1675" s="232"/>
      <c r="J1675" s="233">
        <f>ROUND(I1675*H1675,2)</f>
        <v>0</v>
      </c>
      <c r="K1675" s="229" t="s">
        <v>212</v>
      </c>
      <c r="L1675" s="45"/>
      <c r="M1675" s="234" t="s">
        <v>1</v>
      </c>
      <c r="N1675" s="235" t="s">
        <v>41</v>
      </c>
      <c r="O1675" s="92"/>
      <c r="P1675" s="236">
        <f>O1675*H1675</f>
        <v>0</v>
      </c>
      <c r="Q1675" s="236">
        <v>0</v>
      </c>
      <c r="R1675" s="236">
        <f>Q1675*H1675</f>
        <v>0</v>
      </c>
      <c r="S1675" s="236">
        <v>0</v>
      </c>
      <c r="T1675" s="237">
        <f>S1675*H1675</f>
        <v>0</v>
      </c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R1675" s="238" t="s">
        <v>213</v>
      </c>
      <c r="AT1675" s="238" t="s">
        <v>208</v>
      </c>
      <c r="AU1675" s="238" t="s">
        <v>214</v>
      </c>
      <c r="AY1675" s="18" t="s">
        <v>205</v>
      </c>
      <c r="BE1675" s="239">
        <f>IF(N1675="základní",J1675,0)</f>
        <v>0</v>
      </c>
      <c r="BF1675" s="239">
        <f>IF(N1675="snížená",J1675,0)</f>
        <v>0</v>
      </c>
      <c r="BG1675" s="239">
        <f>IF(N1675="zákl. přenesená",J1675,0)</f>
        <v>0</v>
      </c>
      <c r="BH1675" s="239">
        <f>IF(N1675="sníž. přenesená",J1675,0)</f>
        <v>0</v>
      </c>
      <c r="BI1675" s="239">
        <f>IF(N1675="nulová",J1675,0)</f>
        <v>0</v>
      </c>
      <c r="BJ1675" s="18" t="s">
        <v>83</v>
      </c>
      <c r="BK1675" s="239">
        <f>ROUND(I1675*H1675,2)</f>
        <v>0</v>
      </c>
      <c r="BL1675" s="18" t="s">
        <v>213</v>
      </c>
      <c r="BM1675" s="238" t="s">
        <v>1348</v>
      </c>
    </row>
    <row r="1676" s="2" customFormat="1">
      <c r="A1676" s="39"/>
      <c r="B1676" s="40"/>
      <c r="C1676" s="41"/>
      <c r="D1676" s="240" t="s">
        <v>216</v>
      </c>
      <c r="E1676" s="41"/>
      <c r="F1676" s="241" t="s">
        <v>1349</v>
      </c>
      <c r="G1676" s="41"/>
      <c r="H1676" s="41"/>
      <c r="I1676" s="242"/>
      <c r="J1676" s="41"/>
      <c r="K1676" s="41"/>
      <c r="L1676" s="45"/>
      <c r="M1676" s="243"/>
      <c r="N1676" s="244"/>
      <c r="O1676" s="92"/>
      <c r="P1676" s="92"/>
      <c r="Q1676" s="92"/>
      <c r="R1676" s="92"/>
      <c r="S1676" s="92"/>
      <c r="T1676" s="93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T1676" s="18" t="s">
        <v>216</v>
      </c>
      <c r="AU1676" s="18" t="s">
        <v>214</v>
      </c>
    </row>
    <row r="1677" s="2" customFormat="1" ht="33" customHeight="1">
      <c r="A1677" s="39"/>
      <c r="B1677" s="40"/>
      <c r="C1677" s="227" t="s">
        <v>1350</v>
      </c>
      <c r="D1677" s="227" t="s">
        <v>208</v>
      </c>
      <c r="E1677" s="228" t="s">
        <v>1351</v>
      </c>
      <c r="F1677" s="229" t="s">
        <v>1352</v>
      </c>
      <c r="G1677" s="230" t="s">
        <v>398</v>
      </c>
      <c r="H1677" s="231">
        <v>260.43000000000001</v>
      </c>
      <c r="I1677" s="232"/>
      <c r="J1677" s="233">
        <f>ROUND(I1677*H1677,2)</f>
        <v>0</v>
      </c>
      <c r="K1677" s="229" t="s">
        <v>212</v>
      </c>
      <c r="L1677" s="45"/>
      <c r="M1677" s="234" t="s">
        <v>1</v>
      </c>
      <c r="N1677" s="235" t="s">
        <v>41</v>
      </c>
      <c r="O1677" s="92"/>
      <c r="P1677" s="236">
        <f>O1677*H1677</f>
        <v>0</v>
      </c>
      <c r="Q1677" s="236">
        <v>0</v>
      </c>
      <c r="R1677" s="236">
        <f>Q1677*H1677</f>
        <v>0</v>
      </c>
      <c r="S1677" s="236">
        <v>0</v>
      </c>
      <c r="T1677" s="237">
        <f>S1677*H1677</f>
        <v>0</v>
      </c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R1677" s="238" t="s">
        <v>213</v>
      </c>
      <c r="AT1677" s="238" t="s">
        <v>208</v>
      </c>
      <c r="AU1677" s="238" t="s">
        <v>214</v>
      </c>
      <c r="AY1677" s="18" t="s">
        <v>205</v>
      </c>
      <c r="BE1677" s="239">
        <f>IF(N1677="základní",J1677,0)</f>
        <v>0</v>
      </c>
      <c r="BF1677" s="239">
        <f>IF(N1677="snížená",J1677,0)</f>
        <v>0</v>
      </c>
      <c r="BG1677" s="239">
        <f>IF(N1677="zákl. přenesená",J1677,0)</f>
        <v>0</v>
      </c>
      <c r="BH1677" s="239">
        <f>IF(N1677="sníž. přenesená",J1677,0)</f>
        <v>0</v>
      </c>
      <c r="BI1677" s="239">
        <f>IF(N1677="nulová",J1677,0)</f>
        <v>0</v>
      </c>
      <c r="BJ1677" s="18" t="s">
        <v>83</v>
      </c>
      <c r="BK1677" s="239">
        <f>ROUND(I1677*H1677,2)</f>
        <v>0</v>
      </c>
      <c r="BL1677" s="18" t="s">
        <v>213</v>
      </c>
      <c r="BM1677" s="238" t="s">
        <v>1353</v>
      </c>
    </row>
    <row r="1678" s="2" customFormat="1">
      <c r="A1678" s="39"/>
      <c r="B1678" s="40"/>
      <c r="C1678" s="41"/>
      <c r="D1678" s="240" t="s">
        <v>216</v>
      </c>
      <c r="E1678" s="41"/>
      <c r="F1678" s="241" t="s">
        <v>1354</v>
      </c>
      <c r="G1678" s="41"/>
      <c r="H1678" s="41"/>
      <c r="I1678" s="242"/>
      <c r="J1678" s="41"/>
      <c r="K1678" s="41"/>
      <c r="L1678" s="45"/>
      <c r="M1678" s="243"/>
      <c r="N1678" s="244"/>
      <c r="O1678" s="92"/>
      <c r="P1678" s="92"/>
      <c r="Q1678" s="92"/>
      <c r="R1678" s="92"/>
      <c r="S1678" s="92"/>
      <c r="T1678" s="93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T1678" s="18" t="s">
        <v>216</v>
      </c>
      <c r="AU1678" s="18" t="s">
        <v>214</v>
      </c>
    </row>
    <row r="1679" s="13" customFormat="1">
      <c r="A1679" s="13"/>
      <c r="B1679" s="245"/>
      <c r="C1679" s="246"/>
      <c r="D1679" s="247" t="s">
        <v>218</v>
      </c>
      <c r="E1679" s="248" t="s">
        <v>1</v>
      </c>
      <c r="F1679" s="249" t="s">
        <v>219</v>
      </c>
      <c r="G1679" s="246"/>
      <c r="H1679" s="248" t="s">
        <v>1</v>
      </c>
      <c r="I1679" s="250"/>
      <c r="J1679" s="246"/>
      <c r="K1679" s="246"/>
      <c r="L1679" s="251"/>
      <c r="M1679" s="252"/>
      <c r="N1679" s="253"/>
      <c r="O1679" s="253"/>
      <c r="P1679" s="253"/>
      <c r="Q1679" s="253"/>
      <c r="R1679" s="253"/>
      <c r="S1679" s="253"/>
      <c r="T1679" s="254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55" t="s">
        <v>218</v>
      </c>
      <c r="AU1679" s="255" t="s">
        <v>214</v>
      </c>
      <c r="AV1679" s="13" t="s">
        <v>83</v>
      </c>
      <c r="AW1679" s="13" t="s">
        <v>32</v>
      </c>
      <c r="AX1679" s="13" t="s">
        <v>76</v>
      </c>
      <c r="AY1679" s="255" t="s">
        <v>205</v>
      </c>
    </row>
    <row r="1680" s="13" customFormat="1">
      <c r="A1680" s="13"/>
      <c r="B1680" s="245"/>
      <c r="C1680" s="246"/>
      <c r="D1680" s="247" t="s">
        <v>218</v>
      </c>
      <c r="E1680" s="248" t="s">
        <v>1</v>
      </c>
      <c r="F1680" s="249" t="s">
        <v>222</v>
      </c>
      <c r="G1680" s="246"/>
      <c r="H1680" s="248" t="s">
        <v>1</v>
      </c>
      <c r="I1680" s="250"/>
      <c r="J1680" s="246"/>
      <c r="K1680" s="246"/>
      <c r="L1680" s="251"/>
      <c r="M1680" s="252"/>
      <c r="N1680" s="253"/>
      <c r="O1680" s="253"/>
      <c r="P1680" s="253"/>
      <c r="Q1680" s="253"/>
      <c r="R1680" s="253"/>
      <c r="S1680" s="253"/>
      <c r="T1680" s="254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55" t="s">
        <v>218</v>
      </c>
      <c r="AU1680" s="255" t="s">
        <v>214</v>
      </c>
      <c r="AV1680" s="13" t="s">
        <v>83</v>
      </c>
      <c r="AW1680" s="13" t="s">
        <v>32</v>
      </c>
      <c r="AX1680" s="13" t="s">
        <v>76</v>
      </c>
      <c r="AY1680" s="255" t="s">
        <v>205</v>
      </c>
    </row>
    <row r="1681" s="13" customFormat="1">
      <c r="A1681" s="13"/>
      <c r="B1681" s="245"/>
      <c r="C1681" s="246"/>
      <c r="D1681" s="247" t="s">
        <v>218</v>
      </c>
      <c r="E1681" s="248" t="s">
        <v>1</v>
      </c>
      <c r="F1681" s="249" t="s">
        <v>1355</v>
      </c>
      <c r="G1681" s="246"/>
      <c r="H1681" s="248" t="s">
        <v>1</v>
      </c>
      <c r="I1681" s="250"/>
      <c r="J1681" s="246"/>
      <c r="K1681" s="246"/>
      <c r="L1681" s="251"/>
      <c r="M1681" s="252"/>
      <c r="N1681" s="253"/>
      <c r="O1681" s="253"/>
      <c r="P1681" s="253"/>
      <c r="Q1681" s="253"/>
      <c r="R1681" s="253"/>
      <c r="S1681" s="253"/>
      <c r="T1681" s="254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55" t="s">
        <v>218</v>
      </c>
      <c r="AU1681" s="255" t="s">
        <v>214</v>
      </c>
      <c r="AV1681" s="13" t="s">
        <v>83</v>
      </c>
      <c r="AW1681" s="13" t="s">
        <v>32</v>
      </c>
      <c r="AX1681" s="13" t="s">
        <v>76</v>
      </c>
      <c r="AY1681" s="255" t="s">
        <v>205</v>
      </c>
    </row>
    <row r="1682" s="13" customFormat="1">
      <c r="A1682" s="13"/>
      <c r="B1682" s="245"/>
      <c r="C1682" s="246"/>
      <c r="D1682" s="247" t="s">
        <v>218</v>
      </c>
      <c r="E1682" s="248" t="s">
        <v>1</v>
      </c>
      <c r="F1682" s="249" t="s">
        <v>222</v>
      </c>
      <c r="G1682" s="246"/>
      <c r="H1682" s="248" t="s">
        <v>1</v>
      </c>
      <c r="I1682" s="250"/>
      <c r="J1682" s="246"/>
      <c r="K1682" s="246"/>
      <c r="L1682" s="251"/>
      <c r="M1682" s="252"/>
      <c r="N1682" s="253"/>
      <c r="O1682" s="253"/>
      <c r="P1682" s="253"/>
      <c r="Q1682" s="253"/>
      <c r="R1682" s="253"/>
      <c r="S1682" s="253"/>
      <c r="T1682" s="254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55" t="s">
        <v>218</v>
      </c>
      <c r="AU1682" s="255" t="s">
        <v>214</v>
      </c>
      <c r="AV1682" s="13" t="s">
        <v>83</v>
      </c>
      <c r="AW1682" s="13" t="s">
        <v>32</v>
      </c>
      <c r="AX1682" s="13" t="s">
        <v>76</v>
      </c>
      <c r="AY1682" s="255" t="s">
        <v>205</v>
      </c>
    </row>
    <row r="1683" s="14" customFormat="1">
      <c r="A1683" s="14"/>
      <c r="B1683" s="256"/>
      <c r="C1683" s="257"/>
      <c r="D1683" s="247" t="s">
        <v>218</v>
      </c>
      <c r="E1683" s="258" t="s">
        <v>1</v>
      </c>
      <c r="F1683" s="259" t="s">
        <v>1356</v>
      </c>
      <c r="G1683" s="257"/>
      <c r="H1683" s="260">
        <v>146.24000000000001</v>
      </c>
      <c r="I1683" s="261"/>
      <c r="J1683" s="257"/>
      <c r="K1683" s="257"/>
      <c r="L1683" s="262"/>
      <c r="M1683" s="263"/>
      <c r="N1683" s="264"/>
      <c r="O1683" s="264"/>
      <c r="P1683" s="264"/>
      <c r="Q1683" s="264"/>
      <c r="R1683" s="264"/>
      <c r="S1683" s="264"/>
      <c r="T1683" s="265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66" t="s">
        <v>218</v>
      </c>
      <c r="AU1683" s="266" t="s">
        <v>214</v>
      </c>
      <c r="AV1683" s="14" t="s">
        <v>85</v>
      </c>
      <c r="AW1683" s="14" t="s">
        <v>32</v>
      </c>
      <c r="AX1683" s="14" t="s">
        <v>76</v>
      </c>
      <c r="AY1683" s="266" t="s">
        <v>205</v>
      </c>
    </row>
    <row r="1684" s="14" customFormat="1">
      <c r="A1684" s="14"/>
      <c r="B1684" s="256"/>
      <c r="C1684" s="257"/>
      <c r="D1684" s="247" t="s">
        <v>218</v>
      </c>
      <c r="E1684" s="258" t="s">
        <v>1</v>
      </c>
      <c r="F1684" s="259" t="s">
        <v>1357</v>
      </c>
      <c r="G1684" s="257"/>
      <c r="H1684" s="260">
        <v>114.19</v>
      </c>
      <c r="I1684" s="261"/>
      <c r="J1684" s="257"/>
      <c r="K1684" s="257"/>
      <c r="L1684" s="262"/>
      <c r="M1684" s="263"/>
      <c r="N1684" s="264"/>
      <c r="O1684" s="264"/>
      <c r="P1684" s="264"/>
      <c r="Q1684" s="264"/>
      <c r="R1684" s="264"/>
      <c r="S1684" s="264"/>
      <c r="T1684" s="265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266" t="s">
        <v>218</v>
      </c>
      <c r="AU1684" s="266" t="s">
        <v>214</v>
      </c>
      <c r="AV1684" s="14" t="s">
        <v>85</v>
      </c>
      <c r="AW1684" s="14" t="s">
        <v>32</v>
      </c>
      <c r="AX1684" s="14" t="s">
        <v>76</v>
      </c>
      <c r="AY1684" s="266" t="s">
        <v>205</v>
      </c>
    </row>
    <row r="1685" s="15" customFormat="1">
      <c r="A1685" s="15"/>
      <c r="B1685" s="267"/>
      <c r="C1685" s="268"/>
      <c r="D1685" s="247" t="s">
        <v>218</v>
      </c>
      <c r="E1685" s="269" t="s">
        <v>1</v>
      </c>
      <c r="F1685" s="270" t="s">
        <v>229</v>
      </c>
      <c r="G1685" s="268"/>
      <c r="H1685" s="271">
        <v>260.43000000000001</v>
      </c>
      <c r="I1685" s="272"/>
      <c r="J1685" s="268"/>
      <c r="K1685" s="268"/>
      <c r="L1685" s="273"/>
      <c r="M1685" s="274"/>
      <c r="N1685" s="275"/>
      <c r="O1685" s="275"/>
      <c r="P1685" s="275"/>
      <c r="Q1685" s="275"/>
      <c r="R1685" s="275"/>
      <c r="S1685" s="275"/>
      <c r="T1685" s="276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T1685" s="277" t="s">
        <v>218</v>
      </c>
      <c r="AU1685" s="277" t="s">
        <v>214</v>
      </c>
      <c r="AV1685" s="15" t="s">
        <v>213</v>
      </c>
      <c r="AW1685" s="15" t="s">
        <v>32</v>
      </c>
      <c r="AX1685" s="15" t="s">
        <v>83</v>
      </c>
      <c r="AY1685" s="277" t="s">
        <v>205</v>
      </c>
    </row>
    <row r="1686" s="2" customFormat="1" ht="37.8" customHeight="1">
      <c r="A1686" s="39"/>
      <c r="B1686" s="40"/>
      <c r="C1686" s="227" t="s">
        <v>1358</v>
      </c>
      <c r="D1686" s="227" t="s">
        <v>208</v>
      </c>
      <c r="E1686" s="228" t="s">
        <v>1359</v>
      </c>
      <c r="F1686" s="229" t="s">
        <v>1360</v>
      </c>
      <c r="G1686" s="230" t="s">
        <v>398</v>
      </c>
      <c r="H1686" s="231">
        <v>353.36000000000001</v>
      </c>
      <c r="I1686" s="232"/>
      <c r="J1686" s="233">
        <f>ROUND(I1686*H1686,2)</f>
        <v>0</v>
      </c>
      <c r="K1686" s="229" t="s">
        <v>212</v>
      </c>
      <c r="L1686" s="45"/>
      <c r="M1686" s="234" t="s">
        <v>1</v>
      </c>
      <c r="N1686" s="235" t="s">
        <v>41</v>
      </c>
      <c r="O1686" s="92"/>
      <c r="P1686" s="236">
        <f>O1686*H1686</f>
        <v>0</v>
      </c>
      <c r="Q1686" s="236">
        <v>0</v>
      </c>
      <c r="R1686" s="236">
        <f>Q1686*H1686</f>
        <v>0</v>
      </c>
      <c r="S1686" s="236">
        <v>0</v>
      </c>
      <c r="T1686" s="237">
        <f>S1686*H1686</f>
        <v>0</v>
      </c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R1686" s="238" t="s">
        <v>213</v>
      </c>
      <c r="AT1686" s="238" t="s">
        <v>208</v>
      </c>
      <c r="AU1686" s="238" t="s">
        <v>214</v>
      </c>
      <c r="AY1686" s="18" t="s">
        <v>205</v>
      </c>
      <c r="BE1686" s="239">
        <f>IF(N1686="základní",J1686,0)</f>
        <v>0</v>
      </c>
      <c r="BF1686" s="239">
        <f>IF(N1686="snížená",J1686,0)</f>
        <v>0</v>
      </c>
      <c r="BG1686" s="239">
        <f>IF(N1686="zákl. přenesená",J1686,0)</f>
        <v>0</v>
      </c>
      <c r="BH1686" s="239">
        <f>IF(N1686="sníž. přenesená",J1686,0)</f>
        <v>0</v>
      </c>
      <c r="BI1686" s="239">
        <f>IF(N1686="nulová",J1686,0)</f>
        <v>0</v>
      </c>
      <c r="BJ1686" s="18" t="s">
        <v>83</v>
      </c>
      <c r="BK1686" s="239">
        <f>ROUND(I1686*H1686,2)</f>
        <v>0</v>
      </c>
      <c r="BL1686" s="18" t="s">
        <v>213</v>
      </c>
      <c r="BM1686" s="238" t="s">
        <v>1361</v>
      </c>
    </row>
    <row r="1687" s="2" customFormat="1">
      <c r="A1687" s="39"/>
      <c r="B1687" s="40"/>
      <c r="C1687" s="41"/>
      <c r="D1687" s="240" t="s">
        <v>216</v>
      </c>
      <c r="E1687" s="41"/>
      <c r="F1687" s="241" t="s">
        <v>1362</v>
      </c>
      <c r="G1687" s="41"/>
      <c r="H1687" s="41"/>
      <c r="I1687" s="242"/>
      <c r="J1687" s="41"/>
      <c r="K1687" s="41"/>
      <c r="L1687" s="45"/>
      <c r="M1687" s="243"/>
      <c r="N1687" s="244"/>
      <c r="O1687" s="92"/>
      <c r="P1687" s="92"/>
      <c r="Q1687" s="92"/>
      <c r="R1687" s="92"/>
      <c r="S1687" s="92"/>
      <c r="T1687" s="93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T1687" s="18" t="s">
        <v>216</v>
      </c>
      <c r="AU1687" s="18" t="s">
        <v>214</v>
      </c>
    </row>
    <row r="1688" s="13" customFormat="1">
      <c r="A1688" s="13"/>
      <c r="B1688" s="245"/>
      <c r="C1688" s="246"/>
      <c r="D1688" s="247" t="s">
        <v>218</v>
      </c>
      <c r="E1688" s="248" t="s">
        <v>1</v>
      </c>
      <c r="F1688" s="249" t="s">
        <v>219</v>
      </c>
      <c r="G1688" s="246"/>
      <c r="H1688" s="248" t="s">
        <v>1</v>
      </c>
      <c r="I1688" s="250"/>
      <c r="J1688" s="246"/>
      <c r="K1688" s="246"/>
      <c r="L1688" s="251"/>
      <c r="M1688" s="252"/>
      <c r="N1688" s="253"/>
      <c r="O1688" s="253"/>
      <c r="P1688" s="253"/>
      <c r="Q1688" s="253"/>
      <c r="R1688" s="253"/>
      <c r="S1688" s="253"/>
      <c r="T1688" s="254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55" t="s">
        <v>218</v>
      </c>
      <c r="AU1688" s="255" t="s">
        <v>214</v>
      </c>
      <c r="AV1688" s="13" t="s">
        <v>83</v>
      </c>
      <c r="AW1688" s="13" t="s">
        <v>32</v>
      </c>
      <c r="AX1688" s="13" t="s">
        <v>76</v>
      </c>
      <c r="AY1688" s="255" t="s">
        <v>205</v>
      </c>
    </row>
    <row r="1689" s="13" customFormat="1">
      <c r="A1689" s="13"/>
      <c r="B1689" s="245"/>
      <c r="C1689" s="246"/>
      <c r="D1689" s="247" t="s">
        <v>218</v>
      </c>
      <c r="E1689" s="248" t="s">
        <v>1</v>
      </c>
      <c r="F1689" s="249" t="s">
        <v>222</v>
      </c>
      <c r="G1689" s="246"/>
      <c r="H1689" s="248" t="s">
        <v>1</v>
      </c>
      <c r="I1689" s="250"/>
      <c r="J1689" s="246"/>
      <c r="K1689" s="246"/>
      <c r="L1689" s="251"/>
      <c r="M1689" s="252"/>
      <c r="N1689" s="253"/>
      <c r="O1689" s="253"/>
      <c r="P1689" s="253"/>
      <c r="Q1689" s="253"/>
      <c r="R1689" s="253"/>
      <c r="S1689" s="253"/>
      <c r="T1689" s="254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55" t="s">
        <v>218</v>
      </c>
      <c r="AU1689" s="255" t="s">
        <v>214</v>
      </c>
      <c r="AV1689" s="13" t="s">
        <v>83</v>
      </c>
      <c r="AW1689" s="13" t="s">
        <v>32</v>
      </c>
      <c r="AX1689" s="13" t="s">
        <v>76</v>
      </c>
      <c r="AY1689" s="255" t="s">
        <v>205</v>
      </c>
    </row>
    <row r="1690" s="13" customFormat="1">
      <c r="A1690" s="13"/>
      <c r="B1690" s="245"/>
      <c r="C1690" s="246"/>
      <c r="D1690" s="247" t="s">
        <v>218</v>
      </c>
      <c r="E1690" s="248" t="s">
        <v>1</v>
      </c>
      <c r="F1690" s="249" t="s">
        <v>1355</v>
      </c>
      <c r="G1690" s="246"/>
      <c r="H1690" s="248" t="s">
        <v>1</v>
      </c>
      <c r="I1690" s="250"/>
      <c r="J1690" s="246"/>
      <c r="K1690" s="246"/>
      <c r="L1690" s="251"/>
      <c r="M1690" s="252"/>
      <c r="N1690" s="253"/>
      <c r="O1690" s="253"/>
      <c r="P1690" s="253"/>
      <c r="Q1690" s="253"/>
      <c r="R1690" s="253"/>
      <c r="S1690" s="253"/>
      <c r="T1690" s="254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55" t="s">
        <v>218</v>
      </c>
      <c r="AU1690" s="255" t="s">
        <v>214</v>
      </c>
      <c r="AV1690" s="13" t="s">
        <v>83</v>
      </c>
      <c r="AW1690" s="13" t="s">
        <v>32</v>
      </c>
      <c r="AX1690" s="13" t="s">
        <v>76</v>
      </c>
      <c r="AY1690" s="255" t="s">
        <v>205</v>
      </c>
    </row>
    <row r="1691" s="13" customFormat="1">
      <c r="A1691" s="13"/>
      <c r="B1691" s="245"/>
      <c r="C1691" s="246"/>
      <c r="D1691" s="247" t="s">
        <v>218</v>
      </c>
      <c r="E1691" s="248" t="s">
        <v>1</v>
      </c>
      <c r="F1691" s="249" t="s">
        <v>222</v>
      </c>
      <c r="G1691" s="246"/>
      <c r="H1691" s="248" t="s">
        <v>1</v>
      </c>
      <c r="I1691" s="250"/>
      <c r="J1691" s="246"/>
      <c r="K1691" s="246"/>
      <c r="L1691" s="251"/>
      <c r="M1691" s="252"/>
      <c r="N1691" s="253"/>
      <c r="O1691" s="253"/>
      <c r="P1691" s="253"/>
      <c r="Q1691" s="253"/>
      <c r="R1691" s="253"/>
      <c r="S1691" s="253"/>
      <c r="T1691" s="254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55" t="s">
        <v>218</v>
      </c>
      <c r="AU1691" s="255" t="s">
        <v>214</v>
      </c>
      <c r="AV1691" s="13" t="s">
        <v>83</v>
      </c>
      <c r="AW1691" s="13" t="s">
        <v>32</v>
      </c>
      <c r="AX1691" s="13" t="s">
        <v>76</v>
      </c>
      <c r="AY1691" s="255" t="s">
        <v>205</v>
      </c>
    </row>
    <row r="1692" s="14" customFormat="1">
      <c r="A1692" s="14"/>
      <c r="B1692" s="256"/>
      <c r="C1692" s="257"/>
      <c r="D1692" s="247" t="s">
        <v>218</v>
      </c>
      <c r="E1692" s="258" t="s">
        <v>1</v>
      </c>
      <c r="F1692" s="259" t="s">
        <v>1363</v>
      </c>
      <c r="G1692" s="257"/>
      <c r="H1692" s="260">
        <v>353.36000000000001</v>
      </c>
      <c r="I1692" s="261"/>
      <c r="J1692" s="257"/>
      <c r="K1692" s="257"/>
      <c r="L1692" s="262"/>
      <c r="M1692" s="263"/>
      <c r="N1692" s="264"/>
      <c r="O1692" s="264"/>
      <c r="P1692" s="264"/>
      <c r="Q1692" s="264"/>
      <c r="R1692" s="264"/>
      <c r="S1692" s="264"/>
      <c r="T1692" s="265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T1692" s="266" t="s">
        <v>218</v>
      </c>
      <c r="AU1692" s="266" t="s">
        <v>214</v>
      </c>
      <c r="AV1692" s="14" t="s">
        <v>85</v>
      </c>
      <c r="AW1692" s="14" t="s">
        <v>32</v>
      </c>
      <c r="AX1692" s="14" t="s">
        <v>76</v>
      </c>
      <c r="AY1692" s="266" t="s">
        <v>205</v>
      </c>
    </row>
    <row r="1693" s="15" customFormat="1">
      <c r="A1693" s="15"/>
      <c r="B1693" s="267"/>
      <c r="C1693" s="268"/>
      <c r="D1693" s="247" t="s">
        <v>218</v>
      </c>
      <c r="E1693" s="269" t="s">
        <v>1</v>
      </c>
      <c r="F1693" s="270" t="s">
        <v>229</v>
      </c>
      <c r="G1693" s="268"/>
      <c r="H1693" s="271">
        <v>353.36000000000001</v>
      </c>
      <c r="I1693" s="272"/>
      <c r="J1693" s="268"/>
      <c r="K1693" s="268"/>
      <c r="L1693" s="273"/>
      <c r="M1693" s="274"/>
      <c r="N1693" s="275"/>
      <c r="O1693" s="275"/>
      <c r="P1693" s="275"/>
      <c r="Q1693" s="275"/>
      <c r="R1693" s="275"/>
      <c r="S1693" s="275"/>
      <c r="T1693" s="276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T1693" s="277" t="s">
        <v>218</v>
      </c>
      <c r="AU1693" s="277" t="s">
        <v>214</v>
      </c>
      <c r="AV1693" s="15" t="s">
        <v>213</v>
      </c>
      <c r="AW1693" s="15" t="s">
        <v>32</v>
      </c>
      <c r="AX1693" s="15" t="s">
        <v>83</v>
      </c>
      <c r="AY1693" s="277" t="s">
        <v>205</v>
      </c>
    </row>
    <row r="1694" s="2" customFormat="1" ht="24.15" customHeight="1">
      <c r="A1694" s="39"/>
      <c r="B1694" s="40"/>
      <c r="C1694" s="227" t="s">
        <v>1364</v>
      </c>
      <c r="D1694" s="227" t="s">
        <v>208</v>
      </c>
      <c r="E1694" s="228" t="s">
        <v>1365</v>
      </c>
      <c r="F1694" s="229" t="s">
        <v>1366</v>
      </c>
      <c r="G1694" s="230" t="s">
        <v>398</v>
      </c>
      <c r="H1694" s="231">
        <v>767.67100000000005</v>
      </c>
      <c r="I1694" s="232"/>
      <c r="J1694" s="233">
        <f>ROUND(I1694*H1694,2)</f>
        <v>0</v>
      </c>
      <c r="K1694" s="229" t="s">
        <v>212</v>
      </c>
      <c r="L1694" s="45"/>
      <c r="M1694" s="234" t="s">
        <v>1</v>
      </c>
      <c r="N1694" s="235" t="s">
        <v>41</v>
      </c>
      <c r="O1694" s="92"/>
      <c r="P1694" s="236">
        <f>O1694*H1694</f>
        <v>0</v>
      </c>
      <c r="Q1694" s="236">
        <v>0</v>
      </c>
      <c r="R1694" s="236">
        <f>Q1694*H1694</f>
        <v>0</v>
      </c>
      <c r="S1694" s="236">
        <v>0</v>
      </c>
      <c r="T1694" s="237">
        <f>S1694*H1694</f>
        <v>0</v>
      </c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R1694" s="238" t="s">
        <v>213</v>
      </c>
      <c r="AT1694" s="238" t="s">
        <v>208</v>
      </c>
      <c r="AU1694" s="238" t="s">
        <v>214</v>
      </c>
      <c r="AY1694" s="18" t="s">
        <v>205</v>
      </c>
      <c r="BE1694" s="239">
        <f>IF(N1694="základní",J1694,0)</f>
        <v>0</v>
      </c>
      <c r="BF1694" s="239">
        <f>IF(N1694="snížená",J1694,0)</f>
        <v>0</v>
      </c>
      <c r="BG1694" s="239">
        <f>IF(N1694="zákl. přenesená",J1694,0)</f>
        <v>0</v>
      </c>
      <c r="BH1694" s="239">
        <f>IF(N1694="sníž. přenesená",J1694,0)</f>
        <v>0</v>
      </c>
      <c r="BI1694" s="239">
        <f>IF(N1694="nulová",J1694,0)</f>
        <v>0</v>
      </c>
      <c r="BJ1694" s="18" t="s">
        <v>83</v>
      </c>
      <c r="BK1694" s="239">
        <f>ROUND(I1694*H1694,2)</f>
        <v>0</v>
      </c>
      <c r="BL1694" s="18" t="s">
        <v>213</v>
      </c>
      <c r="BM1694" s="238" t="s">
        <v>1367</v>
      </c>
    </row>
    <row r="1695" s="2" customFormat="1">
      <c r="A1695" s="39"/>
      <c r="B1695" s="40"/>
      <c r="C1695" s="41"/>
      <c r="D1695" s="240" t="s">
        <v>216</v>
      </c>
      <c r="E1695" s="41"/>
      <c r="F1695" s="241" t="s">
        <v>1368</v>
      </c>
      <c r="G1695" s="41"/>
      <c r="H1695" s="41"/>
      <c r="I1695" s="242"/>
      <c r="J1695" s="41"/>
      <c r="K1695" s="41"/>
      <c r="L1695" s="45"/>
      <c r="M1695" s="243"/>
      <c r="N1695" s="244"/>
      <c r="O1695" s="92"/>
      <c r="P1695" s="92"/>
      <c r="Q1695" s="92"/>
      <c r="R1695" s="92"/>
      <c r="S1695" s="92"/>
      <c r="T1695" s="93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T1695" s="18" t="s">
        <v>216</v>
      </c>
      <c r="AU1695" s="18" t="s">
        <v>214</v>
      </c>
    </row>
    <row r="1696" s="14" customFormat="1">
      <c r="A1696" s="14"/>
      <c r="B1696" s="256"/>
      <c r="C1696" s="257"/>
      <c r="D1696" s="247" t="s">
        <v>218</v>
      </c>
      <c r="E1696" s="258" t="s">
        <v>1</v>
      </c>
      <c r="F1696" s="259" t="s">
        <v>1369</v>
      </c>
      <c r="G1696" s="257"/>
      <c r="H1696" s="260">
        <v>767.67100000000005</v>
      </c>
      <c r="I1696" s="261"/>
      <c r="J1696" s="257"/>
      <c r="K1696" s="257"/>
      <c r="L1696" s="262"/>
      <c r="M1696" s="263"/>
      <c r="N1696" s="264"/>
      <c r="O1696" s="264"/>
      <c r="P1696" s="264"/>
      <c r="Q1696" s="264"/>
      <c r="R1696" s="264"/>
      <c r="S1696" s="264"/>
      <c r="T1696" s="265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66" t="s">
        <v>218</v>
      </c>
      <c r="AU1696" s="266" t="s">
        <v>214</v>
      </c>
      <c r="AV1696" s="14" t="s">
        <v>85</v>
      </c>
      <c r="AW1696" s="14" t="s">
        <v>32</v>
      </c>
      <c r="AX1696" s="14" t="s">
        <v>76</v>
      </c>
      <c r="AY1696" s="266" t="s">
        <v>205</v>
      </c>
    </row>
    <row r="1697" s="15" customFormat="1">
      <c r="A1697" s="15"/>
      <c r="B1697" s="267"/>
      <c r="C1697" s="268"/>
      <c r="D1697" s="247" t="s">
        <v>218</v>
      </c>
      <c r="E1697" s="269" t="s">
        <v>1</v>
      </c>
      <c r="F1697" s="270" t="s">
        <v>229</v>
      </c>
      <c r="G1697" s="268"/>
      <c r="H1697" s="271">
        <v>767.67100000000005</v>
      </c>
      <c r="I1697" s="272"/>
      <c r="J1697" s="268"/>
      <c r="K1697" s="268"/>
      <c r="L1697" s="273"/>
      <c r="M1697" s="274"/>
      <c r="N1697" s="275"/>
      <c r="O1697" s="275"/>
      <c r="P1697" s="275"/>
      <c r="Q1697" s="275"/>
      <c r="R1697" s="275"/>
      <c r="S1697" s="275"/>
      <c r="T1697" s="276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T1697" s="277" t="s">
        <v>218</v>
      </c>
      <c r="AU1697" s="277" t="s">
        <v>214</v>
      </c>
      <c r="AV1697" s="15" t="s">
        <v>213</v>
      </c>
      <c r="AW1697" s="15" t="s">
        <v>32</v>
      </c>
      <c r="AX1697" s="15" t="s">
        <v>83</v>
      </c>
      <c r="AY1697" s="277" t="s">
        <v>205</v>
      </c>
    </row>
    <row r="1698" s="2" customFormat="1" ht="24.15" customHeight="1">
      <c r="A1698" s="39"/>
      <c r="B1698" s="40"/>
      <c r="C1698" s="227" t="s">
        <v>1370</v>
      </c>
      <c r="D1698" s="227" t="s">
        <v>208</v>
      </c>
      <c r="E1698" s="228" t="s">
        <v>1371</v>
      </c>
      <c r="F1698" s="229" t="s">
        <v>1372</v>
      </c>
      <c r="G1698" s="230" t="s">
        <v>398</v>
      </c>
      <c r="H1698" s="231">
        <v>767.67100000000005</v>
      </c>
      <c r="I1698" s="232"/>
      <c r="J1698" s="233">
        <f>ROUND(I1698*H1698,2)</f>
        <v>0</v>
      </c>
      <c r="K1698" s="229" t="s">
        <v>212</v>
      </c>
      <c r="L1698" s="45"/>
      <c r="M1698" s="234" t="s">
        <v>1</v>
      </c>
      <c r="N1698" s="235" t="s">
        <v>41</v>
      </c>
      <c r="O1698" s="92"/>
      <c r="P1698" s="236">
        <f>O1698*H1698</f>
        <v>0</v>
      </c>
      <c r="Q1698" s="236">
        <v>0</v>
      </c>
      <c r="R1698" s="236">
        <f>Q1698*H1698</f>
        <v>0</v>
      </c>
      <c r="S1698" s="236">
        <v>0</v>
      </c>
      <c r="T1698" s="237">
        <f>S1698*H1698</f>
        <v>0</v>
      </c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R1698" s="238" t="s">
        <v>213</v>
      </c>
      <c r="AT1698" s="238" t="s">
        <v>208</v>
      </c>
      <c r="AU1698" s="238" t="s">
        <v>214</v>
      </c>
      <c r="AY1698" s="18" t="s">
        <v>205</v>
      </c>
      <c r="BE1698" s="239">
        <f>IF(N1698="základní",J1698,0)</f>
        <v>0</v>
      </c>
      <c r="BF1698" s="239">
        <f>IF(N1698="snížená",J1698,0)</f>
        <v>0</v>
      </c>
      <c r="BG1698" s="239">
        <f>IF(N1698="zákl. přenesená",J1698,0)</f>
        <v>0</v>
      </c>
      <c r="BH1698" s="239">
        <f>IF(N1698="sníž. přenesená",J1698,0)</f>
        <v>0</v>
      </c>
      <c r="BI1698" s="239">
        <f>IF(N1698="nulová",J1698,0)</f>
        <v>0</v>
      </c>
      <c r="BJ1698" s="18" t="s">
        <v>83</v>
      </c>
      <c r="BK1698" s="239">
        <f>ROUND(I1698*H1698,2)</f>
        <v>0</v>
      </c>
      <c r="BL1698" s="18" t="s">
        <v>213</v>
      </c>
      <c r="BM1698" s="238" t="s">
        <v>1373</v>
      </c>
    </row>
    <row r="1699" s="2" customFormat="1">
      <c r="A1699" s="39"/>
      <c r="B1699" s="40"/>
      <c r="C1699" s="41"/>
      <c r="D1699" s="240" t="s">
        <v>216</v>
      </c>
      <c r="E1699" s="41"/>
      <c r="F1699" s="241" t="s">
        <v>1374</v>
      </c>
      <c r="G1699" s="41"/>
      <c r="H1699" s="41"/>
      <c r="I1699" s="242"/>
      <c r="J1699" s="41"/>
      <c r="K1699" s="41"/>
      <c r="L1699" s="45"/>
      <c r="M1699" s="243"/>
      <c r="N1699" s="244"/>
      <c r="O1699" s="92"/>
      <c r="P1699" s="92"/>
      <c r="Q1699" s="92"/>
      <c r="R1699" s="92"/>
      <c r="S1699" s="92"/>
      <c r="T1699" s="93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T1699" s="18" t="s">
        <v>216</v>
      </c>
      <c r="AU1699" s="18" t="s">
        <v>214</v>
      </c>
    </row>
    <row r="1700" s="12" customFormat="1" ht="20.88" customHeight="1">
      <c r="A1700" s="12"/>
      <c r="B1700" s="211"/>
      <c r="C1700" s="212"/>
      <c r="D1700" s="213" t="s">
        <v>75</v>
      </c>
      <c r="E1700" s="225" t="s">
        <v>914</v>
      </c>
      <c r="F1700" s="225" t="s">
        <v>1375</v>
      </c>
      <c r="G1700" s="212"/>
      <c r="H1700" s="212"/>
      <c r="I1700" s="215"/>
      <c r="J1700" s="226">
        <f>BK1700</f>
        <v>0</v>
      </c>
      <c r="K1700" s="212"/>
      <c r="L1700" s="217"/>
      <c r="M1700" s="218"/>
      <c r="N1700" s="219"/>
      <c r="O1700" s="219"/>
      <c r="P1700" s="220">
        <f>SUM(P1701:P1783)</f>
        <v>0</v>
      </c>
      <c r="Q1700" s="219"/>
      <c r="R1700" s="220">
        <f>SUM(R1701:R1783)</f>
        <v>4.4514687999999998</v>
      </c>
      <c r="S1700" s="219"/>
      <c r="T1700" s="221">
        <f>SUM(T1701:T1783)</f>
        <v>0</v>
      </c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R1700" s="222" t="s">
        <v>83</v>
      </c>
      <c r="AT1700" s="223" t="s">
        <v>75</v>
      </c>
      <c r="AU1700" s="223" t="s">
        <v>85</v>
      </c>
      <c r="AY1700" s="222" t="s">
        <v>205</v>
      </c>
      <c r="BK1700" s="224">
        <f>SUM(BK1701:BK1783)</f>
        <v>0</v>
      </c>
    </row>
    <row r="1701" s="2" customFormat="1" ht="24.15" customHeight="1">
      <c r="A1701" s="39"/>
      <c r="B1701" s="40"/>
      <c r="C1701" s="227" t="s">
        <v>1376</v>
      </c>
      <c r="D1701" s="227" t="s">
        <v>208</v>
      </c>
      <c r="E1701" s="228" t="s">
        <v>1377</v>
      </c>
      <c r="F1701" s="229" t="s">
        <v>1378</v>
      </c>
      <c r="G1701" s="230" t="s">
        <v>398</v>
      </c>
      <c r="H1701" s="231">
        <v>260.43000000000001</v>
      </c>
      <c r="I1701" s="232"/>
      <c r="J1701" s="233">
        <f>ROUND(I1701*H1701,2)</f>
        <v>0</v>
      </c>
      <c r="K1701" s="229" t="s">
        <v>212</v>
      </c>
      <c r="L1701" s="45"/>
      <c r="M1701" s="234" t="s">
        <v>1</v>
      </c>
      <c r="N1701" s="235" t="s">
        <v>41</v>
      </c>
      <c r="O1701" s="92"/>
      <c r="P1701" s="236">
        <f>O1701*H1701</f>
        <v>0</v>
      </c>
      <c r="Q1701" s="236">
        <v>4.0000000000000003E-05</v>
      </c>
      <c r="R1701" s="236">
        <f>Q1701*H1701</f>
        <v>0.010417200000000002</v>
      </c>
      <c r="S1701" s="236">
        <v>0</v>
      </c>
      <c r="T1701" s="237">
        <f>S1701*H1701</f>
        <v>0</v>
      </c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R1701" s="238" t="s">
        <v>213</v>
      </c>
      <c r="AT1701" s="238" t="s">
        <v>208</v>
      </c>
      <c r="AU1701" s="238" t="s">
        <v>214</v>
      </c>
      <c r="AY1701" s="18" t="s">
        <v>205</v>
      </c>
      <c r="BE1701" s="239">
        <f>IF(N1701="základní",J1701,0)</f>
        <v>0</v>
      </c>
      <c r="BF1701" s="239">
        <f>IF(N1701="snížená",J1701,0)</f>
        <v>0</v>
      </c>
      <c r="BG1701" s="239">
        <f>IF(N1701="zákl. přenesená",J1701,0)</f>
        <v>0</v>
      </c>
      <c r="BH1701" s="239">
        <f>IF(N1701="sníž. přenesená",J1701,0)</f>
        <v>0</v>
      </c>
      <c r="BI1701" s="239">
        <f>IF(N1701="nulová",J1701,0)</f>
        <v>0</v>
      </c>
      <c r="BJ1701" s="18" t="s">
        <v>83</v>
      </c>
      <c r="BK1701" s="239">
        <f>ROUND(I1701*H1701,2)</f>
        <v>0</v>
      </c>
      <c r="BL1701" s="18" t="s">
        <v>213</v>
      </c>
      <c r="BM1701" s="238" t="s">
        <v>1379</v>
      </c>
    </row>
    <row r="1702" s="2" customFormat="1">
      <c r="A1702" s="39"/>
      <c r="B1702" s="40"/>
      <c r="C1702" s="41"/>
      <c r="D1702" s="240" t="s">
        <v>216</v>
      </c>
      <c r="E1702" s="41"/>
      <c r="F1702" s="241" t="s">
        <v>1380</v>
      </c>
      <c r="G1702" s="41"/>
      <c r="H1702" s="41"/>
      <c r="I1702" s="242"/>
      <c r="J1702" s="41"/>
      <c r="K1702" s="41"/>
      <c r="L1702" s="45"/>
      <c r="M1702" s="243"/>
      <c r="N1702" s="244"/>
      <c r="O1702" s="92"/>
      <c r="P1702" s="92"/>
      <c r="Q1702" s="92"/>
      <c r="R1702" s="92"/>
      <c r="S1702" s="92"/>
      <c r="T1702" s="93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T1702" s="18" t="s">
        <v>216</v>
      </c>
      <c r="AU1702" s="18" t="s">
        <v>214</v>
      </c>
    </row>
    <row r="1703" s="13" customFormat="1">
      <c r="A1703" s="13"/>
      <c r="B1703" s="245"/>
      <c r="C1703" s="246"/>
      <c r="D1703" s="247" t="s">
        <v>218</v>
      </c>
      <c r="E1703" s="248" t="s">
        <v>1</v>
      </c>
      <c r="F1703" s="249" t="s">
        <v>219</v>
      </c>
      <c r="G1703" s="246"/>
      <c r="H1703" s="248" t="s">
        <v>1</v>
      </c>
      <c r="I1703" s="250"/>
      <c r="J1703" s="246"/>
      <c r="K1703" s="246"/>
      <c r="L1703" s="251"/>
      <c r="M1703" s="252"/>
      <c r="N1703" s="253"/>
      <c r="O1703" s="253"/>
      <c r="P1703" s="253"/>
      <c r="Q1703" s="253"/>
      <c r="R1703" s="253"/>
      <c r="S1703" s="253"/>
      <c r="T1703" s="254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55" t="s">
        <v>218</v>
      </c>
      <c r="AU1703" s="255" t="s">
        <v>214</v>
      </c>
      <c r="AV1703" s="13" t="s">
        <v>83</v>
      </c>
      <c r="AW1703" s="13" t="s">
        <v>32</v>
      </c>
      <c r="AX1703" s="13" t="s">
        <v>76</v>
      </c>
      <c r="AY1703" s="255" t="s">
        <v>205</v>
      </c>
    </row>
    <row r="1704" s="13" customFormat="1">
      <c r="A1704" s="13"/>
      <c r="B1704" s="245"/>
      <c r="C1704" s="246"/>
      <c r="D1704" s="247" t="s">
        <v>218</v>
      </c>
      <c r="E1704" s="248" t="s">
        <v>1</v>
      </c>
      <c r="F1704" s="249" t="s">
        <v>222</v>
      </c>
      <c r="G1704" s="246"/>
      <c r="H1704" s="248" t="s">
        <v>1</v>
      </c>
      <c r="I1704" s="250"/>
      <c r="J1704" s="246"/>
      <c r="K1704" s="246"/>
      <c r="L1704" s="251"/>
      <c r="M1704" s="252"/>
      <c r="N1704" s="253"/>
      <c r="O1704" s="253"/>
      <c r="P1704" s="253"/>
      <c r="Q1704" s="253"/>
      <c r="R1704" s="253"/>
      <c r="S1704" s="253"/>
      <c r="T1704" s="254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55" t="s">
        <v>218</v>
      </c>
      <c r="AU1704" s="255" t="s">
        <v>214</v>
      </c>
      <c r="AV1704" s="13" t="s">
        <v>83</v>
      </c>
      <c r="AW1704" s="13" t="s">
        <v>32</v>
      </c>
      <c r="AX1704" s="13" t="s">
        <v>76</v>
      </c>
      <c r="AY1704" s="255" t="s">
        <v>205</v>
      </c>
    </row>
    <row r="1705" s="14" customFormat="1">
      <c r="A1705" s="14"/>
      <c r="B1705" s="256"/>
      <c r="C1705" s="257"/>
      <c r="D1705" s="247" t="s">
        <v>218</v>
      </c>
      <c r="E1705" s="258" t="s">
        <v>1</v>
      </c>
      <c r="F1705" s="259" t="s">
        <v>1356</v>
      </c>
      <c r="G1705" s="257"/>
      <c r="H1705" s="260">
        <v>146.24000000000001</v>
      </c>
      <c r="I1705" s="261"/>
      <c r="J1705" s="257"/>
      <c r="K1705" s="257"/>
      <c r="L1705" s="262"/>
      <c r="M1705" s="263"/>
      <c r="N1705" s="264"/>
      <c r="O1705" s="264"/>
      <c r="P1705" s="264"/>
      <c r="Q1705" s="264"/>
      <c r="R1705" s="264"/>
      <c r="S1705" s="264"/>
      <c r="T1705" s="265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266" t="s">
        <v>218</v>
      </c>
      <c r="AU1705" s="266" t="s">
        <v>214</v>
      </c>
      <c r="AV1705" s="14" t="s">
        <v>85</v>
      </c>
      <c r="AW1705" s="14" t="s">
        <v>32</v>
      </c>
      <c r="AX1705" s="14" t="s">
        <v>76</v>
      </c>
      <c r="AY1705" s="266" t="s">
        <v>205</v>
      </c>
    </row>
    <row r="1706" s="14" customFormat="1">
      <c r="A1706" s="14"/>
      <c r="B1706" s="256"/>
      <c r="C1706" s="257"/>
      <c r="D1706" s="247" t="s">
        <v>218</v>
      </c>
      <c r="E1706" s="258" t="s">
        <v>1</v>
      </c>
      <c r="F1706" s="259" t="s">
        <v>1357</v>
      </c>
      <c r="G1706" s="257"/>
      <c r="H1706" s="260">
        <v>114.19</v>
      </c>
      <c r="I1706" s="261"/>
      <c r="J1706" s="257"/>
      <c r="K1706" s="257"/>
      <c r="L1706" s="262"/>
      <c r="M1706" s="263"/>
      <c r="N1706" s="264"/>
      <c r="O1706" s="264"/>
      <c r="P1706" s="264"/>
      <c r="Q1706" s="264"/>
      <c r="R1706" s="264"/>
      <c r="S1706" s="264"/>
      <c r="T1706" s="265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66" t="s">
        <v>218</v>
      </c>
      <c r="AU1706" s="266" t="s">
        <v>214</v>
      </c>
      <c r="AV1706" s="14" t="s">
        <v>85</v>
      </c>
      <c r="AW1706" s="14" t="s">
        <v>32</v>
      </c>
      <c r="AX1706" s="14" t="s">
        <v>76</v>
      </c>
      <c r="AY1706" s="266" t="s">
        <v>205</v>
      </c>
    </row>
    <row r="1707" s="15" customFormat="1">
      <c r="A1707" s="15"/>
      <c r="B1707" s="267"/>
      <c r="C1707" s="268"/>
      <c r="D1707" s="247" t="s">
        <v>218</v>
      </c>
      <c r="E1707" s="269" t="s">
        <v>1</v>
      </c>
      <c r="F1707" s="270" t="s">
        <v>229</v>
      </c>
      <c r="G1707" s="268"/>
      <c r="H1707" s="271">
        <v>260.43000000000001</v>
      </c>
      <c r="I1707" s="272"/>
      <c r="J1707" s="268"/>
      <c r="K1707" s="268"/>
      <c r="L1707" s="273"/>
      <c r="M1707" s="274"/>
      <c r="N1707" s="275"/>
      <c r="O1707" s="275"/>
      <c r="P1707" s="275"/>
      <c r="Q1707" s="275"/>
      <c r="R1707" s="275"/>
      <c r="S1707" s="275"/>
      <c r="T1707" s="276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T1707" s="277" t="s">
        <v>218</v>
      </c>
      <c r="AU1707" s="277" t="s">
        <v>214</v>
      </c>
      <c r="AV1707" s="15" t="s">
        <v>213</v>
      </c>
      <c r="AW1707" s="15" t="s">
        <v>32</v>
      </c>
      <c r="AX1707" s="15" t="s">
        <v>83</v>
      </c>
      <c r="AY1707" s="277" t="s">
        <v>205</v>
      </c>
    </row>
    <row r="1708" s="2" customFormat="1" ht="24.15" customHeight="1">
      <c r="A1708" s="39"/>
      <c r="B1708" s="40"/>
      <c r="C1708" s="227" t="s">
        <v>1381</v>
      </c>
      <c r="D1708" s="227" t="s">
        <v>208</v>
      </c>
      <c r="E1708" s="228" t="s">
        <v>1382</v>
      </c>
      <c r="F1708" s="229" t="s">
        <v>1383</v>
      </c>
      <c r="G1708" s="230" t="s">
        <v>357</v>
      </c>
      <c r="H1708" s="231">
        <v>3.3199999999999998</v>
      </c>
      <c r="I1708" s="232"/>
      <c r="J1708" s="233">
        <f>ROUND(I1708*H1708,2)</f>
        <v>0</v>
      </c>
      <c r="K1708" s="229" t="s">
        <v>212</v>
      </c>
      <c r="L1708" s="45"/>
      <c r="M1708" s="234" t="s">
        <v>1</v>
      </c>
      <c r="N1708" s="235" t="s">
        <v>41</v>
      </c>
      <c r="O1708" s="92"/>
      <c r="P1708" s="236">
        <f>O1708*H1708</f>
        <v>0</v>
      </c>
      <c r="Q1708" s="236">
        <v>0</v>
      </c>
      <c r="R1708" s="236">
        <f>Q1708*H1708</f>
        <v>0</v>
      </c>
      <c r="S1708" s="236">
        <v>0</v>
      </c>
      <c r="T1708" s="237">
        <f>S1708*H1708</f>
        <v>0</v>
      </c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R1708" s="238" t="s">
        <v>213</v>
      </c>
      <c r="AT1708" s="238" t="s">
        <v>208</v>
      </c>
      <c r="AU1708" s="238" t="s">
        <v>214</v>
      </c>
      <c r="AY1708" s="18" t="s">
        <v>205</v>
      </c>
      <c r="BE1708" s="239">
        <f>IF(N1708="základní",J1708,0)</f>
        <v>0</v>
      </c>
      <c r="BF1708" s="239">
        <f>IF(N1708="snížená",J1708,0)</f>
        <v>0</v>
      </c>
      <c r="BG1708" s="239">
        <f>IF(N1708="zákl. přenesená",J1708,0)</f>
        <v>0</v>
      </c>
      <c r="BH1708" s="239">
        <f>IF(N1708="sníž. přenesená",J1708,0)</f>
        <v>0</v>
      </c>
      <c r="BI1708" s="239">
        <f>IF(N1708="nulová",J1708,0)</f>
        <v>0</v>
      </c>
      <c r="BJ1708" s="18" t="s">
        <v>83</v>
      </c>
      <c r="BK1708" s="239">
        <f>ROUND(I1708*H1708,2)</f>
        <v>0</v>
      </c>
      <c r="BL1708" s="18" t="s">
        <v>213</v>
      </c>
      <c r="BM1708" s="238" t="s">
        <v>1384</v>
      </c>
    </row>
    <row r="1709" s="2" customFormat="1">
      <c r="A1709" s="39"/>
      <c r="B1709" s="40"/>
      <c r="C1709" s="41"/>
      <c r="D1709" s="240" t="s">
        <v>216</v>
      </c>
      <c r="E1709" s="41"/>
      <c r="F1709" s="241" t="s">
        <v>1385</v>
      </c>
      <c r="G1709" s="41"/>
      <c r="H1709" s="41"/>
      <c r="I1709" s="242"/>
      <c r="J1709" s="41"/>
      <c r="K1709" s="41"/>
      <c r="L1709" s="45"/>
      <c r="M1709" s="243"/>
      <c r="N1709" s="244"/>
      <c r="O1709" s="92"/>
      <c r="P1709" s="92"/>
      <c r="Q1709" s="92"/>
      <c r="R1709" s="92"/>
      <c r="S1709" s="92"/>
      <c r="T1709" s="93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T1709" s="18" t="s">
        <v>216</v>
      </c>
      <c r="AU1709" s="18" t="s">
        <v>214</v>
      </c>
    </row>
    <row r="1710" s="2" customFormat="1" ht="21.75" customHeight="1">
      <c r="A1710" s="39"/>
      <c r="B1710" s="40"/>
      <c r="C1710" s="289" t="s">
        <v>1386</v>
      </c>
      <c r="D1710" s="289" t="s">
        <v>386</v>
      </c>
      <c r="E1710" s="290" t="s">
        <v>1387</v>
      </c>
      <c r="F1710" s="291" t="s">
        <v>1388</v>
      </c>
      <c r="G1710" s="292" t="s">
        <v>357</v>
      </c>
      <c r="H1710" s="293">
        <v>3.0760000000000001</v>
      </c>
      <c r="I1710" s="294"/>
      <c r="J1710" s="295">
        <f>ROUND(I1710*H1710,2)</f>
        <v>0</v>
      </c>
      <c r="K1710" s="291" t="s">
        <v>212</v>
      </c>
      <c r="L1710" s="296"/>
      <c r="M1710" s="297" t="s">
        <v>1</v>
      </c>
      <c r="N1710" s="298" t="s">
        <v>41</v>
      </c>
      <c r="O1710" s="92"/>
      <c r="P1710" s="236">
        <f>O1710*H1710</f>
        <v>0</v>
      </c>
      <c r="Q1710" s="236">
        <v>1</v>
      </c>
      <c r="R1710" s="236">
        <f>Q1710*H1710</f>
        <v>3.0760000000000001</v>
      </c>
      <c r="S1710" s="236">
        <v>0</v>
      </c>
      <c r="T1710" s="237">
        <f>S1710*H1710</f>
        <v>0</v>
      </c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R1710" s="238" t="s">
        <v>276</v>
      </c>
      <c r="AT1710" s="238" t="s">
        <v>386</v>
      </c>
      <c r="AU1710" s="238" t="s">
        <v>214</v>
      </c>
      <c r="AY1710" s="18" t="s">
        <v>205</v>
      </c>
      <c r="BE1710" s="239">
        <f>IF(N1710="základní",J1710,0)</f>
        <v>0</v>
      </c>
      <c r="BF1710" s="239">
        <f>IF(N1710="snížená",J1710,0)</f>
        <v>0</v>
      </c>
      <c r="BG1710" s="239">
        <f>IF(N1710="zákl. přenesená",J1710,0)</f>
        <v>0</v>
      </c>
      <c r="BH1710" s="239">
        <f>IF(N1710="sníž. přenesená",J1710,0)</f>
        <v>0</v>
      </c>
      <c r="BI1710" s="239">
        <f>IF(N1710="nulová",J1710,0)</f>
        <v>0</v>
      </c>
      <c r="BJ1710" s="18" t="s">
        <v>83</v>
      </c>
      <c r="BK1710" s="239">
        <f>ROUND(I1710*H1710,2)</f>
        <v>0</v>
      </c>
      <c r="BL1710" s="18" t="s">
        <v>213</v>
      </c>
      <c r="BM1710" s="238" t="s">
        <v>1389</v>
      </c>
    </row>
    <row r="1711" s="13" customFormat="1">
      <c r="A1711" s="13"/>
      <c r="B1711" s="245"/>
      <c r="C1711" s="246"/>
      <c r="D1711" s="247" t="s">
        <v>218</v>
      </c>
      <c r="E1711" s="248" t="s">
        <v>1</v>
      </c>
      <c r="F1711" s="249" t="s">
        <v>219</v>
      </c>
      <c r="G1711" s="246"/>
      <c r="H1711" s="248" t="s">
        <v>1</v>
      </c>
      <c r="I1711" s="250"/>
      <c r="J1711" s="246"/>
      <c r="K1711" s="246"/>
      <c r="L1711" s="251"/>
      <c r="M1711" s="252"/>
      <c r="N1711" s="253"/>
      <c r="O1711" s="253"/>
      <c r="P1711" s="253"/>
      <c r="Q1711" s="253"/>
      <c r="R1711" s="253"/>
      <c r="S1711" s="253"/>
      <c r="T1711" s="254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55" t="s">
        <v>218</v>
      </c>
      <c r="AU1711" s="255" t="s">
        <v>214</v>
      </c>
      <c r="AV1711" s="13" t="s">
        <v>83</v>
      </c>
      <c r="AW1711" s="13" t="s">
        <v>32</v>
      </c>
      <c r="AX1711" s="13" t="s">
        <v>76</v>
      </c>
      <c r="AY1711" s="255" t="s">
        <v>205</v>
      </c>
    </row>
    <row r="1712" s="13" customFormat="1">
      <c r="A1712" s="13"/>
      <c r="B1712" s="245"/>
      <c r="C1712" s="246"/>
      <c r="D1712" s="247" t="s">
        <v>218</v>
      </c>
      <c r="E1712" s="248" t="s">
        <v>1</v>
      </c>
      <c r="F1712" s="249" t="s">
        <v>220</v>
      </c>
      <c r="G1712" s="246"/>
      <c r="H1712" s="248" t="s">
        <v>1</v>
      </c>
      <c r="I1712" s="250"/>
      <c r="J1712" s="246"/>
      <c r="K1712" s="246"/>
      <c r="L1712" s="251"/>
      <c r="M1712" s="252"/>
      <c r="N1712" s="253"/>
      <c r="O1712" s="253"/>
      <c r="P1712" s="253"/>
      <c r="Q1712" s="253"/>
      <c r="R1712" s="253"/>
      <c r="S1712" s="253"/>
      <c r="T1712" s="254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55" t="s">
        <v>218</v>
      </c>
      <c r="AU1712" s="255" t="s">
        <v>214</v>
      </c>
      <c r="AV1712" s="13" t="s">
        <v>83</v>
      </c>
      <c r="AW1712" s="13" t="s">
        <v>32</v>
      </c>
      <c r="AX1712" s="13" t="s">
        <v>76</v>
      </c>
      <c r="AY1712" s="255" t="s">
        <v>205</v>
      </c>
    </row>
    <row r="1713" s="13" customFormat="1">
      <c r="A1713" s="13"/>
      <c r="B1713" s="245"/>
      <c r="C1713" s="246"/>
      <c r="D1713" s="247" t="s">
        <v>218</v>
      </c>
      <c r="E1713" s="248" t="s">
        <v>1</v>
      </c>
      <c r="F1713" s="249" t="s">
        <v>222</v>
      </c>
      <c r="G1713" s="246"/>
      <c r="H1713" s="248" t="s">
        <v>1</v>
      </c>
      <c r="I1713" s="250"/>
      <c r="J1713" s="246"/>
      <c r="K1713" s="246"/>
      <c r="L1713" s="251"/>
      <c r="M1713" s="252"/>
      <c r="N1713" s="253"/>
      <c r="O1713" s="253"/>
      <c r="P1713" s="253"/>
      <c r="Q1713" s="253"/>
      <c r="R1713" s="253"/>
      <c r="S1713" s="253"/>
      <c r="T1713" s="254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55" t="s">
        <v>218</v>
      </c>
      <c r="AU1713" s="255" t="s">
        <v>214</v>
      </c>
      <c r="AV1713" s="13" t="s">
        <v>83</v>
      </c>
      <c r="AW1713" s="13" t="s">
        <v>32</v>
      </c>
      <c r="AX1713" s="13" t="s">
        <v>76</v>
      </c>
      <c r="AY1713" s="255" t="s">
        <v>205</v>
      </c>
    </row>
    <row r="1714" s="13" customFormat="1">
      <c r="A1714" s="13"/>
      <c r="B1714" s="245"/>
      <c r="C1714" s="246"/>
      <c r="D1714" s="247" t="s">
        <v>218</v>
      </c>
      <c r="E1714" s="248" t="s">
        <v>1</v>
      </c>
      <c r="F1714" s="249" t="s">
        <v>1390</v>
      </c>
      <c r="G1714" s="246"/>
      <c r="H1714" s="248" t="s">
        <v>1</v>
      </c>
      <c r="I1714" s="250"/>
      <c r="J1714" s="246"/>
      <c r="K1714" s="246"/>
      <c r="L1714" s="251"/>
      <c r="M1714" s="252"/>
      <c r="N1714" s="253"/>
      <c r="O1714" s="253"/>
      <c r="P1714" s="253"/>
      <c r="Q1714" s="253"/>
      <c r="R1714" s="253"/>
      <c r="S1714" s="253"/>
      <c r="T1714" s="254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55" t="s">
        <v>218</v>
      </c>
      <c r="AU1714" s="255" t="s">
        <v>214</v>
      </c>
      <c r="AV1714" s="13" t="s">
        <v>83</v>
      </c>
      <c r="AW1714" s="13" t="s">
        <v>32</v>
      </c>
      <c r="AX1714" s="13" t="s">
        <v>76</v>
      </c>
      <c r="AY1714" s="255" t="s">
        <v>205</v>
      </c>
    </row>
    <row r="1715" s="14" customFormat="1">
      <c r="A1715" s="14"/>
      <c r="B1715" s="256"/>
      <c r="C1715" s="257"/>
      <c r="D1715" s="247" t="s">
        <v>218</v>
      </c>
      <c r="E1715" s="258" t="s">
        <v>1</v>
      </c>
      <c r="F1715" s="259" t="s">
        <v>1391</v>
      </c>
      <c r="G1715" s="257"/>
      <c r="H1715" s="260">
        <v>1.272</v>
      </c>
      <c r="I1715" s="261"/>
      <c r="J1715" s="257"/>
      <c r="K1715" s="257"/>
      <c r="L1715" s="262"/>
      <c r="M1715" s="263"/>
      <c r="N1715" s="264"/>
      <c r="O1715" s="264"/>
      <c r="P1715" s="264"/>
      <c r="Q1715" s="264"/>
      <c r="R1715" s="264"/>
      <c r="S1715" s="264"/>
      <c r="T1715" s="265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T1715" s="266" t="s">
        <v>218</v>
      </c>
      <c r="AU1715" s="266" t="s">
        <v>214</v>
      </c>
      <c r="AV1715" s="14" t="s">
        <v>85</v>
      </c>
      <c r="AW1715" s="14" t="s">
        <v>32</v>
      </c>
      <c r="AX1715" s="14" t="s">
        <v>76</v>
      </c>
      <c r="AY1715" s="266" t="s">
        <v>205</v>
      </c>
    </row>
    <row r="1716" s="14" customFormat="1">
      <c r="A1716" s="14"/>
      <c r="B1716" s="256"/>
      <c r="C1716" s="257"/>
      <c r="D1716" s="247" t="s">
        <v>218</v>
      </c>
      <c r="E1716" s="258" t="s">
        <v>1</v>
      </c>
      <c r="F1716" s="259" t="s">
        <v>1392</v>
      </c>
      <c r="G1716" s="257"/>
      <c r="H1716" s="260">
        <v>0.44800000000000001</v>
      </c>
      <c r="I1716" s="261"/>
      <c r="J1716" s="257"/>
      <c r="K1716" s="257"/>
      <c r="L1716" s="262"/>
      <c r="M1716" s="263"/>
      <c r="N1716" s="264"/>
      <c r="O1716" s="264"/>
      <c r="P1716" s="264"/>
      <c r="Q1716" s="264"/>
      <c r="R1716" s="264"/>
      <c r="S1716" s="264"/>
      <c r="T1716" s="265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66" t="s">
        <v>218</v>
      </c>
      <c r="AU1716" s="266" t="s">
        <v>214</v>
      </c>
      <c r="AV1716" s="14" t="s">
        <v>85</v>
      </c>
      <c r="AW1716" s="14" t="s">
        <v>32</v>
      </c>
      <c r="AX1716" s="14" t="s">
        <v>76</v>
      </c>
      <c r="AY1716" s="266" t="s">
        <v>205</v>
      </c>
    </row>
    <row r="1717" s="14" customFormat="1">
      <c r="A1717" s="14"/>
      <c r="B1717" s="256"/>
      <c r="C1717" s="257"/>
      <c r="D1717" s="247" t="s">
        <v>218</v>
      </c>
      <c r="E1717" s="258" t="s">
        <v>1</v>
      </c>
      <c r="F1717" s="259" t="s">
        <v>1393</v>
      </c>
      <c r="G1717" s="257"/>
      <c r="H1717" s="260">
        <v>0.47599999999999998</v>
      </c>
      <c r="I1717" s="261"/>
      <c r="J1717" s="257"/>
      <c r="K1717" s="257"/>
      <c r="L1717" s="262"/>
      <c r="M1717" s="263"/>
      <c r="N1717" s="264"/>
      <c r="O1717" s="264"/>
      <c r="P1717" s="264"/>
      <c r="Q1717" s="264"/>
      <c r="R1717" s="264"/>
      <c r="S1717" s="264"/>
      <c r="T1717" s="265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T1717" s="266" t="s">
        <v>218</v>
      </c>
      <c r="AU1717" s="266" t="s">
        <v>214</v>
      </c>
      <c r="AV1717" s="14" t="s">
        <v>85</v>
      </c>
      <c r="AW1717" s="14" t="s">
        <v>32</v>
      </c>
      <c r="AX1717" s="14" t="s">
        <v>76</v>
      </c>
      <c r="AY1717" s="266" t="s">
        <v>205</v>
      </c>
    </row>
    <row r="1718" s="14" customFormat="1">
      <c r="A1718" s="14"/>
      <c r="B1718" s="256"/>
      <c r="C1718" s="257"/>
      <c r="D1718" s="247" t="s">
        <v>218</v>
      </c>
      <c r="E1718" s="258" t="s">
        <v>1</v>
      </c>
      <c r="F1718" s="259" t="s">
        <v>1394</v>
      </c>
      <c r="G1718" s="257"/>
      <c r="H1718" s="260">
        <v>0.59999999999999998</v>
      </c>
      <c r="I1718" s="261"/>
      <c r="J1718" s="257"/>
      <c r="K1718" s="257"/>
      <c r="L1718" s="262"/>
      <c r="M1718" s="263"/>
      <c r="N1718" s="264"/>
      <c r="O1718" s="264"/>
      <c r="P1718" s="264"/>
      <c r="Q1718" s="264"/>
      <c r="R1718" s="264"/>
      <c r="S1718" s="264"/>
      <c r="T1718" s="265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66" t="s">
        <v>218</v>
      </c>
      <c r="AU1718" s="266" t="s">
        <v>214</v>
      </c>
      <c r="AV1718" s="14" t="s">
        <v>85</v>
      </c>
      <c r="AW1718" s="14" t="s">
        <v>32</v>
      </c>
      <c r="AX1718" s="14" t="s">
        <v>76</v>
      </c>
      <c r="AY1718" s="266" t="s">
        <v>205</v>
      </c>
    </row>
    <row r="1719" s="16" customFormat="1">
      <c r="A1719" s="16"/>
      <c r="B1719" s="278"/>
      <c r="C1719" s="279"/>
      <c r="D1719" s="247" t="s">
        <v>218</v>
      </c>
      <c r="E1719" s="280" t="s">
        <v>1</v>
      </c>
      <c r="F1719" s="281" t="s">
        <v>241</v>
      </c>
      <c r="G1719" s="279"/>
      <c r="H1719" s="282">
        <v>2.7959999999999998</v>
      </c>
      <c r="I1719" s="283"/>
      <c r="J1719" s="279"/>
      <c r="K1719" s="279"/>
      <c r="L1719" s="284"/>
      <c r="M1719" s="285"/>
      <c r="N1719" s="286"/>
      <c r="O1719" s="286"/>
      <c r="P1719" s="286"/>
      <c r="Q1719" s="286"/>
      <c r="R1719" s="286"/>
      <c r="S1719" s="286"/>
      <c r="T1719" s="287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T1719" s="288" t="s">
        <v>218</v>
      </c>
      <c r="AU1719" s="288" t="s">
        <v>214</v>
      </c>
      <c r="AV1719" s="16" t="s">
        <v>214</v>
      </c>
      <c r="AW1719" s="16" t="s">
        <v>32</v>
      </c>
      <c r="AX1719" s="16" t="s">
        <v>76</v>
      </c>
      <c r="AY1719" s="288" t="s">
        <v>205</v>
      </c>
    </row>
    <row r="1720" s="14" customFormat="1">
      <c r="A1720" s="14"/>
      <c r="B1720" s="256"/>
      <c r="C1720" s="257"/>
      <c r="D1720" s="247" t="s">
        <v>218</v>
      </c>
      <c r="E1720" s="258" t="s">
        <v>1</v>
      </c>
      <c r="F1720" s="259" t="s">
        <v>1395</v>
      </c>
      <c r="G1720" s="257"/>
      <c r="H1720" s="260">
        <v>0.28000000000000003</v>
      </c>
      <c r="I1720" s="261"/>
      <c r="J1720" s="257"/>
      <c r="K1720" s="257"/>
      <c r="L1720" s="262"/>
      <c r="M1720" s="263"/>
      <c r="N1720" s="264"/>
      <c r="O1720" s="264"/>
      <c r="P1720" s="264"/>
      <c r="Q1720" s="264"/>
      <c r="R1720" s="264"/>
      <c r="S1720" s="264"/>
      <c r="T1720" s="265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66" t="s">
        <v>218</v>
      </c>
      <c r="AU1720" s="266" t="s">
        <v>214</v>
      </c>
      <c r="AV1720" s="14" t="s">
        <v>85</v>
      </c>
      <c r="AW1720" s="14" t="s">
        <v>32</v>
      </c>
      <c r="AX1720" s="14" t="s">
        <v>76</v>
      </c>
      <c r="AY1720" s="266" t="s">
        <v>205</v>
      </c>
    </row>
    <row r="1721" s="16" customFormat="1">
      <c r="A1721" s="16"/>
      <c r="B1721" s="278"/>
      <c r="C1721" s="279"/>
      <c r="D1721" s="247" t="s">
        <v>218</v>
      </c>
      <c r="E1721" s="280" t="s">
        <v>1</v>
      </c>
      <c r="F1721" s="281" t="s">
        <v>241</v>
      </c>
      <c r="G1721" s="279"/>
      <c r="H1721" s="282">
        <v>0.28000000000000003</v>
      </c>
      <c r="I1721" s="283"/>
      <c r="J1721" s="279"/>
      <c r="K1721" s="279"/>
      <c r="L1721" s="284"/>
      <c r="M1721" s="285"/>
      <c r="N1721" s="286"/>
      <c r="O1721" s="286"/>
      <c r="P1721" s="286"/>
      <c r="Q1721" s="286"/>
      <c r="R1721" s="286"/>
      <c r="S1721" s="286"/>
      <c r="T1721" s="287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T1721" s="288" t="s">
        <v>218</v>
      </c>
      <c r="AU1721" s="288" t="s">
        <v>214</v>
      </c>
      <c r="AV1721" s="16" t="s">
        <v>214</v>
      </c>
      <c r="AW1721" s="16" t="s">
        <v>32</v>
      </c>
      <c r="AX1721" s="16" t="s">
        <v>76</v>
      </c>
      <c r="AY1721" s="288" t="s">
        <v>205</v>
      </c>
    </row>
    <row r="1722" s="15" customFormat="1">
      <c r="A1722" s="15"/>
      <c r="B1722" s="267"/>
      <c r="C1722" s="268"/>
      <c r="D1722" s="247" t="s">
        <v>218</v>
      </c>
      <c r="E1722" s="269" t="s">
        <v>1</v>
      </c>
      <c r="F1722" s="270" t="s">
        <v>229</v>
      </c>
      <c r="G1722" s="268"/>
      <c r="H1722" s="271">
        <v>3.0760000000000001</v>
      </c>
      <c r="I1722" s="272"/>
      <c r="J1722" s="268"/>
      <c r="K1722" s="268"/>
      <c r="L1722" s="273"/>
      <c r="M1722" s="274"/>
      <c r="N1722" s="275"/>
      <c r="O1722" s="275"/>
      <c r="P1722" s="275"/>
      <c r="Q1722" s="275"/>
      <c r="R1722" s="275"/>
      <c r="S1722" s="275"/>
      <c r="T1722" s="276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T1722" s="277" t="s">
        <v>218</v>
      </c>
      <c r="AU1722" s="277" t="s">
        <v>214</v>
      </c>
      <c r="AV1722" s="15" t="s">
        <v>213</v>
      </c>
      <c r="AW1722" s="15" t="s">
        <v>32</v>
      </c>
      <c r="AX1722" s="15" t="s">
        <v>83</v>
      </c>
      <c r="AY1722" s="277" t="s">
        <v>205</v>
      </c>
    </row>
    <row r="1723" s="2" customFormat="1" ht="21.75" customHeight="1">
      <c r="A1723" s="39"/>
      <c r="B1723" s="40"/>
      <c r="C1723" s="289" t="s">
        <v>1396</v>
      </c>
      <c r="D1723" s="289" t="s">
        <v>386</v>
      </c>
      <c r="E1723" s="290" t="s">
        <v>1397</v>
      </c>
      <c r="F1723" s="291" t="s">
        <v>1398</v>
      </c>
      <c r="G1723" s="292" t="s">
        <v>357</v>
      </c>
      <c r="H1723" s="293">
        <v>0.042000000000000003</v>
      </c>
      <c r="I1723" s="294"/>
      <c r="J1723" s="295">
        <f>ROUND(I1723*H1723,2)</f>
        <v>0</v>
      </c>
      <c r="K1723" s="291" t="s">
        <v>212</v>
      </c>
      <c r="L1723" s="296"/>
      <c r="M1723" s="297" t="s">
        <v>1</v>
      </c>
      <c r="N1723" s="298" t="s">
        <v>41</v>
      </c>
      <c r="O1723" s="92"/>
      <c r="P1723" s="236">
        <f>O1723*H1723</f>
        <v>0</v>
      </c>
      <c r="Q1723" s="236">
        <v>1</v>
      </c>
      <c r="R1723" s="236">
        <f>Q1723*H1723</f>
        <v>0.042000000000000003</v>
      </c>
      <c r="S1723" s="236">
        <v>0</v>
      </c>
      <c r="T1723" s="237">
        <f>S1723*H1723</f>
        <v>0</v>
      </c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R1723" s="238" t="s">
        <v>276</v>
      </c>
      <c r="AT1723" s="238" t="s">
        <v>386</v>
      </c>
      <c r="AU1723" s="238" t="s">
        <v>214</v>
      </c>
      <c r="AY1723" s="18" t="s">
        <v>205</v>
      </c>
      <c r="BE1723" s="239">
        <f>IF(N1723="základní",J1723,0)</f>
        <v>0</v>
      </c>
      <c r="BF1723" s="239">
        <f>IF(N1723="snížená",J1723,0)</f>
        <v>0</v>
      </c>
      <c r="BG1723" s="239">
        <f>IF(N1723="zákl. přenesená",J1723,0)</f>
        <v>0</v>
      </c>
      <c r="BH1723" s="239">
        <f>IF(N1723="sníž. přenesená",J1723,0)</f>
        <v>0</v>
      </c>
      <c r="BI1723" s="239">
        <f>IF(N1723="nulová",J1723,0)</f>
        <v>0</v>
      </c>
      <c r="BJ1723" s="18" t="s">
        <v>83</v>
      </c>
      <c r="BK1723" s="239">
        <f>ROUND(I1723*H1723,2)</f>
        <v>0</v>
      </c>
      <c r="BL1723" s="18" t="s">
        <v>213</v>
      </c>
      <c r="BM1723" s="238" t="s">
        <v>1399</v>
      </c>
    </row>
    <row r="1724" s="13" customFormat="1">
      <c r="A1724" s="13"/>
      <c r="B1724" s="245"/>
      <c r="C1724" s="246"/>
      <c r="D1724" s="247" t="s">
        <v>218</v>
      </c>
      <c r="E1724" s="248" t="s">
        <v>1</v>
      </c>
      <c r="F1724" s="249" t="s">
        <v>219</v>
      </c>
      <c r="G1724" s="246"/>
      <c r="H1724" s="248" t="s">
        <v>1</v>
      </c>
      <c r="I1724" s="250"/>
      <c r="J1724" s="246"/>
      <c r="K1724" s="246"/>
      <c r="L1724" s="251"/>
      <c r="M1724" s="252"/>
      <c r="N1724" s="253"/>
      <c r="O1724" s="253"/>
      <c r="P1724" s="253"/>
      <c r="Q1724" s="253"/>
      <c r="R1724" s="253"/>
      <c r="S1724" s="253"/>
      <c r="T1724" s="254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55" t="s">
        <v>218</v>
      </c>
      <c r="AU1724" s="255" t="s">
        <v>214</v>
      </c>
      <c r="AV1724" s="13" t="s">
        <v>83</v>
      </c>
      <c r="AW1724" s="13" t="s">
        <v>32</v>
      </c>
      <c r="AX1724" s="13" t="s">
        <v>76</v>
      </c>
      <c r="AY1724" s="255" t="s">
        <v>205</v>
      </c>
    </row>
    <row r="1725" s="13" customFormat="1">
      <c r="A1725" s="13"/>
      <c r="B1725" s="245"/>
      <c r="C1725" s="246"/>
      <c r="D1725" s="247" t="s">
        <v>218</v>
      </c>
      <c r="E1725" s="248" t="s">
        <v>1</v>
      </c>
      <c r="F1725" s="249" t="s">
        <v>220</v>
      </c>
      <c r="G1725" s="246"/>
      <c r="H1725" s="248" t="s">
        <v>1</v>
      </c>
      <c r="I1725" s="250"/>
      <c r="J1725" s="246"/>
      <c r="K1725" s="246"/>
      <c r="L1725" s="251"/>
      <c r="M1725" s="252"/>
      <c r="N1725" s="253"/>
      <c r="O1725" s="253"/>
      <c r="P1725" s="253"/>
      <c r="Q1725" s="253"/>
      <c r="R1725" s="253"/>
      <c r="S1725" s="253"/>
      <c r="T1725" s="254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55" t="s">
        <v>218</v>
      </c>
      <c r="AU1725" s="255" t="s">
        <v>214</v>
      </c>
      <c r="AV1725" s="13" t="s">
        <v>83</v>
      </c>
      <c r="AW1725" s="13" t="s">
        <v>32</v>
      </c>
      <c r="AX1725" s="13" t="s">
        <v>76</v>
      </c>
      <c r="AY1725" s="255" t="s">
        <v>205</v>
      </c>
    </row>
    <row r="1726" s="13" customFormat="1">
      <c r="A1726" s="13"/>
      <c r="B1726" s="245"/>
      <c r="C1726" s="246"/>
      <c r="D1726" s="247" t="s">
        <v>218</v>
      </c>
      <c r="E1726" s="248" t="s">
        <v>1</v>
      </c>
      <c r="F1726" s="249" t="s">
        <v>222</v>
      </c>
      <c r="G1726" s="246"/>
      <c r="H1726" s="248" t="s">
        <v>1</v>
      </c>
      <c r="I1726" s="250"/>
      <c r="J1726" s="246"/>
      <c r="K1726" s="246"/>
      <c r="L1726" s="251"/>
      <c r="M1726" s="252"/>
      <c r="N1726" s="253"/>
      <c r="O1726" s="253"/>
      <c r="P1726" s="253"/>
      <c r="Q1726" s="253"/>
      <c r="R1726" s="253"/>
      <c r="S1726" s="253"/>
      <c r="T1726" s="254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55" t="s">
        <v>218</v>
      </c>
      <c r="AU1726" s="255" t="s">
        <v>214</v>
      </c>
      <c r="AV1726" s="13" t="s">
        <v>83</v>
      </c>
      <c r="AW1726" s="13" t="s">
        <v>32</v>
      </c>
      <c r="AX1726" s="13" t="s">
        <v>76</v>
      </c>
      <c r="AY1726" s="255" t="s">
        <v>205</v>
      </c>
    </row>
    <row r="1727" s="13" customFormat="1">
      <c r="A1727" s="13"/>
      <c r="B1727" s="245"/>
      <c r="C1727" s="246"/>
      <c r="D1727" s="247" t="s">
        <v>218</v>
      </c>
      <c r="E1727" s="248" t="s">
        <v>1</v>
      </c>
      <c r="F1727" s="249" t="s">
        <v>1400</v>
      </c>
      <c r="G1727" s="246"/>
      <c r="H1727" s="248" t="s">
        <v>1</v>
      </c>
      <c r="I1727" s="250"/>
      <c r="J1727" s="246"/>
      <c r="K1727" s="246"/>
      <c r="L1727" s="251"/>
      <c r="M1727" s="252"/>
      <c r="N1727" s="253"/>
      <c r="O1727" s="253"/>
      <c r="P1727" s="253"/>
      <c r="Q1727" s="253"/>
      <c r="R1727" s="253"/>
      <c r="S1727" s="253"/>
      <c r="T1727" s="254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55" t="s">
        <v>218</v>
      </c>
      <c r="AU1727" s="255" t="s">
        <v>214</v>
      </c>
      <c r="AV1727" s="13" t="s">
        <v>83</v>
      </c>
      <c r="AW1727" s="13" t="s">
        <v>32</v>
      </c>
      <c r="AX1727" s="13" t="s">
        <v>76</v>
      </c>
      <c r="AY1727" s="255" t="s">
        <v>205</v>
      </c>
    </row>
    <row r="1728" s="14" customFormat="1">
      <c r="A1728" s="14"/>
      <c r="B1728" s="256"/>
      <c r="C1728" s="257"/>
      <c r="D1728" s="247" t="s">
        <v>218</v>
      </c>
      <c r="E1728" s="258" t="s">
        <v>1</v>
      </c>
      <c r="F1728" s="259" t="s">
        <v>1401</v>
      </c>
      <c r="G1728" s="257"/>
      <c r="H1728" s="260">
        <v>0.037999999999999999</v>
      </c>
      <c r="I1728" s="261"/>
      <c r="J1728" s="257"/>
      <c r="K1728" s="257"/>
      <c r="L1728" s="262"/>
      <c r="M1728" s="263"/>
      <c r="N1728" s="264"/>
      <c r="O1728" s="264"/>
      <c r="P1728" s="264"/>
      <c r="Q1728" s="264"/>
      <c r="R1728" s="264"/>
      <c r="S1728" s="264"/>
      <c r="T1728" s="265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66" t="s">
        <v>218</v>
      </c>
      <c r="AU1728" s="266" t="s">
        <v>214</v>
      </c>
      <c r="AV1728" s="14" t="s">
        <v>85</v>
      </c>
      <c r="AW1728" s="14" t="s">
        <v>32</v>
      </c>
      <c r="AX1728" s="14" t="s">
        <v>76</v>
      </c>
      <c r="AY1728" s="266" t="s">
        <v>205</v>
      </c>
    </row>
    <row r="1729" s="14" customFormat="1">
      <c r="A1729" s="14"/>
      <c r="B1729" s="256"/>
      <c r="C1729" s="257"/>
      <c r="D1729" s="247" t="s">
        <v>218</v>
      </c>
      <c r="E1729" s="258" t="s">
        <v>1</v>
      </c>
      <c r="F1729" s="259" t="s">
        <v>1402</v>
      </c>
      <c r="G1729" s="257"/>
      <c r="H1729" s="260">
        <v>0.0040000000000000001</v>
      </c>
      <c r="I1729" s="261"/>
      <c r="J1729" s="257"/>
      <c r="K1729" s="257"/>
      <c r="L1729" s="262"/>
      <c r="M1729" s="263"/>
      <c r="N1729" s="264"/>
      <c r="O1729" s="264"/>
      <c r="P1729" s="264"/>
      <c r="Q1729" s="264"/>
      <c r="R1729" s="264"/>
      <c r="S1729" s="264"/>
      <c r="T1729" s="265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66" t="s">
        <v>218</v>
      </c>
      <c r="AU1729" s="266" t="s">
        <v>214</v>
      </c>
      <c r="AV1729" s="14" t="s">
        <v>85</v>
      </c>
      <c r="AW1729" s="14" t="s">
        <v>32</v>
      </c>
      <c r="AX1729" s="14" t="s">
        <v>76</v>
      </c>
      <c r="AY1729" s="266" t="s">
        <v>205</v>
      </c>
    </row>
    <row r="1730" s="15" customFormat="1">
      <c r="A1730" s="15"/>
      <c r="B1730" s="267"/>
      <c r="C1730" s="268"/>
      <c r="D1730" s="247" t="s">
        <v>218</v>
      </c>
      <c r="E1730" s="269" t="s">
        <v>1</v>
      </c>
      <c r="F1730" s="270" t="s">
        <v>229</v>
      </c>
      <c r="G1730" s="268"/>
      <c r="H1730" s="271">
        <v>0.042000000000000003</v>
      </c>
      <c r="I1730" s="272"/>
      <c r="J1730" s="268"/>
      <c r="K1730" s="268"/>
      <c r="L1730" s="273"/>
      <c r="M1730" s="274"/>
      <c r="N1730" s="275"/>
      <c r="O1730" s="275"/>
      <c r="P1730" s="275"/>
      <c r="Q1730" s="275"/>
      <c r="R1730" s="275"/>
      <c r="S1730" s="275"/>
      <c r="T1730" s="276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T1730" s="277" t="s">
        <v>218</v>
      </c>
      <c r="AU1730" s="277" t="s">
        <v>214</v>
      </c>
      <c r="AV1730" s="15" t="s">
        <v>213</v>
      </c>
      <c r="AW1730" s="15" t="s">
        <v>32</v>
      </c>
      <c r="AX1730" s="15" t="s">
        <v>83</v>
      </c>
      <c r="AY1730" s="277" t="s">
        <v>205</v>
      </c>
    </row>
    <row r="1731" s="2" customFormat="1" ht="21.75" customHeight="1">
      <c r="A1731" s="39"/>
      <c r="B1731" s="40"/>
      <c r="C1731" s="289" t="s">
        <v>1403</v>
      </c>
      <c r="D1731" s="289" t="s">
        <v>386</v>
      </c>
      <c r="E1731" s="290" t="s">
        <v>1404</v>
      </c>
      <c r="F1731" s="291" t="s">
        <v>1405</v>
      </c>
      <c r="G1731" s="292" t="s">
        <v>357</v>
      </c>
      <c r="H1731" s="293">
        <v>0.20200000000000001</v>
      </c>
      <c r="I1731" s="294"/>
      <c r="J1731" s="295">
        <f>ROUND(I1731*H1731,2)</f>
        <v>0</v>
      </c>
      <c r="K1731" s="291" t="s">
        <v>212</v>
      </c>
      <c r="L1731" s="296"/>
      <c r="M1731" s="297" t="s">
        <v>1</v>
      </c>
      <c r="N1731" s="298" t="s">
        <v>41</v>
      </c>
      <c r="O1731" s="92"/>
      <c r="P1731" s="236">
        <f>O1731*H1731</f>
        <v>0</v>
      </c>
      <c r="Q1731" s="236">
        <v>1</v>
      </c>
      <c r="R1731" s="236">
        <f>Q1731*H1731</f>
        <v>0.20200000000000001</v>
      </c>
      <c r="S1731" s="236">
        <v>0</v>
      </c>
      <c r="T1731" s="237">
        <f>S1731*H1731</f>
        <v>0</v>
      </c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R1731" s="238" t="s">
        <v>276</v>
      </c>
      <c r="AT1731" s="238" t="s">
        <v>386</v>
      </c>
      <c r="AU1731" s="238" t="s">
        <v>214</v>
      </c>
      <c r="AY1731" s="18" t="s">
        <v>205</v>
      </c>
      <c r="BE1731" s="239">
        <f>IF(N1731="základní",J1731,0)</f>
        <v>0</v>
      </c>
      <c r="BF1731" s="239">
        <f>IF(N1731="snížená",J1731,0)</f>
        <v>0</v>
      </c>
      <c r="BG1731" s="239">
        <f>IF(N1731="zákl. přenesená",J1731,0)</f>
        <v>0</v>
      </c>
      <c r="BH1731" s="239">
        <f>IF(N1731="sníž. přenesená",J1731,0)</f>
        <v>0</v>
      </c>
      <c r="BI1731" s="239">
        <f>IF(N1731="nulová",J1731,0)</f>
        <v>0</v>
      </c>
      <c r="BJ1731" s="18" t="s">
        <v>83</v>
      </c>
      <c r="BK1731" s="239">
        <f>ROUND(I1731*H1731,2)</f>
        <v>0</v>
      </c>
      <c r="BL1731" s="18" t="s">
        <v>213</v>
      </c>
      <c r="BM1731" s="238" t="s">
        <v>1406</v>
      </c>
    </row>
    <row r="1732" s="13" customFormat="1">
      <c r="A1732" s="13"/>
      <c r="B1732" s="245"/>
      <c r="C1732" s="246"/>
      <c r="D1732" s="247" t="s">
        <v>218</v>
      </c>
      <c r="E1732" s="248" t="s">
        <v>1</v>
      </c>
      <c r="F1732" s="249" t="s">
        <v>219</v>
      </c>
      <c r="G1732" s="246"/>
      <c r="H1732" s="248" t="s">
        <v>1</v>
      </c>
      <c r="I1732" s="250"/>
      <c r="J1732" s="246"/>
      <c r="K1732" s="246"/>
      <c r="L1732" s="251"/>
      <c r="M1732" s="252"/>
      <c r="N1732" s="253"/>
      <c r="O1732" s="253"/>
      <c r="P1732" s="253"/>
      <c r="Q1732" s="253"/>
      <c r="R1732" s="253"/>
      <c r="S1732" s="253"/>
      <c r="T1732" s="254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55" t="s">
        <v>218</v>
      </c>
      <c r="AU1732" s="255" t="s">
        <v>214</v>
      </c>
      <c r="AV1732" s="13" t="s">
        <v>83</v>
      </c>
      <c r="AW1732" s="13" t="s">
        <v>32</v>
      </c>
      <c r="AX1732" s="13" t="s">
        <v>76</v>
      </c>
      <c r="AY1732" s="255" t="s">
        <v>205</v>
      </c>
    </row>
    <row r="1733" s="13" customFormat="1">
      <c r="A1733" s="13"/>
      <c r="B1733" s="245"/>
      <c r="C1733" s="246"/>
      <c r="D1733" s="247" t="s">
        <v>218</v>
      </c>
      <c r="E1733" s="248" t="s">
        <v>1</v>
      </c>
      <c r="F1733" s="249" t="s">
        <v>220</v>
      </c>
      <c r="G1733" s="246"/>
      <c r="H1733" s="248" t="s">
        <v>1</v>
      </c>
      <c r="I1733" s="250"/>
      <c r="J1733" s="246"/>
      <c r="K1733" s="246"/>
      <c r="L1733" s="251"/>
      <c r="M1733" s="252"/>
      <c r="N1733" s="253"/>
      <c r="O1733" s="253"/>
      <c r="P1733" s="253"/>
      <c r="Q1733" s="253"/>
      <c r="R1733" s="253"/>
      <c r="S1733" s="253"/>
      <c r="T1733" s="254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55" t="s">
        <v>218</v>
      </c>
      <c r="AU1733" s="255" t="s">
        <v>214</v>
      </c>
      <c r="AV1733" s="13" t="s">
        <v>83</v>
      </c>
      <c r="AW1733" s="13" t="s">
        <v>32</v>
      </c>
      <c r="AX1733" s="13" t="s">
        <v>76</v>
      </c>
      <c r="AY1733" s="255" t="s">
        <v>205</v>
      </c>
    </row>
    <row r="1734" s="13" customFormat="1">
      <c r="A1734" s="13"/>
      <c r="B1734" s="245"/>
      <c r="C1734" s="246"/>
      <c r="D1734" s="247" t="s">
        <v>218</v>
      </c>
      <c r="E1734" s="248" t="s">
        <v>1</v>
      </c>
      <c r="F1734" s="249" t="s">
        <v>222</v>
      </c>
      <c r="G1734" s="246"/>
      <c r="H1734" s="248" t="s">
        <v>1</v>
      </c>
      <c r="I1734" s="250"/>
      <c r="J1734" s="246"/>
      <c r="K1734" s="246"/>
      <c r="L1734" s="251"/>
      <c r="M1734" s="252"/>
      <c r="N1734" s="253"/>
      <c r="O1734" s="253"/>
      <c r="P1734" s="253"/>
      <c r="Q1734" s="253"/>
      <c r="R1734" s="253"/>
      <c r="S1734" s="253"/>
      <c r="T1734" s="254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55" t="s">
        <v>218</v>
      </c>
      <c r="AU1734" s="255" t="s">
        <v>214</v>
      </c>
      <c r="AV1734" s="13" t="s">
        <v>83</v>
      </c>
      <c r="AW1734" s="13" t="s">
        <v>32</v>
      </c>
      <c r="AX1734" s="13" t="s">
        <v>76</v>
      </c>
      <c r="AY1734" s="255" t="s">
        <v>205</v>
      </c>
    </row>
    <row r="1735" s="13" customFormat="1">
      <c r="A1735" s="13"/>
      <c r="B1735" s="245"/>
      <c r="C1735" s="246"/>
      <c r="D1735" s="247" t="s">
        <v>218</v>
      </c>
      <c r="E1735" s="248" t="s">
        <v>1</v>
      </c>
      <c r="F1735" s="249" t="s">
        <v>1400</v>
      </c>
      <c r="G1735" s="246"/>
      <c r="H1735" s="248" t="s">
        <v>1</v>
      </c>
      <c r="I1735" s="250"/>
      <c r="J1735" s="246"/>
      <c r="K1735" s="246"/>
      <c r="L1735" s="251"/>
      <c r="M1735" s="252"/>
      <c r="N1735" s="253"/>
      <c r="O1735" s="253"/>
      <c r="P1735" s="253"/>
      <c r="Q1735" s="253"/>
      <c r="R1735" s="253"/>
      <c r="S1735" s="253"/>
      <c r="T1735" s="254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55" t="s">
        <v>218</v>
      </c>
      <c r="AU1735" s="255" t="s">
        <v>214</v>
      </c>
      <c r="AV1735" s="13" t="s">
        <v>83</v>
      </c>
      <c r="AW1735" s="13" t="s">
        <v>32</v>
      </c>
      <c r="AX1735" s="13" t="s">
        <v>76</v>
      </c>
      <c r="AY1735" s="255" t="s">
        <v>205</v>
      </c>
    </row>
    <row r="1736" s="14" customFormat="1">
      <c r="A1736" s="14"/>
      <c r="B1736" s="256"/>
      <c r="C1736" s="257"/>
      <c r="D1736" s="247" t="s">
        <v>218</v>
      </c>
      <c r="E1736" s="258" t="s">
        <v>1</v>
      </c>
      <c r="F1736" s="259" t="s">
        <v>1407</v>
      </c>
      <c r="G1736" s="257"/>
      <c r="H1736" s="260">
        <v>0.058000000000000003</v>
      </c>
      <c r="I1736" s="261"/>
      <c r="J1736" s="257"/>
      <c r="K1736" s="257"/>
      <c r="L1736" s="262"/>
      <c r="M1736" s="263"/>
      <c r="N1736" s="264"/>
      <c r="O1736" s="264"/>
      <c r="P1736" s="264"/>
      <c r="Q1736" s="264"/>
      <c r="R1736" s="264"/>
      <c r="S1736" s="264"/>
      <c r="T1736" s="265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66" t="s">
        <v>218</v>
      </c>
      <c r="AU1736" s="266" t="s">
        <v>214</v>
      </c>
      <c r="AV1736" s="14" t="s">
        <v>85</v>
      </c>
      <c r="AW1736" s="14" t="s">
        <v>32</v>
      </c>
      <c r="AX1736" s="14" t="s">
        <v>76</v>
      </c>
      <c r="AY1736" s="266" t="s">
        <v>205</v>
      </c>
    </row>
    <row r="1737" s="14" customFormat="1">
      <c r="A1737" s="14"/>
      <c r="B1737" s="256"/>
      <c r="C1737" s="257"/>
      <c r="D1737" s="247" t="s">
        <v>218</v>
      </c>
      <c r="E1737" s="258" t="s">
        <v>1</v>
      </c>
      <c r="F1737" s="259" t="s">
        <v>1408</v>
      </c>
      <c r="G1737" s="257"/>
      <c r="H1737" s="260">
        <v>0.126</v>
      </c>
      <c r="I1737" s="261"/>
      <c r="J1737" s="257"/>
      <c r="K1737" s="257"/>
      <c r="L1737" s="262"/>
      <c r="M1737" s="263"/>
      <c r="N1737" s="264"/>
      <c r="O1737" s="264"/>
      <c r="P1737" s="264"/>
      <c r="Q1737" s="264"/>
      <c r="R1737" s="264"/>
      <c r="S1737" s="264"/>
      <c r="T1737" s="265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66" t="s">
        <v>218</v>
      </c>
      <c r="AU1737" s="266" t="s">
        <v>214</v>
      </c>
      <c r="AV1737" s="14" t="s">
        <v>85</v>
      </c>
      <c r="AW1737" s="14" t="s">
        <v>32</v>
      </c>
      <c r="AX1737" s="14" t="s">
        <v>76</v>
      </c>
      <c r="AY1737" s="266" t="s">
        <v>205</v>
      </c>
    </row>
    <row r="1738" s="14" customFormat="1">
      <c r="A1738" s="14"/>
      <c r="B1738" s="256"/>
      <c r="C1738" s="257"/>
      <c r="D1738" s="247" t="s">
        <v>218</v>
      </c>
      <c r="E1738" s="258" t="s">
        <v>1</v>
      </c>
      <c r="F1738" s="259" t="s">
        <v>1409</v>
      </c>
      <c r="G1738" s="257"/>
      <c r="H1738" s="260">
        <v>0.017999999999999999</v>
      </c>
      <c r="I1738" s="261"/>
      <c r="J1738" s="257"/>
      <c r="K1738" s="257"/>
      <c r="L1738" s="262"/>
      <c r="M1738" s="263"/>
      <c r="N1738" s="264"/>
      <c r="O1738" s="264"/>
      <c r="P1738" s="264"/>
      <c r="Q1738" s="264"/>
      <c r="R1738" s="264"/>
      <c r="S1738" s="264"/>
      <c r="T1738" s="265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66" t="s">
        <v>218</v>
      </c>
      <c r="AU1738" s="266" t="s">
        <v>214</v>
      </c>
      <c r="AV1738" s="14" t="s">
        <v>85</v>
      </c>
      <c r="AW1738" s="14" t="s">
        <v>32</v>
      </c>
      <c r="AX1738" s="14" t="s">
        <v>76</v>
      </c>
      <c r="AY1738" s="266" t="s">
        <v>205</v>
      </c>
    </row>
    <row r="1739" s="15" customFormat="1">
      <c r="A1739" s="15"/>
      <c r="B1739" s="267"/>
      <c r="C1739" s="268"/>
      <c r="D1739" s="247" t="s">
        <v>218</v>
      </c>
      <c r="E1739" s="269" t="s">
        <v>1</v>
      </c>
      <c r="F1739" s="270" t="s">
        <v>229</v>
      </c>
      <c r="G1739" s="268"/>
      <c r="H1739" s="271">
        <v>0.20200000000000001</v>
      </c>
      <c r="I1739" s="272"/>
      <c r="J1739" s="268"/>
      <c r="K1739" s="268"/>
      <c r="L1739" s="273"/>
      <c r="M1739" s="274"/>
      <c r="N1739" s="275"/>
      <c r="O1739" s="275"/>
      <c r="P1739" s="275"/>
      <c r="Q1739" s="275"/>
      <c r="R1739" s="275"/>
      <c r="S1739" s="275"/>
      <c r="T1739" s="276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T1739" s="277" t="s">
        <v>218</v>
      </c>
      <c r="AU1739" s="277" t="s">
        <v>214</v>
      </c>
      <c r="AV1739" s="15" t="s">
        <v>213</v>
      </c>
      <c r="AW1739" s="15" t="s">
        <v>32</v>
      </c>
      <c r="AX1739" s="15" t="s">
        <v>83</v>
      </c>
      <c r="AY1739" s="277" t="s">
        <v>205</v>
      </c>
    </row>
    <row r="1740" s="2" customFormat="1" ht="24.15" customHeight="1">
      <c r="A1740" s="39"/>
      <c r="B1740" s="40"/>
      <c r="C1740" s="227" t="s">
        <v>1410</v>
      </c>
      <c r="D1740" s="227" t="s">
        <v>208</v>
      </c>
      <c r="E1740" s="228" t="s">
        <v>1411</v>
      </c>
      <c r="F1740" s="229" t="s">
        <v>1412</v>
      </c>
      <c r="G1740" s="230" t="s">
        <v>255</v>
      </c>
      <c r="H1740" s="231">
        <v>220</v>
      </c>
      <c r="I1740" s="232"/>
      <c r="J1740" s="233">
        <f>ROUND(I1740*H1740,2)</f>
        <v>0</v>
      </c>
      <c r="K1740" s="229" t="s">
        <v>212</v>
      </c>
      <c r="L1740" s="45"/>
      <c r="M1740" s="234" t="s">
        <v>1</v>
      </c>
      <c r="N1740" s="235" t="s">
        <v>41</v>
      </c>
      <c r="O1740" s="92"/>
      <c r="P1740" s="236">
        <f>O1740*H1740</f>
        <v>0</v>
      </c>
      <c r="Q1740" s="236">
        <v>0.00023000000000000001</v>
      </c>
      <c r="R1740" s="236">
        <f>Q1740*H1740</f>
        <v>0.050599999999999999</v>
      </c>
      <c r="S1740" s="236">
        <v>0</v>
      </c>
      <c r="T1740" s="237">
        <f>S1740*H1740</f>
        <v>0</v>
      </c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R1740" s="238" t="s">
        <v>303</v>
      </c>
      <c r="AT1740" s="238" t="s">
        <v>208</v>
      </c>
      <c r="AU1740" s="238" t="s">
        <v>214</v>
      </c>
      <c r="AY1740" s="18" t="s">
        <v>205</v>
      </c>
      <c r="BE1740" s="239">
        <f>IF(N1740="základní",J1740,0)</f>
        <v>0</v>
      </c>
      <c r="BF1740" s="239">
        <f>IF(N1740="snížená",J1740,0)</f>
        <v>0</v>
      </c>
      <c r="BG1740" s="239">
        <f>IF(N1740="zákl. přenesená",J1740,0)</f>
        <v>0</v>
      </c>
      <c r="BH1740" s="239">
        <f>IF(N1740="sníž. přenesená",J1740,0)</f>
        <v>0</v>
      </c>
      <c r="BI1740" s="239">
        <f>IF(N1740="nulová",J1740,0)</f>
        <v>0</v>
      </c>
      <c r="BJ1740" s="18" t="s">
        <v>83</v>
      </c>
      <c r="BK1740" s="239">
        <f>ROUND(I1740*H1740,2)</f>
        <v>0</v>
      </c>
      <c r="BL1740" s="18" t="s">
        <v>303</v>
      </c>
      <c r="BM1740" s="238" t="s">
        <v>1413</v>
      </c>
    </row>
    <row r="1741" s="2" customFormat="1">
      <c r="A1741" s="39"/>
      <c r="B1741" s="40"/>
      <c r="C1741" s="41"/>
      <c r="D1741" s="240" t="s">
        <v>216</v>
      </c>
      <c r="E1741" s="41"/>
      <c r="F1741" s="241" t="s">
        <v>1414</v>
      </c>
      <c r="G1741" s="41"/>
      <c r="H1741" s="41"/>
      <c r="I1741" s="242"/>
      <c r="J1741" s="41"/>
      <c r="K1741" s="41"/>
      <c r="L1741" s="45"/>
      <c r="M1741" s="243"/>
      <c r="N1741" s="244"/>
      <c r="O1741" s="92"/>
      <c r="P1741" s="92"/>
      <c r="Q1741" s="92"/>
      <c r="R1741" s="92"/>
      <c r="S1741" s="92"/>
      <c r="T1741" s="93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T1741" s="18" t="s">
        <v>216</v>
      </c>
      <c r="AU1741" s="18" t="s">
        <v>214</v>
      </c>
    </row>
    <row r="1742" s="13" customFormat="1">
      <c r="A1742" s="13"/>
      <c r="B1742" s="245"/>
      <c r="C1742" s="246"/>
      <c r="D1742" s="247" t="s">
        <v>218</v>
      </c>
      <c r="E1742" s="248" t="s">
        <v>1</v>
      </c>
      <c r="F1742" s="249" t="s">
        <v>219</v>
      </c>
      <c r="G1742" s="246"/>
      <c r="H1742" s="248" t="s">
        <v>1</v>
      </c>
      <c r="I1742" s="250"/>
      <c r="J1742" s="246"/>
      <c r="K1742" s="246"/>
      <c r="L1742" s="251"/>
      <c r="M1742" s="252"/>
      <c r="N1742" s="253"/>
      <c r="O1742" s="253"/>
      <c r="P1742" s="253"/>
      <c r="Q1742" s="253"/>
      <c r="R1742" s="253"/>
      <c r="S1742" s="253"/>
      <c r="T1742" s="254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55" t="s">
        <v>218</v>
      </c>
      <c r="AU1742" s="255" t="s">
        <v>214</v>
      </c>
      <c r="AV1742" s="13" t="s">
        <v>83</v>
      </c>
      <c r="AW1742" s="13" t="s">
        <v>32</v>
      </c>
      <c r="AX1742" s="13" t="s">
        <v>76</v>
      </c>
      <c r="AY1742" s="255" t="s">
        <v>205</v>
      </c>
    </row>
    <row r="1743" s="13" customFormat="1">
      <c r="A1743" s="13"/>
      <c r="B1743" s="245"/>
      <c r="C1743" s="246"/>
      <c r="D1743" s="247" t="s">
        <v>218</v>
      </c>
      <c r="E1743" s="248" t="s">
        <v>1</v>
      </c>
      <c r="F1743" s="249" t="s">
        <v>220</v>
      </c>
      <c r="G1743" s="246"/>
      <c r="H1743" s="248" t="s">
        <v>1</v>
      </c>
      <c r="I1743" s="250"/>
      <c r="J1743" s="246"/>
      <c r="K1743" s="246"/>
      <c r="L1743" s="251"/>
      <c r="M1743" s="252"/>
      <c r="N1743" s="253"/>
      <c r="O1743" s="253"/>
      <c r="P1743" s="253"/>
      <c r="Q1743" s="253"/>
      <c r="R1743" s="253"/>
      <c r="S1743" s="253"/>
      <c r="T1743" s="254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55" t="s">
        <v>218</v>
      </c>
      <c r="AU1743" s="255" t="s">
        <v>214</v>
      </c>
      <c r="AV1743" s="13" t="s">
        <v>83</v>
      </c>
      <c r="AW1743" s="13" t="s">
        <v>32</v>
      </c>
      <c r="AX1743" s="13" t="s">
        <v>76</v>
      </c>
      <c r="AY1743" s="255" t="s">
        <v>205</v>
      </c>
    </row>
    <row r="1744" s="13" customFormat="1">
      <c r="A1744" s="13"/>
      <c r="B1744" s="245"/>
      <c r="C1744" s="246"/>
      <c r="D1744" s="247" t="s">
        <v>218</v>
      </c>
      <c r="E1744" s="248" t="s">
        <v>1</v>
      </c>
      <c r="F1744" s="249" t="s">
        <v>222</v>
      </c>
      <c r="G1744" s="246"/>
      <c r="H1744" s="248" t="s">
        <v>1</v>
      </c>
      <c r="I1744" s="250"/>
      <c r="J1744" s="246"/>
      <c r="K1744" s="246"/>
      <c r="L1744" s="251"/>
      <c r="M1744" s="252"/>
      <c r="N1744" s="253"/>
      <c r="O1744" s="253"/>
      <c r="P1744" s="253"/>
      <c r="Q1744" s="253"/>
      <c r="R1744" s="253"/>
      <c r="S1744" s="253"/>
      <c r="T1744" s="254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55" t="s">
        <v>218</v>
      </c>
      <c r="AU1744" s="255" t="s">
        <v>214</v>
      </c>
      <c r="AV1744" s="13" t="s">
        <v>83</v>
      </c>
      <c r="AW1744" s="13" t="s">
        <v>32</v>
      </c>
      <c r="AX1744" s="13" t="s">
        <v>76</v>
      </c>
      <c r="AY1744" s="255" t="s">
        <v>205</v>
      </c>
    </row>
    <row r="1745" s="13" customFormat="1">
      <c r="A1745" s="13"/>
      <c r="B1745" s="245"/>
      <c r="C1745" s="246"/>
      <c r="D1745" s="247" t="s">
        <v>218</v>
      </c>
      <c r="E1745" s="248" t="s">
        <v>1</v>
      </c>
      <c r="F1745" s="249" t="s">
        <v>1415</v>
      </c>
      <c r="G1745" s="246"/>
      <c r="H1745" s="248" t="s">
        <v>1</v>
      </c>
      <c r="I1745" s="250"/>
      <c r="J1745" s="246"/>
      <c r="K1745" s="246"/>
      <c r="L1745" s="251"/>
      <c r="M1745" s="252"/>
      <c r="N1745" s="253"/>
      <c r="O1745" s="253"/>
      <c r="P1745" s="253"/>
      <c r="Q1745" s="253"/>
      <c r="R1745" s="253"/>
      <c r="S1745" s="253"/>
      <c r="T1745" s="254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55" t="s">
        <v>218</v>
      </c>
      <c r="AU1745" s="255" t="s">
        <v>214</v>
      </c>
      <c r="AV1745" s="13" t="s">
        <v>83</v>
      </c>
      <c r="AW1745" s="13" t="s">
        <v>32</v>
      </c>
      <c r="AX1745" s="13" t="s">
        <v>76</v>
      </c>
      <c r="AY1745" s="255" t="s">
        <v>205</v>
      </c>
    </row>
    <row r="1746" s="13" customFormat="1">
      <c r="A1746" s="13"/>
      <c r="B1746" s="245"/>
      <c r="C1746" s="246"/>
      <c r="D1746" s="247" t="s">
        <v>218</v>
      </c>
      <c r="E1746" s="248" t="s">
        <v>1</v>
      </c>
      <c r="F1746" s="249" t="s">
        <v>222</v>
      </c>
      <c r="G1746" s="246"/>
      <c r="H1746" s="248" t="s">
        <v>1</v>
      </c>
      <c r="I1746" s="250"/>
      <c r="J1746" s="246"/>
      <c r="K1746" s="246"/>
      <c r="L1746" s="251"/>
      <c r="M1746" s="252"/>
      <c r="N1746" s="253"/>
      <c r="O1746" s="253"/>
      <c r="P1746" s="253"/>
      <c r="Q1746" s="253"/>
      <c r="R1746" s="253"/>
      <c r="S1746" s="253"/>
      <c r="T1746" s="254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55" t="s">
        <v>218</v>
      </c>
      <c r="AU1746" s="255" t="s">
        <v>214</v>
      </c>
      <c r="AV1746" s="13" t="s">
        <v>83</v>
      </c>
      <c r="AW1746" s="13" t="s">
        <v>32</v>
      </c>
      <c r="AX1746" s="13" t="s">
        <v>76</v>
      </c>
      <c r="AY1746" s="255" t="s">
        <v>205</v>
      </c>
    </row>
    <row r="1747" s="14" customFormat="1">
      <c r="A1747" s="14"/>
      <c r="B1747" s="256"/>
      <c r="C1747" s="257"/>
      <c r="D1747" s="247" t="s">
        <v>218</v>
      </c>
      <c r="E1747" s="258" t="s">
        <v>1</v>
      </c>
      <c r="F1747" s="259" t="s">
        <v>1416</v>
      </c>
      <c r="G1747" s="257"/>
      <c r="H1747" s="260">
        <v>220</v>
      </c>
      <c r="I1747" s="261"/>
      <c r="J1747" s="257"/>
      <c r="K1747" s="257"/>
      <c r="L1747" s="262"/>
      <c r="M1747" s="263"/>
      <c r="N1747" s="264"/>
      <c r="O1747" s="264"/>
      <c r="P1747" s="264"/>
      <c r="Q1747" s="264"/>
      <c r="R1747" s="264"/>
      <c r="S1747" s="264"/>
      <c r="T1747" s="265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66" t="s">
        <v>218</v>
      </c>
      <c r="AU1747" s="266" t="s">
        <v>214</v>
      </c>
      <c r="AV1747" s="14" t="s">
        <v>85</v>
      </c>
      <c r="AW1747" s="14" t="s">
        <v>32</v>
      </c>
      <c r="AX1747" s="14" t="s">
        <v>76</v>
      </c>
      <c r="AY1747" s="266" t="s">
        <v>205</v>
      </c>
    </row>
    <row r="1748" s="15" customFormat="1">
      <c r="A1748" s="15"/>
      <c r="B1748" s="267"/>
      <c r="C1748" s="268"/>
      <c r="D1748" s="247" t="s">
        <v>218</v>
      </c>
      <c r="E1748" s="269" t="s">
        <v>1</v>
      </c>
      <c r="F1748" s="270" t="s">
        <v>229</v>
      </c>
      <c r="G1748" s="268"/>
      <c r="H1748" s="271">
        <v>220</v>
      </c>
      <c r="I1748" s="272"/>
      <c r="J1748" s="268"/>
      <c r="K1748" s="268"/>
      <c r="L1748" s="273"/>
      <c r="M1748" s="274"/>
      <c r="N1748" s="275"/>
      <c r="O1748" s="275"/>
      <c r="P1748" s="275"/>
      <c r="Q1748" s="275"/>
      <c r="R1748" s="275"/>
      <c r="S1748" s="275"/>
      <c r="T1748" s="276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T1748" s="277" t="s">
        <v>218</v>
      </c>
      <c r="AU1748" s="277" t="s">
        <v>214</v>
      </c>
      <c r="AV1748" s="15" t="s">
        <v>213</v>
      </c>
      <c r="AW1748" s="15" t="s">
        <v>32</v>
      </c>
      <c r="AX1748" s="15" t="s">
        <v>83</v>
      </c>
      <c r="AY1748" s="277" t="s">
        <v>205</v>
      </c>
    </row>
    <row r="1749" s="2" customFormat="1" ht="24.15" customHeight="1">
      <c r="A1749" s="39"/>
      <c r="B1749" s="40"/>
      <c r="C1749" s="289" t="s">
        <v>1417</v>
      </c>
      <c r="D1749" s="289" t="s">
        <v>386</v>
      </c>
      <c r="E1749" s="290" t="s">
        <v>1418</v>
      </c>
      <c r="F1749" s="291" t="s">
        <v>1419</v>
      </c>
      <c r="G1749" s="292" t="s">
        <v>255</v>
      </c>
      <c r="H1749" s="293">
        <v>220</v>
      </c>
      <c r="I1749" s="294"/>
      <c r="J1749" s="295">
        <f>ROUND(I1749*H1749,2)</f>
        <v>0</v>
      </c>
      <c r="K1749" s="291" t="s">
        <v>1</v>
      </c>
      <c r="L1749" s="296"/>
      <c r="M1749" s="297" t="s">
        <v>1</v>
      </c>
      <c r="N1749" s="298" t="s">
        <v>41</v>
      </c>
      <c r="O1749" s="92"/>
      <c r="P1749" s="236">
        <f>O1749*H1749</f>
        <v>0</v>
      </c>
      <c r="Q1749" s="236">
        <v>0.001</v>
      </c>
      <c r="R1749" s="236">
        <f>Q1749*H1749</f>
        <v>0.22</v>
      </c>
      <c r="S1749" s="236">
        <v>0</v>
      </c>
      <c r="T1749" s="237">
        <f>S1749*H1749</f>
        <v>0</v>
      </c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R1749" s="238" t="s">
        <v>473</v>
      </c>
      <c r="AT1749" s="238" t="s">
        <v>386</v>
      </c>
      <c r="AU1749" s="238" t="s">
        <v>214</v>
      </c>
      <c r="AY1749" s="18" t="s">
        <v>205</v>
      </c>
      <c r="BE1749" s="239">
        <f>IF(N1749="základní",J1749,0)</f>
        <v>0</v>
      </c>
      <c r="BF1749" s="239">
        <f>IF(N1749="snížená",J1749,0)</f>
        <v>0</v>
      </c>
      <c r="BG1749" s="239">
        <f>IF(N1749="zákl. přenesená",J1749,0)</f>
        <v>0</v>
      </c>
      <c r="BH1749" s="239">
        <f>IF(N1749="sníž. přenesená",J1749,0)</f>
        <v>0</v>
      </c>
      <c r="BI1749" s="239">
        <f>IF(N1749="nulová",J1749,0)</f>
        <v>0</v>
      </c>
      <c r="BJ1749" s="18" t="s">
        <v>83</v>
      </c>
      <c r="BK1749" s="239">
        <f>ROUND(I1749*H1749,2)</f>
        <v>0</v>
      </c>
      <c r="BL1749" s="18" t="s">
        <v>303</v>
      </c>
      <c r="BM1749" s="238" t="s">
        <v>1420</v>
      </c>
    </row>
    <row r="1750" s="2" customFormat="1" ht="24.15" customHeight="1">
      <c r="A1750" s="39"/>
      <c r="B1750" s="40"/>
      <c r="C1750" s="227" t="s">
        <v>1421</v>
      </c>
      <c r="D1750" s="227" t="s">
        <v>208</v>
      </c>
      <c r="E1750" s="228" t="s">
        <v>1422</v>
      </c>
      <c r="F1750" s="229" t="s">
        <v>1423</v>
      </c>
      <c r="G1750" s="230" t="s">
        <v>255</v>
      </c>
      <c r="H1750" s="231">
        <v>180</v>
      </c>
      <c r="I1750" s="232"/>
      <c r="J1750" s="233">
        <f>ROUND(I1750*H1750,2)</f>
        <v>0</v>
      </c>
      <c r="K1750" s="229" t="s">
        <v>212</v>
      </c>
      <c r="L1750" s="45"/>
      <c r="M1750" s="234" t="s">
        <v>1</v>
      </c>
      <c r="N1750" s="235" t="s">
        <v>41</v>
      </c>
      <c r="O1750" s="92"/>
      <c r="P1750" s="236">
        <f>O1750*H1750</f>
        <v>0</v>
      </c>
      <c r="Q1750" s="236">
        <v>0.00017000000000000001</v>
      </c>
      <c r="R1750" s="236">
        <f>Q1750*H1750</f>
        <v>0.030600000000000002</v>
      </c>
      <c r="S1750" s="236">
        <v>0</v>
      </c>
      <c r="T1750" s="237">
        <f>S1750*H1750</f>
        <v>0</v>
      </c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39"/>
      <c r="AE1750" s="39"/>
      <c r="AR1750" s="238" t="s">
        <v>213</v>
      </c>
      <c r="AT1750" s="238" t="s">
        <v>208</v>
      </c>
      <c r="AU1750" s="238" t="s">
        <v>214</v>
      </c>
      <c r="AY1750" s="18" t="s">
        <v>205</v>
      </c>
      <c r="BE1750" s="239">
        <f>IF(N1750="základní",J1750,0)</f>
        <v>0</v>
      </c>
      <c r="BF1750" s="239">
        <f>IF(N1750="snížená",J1750,0)</f>
        <v>0</v>
      </c>
      <c r="BG1750" s="239">
        <f>IF(N1750="zákl. přenesená",J1750,0)</f>
        <v>0</v>
      </c>
      <c r="BH1750" s="239">
        <f>IF(N1750="sníž. přenesená",J1750,0)</f>
        <v>0</v>
      </c>
      <c r="BI1750" s="239">
        <f>IF(N1750="nulová",J1750,0)</f>
        <v>0</v>
      </c>
      <c r="BJ1750" s="18" t="s">
        <v>83</v>
      </c>
      <c r="BK1750" s="239">
        <f>ROUND(I1750*H1750,2)</f>
        <v>0</v>
      </c>
      <c r="BL1750" s="18" t="s">
        <v>213</v>
      </c>
      <c r="BM1750" s="238" t="s">
        <v>1424</v>
      </c>
    </row>
    <row r="1751" s="2" customFormat="1">
      <c r="A1751" s="39"/>
      <c r="B1751" s="40"/>
      <c r="C1751" s="41"/>
      <c r="D1751" s="240" t="s">
        <v>216</v>
      </c>
      <c r="E1751" s="41"/>
      <c r="F1751" s="241" t="s">
        <v>1425</v>
      </c>
      <c r="G1751" s="41"/>
      <c r="H1751" s="41"/>
      <c r="I1751" s="242"/>
      <c r="J1751" s="41"/>
      <c r="K1751" s="41"/>
      <c r="L1751" s="45"/>
      <c r="M1751" s="243"/>
      <c r="N1751" s="244"/>
      <c r="O1751" s="92"/>
      <c r="P1751" s="92"/>
      <c r="Q1751" s="92"/>
      <c r="R1751" s="92"/>
      <c r="S1751" s="92"/>
      <c r="T1751" s="93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T1751" s="18" t="s">
        <v>216</v>
      </c>
      <c r="AU1751" s="18" t="s">
        <v>214</v>
      </c>
    </row>
    <row r="1752" s="13" customFormat="1">
      <c r="A1752" s="13"/>
      <c r="B1752" s="245"/>
      <c r="C1752" s="246"/>
      <c r="D1752" s="247" t="s">
        <v>218</v>
      </c>
      <c r="E1752" s="248" t="s">
        <v>1</v>
      </c>
      <c r="F1752" s="249" t="s">
        <v>219</v>
      </c>
      <c r="G1752" s="246"/>
      <c r="H1752" s="248" t="s">
        <v>1</v>
      </c>
      <c r="I1752" s="250"/>
      <c r="J1752" s="246"/>
      <c r="K1752" s="246"/>
      <c r="L1752" s="251"/>
      <c r="M1752" s="252"/>
      <c r="N1752" s="253"/>
      <c r="O1752" s="253"/>
      <c r="P1752" s="253"/>
      <c r="Q1752" s="253"/>
      <c r="R1752" s="253"/>
      <c r="S1752" s="253"/>
      <c r="T1752" s="254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55" t="s">
        <v>218</v>
      </c>
      <c r="AU1752" s="255" t="s">
        <v>214</v>
      </c>
      <c r="AV1752" s="13" t="s">
        <v>83</v>
      </c>
      <c r="AW1752" s="13" t="s">
        <v>32</v>
      </c>
      <c r="AX1752" s="13" t="s">
        <v>76</v>
      </c>
      <c r="AY1752" s="255" t="s">
        <v>205</v>
      </c>
    </row>
    <row r="1753" s="13" customFormat="1">
      <c r="A1753" s="13"/>
      <c r="B1753" s="245"/>
      <c r="C1753" s="246"/>
      <c r="D1753" s="247" t="s">
        <v>218</v>
      </c>
      <c r="E1753" s="248" t="s">
        <v>1</v>
      </c>
      <c r="F1753" s="249" t="s">
        <v>220</v>
      </c>
      <c r="G1753" s="246"/>
      <c r="H1753" s="248" t="s">
        <v>1</v>
      </c>
      <c r="I1753" s="250"/>
      <c r="J1753" s="246"/>
      <c r="K1753" s="246"/>
      <c r="L1753" s="251"/>
      <c r="M1753" s="252"/>
      <c r="N1753" s="253"/>
      <c r="O1753" s="253"/>
      <c r="P1753" s="253"/>
      <c r="Q1753" s="253"/>
      <c r="R1753" s="253"/>
      <c r="S1753" s="253"/>
      <c r="T1753" s="254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255" t="s">
        <v>218</v>
      </c>
      <c r="AU1753" s="255" t="s">
        <v>214</v>
      </c>
      <c r="AV1753" s="13" t="s">
        <v>83</v>
      </c>
      <c r="AW1753" s="13" t="s">
        <v>32</v>
      </c>
      <c r="AX1753" s="13" t="s">
        <v>76</v>
      </c>
      <c r="AY1753" s="255" t="s">
        <v>205</v>
      </c>
    </row>
    <row r="1754" s="13" customFormat="1">
      <c r="A1754" s="13"/>
      <c r="B1754" s="245"/>
      <c r="C1754" s="246"/>
      <c r="D1754" s="247" t="s">
        <v>218</v>
      </c>
      <c r="E1754" s="248" t="s">
        <v>1</v>
      </c>
      <c r="F1754" s="249" t="s">
        <v>222</v>
      </c>
      <c r="G1754" s="246"/>
      <c r="H1754" s="248" t="s">
        <v>1</v>
      </c>
      <c r="I1754" s="250"/>
      <c r="J1754" s="246"/>
      <c r="K1754" s="246"/>
      <c r="L1754" s="251"/>
      <c r="M1754" s="252"/>
      <c r="N1754" s="253"/>
      <c r="O1754" s="253"/>
      <c r="P1754" s="253"/>
      <c r="Q1754" s="253"/>
      <c r="R1754" s="253"/>
      <c r="S1754" s="253"/>
      <c r="T1754" s="254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55" t="s">
        <v>218</v>
      </c>
      <c r="AU1754" s="255" t="s">
        <v>214</v>
      </c>
      <c r="AV1754" s="13" t="s">
        <v>83</v>
      </c>
      <c r="AW1754" s="13" t="s">
        <v>32</v>
      </c>
      <c r="AX1754" s="13" t="s">
        <v>76</v>
      </c>
      <c r="AY1754" s="255" t="s">
        <v>205</v>
      </c>
    </row>
    <row r="1755" s="13" customFormat="1">
      <c r="A1755" s="13"/>
      <c r="B1755" s="245"/>
      <c r="C1755" s="246"/>
      <c r="D1755" s="247" t="s">
        <v>218</v>
      </c>
      <c r="E1755" s="248" t="s">
        <v>1</v>
      </c>
      <c r="F1755" s="249" t="s">
        <v>1415</v>
      </c>
      <c r="G1755" s="246"/>
      <c r="H1755" s="248" t="s">
        <v>1</v>
      </c>
      <c r="I1755" s="250"/>
      <c r="J1755" s="246"/>
      <c r="K1755" s="246"/>
      <c r="L1755" s="251"/>
      <c r="M1755" s="252"/>
      <c r="N1755" s="253"/>
      <c r="O1755" s="253"/>
      <c r="P1755" s="253"/>
      <c r="Q1755" s="253"/>
      <c r="R1755" s="253"/>
      <c r="S1755" s="253"/>
      <c r="T1755" s="254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55" t="s">
        <v>218</v>
      </c>
      <c r="AU1755" s="255" t="s">
        <v>214</v>
      </c>
      <c r="AV1755" s="13" t="s">
        <v>83</v>
      </c>
      <c r="AW1755" s="13" t="s">
        <v>32</v>
      </c>
      <c r="AX1755" s="13" t="s">
        <v>76</v>
      </c>
      <c r="AY1755" s="255" t="s">
        <v>205</v>
      </c>
    </row>
    <row r="1756" s="13" customFormat="1">
      <c r="A1756" s="13"/>
      <c r="B1756" s="245"/>
      <c r="C1756" s="246"/>
      <c r="D1756" s="247" t="s">
        <v>218</v>
      </c>
      <c r="E1756" s="248" t="s">
        <v>1</v>
      </c>
      <c r="F1756" s="249" t="s">
        <v>222</v>
      </c>
      <c r="G1756" s="246"/>
      <c r="H1756" s="248" t="s">
        <v>1</v>
      </c>
      <c r="I1756" s="250"/>
      <c r="J1756" s="246"/>
      <c r="K1756" s="246"/>
      <c r="L1756" s="251"/>
      <c r="M1756" s="252"/>
      <c r="N1756" s="253"/>
      <c r="O1756" s="253"/>
      <c r="P1756" s="253"/>
      <c r="Q1756" s="253"/>
      <c r="R1756" s="253"/>
      <c r="S1756" s="253"/>
      <c r="T1756" s="254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55" t="s">
        <v>218</v>
      </c>
      <c r="AU1756" s="255" t="s">
        <v>214</v>
      </c>
      <c r="AV1756" s="13" t="s">
        <v>83</v>
      </c>
      <c r="AW1756" s="13" t="s">
        <v>32</v>
      </c>
      <c r="AX1756" s="13" t="s">
        <v>76</v>
      </c>
      <c r="AY1756" s="255" t="s">
        <v>205</v>
      </c>
    </row>
    <row r="1757" s="14" customFormat="1">
      <c r="A1757" s="14"/>
      <c r="B1757" s="256"/>
      <c r="C1757" s="257"/>
      <c r="D1757" s="247" t="s">
        <v>218</v>
      </c>
      <c r="E1757" s="258" t="s">
        <v>1</v>
      </c>
      <c r="F1757" s="259" t="s">
        <v>1426</v>
      </c>
      <c r="G1757" s="257"/>
      <c r="H1757" s="260">
        <v>180</v>
      </c>
      <c r="I1757" s="261"/>
      <c r="J1757" s="257"/>
      <c r="K1757" s="257"/>
      <c r="L1757" s="262"/>
      <c r="M1757" s="263"/>
      <c r="N1757" s="264"/>
      <c r="O1757" s="264"/>
      <c r="P1757" s="264"/>
      <c r="Q1757" s="264"/>
      <c r="R1757" s="264"/>
      <c r="S1757" s="264"/>
      <c r="T1757" s="265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66" t="s">
        <v>218</v>
      </c>
      <c r="AU1757" s="266" t="s">
        <v>214</v>
      </c>
      <c r="AV1757" s="14" t="s">
        <v>85</v>
      </c>
      <c r="AW1757" s="14" t="s">
        <v>32</v>
      </c>
      <c r="AX1757" s="14" t="s">
        <v>76</v>
      </c>
      <c r="AY1757" s="266" t="s">
        <v>205</v>
      </c>
    </row>
    <row r="1758" s="15" customFormat="1">
      <c r="A1758" s="15"/>
      <c r="B1758" s="267"/>
      <c r="C1758" s="268"/>
      <c r="D1758" s="247" t="s">
        <v>218</v>
      </c>
      <c r="E1758" s="269" t="s">
        <v>1</v>
      </c>
      <c r="F1758" s="270" t="s">
        <v>229</v>
      </c>
      <c r="G1758" s="268"/>
      <c r="H1758" s="271">
        <v>180</v>
      </c>
      <c r="I1758" s="272"/>
      <c r="J1758" s="268"/>
      <c r="K1758" s="268"/>
      <c r="L1758" s="273"/>
      <c r="M1758" s="274"/>
      <c r="N1758" s="275"/>
      <c r="O1758" s="275"/>
      <c r="P1758" s="275"/>
      <c r="Q1758" s="275"/>
      <c r="R1758" s="275"/>
      <c r="S1758" s="275"/>
      <c r="T1758" s="276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T1758" s="277" t="s">
        <v>218</v>
      </c>
      <c r="AU1758" s="277" t="s">
        <v>214</v>
      </c>
      <c r="AV1758" s="15" t="s">
        <v>213</v>
      </c>
      <c r="AW1758" s="15" t="s">
        <v>32</v>
      </c>
      <c r="AX1758" s="15" t="s">
        <v>83</v>
      </c>
      <c r="AY1758" s="277" t="s">
        <v>205</v>
      </c>
    </row>
    <row r="1759" s="2" customFormat="1" ht="24.15" customHeight="1">
      <c r="A1759" s="39"/>
      <c r="B1759" s="40"/>
      <c r="C1759" s="227" t="s">
        <v>1427</v>
      </c>
      <c r="D1759" s="227" t="s">
        <v>208</v>
      </c>
      <c r="E1759" s="228" t="s">
        <v>1428</v>
      </c>
      <c r="F1759" s="229" t="s">
        <v>1429</v>
      </c>
      <c r="G1759" s="230" t="s">
        <v>398</v>
      </c>
      <c r="H1759" s="231">
        <v>613.78999999999996</v>
      </c>
      <c r="I1759" s="232"/>
      <c r="J1759" s="233">
        <f>ROUND(I1759*H1759,2)</f>
        <v>0</v>
      </c>
      <c r="K1759" s="229" t="s">
        <v>212</v>
      </c>
      <c r="L1759" s="45"/>
      <c r="M1759" s="234" t="s">
        <v>1</v>
      </c>
      <c r="N1759" s="235" t="s">
        <v>41</v>
      </c>
      <c r="O1759" s="92"/>
      <c r="P1759" s="236">
        <f>O1759*H1759</f>
        <v>0</v>
      </c>
      <c r="Q1759" s="236">
        <v>4.0000000000000003E-05</v>
      </c>
      <c r="R1759" s="236">
        <f>Q1759*H1759</f>
        <v>0.0245516</v>
      </c>
      <c r="S1759" s="236">
        <v>0</v>
      </c>
      <c r="T1759" s="237">
        <f>S1759*H1759</f>
        <v>0</v>
      </c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R1759" s="238" t="s">
        <v>213</v>
      </c>
      <c r="AT1759" s="238" t="s">
        <v>208</v>
      </c>
      <c r="AU1759" s="238" t="s">
        <v>214</v>
      </c>
      <c r="AY1759" s="18" t="s">
        <v>205</v>
      </c>
      <c r="BE1759" s="239">
        <f>IF(N1759="základní",J1759,0)</f>
        <v>0</v>
      </c>
      <c r="BF1759" s="239">
        <f>IF(N1759="snížená",J1759,0)</f>
        <v>0</v>
      </c>
      <c r="BG1759" s="239">
        <f>IF(N1759="zákl. přenesená",J1759,0)</f>
        <v>0</v>
      </c>
      <c r="BH1759" s="239">
        <f>IF(N1759="sníž. přenesená",J1759,0)</f>
        <v>0</v>
      </c>
      <c r="BI1759" s="239">
        <f>IF(N1759="nulová",J1759,0)</f>
        <v>0</v>
      </c>
      <c r="BJ1759" s="18" t="s">
        <v>83</v>
      </c>
      <c r="BK1759" s="239">
        <f>ROUND(I1759*H1759,2)</f>
        <v>0</v>
      </c>
      <c r="BL1759" s="18" t="s">
        <v>213</v>
      </c>
      <c r="BM1759" s="238" t="s">
        <v>1430</v>
      </c>
    </row>
    <row r="1760" s="2" customFormat="1">
      <c r="A1760" s="39"/>
      <c r="B1760" s="40"/>
      <c r="C1760" s="41"/>
      <c r="D1760" s="240" t="s">
        <v>216</v>
      </c>
      <c r="E1760" s="41"/>
      <c r="F1760" s="241" t="s">
        <v>1431</v>
      </c>
      <c r="G1760" s="41"/>
      <c r="H1760" s="41"/>
      <c r="I1760" s="242"/>
      <c r="J1760" s="41"/>
      <c r="K1760" s="41"/>
      <c r="L1760" s="45"/>
      <c r="M1760" s="243"/>
      <c r="N1760" s="244"/>
      <c r="O1760" s="92"/>
      <c r="P1760" s="92"/>
      <c r="Q1760" s="92"/>
      <c r="R1760" s="92"/>
      <c r="S1760" s="92"/>
      <c r="T1760" s="93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T1760" s="18" t="s">
        <v>216</v>
      </c>
      <c r="AU1760" s="18" t="s">
        <v>214</v>
      </c>
    </row>
    <row r="1761" s="13" customFormat="1">
      <c r="A1761" s="13"/>
      <c r="B1761" s="245"/>
      <c r="C1761" s="246"/>
      <c r="D1761" s="247" t="s">
        <v>218</v>
      </c>
      <c r="E1761" s="248" t="s">
        <v>1</v>
      </c>
      <c r="F1761" s="249" t="s">
        <v>1300</v>
      </c>
      <c r="G1761" s="246"/>
      <c r="H1761" s="248" t="s">
        <v>1</v>
      </c>
      <c r="I1761" s="250"/>
      <c r="J1761" s="246"/>
      <c r="K1761" s="246"/>
      <c r="L1761" s="251"/>
      <c r="M1761" s="252"/>
      <c r="N1761" s="253"/>
      <c r="O1761" s="253"/>
      <c r="P1761" s="253"/>
      <c r="Q1761" s="253"/>
      <c r="R1761" s="253"/>
      <c r="S1761" s="253"/>
      <c r="T1761" s="254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55" t="s">
        <v>218</v>
      </c>
      <c r="AU1761" s="255" t="s">
        <v>214</v>
      </c>
      <c r="AV1761" s="13" t="s">
        <v>83</v>
      </c>
      <c r="AW1761" s="13" t="s">
        <v>32</v>
      </c>
      <c r="AX1761" s="13" t="s">
        <v>76</v>
      </c>
      <c r="AY1761" s="255" t="s">
        <v>205</v>
      </c>
    </row>
    <row r="1762" s="13" customFormat="1">
      <c r="A1762" s="13"/>
      <c r="B1762" s="245"/>
      <c r="C1762" s="246"/>
      <c r="D1762" s="247" t="s">
        <v>218</v>
      </c>
      <c r="E1762" s="248" t="s">
        <v>1</v>
      </c>
      <c r="F1762" s="249" t="s">
        <v>222</v>
      </c>
      <c r="G1762" s="246"/>
      <c r="H1762" s="248" t="s">
        <v>1</v>
      </c>
      <c r="I1762" s="250"/>
      <c r="J1762" s="246"/>
      <c r="K1762" s="246"/>
      <c r="L1762" s="251"/>
      <c r="M1762" s="252"/>
      <c r="N1762" s="253"/>
      <c r="O1762" s="253"/>
      <c r="P1762" s="253"/>
      <c r="Q1762" s="253"/>
      <c r="R1762" s="253"/>
      <c r="S1762" s="253"/>
      <c r="T1762" s="254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55" t="s">
        <v>218</v>
      </c>
      <c r="AU1762" s="255" t="s">
        <v>214</v>
      </c>
      <c r="AV1762" s="13" t="s">
        <v>83</v>
      </c>
      <c r="AW1762" s="13" t="s">
        <v>32</v>
      </c>
      <c r="AX1762" s="13" t="s">
        <v>76</v>
      </c>
      <c r="AY1762" s="255" t="s">
        <v>205</v>
      </c>
    </row>
    <row r="1763" s="14" customFormat="1">
      <c r="A1763" s="14"/>
      <c r="B1763" s="256"/>
      <c r="C1763" s="257"/>
      <c r="D1763" s="247" t="s">
        <v>218</v>
      </c>
      <c r="E1763" s="258" t="s">
        <v>1</v>
      </c>
      <c r="F1763" s="259" t="s">
        <v>1432</v>
      </c>
      <c r="G1763" s="257"/>
      <c r="H1763" s="260">
        <v>499.60000000000002</v>
      </c>
      <c r="I1763" s="261"/>
      <c r="J1763" s="257"/>
      <c r="K1763" s="257"/>
      <c r="L1763" s="262"/>
      <c r="M1763" s="263"/>
      <c r="N1763" s="264"/>
      <c r="O1763" s="264"/>
      <c r="P1763" s="264"/>
      <c r="Q1763" s="264"/>
      <c r="R1763" s="264"/>
      <c r="S1763" s="264"/>
      <c r="T1763" s="265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66" t="s">
        <v>218</v>
      </c>
      <c r="AU1763" s="266" t="s">
        <v>214</v>
      </c>
      <c r="AV1763" s="14" t="s">
        <v>85</v>
      </c>
      <c r="AW1763" s="14" t="s">
        <v>32</v>
      </c>
      <c r="AX1763" s="14" t="s">
        <v>76</v>
      </c>
      <c r="AY1763" s="266" t="s">
        <v>205</v>
      </c>
    </row>
    <row r="1764" s="14" customFormat="1">
      <c r="A1764" s="14"/>
      <c r="B1764" s="256"/>
      <c r="C1764" s="257"/>
      <c r="D1764" s="247" t="s">
        <v>218</v>
      </c>
      <c r="E1764" s="258" t="s">
        <v>1</v>
      </c>
      <c r="F1764" s="259" t="s">
        <v>1433</v>
      </c>
      <c r="G1764" s="257"/>
      <c r="H1764" s="260">
        <v>114.19</v>
      </c>
      <c r="I1764" s="261"/>
      <c r="J1764" s="257"/>
      <c r="K1764" s="257"/>
      <c r="L1764" s="262"/>
      <c r="M1764" s="263"/>
      <c r="N1764" s="264"/>
      <c r="O1764" s="264"/>
      <c r="P1764" s="264"/>
      <c r="Q1764" s="264"/>
      <c r="R1764" s="264"/>
      <c r="S1764" s="264"/>
      <c r="T1764" s="265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66" t="s">
        <v>218</v>
      </c>
      <c r="AU1764" s="266" t="s">
        <v>214</v>
      </c>
      <c r="AV1764" s="14" t="s">
        <v>85</v>
      </c>
      <c r="AW1764" s="14" t="s">
        <v>32</v>
      </c>
      <c r="AX1764" s="14" t="s">
        <v>76</v>
      </c>
      <c r="AY1764" s="266" t="s">
        <v>205</v>
      </c>
    </row>
    <row r="1765" s="15" customFormat="1">
      <c r="A1765" s="15"/>
      <c r="B1765" s="267"/>
      <c r="C1765" s="268"/>
      <c r="D1765" s="247" t="s">
        <v>218</v>
      </c>
      <c r="E1765" s="269" t="s">
        <v>1</v>
      </c>
      <c r="F1765" s="270" t="s">
        <v>229</v>
      </c>
      <c r="G1765" s="268"/>
      <c r="H1765" s="271">
        <v>613.78999999999996</v>
      </c>
      <c r="I1765" s="272"/>
      <c r="J1765" s="268"/>
      <c r="K1765" s="268"/>
      <c r="L1765" s="273"/>
      <c r="M1765" s="274"/>
      <c r="N1765" s="275"/>
      <c r="O1765" s="275"/>
      <c r="P1765" s="275"/>
      <c r="Q1765" s="275"/>
      <c r="R1765" s="275"/>
      <c r="S1765" s="275"/>
      <c r="T1765" s="276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T1765" s="277" t="s">
        <v>218</v>
      </c>
      <c r="AU1765" s="277" t="s">
        <v>214</v>
      </c>
      <c r="AV1765" s="15" t="s">
        <v>213</v>
      </c>
      <c r="AW1765" s="15" t="s">
        <v>32</v>
      </c>
      <c r="AX1765" s="15" t="s">
        <v>83</v>
      </c>
      <c r="AY1765" s="277" t="s">
        <v>205</v>
      </c>
    </row>
    <row r="1766" s="2" customFormat="1" ht="24.15" customHeight="1">
      <c r="A1766" s="39"/>
      <c r="B1766" s="40"/>
      <c r="C1766" s="227" t="s">
        <v>1434</v>
      </c>
      <c r="D1766" s="227" t="s">
        <v>208</v>
      </c>
      <c r="E1766" s="228" t="s">
        <v>1435</v>
      </c>
      <c r="F1766" s="229" t="s">
        <v>1436</v>
      </c>
      <c r="G1766" s="230" t="s">
        <v>255</v>
      </c>
      <c r="H1766" s="231">
        <v>250</v>
      </c>
      <c r="I1766" s="232"/>
      <c r="J1766" s="233">
        <f>ROUND(I1766*H1766,2)</f>
        <v>0</v>
      </c>
      <c r="K1766" s="229" t="s">
        <v>212</v>
      </c>
      <c r="L1766" s="45"/>
      <c r="M1766" s="234" t="s">
        <v>1</v>
      </c>
      <c r="N1766" s="235" t="s">
        <v>41</v>
      </c>
      <c r="O1766" s="92"/>
      <c r="P1766" s="236">
        <f>O1766*H1766</f>
        <v>0</v>
      </c>
      <c r="Q1766" s="236">
        <v>0.0013699999999999999</v>
      </c>
      <c r="R1766" s="236">
        <f>Q1766*H1766</f>
        <v>0.34249999999999997</v>
      </c>
      <c r="S1766" s="236">
        <v>0</v>
      </c>
      <c r="T1766" s="237">
        <f>S1766*H1766</f>
        <v>0</v>
      </c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R1766" s="238" t="s">
        <v>213</v>
      </c>
      <c r="AT1766" s="238" t="s">
        <v>208</v>
      </c>
      <c r="AU1766" s="238" t="s">
        <v>214</v>
      </c>
      <c r="AY1766" s="18" t="s">
        <v>205</v>
      </c>
      <c r="BE1766" s="239">
        <f>IF(N1766="základní",J1766,0)</f>
        <v>0</v>
      </c>
      <c r="BF1766" s="239">
        <f>IF(N1766="snížená",J1766,0)</f>
        <v>0</v>
      </c>
      <c r="BG1766" s="239">
        <f>IF(N1766="zákl. přenesená",J1766,0)</f>
        <v>0</v>
      </c>
      <c r="BH1766" s="239">
        <f>IF(N1766="sníž. přenesená",J1766,0)</f>
        <v>0</v>
      </c>
      <c r="BI1766" s="239">
        <f>IF(N1766="nulová",J1766,0)</f>
        <v>0</v>
      </c>
      <c r="BJ1766" s="18" t="s">
        <v>83</v>
      </c>
      <c r="BK1766" s="239">
        <f>ROUND(I1766*H1766,2)</f>
        <v>0</v>
      </c>
      <c r="BL1766" s="18" t="s">
        <v>213</v>
      </c>
      <c r="BM1766" s="238" t="s">
        <v>1437</v>
      </c>
    </row>
    <row r="1767" s="2" customFormat="1">
      <c r="A1767" s="39"/>
      <c r="B1767" s="40"/>
      <c r="C1767" s="41"/>
      <c r="D1767" s="240" t="s">
        <v>216</v>
      </c>
      <c r="E1767" s="41"/>
      <c r="F1767" s="241" t="s">
        <v>1438</v>
      </c>
      <c r="G1767" s="41"/>
      <c r="H1767" s="41"/>
      <c r="I1767" s="242"/>
      <c r="J1767" s="41"/>
      <c r="K1767" s="41"/>
      <c r="L1767" s="45"/>
      <c r="M1767" s="243"/>
      <c r="N1767" s="244"/>
      <c r="O1767" s="92"/>
      <c r="P1767" s="92"/>
      <c r="Q1767" s="92"/>
      <c r="R1767" s="92"/>
      <c r="S1767" s="92"/>
      <c r="T1767" s="93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T1767" s="18" t="s">
        <v>216</v>
      </c>
      <c r="AU1767" s="18" t="s">
        <v>214</v>
      </c>
    </row>
    <row r="1768" s="13" customFormat="1">
      <c r="A1768" s="13"/>
      <c r="B1768" s="245"/>
      <c r="C1768" s="246"/>
      <c r="D1768" s="247" t="s">
        <v>218</v>
      </c>
      <c r="E1768" s="248" t="s">
        <v>1</v>
      </c>
      <c r="F1768" s="249" t="s">
        <v>219</v>
      </c>
      <c r="G1768" s="246"/>
      <c r="H1768" s="248" t="s">
        <v>1</v>
      </c>
      <c r="I1768" s="250"/>
      <c r="J1768" s="246"/>
      <c r="K1768" s="246"/>
      <c r="L1768" s="251"/>
      <c r="M1768" s="252"/>
      <c r="N1768" s="253"/>
      <c r="O1768" s="253"/>
      <c r="P1768" s="253"/>
      <c r="Q1768" s="253"/>
      <c r="R1768" s="253"/>
      <c r="S1768" s="253"/>
      <c r="T1768" s="254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55" t="s">
        <v>218</v>
      </c>
      <c r="AU1768" s="255" t="s">
        <v>214</v>
      </c>
      <c r="AV1768" s="13" t="s">
        <v>83</v>
      </c>
      <c r="AW1768" s="13" t="s">
        <v>32</v>
      </c>
      <c r="AX1768" s="13" t="s">
        <v>76</v>
      </c>
      <c r="AY1768" s="255" t="s">
        <v>205</v>
      </c>
    </row>
    <row r="1769" s="13" customFormat="1">
      <c r="A1769" s="13"/>
      <c r="B1769" s="245"/>
      <c r="C1769" s="246"/>
      <c r="D1769" s="247" t="s">
        <v>218</v>
      </c>
      <c r="E1769" s="248" t="s">
        <v>1</v>
      </c>
      <c r="F1769" s="249" t="s">
        <v>220</v>
      </c>
      <c r="G1769" s="246"/>
      <c r="H1769" s="248" t="s">
        <v>1</v>
      </c>
      <c r="I1769" s="250"/>
      <c r="J1769" s="246"/>
      <c r="K1769" s="246"/>
      <c r="L1769" s="251"/>
      <c r="M1769" s="252"/>
      <c r="N1769" s="253"/>
      <c r="O1769" s="253"/>
      <c r="P1769" s="253"/>
      <c r="Q1769" s="253"/>
      <c r="R1769" s="253"/>
      <c r="S1769" s="253"/>
      <c r="T1769" s="254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55" t="s">
        <v>218</v>
      </c>
      <c r="AU1769" s="255" t="s">
        <v>214</v>
      </c>
      <c r="AV1769" s="13" t="s">
        <v>83</v>
      </c>
      <c r="AW1769" s="13" t="s">
        <v>32</v>
      </c>
      <c r="AX1769" s="13" t="s">
        <v>76</v>
      </c>
      <c r="AY1769" s="255" t="s">
        <v>205</v>
      </c>
    </row>
    <row r="1770" s="13" customFormat="1">
      <c r="A1770" s="13"/>
      <c r="B1770" s="245"/>
      <c r="C1770" s="246"/>
      <c r="D1770" s="247" t="s">
        <v>218</v>
      </c>
      <c r="E1770" s="248" t="s">
        <v>1</v>
      </c>
      <c r="F1770" s="249" t="s">
        <v>222</v>
      </c>
      <c r="G1770" s="246"/>
      <c r="H1770" s="248" t="s">
        <v>1</v>
      </c>
      <c r="I1770" s="250"/>
      <c r="J1770" s="246"/>
      <c r="K1770" s="246"/>
      <c r="L1770" s="251"/>
      <c r="M1770" s="252"/>
      <c r="N1770" s="253"/>
      <c r="O1770" s="253"/>
      <c r="P1770" s="253"/>
      <c r="Q1770" s="253"/>
      <c r="R1770" s="253"/>
      <c r="S1770" s="253"/>
      <c r="T1770" s="254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55" t="s">
        <v>218</v>
      </c>
      <c r="AU1770" s="255" t="s">
        <v>214</v>
      </c>
      <c r="AV1770" s="13" t="s">
        <v>83</v>
      </c>
      <c r="AW1770" s="13" t="s">
        <v>32</v>
      </c>
      <c r="AX1770" s="13" t="s">
        <v>76</v>
      </c>
      <c r="AY1770" s="255" t="s">
        <v>205</v>
      </c>
    </row>
    <row r="1771" s="13" customFormat="1">
      <c r="A1771" s="13"/>
      <c r="B1771" s="245"/>
      <c r="C1771" s="246"/>
      <c r="D1771" s="247" t="s">
        <v>218</v>
      </c>
      <c r="E1771" s="248" t="s">
        <v>1</v>
      </c>
      <c r="F1771" s="249" t="s">
        <v>1415</v>
      </c>
      <c r="G1771" s="246"/>
      <c r="H1771" s="248" t="s">
        <v>1</v>
      </c>
      <c r="I1771" s="250"/>
      <c r="J1771" s="246"/>
      <c r="K1771" s="246"/>
      <c r="L1771" s="251"/>
      <c r="M1771" s="252"/>
      <c r="N1771" s="253"/>
      <c r="O1771" s="253"/>
      <c r="P1771" s="253"/>
      <c r="Q1771" s="253"/>
      <c r="R1771" s="253"/>
      <c r="S1771" s="253"/>
      <c r="T1771" s="254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55" t="s">
        <v>218</v>
      </c>
      <c r="AU1771" s="255" t="s">
        <v>214</v>
      </c>
      <c r="AV1771" s="13" t="s">
        <v>83</v>
      </c>
      <c r="AW1771" s="13" t="s">
        <v>32</v>
      </c>
      <c r="AX1771" s="13" t="s">
        <v>76</v>
      </c>
      <c r="AY1771" s="255" t="s">
        <v>205</v>
      </c>
    </row>
    <row r="1772" s="13" customFormat="1">
      <c r="A1772" s="13"/>
      <c r="B1772" s="245"/>
      <c r="C1772" s="246"/>
      <c r="D1772" s="247" t="s">
        <v>218</v>
      </c>
      <c r="E1772" s="248" t="s">
        <v>1</v>
      </c>
      <c r="F1772" s="249" t="s">
        <v>222</v>
      </c>
      <c r="G1772" s="246"/>
      <c r="H1772" s="248" t="s">
        <v>1</v>
      </c>
      <c r="I1772" s="250"/>
      <c r="J1772" s="246"/>
      <c r="K1772" s="246"/>
      <c r="L1772" s="251"/>
      <c r="M1772" s="252"/>
      <c r="N1772" s="253"/>
      <c r="O1772" s="253"/>
      <c r="P1772" s="253"/>
      <c r="Q1772" s="253"/>
      <c r="R1772" s="253"/>
      <c r="S1772" s="253"/>
      <c r="T1772" s="254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55" t="s">
        <v>218</v>
      </c>
      <c r="AU1772" s="255" t="s">
        <v>214</v>
      </c>
      <c r="AV1772" s="13" t="s">
        <v>83</v>
      </c>
      <c r="AW1772" s="13" t="s">
        <v>32</v>
      </c>
      <c r="AX1772" s="13" t="s">
        <v>76</v>
      </c>
      <c r="AY1772" s="255" t="s">
        <v>205</v>
      </c>
    </row>
    <row r="1773" s="14" customFormat="1">
      <c r="A1773" s="14"/>
      <c r="B1773" s="256"/>
      <c r="C1773" s="257"/>
      <c r="D1773" s="247" t="s">
        <v>218</v>
      </c>
      <c r="E1773" s="258" t="s">
        <v>1</v>
      </c>
      <c r="F1773" s="259" t="s">
        <v>1439</v>
      </c>
      <c r="G1773" s="257"/>
      <c r="H1773" s="260">
        <v>250</v>
      </c>
      <c r="I1773" s="261"/>
      <c r="J1773" s="257"/>
      <c r="K1773" s="257"/>
      <c r="L1773" s="262"/>
      <c r="M1773" s="263"/>
      <c r="N1773" s="264"/>
      <c r="O1773" s="264"/>
      <c r="P1773" s="264"/>
      <c r="Q1773" s="264"/>
      <c r="R1773" s="264"/>
      <c r="S1773" s="264"/>
      <c r="T1773" s="265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66" t="s">
        <v>218</v>
      </c>
      <c r="AU1773" s="266" t="s">
        <v>214</v>
      </c>
      <c r="AV1773" s="14" t="s">
        <v>85</v>
      </c>
      <c r="AW1773" s="14" t="s">
        <v>32</v>
      </c>
      <c r="AX1773" s="14" t="s">
        <v>76</v>
      </c>
      <c r="AY1773" s="266" t="s">
        <v>205</v>
      </c>
    </row>
    <row r="1774" s="15" customFormat="1">
      <c r="A1774" s="15"/>
      <c r="B1774" s="267"/>
      <c r="C1774" s="268"/>
      <c r="D1774" s="247" t="s">
        <v>218</v>
      </c>
      <c r="E1774" s="269" t="s">
        <v>1</v>
      </c>
      <c r="F1774" s="270" t="s">
        <v>229</v>
      </c>
      <c r="G1774" s="268"/>
      <c r="H1774" s="271">
        <v>250</v>
      </c>
      <c r="I1774" s="272"/>
      <c r="J1774" s="268"/>
      <c r="K1774" s="268"/>
      <c r="L1774" s="273"/>
      <c r="M1774" s="274"/>
      <c r="N1774" s="275"/>
      <c r="O1774" s="275"/>
      <c r="P1774" s="275"/>
      <c r="Q1774" s="275"/>
      <c r="R1774" s="275"/>
      <c r="S1774" s="275"/>
      <c r="T1774" s="276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T1774" s="277" t="s">
        <v>218</v>
      </c>
      <c r="AU1774" s="277" t="s">
        <v>214</v>
      </c>
      <c r="AV1774" s="15" t="s">
        <v>213</v>
      </c>
      <c r="AW1774" s="15" t="s">
        <v>32</v>
      </c>
      <c r="AX1774" s="15" t="s">
        <v>83</v>
      </c>
      <c r="AY1774" s="277" t="s">
        <v>205</v>
      </c>
    </row>
    <row r="1775" s="2" customFormat="1" ht="24.15" customHeight="1">
      <c r="A1775" s="39"/>
      <c r="B1775" s="40"/>
      <c r="C1775" s="227" t="s">
        <v>1440</v>
      </c>
      <c r="D1775" s="227" t="s">
        <v>208</v>
      </c>
      <c r="E1775" s="228" t="s">
        <v>1441</v>
      </c>
      <c r="F1775" s="229" t="s">
        <v>1442</v>
      </c>
      <c r="G1775" s="230" t="s">
        <v>255</v>
      </c>
      <c r="H1775" s="231">
        <v>160</v>
      </c>
      <c r="I1775" s="232"/>
      <c r="J1775" s="233">
        <f>ROUND(I1775*H1775,2)</f>
        <v>0</v>
      </c>
      <c r="K1775" s="229" t="s">
        <v>212</v>
      </c>
      <c r="L1775" s="45"/>
      <c r="M1775" s="234" t="s">
        <v>1</v>
      </c>
      <c r="N1775" s="235" t="s">
        <v>41</v>
      </c>
      <c r="O1775" s="92"/>
      <c r="P1775" s="236">
        <f>O1775*H1775</f>
        <v>0</v>
      </c>
      <c r="Q1775" s="236">
        <v>0.0028300000000000001</v>
      </c>
      <c r="R1775" s="236">
        <f>Q1775*H1775</f>
        <v>0.45279999999999998</v>
      </c>
      <c r="S1775" s="236">
        <v>0</v>
      </c>
      <c r="T1775" s="237">
        <f>S1775*H1775</f>
        <v>0</v>
      </c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R1775" s="238" t="s">
        <v>213</v>
      </c>
      <c r="AT1775" s="238" t="s">
        <v>208</v>
      </c>
      <c r="AU1775" s="238" t="s">
        <v>214</v>
      </c>
      <c r="AY1775" s="18" t="s">
        <v>205</v>
      </c>
      <c r="BE1775" s="239">
        <f>IF(N1775="základní",J1775,0)</f>
        <v>0</v>
      </c>
      <c r="BF1775" s="239">
        <f>IF(N1775="snížená",J1775,0)</f>
        <v>0</v>
      </c>
      <c r="BG1775" s="239">
        <f>IF(N1775="zákl. přenesená",J1775,0)</f>
        <v>0</v>
      </c>
      <c r="BH1775" s="239">
        <f>IF(N1775="sníž. přenesená",J1775,0)</f>
        <v>0</v>
      </c>
      <c r="BI1775" s="239">
        <f>IF(N1775="nulová",J1775,0)</f>
        <v>0</v>
      </c>
      <c r="BJ1775" s="18" t="s">
        <v>83</v>
      </c>
      <c r="BK1775" s="239">
        <f>ROUND(I1775*H1775,2)</f>
        <v>0</v>
      </c>
      <c r="BL1775" s="18" t="s">
        <v>213</v>
      </c>
      <c r="BM1775" s="238" t="s">
        <v>1443</v>
      </c>
    </row>
    <row r="1776" s="2" customFormat="1">
      <c r="A1776" s="39"/>
      <c r="B1776" s="40"/>
      <c r="C1776" s="41"/>
      <c r="D1776" s="240" t="s">
        <v>216</v>
      </c>
      <c r="E1776" s="41"/>
      <c r="F1776" s="241" t="s">
        <v>1444</v>
      </c>
      <c r="G1776" s="41"/>
      <c r="H1776" s="41"/>
      <c r="I1776" s="242"/>
      <c r="J1776" s="41"/>
      <c r="K1776" s="41"/>
      <c r="L1776" s="45"/>
      <c r="M1776" s="243"/>
      <c r="N1776" s="244"/>
      <c r="O1776" s="92"/>
      <c r="P1776" s="92"/>
      <c r="Q1776" s="92"/>
      <c r="R1776" s="92"/>
      <c r="S1776" s="92"/>
      <c r="T1776" s="93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T1776" s="18" t="s">
        <v>216</v>
      </c>
      <c r="AU1776" s="18" t="s">
        <v>214</v>
      </c>
    </row>
    <row r="1777" s="13" customFormat="1">
      <c r="A1777" s="13"/>
      <c r="B1777" s="245"/>
      <c r="C1777" s="246"/>
      <c r="D1777" s="247" t="s">
        <v>218</v>
      </c>
      <c r="E1777" s="248" t="s">
        <v>1</v>
      </c>
      <c r="F1777" s="249" t="s">
        <v>219</v>
      </c>
      <c r="G1777" s="246"/>
      <c r="H1777" s="248" t="s">
        <v>1</v>
      </c>
      <c r="I1777" s="250"/>
      <c r="J1777" s="246"/>
      <c r="K1777" s="246"/>
      <c r="L1777" s="251"/>
      <c r="M1777" s="252"/>
      <c r="N1777" s="253"/>
      <c r="O1777" s="253"/>
      <c r="P1777" s="253"/>
      <c r="Q1777" s="253"/>
      <c r="R1777" s="253"/>
      <c r="S1777" s="253"/>
      <c r="T1777" s="254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55" t="s">
        <v>218</v>
      </c>
      <c r="AU1777" s="255" t="s">
        <v>214</v>
      </c>
      <c r="AV1777" s="13" t="s">
        <v>83</v>
      </c>
      <c r="AW1777" s="13" t="s">
        <v>32</v>
      </c>
      <c r="AX1777" s="13" t="s">
        <v>76</v>
      </c>
      <c r="AY1777" s="255" t="s">
        <v>205</v>
      </c>
    </row>
    <row r="1778" s="13" customFormat="1">
      <c r="A1778" s="13"/>
      <c r="B1778" s="245"/>
      <c r="C1778" s="246"/>
      <c r="D1778" s="247" t="s">
        <v>218</v>
      </c>
      <c r="E1778" s="248" t="s">
        <v>1</v>
      </c>
      <c r="F1778" s="249" t="s">
        <v>220</v>
      </c>
      <c r="G1778" s="246"/>
      <c r="H1778" s="248" t="s">
        <v>1</v>
      </c>
      <c r="I1778" s="250"/>
      <c r="J1778" s="246"/>
      <c r="K1778" s="246"/>
      <c r="L1778" s="251"/>
      <c r="M1778" s="252"/>
      <c r="N1778" s="253"/>
      <c r="O1778" s="253"/>
      <c r="P1778" s="253"/>
      <c r="Q1778" s="253"/>
      <c r="R1778" s="253"/>
      <c r="S1778" s="253"/>
      <c r="T1778" s="254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55" t="s">
        <v>218</v>
      </c>
      <c r="AU1778" s="255" t="s">
        <v>214</v>
      </c>
      <c r="AV1778" s="13" t="s">
        <v>83</v>
      </c>
      <c r="AW1778" s="13" t="s">
        <v>32</v>
      </c>
      <c r="AX1778" s="13" t="s">
        <v>76</v>
      </c>
      <c r="AY1778" s="255" t="s">
        <v>205</v>
      </c>
    </row>
    <row r="1779" s="13" customFormat="1">
      <c r="A1779" s="13"/>
      <c r="B1779" s="245"/>
      <c r="C1779" s="246"/>
      <c r="D1779" s="247" t="s">
        <v>218</v>
      </c>
      <c r="E1779" s="248" t="s">
        <v>1</v>
      </c>
      <c r="F1779" s="249" t="s">
        <v>222</v>
      </c>
      <c r="G1779" s="246"/>
      <c r="H1779" s="248" t="s">
        <v>1</v>
      </c>
      <c r="I1779" s="250"/>
      <c r="J1779" s="246"/>
      <c r="K1779" s="246"/>
      <c r="L1779" s="251"/>
      <c r="M1779" s="252"/>
      <c r="N1779" s="253"/>
      <c r="O1779" s="253"/>
      <c r="P1779" s="253"/>
      <c r="Q1779" s="253"/>
      <c r="R1779" s="253"/>
      <c r="S1779" s="253"/>
      <c r="T1779" s="254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55" t="s">
        <v>218</v>
      </c>
      <c r="AU1779" s="255" t="s">
        <v>214</v>
      </c>
      <c r="AV1779" s="13" t="s">
        <v>83</v>
      </c>
      <c r="AW1779" s="13" t="s">
        <v>32</v>
      </c>
      <c r="AX1779" s="13" t="s">
        <v>76</v>
      </c>
      <c r="AY1779" s="255" t="s">
        <v>205</v>
      </c>
    </row>
    <row r="1780" s="13" customFormat="1">
      <c r="A1780" s="13"/>
      <c r="B1780" s="245"/>
      <c r="C1780" s="246"/>
      <c r="D1780" s="247" t="s">
        <v>218</v>
      </c>
      <c r="E1780" s="248" t="s">
        <v>1</v>
      </c>
      <c r="F1780" s="249" t="s">
        <v>1415</v>
      </c>
      <c r="G1780" s="246"/>
      <c r="H1780" s="248" t="s">
        <v>1</v>
      </c>
      <c r="I1780" s="250"/>
      <c r="J1780" s="246"/>
      <c r="K1780" s="246"/>
      <c r="L1780" s="251"/>
      <c r="M1780" s="252"/>
      <c r="N1780" s="253"/>
      <c r="O1780" s="253"/>
      <c r="P1780" s="253"/>
      <c r="Q1780" s="253"/>
      <c r="R1780" s="253"/>
      <c r="S1780" s="253"/>
      <c r="T1780" s="254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55" t="s">
        <v>218</v>
      </c>
      <c r="AU1780" s="255" t="s">
        <v>214</v>
      </c>
      <c r="AV1780" s="13" t="s">
        <v>83</v>
      </c>
      <c r="AW1780" s="13" t="s">
        <v>32</v>
      </c>
      <c r="AX1780" s="13" t="s">
        <v>76</v>
      </c>
      <c r="AY1780" s="255" t="s">
        <v>205</v>
      </c>
    </row>
    <row r="1781" s="13" customFormat="1">
      <c r="A1781" s="13"/>
      <c r="B1781" s="245"/>
      <c r="C1781" s="246"/>
      <c r="D1781" s="247" t="s">
        <v>218</v>
      </c>
      <c r="E1781" s="248" t="s">
        <v>1</v>
      </c>
      <c r="F1781" s="249" t="s">
        <v>222</v>
      </c>
      <c r="G1781" s="246"/>
      <c r="H1781" s="248" t="s">
        <v>1</v>
      </c>
      <c r="I1781" s="250"/>
      <c r="J1781" s="246"/>
      <c r="K1781" s="246"/>
      <c r="L1781" s="251"/>
      <c r="M1781" s="252"/>
      <c r="N1781" s="253"/>
      <c r="O1781" s="253"/>
      <c r="P1781" s="253"/>
      <c r="Q1781" s="253"/>
      <c r="R1781" s="253"/>
      <c r="S1781" s="253"/>
      <c r="T1781" s="254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55" t="s">
        <v>218</v>
      </c>
      <c r="AU1781" s="255" t="s">
        <v>214</v>
      </c>
      <c r="AV1781" s="13" t="s">
        <v>83</v>
      </c>
      <c r="AW1781" s="13" t="s">
        <v>32</v>
      </c>
      <c r="AX1781" s="13" t="s">
        <v>76</v>
      </c>
      <c r="AY1781" s="255" t="s">
        <v>205</v>
      </c>
    </row>
    <row r="1782" s="14" customFormat="1">
      <c r="A1782" s="14"/>
      <c r="B1782" s="256"/>
      <c r="C1782" s="257"/>
      <c r="D1782" s="247" t="s">
        <v>218</v>
      </c>
      <c r="E1782" s="258" t="s">
        <v>1</v>
      </c>
      <c r="F1782" s="259" t="s">
        <v>1445</v>
      </c>
      <c r="G1782" s="257"/>
      <c r="H1782" s="260">
        <v>160</v>
      </c>
      <c r="I1782" s="261"/>
      <c r="J1782" s="257"/>
      <c r="K1782" s="257"/>
      <c r="L1782" s="262"/>
      <c r="M1782" s="263"/>
      <c r="N1782" s="264"/>
      <c r="O1782" s="264"/>
      <c r="P1782" s="264"/>
      <c r="Q1782" s="264"/>
      <c r="R1782" s="264"/>
      <c r="S1782" s="264"/>
      <c r="T1782" s="265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66" t="s">
        <v>218</v>
      </c>
      <c r="AU1782" s="266" t="s">
        <v>214</v>
      </c>
      <c r="AV1782" s="14" t="s">
        <v>85</v>
      </c>
      <c r="AW1782" s="14" t="s">
        <v>32</v>
      </c>
      <c r="AX1782" s="14" t="s">
        <v>76</v>
      </c>
      <c r="AY1782" s="266" t="s">
        <v>205</v>
      </c>
    </row>
    <row r="1783" s="15" customFormat="1">
      <c r="A1783" s="15"/>
      <c r="B1783" s="267"/>
      <c r="C1783" s="268"/>
      <c r="D1783" s="247" t="s">
        <v>218</v>
      </c>
      <c r="E1783" s="269" t="s">
        <v>1</v>
      </c>
      <c r="F1783" s="270" t="s">
        <v>229</v>
      </c>
      <c r="G1783" s="268"/>
      <c r="H1783" s="271">
        <v>160</v>
      </c>
      <c r="I1783" s="272"/>
      <c r="J1783" s="268"/>
      <c r="K1783" s="268"/>
      <c r="L1783" s="273"/>
      <c r="M1783" s="274"/>
      <c r="N1783" s="275"/>
      <c r="O1783" s="275"/>
      <c r="P1783" s="275"/>
      <c r="Q1783" s="275"/>
      <c r="R1783" s="275"/>
      <c r="S1783" s="275"/>
      <c r="T1783" s="276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T1783" s="277" t="s">
        <v>218</v>
      </c>
      <c r="AU1783" s="277" t="s">
        <v>214</v>
      </c>
      <c r="AV1783" s="15" t="s">
        <v>213</v>
      </c>
      <c r="AW1783" s="15" t="s">
        <v>32</v>
      </c>
      <c r="AX1783" s="15" t="s">
        <v>83</v>
      </c>
      <c r="AY1783" s="277" t="s">
        <v>205</v>
      </c>
    </row>
    <row r="1784" s="12" customFormat="1" ht="20.88" customHeight="1">
      <c r="A1784" s="12"/>
      <c r="B1784" s="211"/>
      <c r="C1784" s="212"/>
      <c r="D1784" s="213" t="s">
        <v>75</v>
      </c>
      <c r="E1784" s="225" t="s">
        <v>925</v>
      </c>
      <c r="F1784" s="225" t="s">
        <v>1446</v>
      </c>
      <c r="G1784" s="212"/>
      <c r="H1784" s="212"/>
      <c r="I1784" s="215"/>
      <c r="J1784" s="226">
        <f>BK1784</f>
        <v>0</v>
      </c>
      <c r="K1784" s="212"/>
      <c r="L1784" s="217"/>
      <c r="M1784" s="218"/>
      <c r="N1784" s="219"/>
      <c r="O1784" s="219"/>
      <c r="P1784" s="220">
        <f>SUM(P1785:P1866)</f>
        <v>0</v>
      </c>
      <c r="Q1784" s="219"/>
      <c r="R1784" s="220">
        <f>SUM(R1785:R1866)</f>
        <v>0.022949500000000001</v>
      </c>
      <c r="S1784" s="219"/>
      <c r="T1784" s="221">
        <f>SUM(T1785:T1866)</f>
        <v>1.4829549999999998</v>
      </c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R1784" s="222" t="s">
        <v>83</v>
      </c>
      <c r="AT1784" s="223" t="s">
        <v>75</v>
      </c>
      <c r="AU1784" s="223" t="s">
        <v>85</v>
      </c>
      <c r="AY1784" s="222" t="s">
        <v>205</v>
      </c>
      <c r="BK1784" s="224">
        <f>SUM(BK1785:BK1866)</f>
        <v>0</v>
      </c>
    </row>
    <row r="1785" s="2" customFormat="1" ht="24.15" customHeight="1">
      <c r="A1785" s="39"/>
      <c r="B1785" s="40"/>
      <c r="C1785" s="227" t="s">
        <v>1447</v>
      </c>
      <c r="D1785" s="227" t="s">
        <v>208</v>
      </c>
      <c r="E1785" s="228" t="s">
        <v>1448</v>
      </c>
      <c r="F1785" s="229" t="s">
        <v>1449</v>
      </c>
      <c r="G1785" s="230" t="s">
        <v>547</v>
      </c>
      <c r="H1785" s="231">
        <v>1</v>
      </c>
      <c r="I1785" s="232"/>
      <c r="J1785" s="233">
        <f>ROUND(I1785*H1785,2)</f>
        <v>0</v>
      </c>
      <c r="K1785" s="229" t="s">
        <v>212</v>
      </c>
      <c r="L1785" s="45"/>
      <c r="M1785" s="234" t="s">
        <v>1</v>
      </c>
      <c r="N1785" s="235" t="s">
        <v>41</v>
      </c>
      <c r="O1785" s="92"/>
      <c r="P1785" s="236">
        <f>O1785*H1785</f>
        <v>0</v>
      </c>
      <c r="Q1785" s="236">
        <v>0</v>
      </c>
      <c r="R1785" s="236">
        <f>Q1785*H1785</f>
        <v>0</v>
      </c>
      <c r="S1785" s="236">
        <v>0.062</v>
      </c>
      <c r="T1785" s="237">
        <f>S1785*H1785</f>
        <v>0.062</v>
      </c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39"/>
      <c r="AE1785" s="39"/>
      <c r="AR1785" s="238" t="s">
        <v>213</v>
      </c>
      <c r="AT1785" s="238" t="s">
        <v>208</v>
      </c>
      <c r="AU1785" s="238" t="s">
        <v>214</v>
      </c>
      <c r="AY1785" s="18" t="s">
        <v>205</v>
      </c>
      <c r="BE1785" s="239">
        <f>IF(N1785="základní",J1785,0)</f>
        <v>0</v>
      </c>
      <c r="BF1785" s="239">
        <f>IF(N1785="snížená",J1785,0)</f>
        <v>0</v>
      </c>
      <c r="BG1785" s="239">
        <f>IF(N1785="zákl. přenesená",J1785,0)</f>
        <v>0</v>
      </c>
      <c r="BH1785" s="239">
        <f>IF(N1785="sníž. přenesená",J1785,0)</f>
        <v>0</v>
      </c>
      <c r="BI1785" s="239">
        <f>IF(N1785="nulová",J1785,0)</f>
        <v>0</v>
      </c>
      <c r="BJ1785" s="18" t="s">
        <v>83</v>
      </c>
      <c r="BK1785" s="239">
        <f>ROUND(I1785*H1785,2)</f>
        <v>0</v>
      </c>
      <c r="BL1785" s="18" t="s">
        <v>213</v>
      </c>
      <c r="BM1785" s="238" t="s">
        <v>1450</v>
      </c>
    </row>
    <row r="1786" s="2" customFormat="1">
      <c r="A1786" s="39"/>
      <c r="B1786" s="40"/>
      <c r="C1786" s="41"/>
      <c r="D1786" s="240" t="s">
        <v>216</v>
      </c>
      <c r="E1786" s="41"/>
      <c r="F1786" s="241" t="s">
        <v>1451</v>
      </c>
      <c r="G1786" s="41"/>
      <c r="H1786" s="41"/>
      <c r="I1786" s="242"/>
      <c r="J1786" s="41"/>
      <c r="K1786" s="41"/>
      <c r="L1786" s="45"/>
      <c r="M1786" s="243"/>
      <c r="N1786" s="244"/>
      <c r="O1786" s="92"/>
      <c r="P1786" s="92"/>
      <c r="Q1786" s="92"/>
      <c r="R1786" s="92"/>
      <c r="S1786" s="92"/>
      <c r="T1786" s="93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T1786" s="18" t="s">
        <v>216</v>
      </c>
      <c r="AU1786" s="18" t="s">
        <v>214</v>
      </c>
    </row>
    <row r="1787" s="14" customFormat="1">
      <c r="A1787" s="14"/>
      <c r="B1787" s="256"/>
      <c r="C1787" s="257"/>
      <c r="D1787" s="247" t="s">
        <v>218</v>
      </c>
      <c r="E1787" s="258" t="s">
        <v>1</v>
      </c>
      <c r="F1787" s="259" t="s">
        <v>1452</v>
      </c>
      <c r="G1787" s="257"/>
      <c r="H1787" s="260">
        <v>1</v>
      </c>
      <c r="I1787" s="261"/>
      <c r="J1787" s="257"/>
      <c r="K1787" s="257"/>
      <c r="L1787" s="262"/>
      <c r="M1787" s="263"/>
      <c r="N1787" s="264"/>
      <c r="O1787" s="264"/>
      <c r="P1787" s="264"/>
      <c r="Q1787" s="264"/>
      <c r="R1787" s="264"/>
      <c r="S1787" s="264"/>
      <c r="T1787" s="265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66" t="s">
        <v>218</v>
      </c>
      <c r="AU1787" s="266" t="s">
        <v>214</v>
      </c>
      <c r="AV1787" s="14" t="s">
        <v>85</v>
      </c>
      <c r="AW1787" s="14" t="s">
        <v>32</v>
      </c>
      <c r="AX1787" s="14" t="s">
        <v>83</v>
      </c>
      <c r="AY1787" s="266" t="s">
        <v>205</v>
      </c>
    </row>
    <row r="1788" s="2" customFormat="1" ht="24.15" customHeight="1">
      <c r="A1788" s="39"/>
      <c r="B1788" s="40"/>
      <c r="C1788" s="227" t="s">
        <v>1453</v>
      </c>
      <c r="D1788" s="227" t="s">
        <v>208</v>
      </c>
      <c r="E1788" s="228" t="s">
        <v>1454</v>
      </c>
      <c r="F1788" s="229" t="s">
        <v>1455</v>
      </c>
      <c r="G1788" s="230" t="s">
        <v>255</v>
      </c>
      <c r="H1788" s="231">
        <v>35</v>
      </c>
      <c r="I1788" s="232"/>
      <c r="J1788" s="233">
        <f>ROUND(I1788*H1788,2)</f>
        <v>0</v>
      </c>
      <c r="K1788" s="229" t="s">
        <v>212</v>
      </c>
      <c r="L1788" s="45"/>
      <c r="M1788" s="234" t="s">
        <v>1</v>
      </c>
      <c r="N1788" s="235" t="s">
        <v>41</v>
      </c>
      <c r="O1788" s="92"/>
      <c r="P1788" s="236">
        <f>O1788*H1788</f>
        <v>0</v>
      </c>
      <c r="Q1788" s="236">
        <v>0</v>
      </c>
      <c r="R1788" s="236">
        <f>Q1788*H1788</f>
        <v>0</v>
      </c>
      <c r="S1788" s="236">
        <v>0.002</v>
      </c>
      <c r="T1788" s="237">
        <f>S1788*H1788</f>
        <v>0.070000000000000007</v>
      </c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R1788" s="238" t="s">
        <v>213</v>
      </c>
      <c r="AT1788" s="238" t="s">
        <v>208</v>
      </c>
      <c r="AU1788" s="238" t="s">
        <v>214</v>
      </c>
      <c r="AY1788" s="18" t="s">
        <v>205</v>
      </c>
      <c r="BE1788" s="239">
        <f>IF(N1788="základní",J1788,0)</f>
        <v>0</v>
      </c>
      <c r="BF1788" s="239">
        <f>IF(N1788="snížená",J1788,0)</f>
        <v>0</v>
      </c>
      <c r="BG1788" s="239">
        <f>IF(N1788="zákl. přenesená",J1788,0)</f>
        <v>0</v>
      </c>
      <c r="BH1788" s="239">
        <f>IF(N1788="sníž. přenesená",J1788,0)</f>
        <v>0</v>
      </c>
      <c r="BI1788" s="239">
        <f>IF(N1788="nulová",J1788,0)</f>
        <v>0</v>
      </c>
      <c r="BJ1788" s="18" t="s">
        <v>83</v>
      </c>
      <c r="BK1788" s="239">
        <f>ROUND(I1788*H1788,2)</f>
        <v>0</v>
      </c>
      <c r="BL1788" s="18" t="s">
        <v>213</v>
      </c>
      <c r="BM1788" s="238" t="s">
        <v>1456</v>
      </c>
    </row>
    <row r="1789" s="2" customFormat="1">
      <c r="A1789" s="39"/>
      <c r="B1789" s="40"/>
      <c r="C1789" s="41"/>
      <c r="D1789" s="240" t="s">
        <v>216</v>
      </c>
      <c r="E1789" s="41"/>
      <c r="F1789" s="241" t="s">
        <v>1457</v>
      </c>
      <c r="G1789" s="41"/>
      <c r="H1789" s="41"/>
      <c r="I1789" s="242"/>
      <c r="J1789" s="41"/>
      <c r="K1789" s="41"/>
      <c r="L1789" s="45"/>
      <c r="M1789" s="243"/>
      <c r="N1789" s="244"/>
      <c r="O1789" s="92"/>
      <c r="P1789" s="92"/>
      <c r="Q1789" s="92"/>
      <c r="R1789" s="92"/>
      <c r="S1789" s="92"/>
      <c r="T1789" s="93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T1789" s="18" t="s">
        <v>216</v>
      </c>
      <c r="AU1789" s="18" t="s">
        <v>214</v>
      </c>
    </row>
    <row r="1790" s="13" customFormat="1">
      <c r="A1790" s="13"/>
      <c r="B1790" s="245"/>
      <c r="C1790" s="246"/>
      <c r="D1790" s="247" t="s">
        <v>218</v>
      </c>
      <c r="E1790" s="248" t="s">
        <v>1</v>
      </c>
      <c r="F1790" s="249" t="s">
        <v>1458</v>
      </c>
      <c r="G1790" s="246"/>
      <c r="H1790" s="248" t="s">
        <v>1</v>
      </c>
      <c r="I1790" s="250"/>
      <c r="J1790" s="246"/>
      <c r="K1790" s="246"/>
      <c r="L1790" s="251"/>
      <c r="M1790" s="252"/>
      <c r="N1790" s="253"/>
      <c r="O1790" s="253"/>
      <c r="P1790" s="253"/>
      <c r="Q1790" s="253"/>
      <c r="R1790" s="253"/>
      <c r="S1790" s="253"/>
      <c r="T1790" s="254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55" t="s">
        <v>218</v>
      </c>
      <c r="AU1790" s="255" t="s">
        <v>214</v>
      </c>
      <c r="AV1790" s="13" t="s">
        <v>83</v>
      </c>
      <c r="AW1790" s="13" t="s">
        <v>32</v>
      </c>
      <c r="AX1790" s="13" t="s">
        <v>76</v>
      </c>
      <c r="AY1790" s="255" t="s">
        <v>205</v>
      </c>
    </row>
    <row r="1791" s="13" customFormat="1">
      <c r="A1791" s="13"/>
      <c r="B1791" s="245"/>
      <c r="C1791" s="246"/>
      <c r="D1791" s="247" t="s">
        <v>218</v>
      </c>
      <c r="E1791" s="248" t="s">
        <v>1</v>
      </c>
      <c r="F1791" s="249" t="s">
        <v>222</v>
      </c>
      <c r="G1791" s="246"/>
      <c r="H1791" s="248" t="s">
        <v>1</v>
      </c>
      <c r="I1791" s="250"/>
      <c r="J1791" s="246"/>
      <c r="K1791" s="246"/>
      <c r="L1791" s="251"/>
      <c r="M1791" s="252"/>
      <c r="N1791" s="253"/>
      <c r="O1791" s="253"/>
      <c r="P1791" s="253"/>
      <c r="Q1791" s="253"/>
      <c r="R1791" s="253"/>
      <c r="S1791" s="253"/>
      <c r="T1791" s="254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55" t="s">
        <v>218</v>
      </c>
      <c r="AU1791" s="255" t="s">
        <v>214</v>
      </c>
      <c r="AV1791" s="13" t="s">
        <v>83</v>
      </c>
      <c r="AW1791" s="13" t="s">
        <v>32</v>
      </c>
      <c r="AX1791" s="13" t="s">
        <v>76</v>
      </c>
      <c r="AY1791" s="255" t="s">
        <v>205</v>
      </c>
    </row>
    <row r="1792" s="14" customFormat="1">
      <c r="A1792" s="14"/>
      <c r="B1792" s="256"/>
      <c r="C1792" s="257"/>
      <c r="D1792" s="247" t="s">
        <v>218</v>
      </c>
      <c r="E1792" s="258" t="s">
        <v>1</v>
      </c>
      <c r="F1792" s="259" t="s">
        <v>1459</v>
      </c>
      <c r="G1792" s="257"/>
      <c r="H1792" s="260">
        <v>35</v>
      </c>
      <c r="I1792" s="261"/>
      <c r="J1792" s="257"/>
      <c r="K1792" s="257"/>
      <c r="L1792" s="262"/>
      <c r="M1792" s="263"/>
      <c r="N1792" s="264"/>
      <c r="O1792" s="264"/>
      <c r="P1792" s="264"/>
      <c r="Q1792" s="264"/>
      <c r="R1792" s="264"/>
      <c r="S1792" s="264"/>
      <c r="T1792" s="265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66" t="s">
        <v>218</v>
      </c>
      <c r="AU1792" s="266" t="s">
        <v>214</v>
      </c>
      <c r="AV1792" s="14" t="s">
        <v>85</v>
      </c>
      <c r="AW1792" s="14" t="s">
        <v>32</v>
      </c>
      <c r="AX1792" s="14" t="s">
        <v>83</v>
      </c>
      <c r="AY1792" s="266" t="s">
        <v>205</v>
      </c>
    </row>
    <row r="1793" s="2" customFormat="1" ht="24.15" customHeight="1">
      <c r="A1793" s="39"/>
      <c r="B1793" s="40"/>
      <c r="C1793" s="227" t="s">
        <v>1460</v>
      </c>
      <c r="D1793" s="227" t="s">
        <v>208</v>
      </c>
      <c r="E1793" s="228" t="s">
        <v>1461</v>
      </c>
      <c r="F1793" s="229" t="s">
        <v>1462</v>
      </c>
      <c r="G1793" s="230" t="s">
        <v>255</v>
      </c>
      <c r="H1793" s="231">
        <v>25</v>
      </c>
      <c r="I1793" s="232"/>
      <c r="J1793" s="233">
        <f>ROUND(I1793*H1793,2)</f>
        <v>0</v>
      </c>
      <c r="K1793" s="229" t="s">
        <v>212</v>
      </c>
      <c r="L1793" s="45"/>
      <c r="M1793" s="234" t="s">
        <v>1</v>
      </c>
      <c r="N1793" s="235" t="s">
        <v>41</v>
      </c>
      <c r="O1793" s="92"/>
      <c r="P1793" s="236">
        <f>O1793*H1793</f>
        <v>0</v>
      </c>
      <c r="Q1793" s="236">
        <v>0</v>
      </c>
      <c r="R1793" s="236">
        <f>Q1793*H1793</f>
        <v>0</v>
      </c>
      <c r="S1793" s="236">
        <v>0.0060000000000000001</v>
      </c>
      <c r="T1793" s="237">
        <f>S1793*H1793</f>
        <v>0.14999999999999999</v>
      </c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39"/>
      <c r="AE1793" s="39"/>
      <c r="AR1793" s="238" t="s">
        <v>213</v>
      </c>
      <c r="AT1793" s="238" t="s">
        <v>208</v>
      </c>
      <c r="AU1793" s="238" t="s">
        <v>214</v>
      </c>
      <c r="AY1793" s="18" t="s">
        <v>205</v>
      </c>
      <c r="BE1793" s="239">
        <f>IF(N1793="základní",J1793,0)</f>
        <v>0</v>
      </c>
      <c r="BF1793" s="239">
        <f>IF(N1793="snížená",J1793,0)</f>
        <v>0</v>
      </c>
      <c r="BG1793" s="239">
        <f>IF(N1793="zákl. přenesená",J1793,0)</f>
        <v>0</v>
      </c>
      <c r="BH1793" s="239">
        <f>IF(N1793="sníž. přenesená",J1793,0)</f>
        <v>0</v>
      </c>
      <c r="BI1793" s="239">
        <f>IF(N1793="nulová",J1793,0)</f>
        <v>0</v>
      </c>
      <c r="BJ1793" s="18" t="s">
        <v>83</v>
      </c>
      <c r="BK1793" s="239">
        <f>ROUND(I1793*H1793,2)</f>
        <v>0</v>
      </c>
      <c r="BL1793" s="18" t="s">
        <v>213</v>
      </c>
      <c r="BM1793" s="238" t="s">
        <v>1463</v>
      </c>
    </row>
    <row r="1794" s="2" customFormat="1">
      <c r="A1794" s="39"/>
      <c r="B1794" s="40"/>
      <c r="C1794" s="41"/>
      <c r="D1794" s="240" t="s">
        <v>216</v>
      </c>
      <c r="E1794" s="41"/>
      <c r="F1794" s="241" t="s">
        <v>1464</v>
      </c>
      <c r="G1794" s="41"/>
      <c r="H1794" s="41"/>
      <c r="I1794" s="242"/>
      <c r="J1794" s="41"/>
      <c r="K1794" s="41"/>
      <c r="L1794" s="45"/>
      <c r="M1794" s="243"/>
      <c r="N1794" s="244"/>
      <c r="O1794" s="92"/>
      <c r="P1794" s="92"/>
      <c r="Q1794" s="92"/>
      <c r="R1794" s="92"/>
      <c r="S1794" s="92"/>
      <c r="T1794" s="93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39"/>
      <c r="AE1794" s="39"/>
      <c r="AT1794" s="18" t="s">
        <v>216</v>
      </c>
      <c r="AU1794" s="18" t="s">
        <v>214</v>
      </c>
    </row>
    <row r="1795" s="13" customFormat="1">
      <c r="A1795" s="13"/>
      <c r="B1795" s="245"/>
      <c r="C1795" s="246"/>
      <c r="D1795" s="247" t="s">
        <v>218</v>
      </c>
      <c r="E1795" s="248" t="s">
        <v>1</v>
      </c>
      <c r="F1795" s="249" t="s">
        <v>1458</v>
      </c>
      <c r="G1795" s="246"/>
      <c r="H1795" s="248" t="s">
        <v>1</v>
      </c>
      <c r="I1795" s="250"/>
      <c r="J1795" s="246"/>
      <c r="K1795" s="246"/>
      <c r="L1795" s="251"/>
      <c r="M1795" s="252"/>
      <c r="N1795" s="253"/>
      <c r="O1795" s="253"/>
      <c r="P1795" s="253"/>
      <c r="Q1795" s="253"/>
      <c r="R1795" s="253"/>
      <c r="S1795" s="253"/>
      <c r="T1795" s="254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55" t="s">
        <v>218</v>
      </c>
      <c r="AU1795" s="255" t="s">
        <v>214</v>
      </c>
      <c r="AV1795" s="13" t="s">
        <v>83</v>
      </c>
      <c r="AW1795" s="13" t="s">
        <v>32</v>
      </c>
      <c r="AX1795" s="13" t="s">
        <v>76</v>
      </c>
      <c r="AY1795" s="255" t="s">
        <v>205</v>
      </c>
    </row>
    <row r="1796" s="13" customFormat="1">
      <c r="A1796" s="13"/>
      <c r="B1796" s="245"/>
      <c r="C1796" s="246"/>
      <c r="D1796" s="247" t="s">
        <v>218</v>
      </c>
      <c r="E1796" s="248" t="s">
        <v>1</v>
      </c>
      <c r="F1796" s="249" t="s">
        <v>222</v>
      </c>
      <c r="G1796" s="246"/>
      <c r="H1796" s="248" t="s">
        <v>1</v>
      </c>
      <c r="I1796" s="250"/>
      <c r="J1796" s="246"/>
      <c r="K1796" s="246"/>
      <c r="L1796" s="251"/>
      <c r="M1796" s="252"/>
      <c r="N1796" s="253"/>
      <c r="O1796" s="253"/>
      <c r="P1796" s="253"/>
      <c r="Q1796" s="253"/>
      <c r="R1796" s="253"/>
      <c r="S1796" s="253"/>
      <c r="T1796" s="254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55" t="s">
        <v>218</v>
      </c>
      <c r="AU1796" s="255" t="s">
        <v>214</v>
      </c>
      <c r="AV1796" s="13" t="s">
        <v>83</v>
      </c>
      <c r="AW1796" s="13" t="s">
        <v>32</v>
      </c>
      <c r="AX1796" s="13" t="s">
        <v>76</v>
      </c>
      <c r="AY1796" s="255" t="s">
        <v>205</v>
      </c>
    </row>
    <row r="1797" s="14" customFormat="1">
      <c r="A1797" s="14"/>
      <c r="B1797" s="256"/>
      <c r="C1797" s="257"/>
      <c r="D1797" s="247" t="s">
        <v>218</v>
      </c>
      <c r="E1797" s="258" t="s">
        <v>1</v>
      </c>
      <c r="F1797" s="259" t="s">
        <v>1465</v>
      </c>
      <c r="G1797" s="257"/>
      <c r="H1797" s="260">
        <v>25</v>
      </c>
      <c r="I1797" s="261"/>
      <c r="J1797" s="257"/>
      <c r="K1797" s="257"/>
      <c r="L1797" s="262"/>
      <c r="M1797" s="263"/>
      <c r="N1797" s="264"/>
      <c r="O1797" s="264"/>
      <c r="P1797" s="264"/>
      <c r="Q1797" s="264"/>
      <c r="R1797" s="264"/>
      <c r="S1797" s="264"/>
      <c r="T1797" s="265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66" t="s">
        <v>218</v>
      </c>
      <c r="AU1797" s="266" t="s">
        <v>214</v>
      </c>
      <c r="AV1797" s="14" t="s">
        <v>85</v>
      </c>
      <c r="AW1797" s="14" t="s">
        <v>32</v>
      </c>
      <c r="AX1797" s="14" t="s">
        <v>83</v>
      </c>
      <c r="AY1797" s="266" t="s">
        <v>205</v>
      </c>
    </row>
    <row r="1798" s="2" customFormat="1" ht="24.15" customHeight="1">
      <c r="A1798" s="39"/>
      <c r="B1798" s="40"/>
      <c r="C1798" s="227" t="s">
        <v>1466</v>
      </c>
      <c r="D1798" s="227" t="s">
        <v>208</v>
      </c>
      <c r="E1798" s="228" t="s">
        <v>1467</v>
      </c>
      <c r="F1798" s="229" t="s">
        <v>1468</v>
      </c>
      <c r="G1798" s="230" t="s">
        <v>255</v>
      </c>
      <c r="H1798" s="231">
        <v>10</v>
      </c>
      <c r="I1798" s="232"/>
      <c r="J1798" s="233">
        <f>ROUND(I1798*H1798,2)</f>
        <v>0</v>
      </c>
      <c r="K1798" s="229" t="s">
        <v>212</v>
      </c>
      <c r="L1798" s="45"/>
      <c r="M1798" s="234" t="s">
        <v>1</v>
      </c>
      <c r="N1798" s="235" t="s">
        <v>41</v>
      </c>
      <c r="O1798" s="92"/>
      <c r="P1798" s="236">
        <f>O1798*H1798</f>
        <v>0</v>
      </c>
      <c r="Q1798" s="236">
        <v>0</v>
      </c>
      <c r="R1798" s="236">
        <f>Q1798*H1798</f>
        <v>0</v>
      </c>
      <c r="S1798" s="236">
        <v>0.0089999999999999993</v>
      </c>
      <c r="T1798" s="237">
        <f>S1798*H1798</f>
        <v>0.089999999999999997</v>
      </c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39"/>
      <c r="AE1798" s="39"/>
      <c r="AR1798" s="238" t="s">
        <v>213</v>
      </c>
      <c r="AT1798" s="238" t="s">
        <v>208</v>
      </c>
      <c r="AU1798" s="238" t="s">
        <v>214</v>
      </c>
      <c r="AY1798" s="18" t="s">
        <v>205</v>
      </c>
      <c r="BE1798" s="239">
        <f>IF(N1798="základní",J1798,0)</f>
        <v>0</v>
      </c>
      <c r="BF1798" s="239">
        <f>IF(N1798="snížená",J1798,0)</f>
        <v>0</v>
      </c>
      <c r="BG1798" s="239">
        <f>IF(N1798="zákl. přenesená",J1798,0)</f>
        <v>0</v>
      </c>
      <c r="BH1798" s="239">
        <f>IF(N1798="sníž. přenesená",J1798,0)</f>
        <v>0</v>
      </c>
      <c r="BI1798" s="239">
        <f>IF(N1798="nulová",J1798,0)</f>
        <v>0</v>
      </c>
      <c r="BJ1798" s="18" t="s">
        <v>83</v>
      </c>
      <c r="BK1798" s="239">
        <f>ROUND(I1798*H1798,2)</f>
        <v>0</v>
      </c>
      <c r="BL1798" s="18" t="s">
        <v>213</v>
      </c>
      <c r="BM1798" s="238" t="s">
        <v>1469</v>
      </c>
    </row>
    <row r="1799" s="2" customFormat="1">
      <c r="A1799" s="39"/>
      <c r="B1799" s="40"/>
      <c r="C1799" s="41"/>
      <c r="D1799" s="240" t="s">
        <v>216</v>
      </c>
      <c r="E1799" s="41"/>
      <c r="F1799" s="241" t="s">
        <v>1470</v>
      </c>
      <c r="G1799" s="41"/>
      <c r="H1799" s="41"/>
      <c r="I1799" s="242"/>
      <c r="J1799" s="41"/>
      <c r="K1799" s="41"/>
      <c r="L1799" s="45"/>
      <c r="M1799" s="243"/>
      <c r="N1799" s="244"/>
      <c r="O1799" s="92"/>
      <c r="P1799" s="92"/>
      <c r="Q1799" s="92"/>
      <c r="R1799" s="92"/>
      <c r="S1799" s="92"/>
      <c r="T1799" s="93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T1799" s="18" t="s">
        <v>216</v>
      </c>
      <c r="AU1799" s="18" t="s">
        <v>214</v>
      </c>
    </row>
    <row r="1800" s="13" customFormat="1">
      <c r="A1800" s="13"/>
      <c r="B1800" s="245"/>
      <c r="C1800" s="246"/>
      <c r="D1800" s="247" t="s">
        <v>218</v>
      </c>
      <c r="E1800" s="248" t="s">
        <v>1</v>
      </c>
      <c r="F1800" s="249" t="s">
        <v>1458</v>
      </c>
      <c r="G1800" s="246"/>
      <c r="H1800" s="248" t="s">
        <v>1</v>
      </c>
      <c r="I1800" s="250"/>
      <c r="J1800" s="246"/>
      <c r="K1800" s="246"/>
      <c r="L1800" s="251"/>
      <c r="M1800" s="252"/>
      <c r="N1800" s="253"/>
      <c r="O1800" s="253"/>
      <c r="P1800" s="253"/>
      <c r="Q1800" s="253"/>
      <c r="R1800" s="253"/>
      <c r="S1800" s="253"/>
      <c r="T1800" s="254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55" t="s">
        <v>218</v>
      </c>
      <c r="AU1800" s="255" t="s">
        <v>214</v>
      </c>
      <c r="AV1800" s="13" t="s">
        <v>83</v>
      </c>
      <c r="AW1800" s="13" t="s">
        <v>32</v>
      </c>
      <c r="AX1800" s="13" t="s">
        <v>76</v>
      </c>
      <c r="AY1800" s="255" t="s">
        <v>205</v>
      </c>
    </row>
    <row r="1801" s="13" customFormat="1">
      <c r="A1801" s="13"/>
      <c r="B1801" s="245"/>
      <c r="C1801" s="246"/>
      <c r="D1801" s="247" t="s">
        <v>218</v>
      </c>
      <c r="E1801" s="248" t="s">
        <v>1</v>
      </c>
      <c r="F1801" s="249" t="s">
        <v>222</v>
      </c>
      <c r="G1801" s="246"/>
      <c r="H1801" s="248" t="s">
        <v>1</v>
      </c>
      <c r="I1801" s="250"/>
      <c r="J1801" s="246"/>
      <c r="K1801" s="246"/>
      <c r="L1801" s="251"/>
      <c r="M1801" s="252"/>
      <c r="N1801" s="253"/>
      <c r="O1801" s="253"/>
      <c r="P1801" s="253"/>
      <c r="Q1801" s="253"/>
      <c r="R1801" s="253"/>
      <c r="S1801" s="253"/>
      <c r="T1801" s="254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55" t="s">
        <v>218</v>
      </c>
      <c r="AU1801" s="255" t="s">
        <v>214</v>
      </c>
      <c r="AV1801" s="13" t="s">
        <v>83</v>
      </c>
      <c r="AW1801" s="13" t="s">
        <v>32</v>
      </c>
      <c r="AX1801" s="13" t="s">
        <v>76</v>
      </c>
      <c r="AY1801" s="255" t="s">
        <v>205</v>
      </c>
    </row>
    <row r="1802" s="14" customFormat="1">
      <c r="A1802" s="14"/>
      <c r="B1802" s="256"/>
      <c r="C1802" s="257"/>
      <c r="D1802" s="247" t="s">
        <v>218</v>
      </c>
      <c r="E1802" s="258" t="s">
        <v>1</v>
      </c>
      <c r="F1802" s="259" t="s">
        <v>1471</v>
      </c>
      <c r="G1802" s="257"/>
      <c r="H1802" s="260">
        <v>10</v>
      </c>
      <c r="I1802" s="261"/>
      <c r="J1802" s="257"/>
      <c r="K1802" s="257"/>
      <c r="L1802" s="262"/>
      <c r="M1802" s="263"/>
      <c r="N1802" s="264"/>
      <c r="O1802" s="264"/>
      <c r="P1802" s="264"/>
      <c r="Q1802" s="264"/>
      <c r="R1802" s="264"/>
      <c r="S1802" s="264"/>
      <c r="T1802" s="265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66" t="s">
        <v>218</v>
      </c>
      <c r="AU1802" s="266" t="s">
        <v>214</v>
      </c>
      <c r="AV1802" s="14" t="s">
        <v>85</v>
      </c>
      <c r="AW1802" s="14" t="s">
        <v>32</v>
      </c>
      <c r="AX1802" s="14" t="s">
        <v>83</v>
      </c>
      <c r="AY1802" s="266" t="s">
        <v>205</v>
      </c>
    </row>
    <row r="1803" s="2" customFormat="1" ht="24.15" customHeight="1">
      <c r="A1803" s="39"/>
      <c r="B1803" s="40"/>
      <c r="C1803" s="227" t="s">
        <v>1472</v>
      </c>
      <c r="D1803" s="227" t="s">
        <v>208</v>
      </c>
      <c r="E1803" s="228" t="s">
        <v>1473</v>
      </c>
      <c r="F1803" s="229" t="s">
        <v>1474</v>
      </c>
      <c r="G1803" s="230" t="s">
        <v>255</v>
      </c>
      <c r="H1803" s="231">
        <v>6</v>
      </c>
      <c r="I1803" s="232"/>
      <c r="J1803" s="233">
        <f>ROUND(I1803*H1803,2)</f>
        <v>0</v>
      </c>
      <c r="K1803" s="229" t="s">
        <v>212</v>
      </c>
      <c r="L1803" s="45"/>
      <c r="M1803" s="234" t="s">
        <v>1</v>
      </c>
      <c r="N1803" s="235" t="s">
        <v>41</v>
      </c>
      <c r="O1803" s="92"/>
      <c r="P1803" s="236">
        <f>O1803*H1803</f>
        <v>0</v>
      </c>
      <c r="Q1803" s="236">
        <v>0</v>
      </c>
      <c r="R1803" s="236">
        <f>Q1803*H1803</f>
        <v>0</v>
      </c>
      <c r="S1803" s="236">
        <v>0.017999999999999999</v>
      </c>
      <c r="T1803" s="237">
        <f>S1803*H1803</f>
        <v>0.10799999999999999</v>
      </c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R1803" s="238" t="s">
        <v>213</v>
      </c>
      <c r="AT1803" s="238" t="s">
        <v>208</v>
      </c>
      <c r="AU1803" s="238" t="s">
        <v>214</v>
      </c>
      <c r="AY1803" s="18" t="s">
        <v>205</v>
      </c>
      <c r="BE1803" s="239">
        <f>IF(N1803="základní",J1803,0)</f>
        <v>0</v>
      </c>
      <c r="BF1803" s="239">
        <f>IF(N1803="snížená",J1803,0)</f>
        <v>0</v>
      </c>
      <c r="BG1803" s="239">
        <f>IF(N1803="zákl. přenesená",J1803,0)</f>
        <v>0</v>
      </c>
      <c r="BH1803" s="239">
        <f>IF(N1803="sníž. přenesená",J1803,0)</f>
        <v>0</v>
      </c>
      <c r="BI1803" s="239">
        <f>IF(N1803="nulová",J1803,0)</f>
        <v>0</v>
      </c>
      <c r="BJ1803" s="18" t="s">
        <v>83</v>
      </c>
      <c r="BK1803" s="239">
        <f>ROUND(I1803*H1803,2)</f>
        <v>0</v>
      </c>
      <c r="BL1803" s="18" t="s">
        <v>213</v>
      </c>
      <c r="BM1803" s="238" t="s">
        <v>1475</v>
      </c>
    </row>
    <row r="1804" s="2" customFormat="1">
      <c r="A1804" s="39"/>
      <c r="B1804" s="40"/>
      <c r="C1804" s="41"/>
      <c r="D1804" s="240" t="s">
        <v>216</v>
      </c>
      <c r="E1804" s="41"/>
      <c r="F1804" s="241" t="s">
        <v>1476</v>
      </c>
      <c r="G1804" s="41"/>
      <c r="H1804" s="41"/>
      <c r="I1804" s="242"/>
      <c r="J1804" s="41"/>
      <c r="K1804" s="41"/>
      <c r="L1804" s="45"/>
      <c r="M1804" s="243"/>
      <c r="N1804" s="244"/>
      <c r="O1804" s="92"/>
      <c r="P1804" s="92"/>
      <c r="Q1804" s="92"/>
      <c r="R1804" s="92"/>
      <c r="S1804" s="92"/>
      <c r="T1804" s="93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T1804" s="18" t="s">
        <v>216</v>
      </c>
      <c r="AU1804" s="18" t="s">
        <v>214</v>
      </c>
    </row>
    <row r="1805" s="13" customFormat="1">
      <c r="A1805" s="13"/>
      <c r="B1805" s="245"/>
      <c r="C1805" s="246"/>
      <c r="D1805" s="247" t="s">
        <v>218</v>
      </c>
      <c r="E1805" s="248" t="s">
        <v>1</v>
      </c>
      <c r="F1805" s="249" t="s">
        <v>1458</v>
      </c>
      <c r="G1805" s="246"/>
      <c r="H1805" s="248" t="s">
        <v>1</v>
      </c>
      <c r="I1805" s="250"/>
      <c r="J1805" s="246"/>
      <c r="K1805" s="246"/>
      <c r="L1805" s="251"/>
      <c r="M1805" s="252"/>
      <c r="N1805" s="253"/>
      <c r="O1805" s="253"/>
      <c r="P1805" s="253"/>
      <c r="Q1805" s="253"/>
      <c r="R1805" s="253"/>
      <c r="S1805" s="253"/>
      <c r="T1805" s="254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55" t="s">
        <v>218</v>
      </c>
      <c r="AU1805" s="255" t="s">
        <v>214</v>
      </c>
      <c r="AV1805" s="13" t="s">
        <v>83</v>
      </c>
      <c r="AW1805" s="13" t="s">
        <v>32</v>
      </c>
      <c r="AX1805" s="13" t="s">
        <v>76</v>
      </c>
      <c r="AY1805" s="255" t="s">
        <v>205</v>
      </c>
    </row>
    <row r="1806" s="13" customFormat="1">
      <c r="A1806" s="13"/>
      <c r="B1806" s="245"/>
      <c r="C1806" s="246"/>
      <c r="D1806" s="247" t="s">
        <v>218</v>
      </c>
      <c r="E1806" s="248" t="s">
        <v>1</v>
      </c>
      <c r="F1806" s="249" t="s">
        <v>222</v>
      </c>
      <c r="G1806" s="246"/>
      <c r="H1806" s="248" t="s">
        <v>1</v>
      </c>
      <c r="I1806" s="250"/>
      <c r="J1806" s="246"/>
      <c r="K1806" s="246"/>
      <c r="L1806" s="251"/>
      <c r="M1806" s="252"/>
      <c r="N1806" s="253"/>
      <c r="O1806" s="253"/>
      <c r="P1806" s="253"/>
      <c r="Q1806" s="253"/>
      <c r="R1806" s="253"/>
      <c r="S1806" s="253"/>
      <c r="T1806" s="254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55" t="s">
        <v>218</v>
      </c>
      <c r="AU1806" s="255" t="s">
        <v>214</v>
      </c>
      <c r="AV1806" s="13" t="s">
        <v>83</v>
      </c>
      <c r="AW1806" s="13" t="s">
        <v>32</v>
      </c>
      <c r="AX1806" s="13" t="s">
        <v>76</v>
      </c>
      <c r="AY1806" s="255" t="s">
        <v>205</v>
      </c>
    </row>
    <row r="1807" s="14" customFormat="1">
      <c r="A1807" s="14"/>
      <c r="B1807" s="256"/>
      <c r="C1807" s="257"/>
      <c r="D1807" s="247" t="s">
        <v>218</v>
      </c>
      <c r="E1807" s="258" t="s">
        <v>1</v>
      </c>
      <c r="F1807" s="259" t="s">
        <v>1477</v>
      </c>
      <c r="G1807" s="257"/>
      <c r="H1807" s="260">
        <v>6</v>
      </c>
      <c r="I1807" s="261"/>
      <c r="J1807" s="257"/>
      <c r="K1807" s="257"/>
      <c r="L1807" s="262"/>
      <c r="M1807" s="263"/>
      <c r="N1807" s="264"/>
      <c r="O1807" s="264"/>
      <c r="P1807" s="264"/>
      <c r="Q1807" s="264"/>
      <c r="R1807" s="264"/>
      <c r="S1807" s="264"/>
      <c r="T1807" s="265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66" t="s">
        <v>218</v>
      </c>
      <c r="AU1807" s="266" t="s">
        <v>214</v>
      </c>
      <c r="AV1807" s="14" t="s">
        <v>85</v>
      </c>
      <c r="AW1807" s="14" t="s">
        <v>32</v>
      </c>
      <c r="AX1807" s="14" t="s">
        <v>83</v>
      </c>
      <c r="AY1807" s="266" t="s">
        <v>205</v>
      </c>
    </row>
    <row r="1808" s="2" customFormat="1" ht="24.15" customHeight="1">
      <c r="A1808" s="39"/>
      <c r="B1808" s="40"/>
      <c r="C1808" s="227" t="s">
        <v>1478</v>
      </c>
      <c r="D1808" s="227" t="s">
        <v>208</v>
      </c>
      <c r="E1808" s="228" t="s">
        <v>1479</v>
      </c>
      <c r="F1808" s="229" t="s">
        <v>1480</v>
      </c>
      <c r="G1808" s="230" t="s">
        <v>255</v>
      </c>
      <c r="H1808" s="231">
        <v>12</v>
      </c>
      <c r="I1808" s="232"/>
      <c r="J1808" s="233">
        <f>ROUND(I1808*H1808,2)</f>
        <v>0</v>
      </c>
      <c r="K1808" s="229" t="s">
        <v>212</v>
      </c>
      <c r="L1808" s="45"/>
      <c r="M1808" s="234" t="s">
        <v>1</v>
      </c>
      <c r="N1808" s="235" t="s">
        <v>41</v>
      </c>
      <c r="O1808" s="92"/>
      <c r="P1808" s="236">
        <f>O1808*H1808</f>
        <v>0</v>
      </c>
      <c r="Q1808" s="236">
        <v>0</v>
      </c>
      <c r="R1808" s="236">
        <f>Q1808*H1808</f>
        <v>0</v>
      </c>
      <c r="S1808" s="236">
        <v>0.040000000000000001</v>
      </c>
      <c r="T1808" s="237">
        <f>S1808*H1808</f>
        <v>0.47999999999999998</v>
      </c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R1808" s="238" t="s">
        <v>213</v>
      </c>
      <c r="AT1808" s="238" t="s">
        <v>208</v>
      </c>
      <c r="AU1808" s="238" t="s">
        <v>214</v>
      </c>
      <c r="AY1808" s="18" t="s">
        <v>205</v>
      </c>
      <c r="BE1808" s="239">
        <f>IF(N1808="základní",J1808,0)</f>
        <v>0</v>
      </c>
      <c r="BF1808" s="239">
        <f>IF(N1808="snížená",J1808,0)</f>
        <v>0</v>
      </c>
      <c r="BG1808" s="239">
        <f>IF(N1808="zákl. přenesená",J1808,0)</f>
        <v>0</v>
      </c>
      <c r="BH1808" s="239">
        <f>IF(N1808="sníž. přenesená",J1808,0)</f>
        <v>0</v>
      </c>
      <c r="BI1808" s="239">
        <f>IF(N1808="nulová",J1808,0)</f>
        <v>0</v>
      </c>
      <c r="BJ1808" s="18" t="s">
        <v>83</v>
      </c>
      <c r="BK1808" s="239">
        <f>ROUND(I1808*H1808,2)</f>
        <v>0</v>
      </c>
      <c r="BL1808" s="18" t="s">
        <v>213</v>
      </c>
      <c r="BM1808" s="238" t="s">
        <v>1481</v>
      </c>
    </row>
    <row r="1809" s="2" customFormat="1">
      <c r="A1809" s="39"/>
      <c r="B1809" s="40"/>
      <c r="C1809" s="41"/>
      <c r="D1809" s="240" t="s">
        <v>216</v>
      </c>
      <c r="E1809" s="41"/>
      <c r="F1809" s="241" t="s">
        <v>1482</v>
      </c>
      <c r="G1809" s="41"/>
      <c r="H1809" s="41"/>
      <c r="I1809" s="242"/>
      <c r="J1809" s="41"/>
      <c r="K1809" s="41"/>
      <c r="L1809" s="45"/>
      <c r="M1809" s="243"/>
      <c r="N1809" s="244"/>
      <c r="O1809" s="92"/>
      <c r="P1809" s="92"/>
      <c r="Q1809" s="92"/>
      <c r="R1809" s="92"/>
      <c r="S1809" s="92"/>
      <c r="T1809" s="93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T1809" s="18" t="s">
        <v>216</v>
      </c>
      <c r="AU1809" s="18" t="s">
        <v>214</v>
      </c>
    </row>
    <row r="1810" s="13" customFormat="1">
      <c r="A1810" s="13"/>
      <c r="B1810" s="245"/>
      <c r="C1810" s="246"/>
      <c r="D1810" s="247" t="s">
        <v>218</v>
      </c>
      <c r="E1810" s="248" t="s">
        <v>1</v>
      </c>
      <c r="F1810" s="249" t="s">
        <v>1458</v>
      </c>
      <c r="G1810" s="246"/>
      <c r="H1810" s="248" t="s">
        <v>1</v>
      </c>
      <c r="I1810" s="250"/>
      <c r="J1810" s="246"/>
      <c r="K1810" s="246"/>
      <c r="L1810" s="251"/>
      <c r="M1810" s="252"/>
      <c r="N1810" s="253"/>
      <c r="O1810" s="253"/>
      <c r="P1810" s="253"/>
      <c r="Q1810" s="253"/>
      <c r="R1810" s="253"/>
      <c r="S1810" s="253"/>
      <c r="T1810" s="254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255" t="s">
        <v>218</v>
      </c>
      <c r="AU1810" s="255" t="s">
        <v>214</v>
      </c>
      <c r="AV1810" s="13" t="s">
        <v>83</v>
      </c>
      <c r="AW1810" s="13" t="s">
        <v>32</v>
      </c>
      <c r="AX1810" s="13" t="s">
        <v>76</v>
      </c>
      <c r="AY1810" s="255" t="s">
        <v>205</v>
      </c>
    </row>
    <row r="1811" s="13" customFormat="1">
      <c r="A1811" s="13"/>
      <c r="B1811" s="245"/>
      <c r="C1811" s="246"/>
      <c r="D1811" s="247" t="s">
        <v>218</v>
      </c>
      <c r="E1811" s="248" t="s">
        <v>1</v>
      </c>
      <c r="F1811" s="249" t="s">
        <v>222</v>
      </c>
      <c r="G1811" s="246"/>
      <c r="H1811" s="248" t="s">
        <v>1</v>
      </c>
      <c r="I1811" s="250"/>
      <c r="J1811" s="246"/>
      <c r="K1811" s="246"/>
      <c r="L1811" s="251"/>
      <c r="M1811" s="252"/>
      <c r="N1811" s="253"/>
      <c r="O1811" s="253"/>
      <c r="P1811" s="253"/>
      <c r="Q1811" s="253"/>
      <c r="R1811" s="253"/>
      <c r="S1811" s="253"/>
      <c r="T1811" s="254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55" t="s">
        <v>218</v>
      </c>
      <c r="AU1811" s="255" t="s">
        <v>214</v>
      </c>
      <c r="AV1811" s="13" t="s">
        <v>83</v>
      </c>
      <c r="AW1811" s="13" t="s">
        <v>32</v>
      </c>
      <c r="AX1811" s="13" t="s">
        <v>76</v>
      </c>
      <c r="AY1811" s="255" t="s">
        <v>205</v>
      </c>
    </row>
    <row r="1812" s="14" customFormat="1">
      <c r="A1812" s="14"/>
      <c r="B1812" s="256"/>
      <c r="C1812" s="257"/>
      <c r="D1812" s="247" t="s">
        <v>218</v>
      </c>
      <c r="E1812" s="258" t="s">
        <v>1</v>
      </c>
      <c r="F1812" s="259" t="s">
        <v>1483</v>
      </c>
      <c r="G1812" s="257"/>
      <c r="H1812" s="260">
        <v>12</v>
      </c>
      <c r="I1812" s="261"/>
      <c r="J1812" s="257"/>
      <c r="K1812" s="257"/>
      <c r="L1812" s="262"/>
      <c r="M1812" s="263"/>
      <c r="N1812" s="264"/>
      <c r="O1812" s="264"/>
      <c r="P1812" s="264"/>
      <c r="Q1812" s="264"/>
      <c r="R1812" s="264"/>
      <c r="S1812" s="264"/>
      <c r="T1812" s="265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66" t="s">
        <v>218</v>
      </c>
      <c r="AU1812" s="266" t="s">
        <v>214</v>
      </c>
      <c r="AV1812" s="14" t="s">
        <v>85</v>
      </c>
      <c r="AW1812" s="14" t="s">
        <v>32</v>
      </c>
      <c r="AX1812" s="14" t="s">
        <v>83</v>
      </c>
      <c r="AY1812" s="266" t="s">
        <v>205</v>
      </c>
    </row>
    <row r="1813" s="2" customFormat="1" ht="24.15" customHeight="1">
      <c r="A1813" s="39"/>
      <c r="B1813" s="40"/>
      <c r="C1813" s="227" t="s">
        <v>1484</v>
      </c>
      <c r="D1813" s="227" t="s">
        <v>208</v>
      </c>
      <c r="E1813" s="228" t="s">
        <v>1485</v>
      </c>
      <c r="F1813" s="229" t="s">
        <v>1486</v>
      </c>
      <c r="G1813" s="230" t="s">
        <v>547</v>
      </c>
      <c r="H1813" s="231">
        <v>50</v>
      </c>
      <c r="I1813" s="232"/>
      <c r="J1813" s="233">
        <f>ROUND(I1813*H1813,2)</f>
        <v>0</v>
      </c>
      <c r="K1813" s="229" t="s">
        <v>212</v>
      </c>
      <c r="L1813" s="45"/>
      <c r="M1813" s="234" t="s">
        <v>1</v>
      </c>
      <c r="N1813" s="235" t="s">
        <v>41</v>
      </c>
      <c r="O1813" s="92"/>
      <c r="P1813" s="236">
        <f>O1813*H1813</f>
        <v>0</v>
      </c>
      <c r="Q1813" s="236">
        <v>0</v>
      </c>
      <c r="R1813" s="236">
        <f>Q1813*H1813</f>
        <v>0</v>
      </c>
      <c r="S1813" s="236">
        <v>0.001</v>
      </c>
      <c r="T1813" s="237">
        <f>S1813*H1813</f>
        <v>0.050000000000000003</v>
      </c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R1813" s="238" t="s">
        <v>213</v>
      </c>
      <c r="AT1813" s="238" t="s">
        <v>208</v>
      </c>
      <c r="AU1813" s="238" t="s">
        <v>214</v>
      </c>
      <c r="AY1813" s="18" t="s">
        <v>205</v>
      </c>
      <c r="BE1813" s="239">
        <f>IF(N1813="základní",J1813,0)</f>
        <v>0</v>
      </c>
      <c r="BF1813" s="239">
        <f>IF(N1813="snížená",J1813,0)</f>
        <v>0</v>
      </c>
      <c r="BG1813" s="239">
        <f>IF(N1813="zákl. přenesená",J1813,0)</f>
        <v>0</v>
      </c>
      <c r="BH1813" s="239">
        <f>IF(N1813="sníž. přenesená",J1813,0)</f>
        <v>0</v>
      </c>
      <c r="BI1813" s="239">
        <f>IF(N1813="nulová",J1813,0)</f>
        <v>0</v>
      </c>
      <c r="BJ1813" s="18" t="s">
        <v>83</v>
      </c>
      <c r="BK1813" s="239">
        <f>ROUND(I1813*H1813,2)</f>
        <v>0</v>
      </c>
      <c r="BL1813" s="18" t="s">
        <v>213</v>
      </c>
      <c r="BM1813" s="238" t="s">
        <v>1487</v>
      </c>
    </row>
    <row r="1814" s="2" customFormat="1">
      <c r="A1814" s="39"/>
      <c r="B1814" s="40"/>
      <c r="C1814" s="41"/>
      <c r="D1814" s="240" t="s">
        <v>216</v>
      </c>
      <c r="E1814" s="41"/>
      <c r="F1814" s="241" t="s">
        <v>1488</v>
      </c>
      <c r="G1814" s="41"/>
      <c r="H1814" s="41"/>
      <c r="I1814" s="242"/>
      <c r="J1814" s="41"/>
      <c r="K1814" s="41"/>
      <c r="L1814" s="45"/>
      <c r="M1814" s="243"/>
      <c r="N1814" s="244"/>
      <c r="O1814" s="92"/>
      <c r="P1814" s="92"/>
      <c r="Q1814" s="92"/>
      <c r="R1814" s="92"/>
      <c r="S1814" s="92"/>
      <c r="T1814" s="93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39"/>
      <c r="AE1814" s="39"/>
      <c r="AT1814" s="18" t="s">
        <v>216</v>
      </c>
      <c r="AU1814" s="18" t="s">
        <v>214</v>
      </c>
    </row>
    <row r="1815" s="13" customFormat="1">
      <c r="A1815" s="13"/>
      <c r="B1815" s="245"/>
      <c r="C1815" s="246"/>
      <c r="D1815" s="247" t="s">
        <v>218</v>
      </c>
      <c r="E1815" s="248" t="s">
        <v>1</v>
      </c>
      <c r="F1815" s="249" t="s">
        <v>1458</v>
      </c>
      <c r="G1815" s="246"/>
      <c r="H1815" s="248" t="s">
        <v>1</v>
      </c>
      <c r="I1815" s="250"/>
      <c r="J1815" s="246"/>
      <c r="K1815" s="246"/>
      <c r="L1815" s="251"/>
      <c r="M1815" s="252"/>
      <c r="N1815" s="253"/>
      <c r="O1815" s="253"/>
      <c r="P1815" s="253"/>
      <c r="Q1815" s="253"/>
      <c r="R1815" s="253"/>
      <c r="S1815" s="253"/>
      <c r="T1815" s="254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55" t="s">
        <v>218</v>
      </c>
      <c r="AU1815" s="255" t="s">
        <v>214</v>
      </c>
      <c r="AV1815" s="13" t="s">
        <v>83</v>
      </c>
      <c r="AW1815" s="13" t="s">
        <v>32</v>
      </c>
      <c r="AX1815" s="13" t="s">
        <v>76</v>
      </c>
      <c r="AY1815" s="255" t="s">
        <v>205</v>
      </c>
    </row>
    <row r="1816" s="13" customFormat="1">
      <c r="A1816" s="13"/>
      <c r="B1816" s="245"/>
      <c r="C1816" s="246"/>
      <c r="D1816" s="247" t="s">
        <v>218</v>
      </c>
      <c r="E1816" s="248" t="s">
        <v>1</v>
      </c>
      <c r="F1816" s="249" t="s">
        <v>222</v>
      </c>
      <c r="G1816" s="246"/>
      <c r="H1816" s="248" t="s">
        <v>1</v>
      </c>
      <c r="I1816" s="250"/>
      <c r="J1816" s="246"/>
      <c r="K1816" s="246"/>
      <c r="L1816" s="251"/>
      <c r="M1816" s="252"/>
      <c r="N1816" s="253"/>
      <c r="O1816" s="253"/>
      <c r="P1816" s="253"/>
      <c r="Q1816" s="253"/>
      <c r="R1816" s="253"/>
      <c r="S1816" s="253"/>
      <c r="T1816" s="254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55" t="s">
        <v>218</v>
      </c>
      <c r="AU1816" s="255" t="s">
        <v>214</v>
      </c>
      <c r="AV1816" s="13" t="s">
        <v>83</v>
      </c>
      <c r="AW1816" s="13" t="s">
        <v>32</v>
      </c>
      <c r="AX1816" s="13" t="s">
        <v>76</v>
      </c>
      <c r="AY1816" s="255" t="s">
        <v>205</v>
      </c>
    </row>
    <row r="1817" s="14" customFormat="1">
      <c r="A1817" s="14"/>
      <c r="B1817" s="256"/>
      <c r="C1817" s="257"/>
      <c r="D1817" s="247" t="s">
        <v>218</v>
      </c>
      <c r="E1817" s="258" t="s">
        <v>1</v>
      </c>
      <c r="F1817" s="259" t="s">
        <v>1489</v>
      </c>
      <c r="G1817" s="257"/>
      <c r="H1817" s="260">
        <v>50</v>
      </c>
      <c r="I1817" s="261"/>
      <c r="J1817" s="257"/>
      <c r="K1817" s="257"/>
      <c r="L1817" s="262"/>
      <c r="M1817" s="263"/>
      <c r="N1817" s="264"/>
      <c r="O1817" s="264"/>
      <c r="P1817" s="264"/>
      <c r="Q1817" s="264"/>
      <c r="R1817" s="264"/>
      <c r="S1817" s="264"/>
      <c r="T1817" s="265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66" t="s">
        <v>218</v>
      </c>
      <c r="AU1817" s="266" t="s">
        <v>214</v>
      </c>
      <c r="AV1817" s="14" t="s">
        <v>85</v>
      </c>
      <c r="AW1817" s="14" t="s">
        <v>32</v>
      </c>
      <c r="AX1817" s="14" t="s">
        <v>83</v>
      </c>
      <c r="AY1817" s="266" t="s">
        <v>205</v>
      </c>
    </row>
    <row r="1818" s="2" customFormat="1" ht="24.15" customHeight="1">
      <c r="A1818" s="39"/>
      <c r="B1818" s="40"/>
      <c r="C1818" s="227" t="s">
        <v>1490</v>
      </c>
      <c r="D1818" s="227" t="s">
        <v>208</v>
      </c>
      <c r="E1818" s="228" t="s">
        <v>1491</v>
      </c>
      <c r="F1818" s="229" t="s">
        <v>1492</v>
      </c>
      <c r="G1818" s="230" t="s">
        <v>255</v>
      </c>
      <c r="H1818" s="231">
        <v>250</v>
      </c>
      <c r="I1818" s="232"/>
      <c r="J1818" s="233">
        <f>ROUND(I1818*H1818,2)</f>
        <v>0</v>
      </c>
      <c r="K1818" s="229" t="s">
        <v>212</v>
      </c>
      <c r="L1818" s="45"/>
      <c r="M1818" s="234" t="s">
        <v>1</v>
      </c>
      <c r="N1818" s="235" t="s">
        <v>41</v>
      </c>
      <c r="O1818" s="92"/>
      <c r="P1818" s="236">
        <f>O1818*H1818</f>
        <v>0</v>
      </c>
      <c r="Q1818" s="236">
        <v>2.0000000000000002E-05</v>
      </c>
      <c r="R1818" s="236">
        <f>Q1818*H1818</f>
        <v>0.0050000000000000001</v>
      </c>
      <c r="S1818" s="236">
        <v>0.001</v>
      </c>
      <c r="T1818" s="237">
        <f>S1818*H1818</f>
        <v>0.25</v>
      </c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39"/>
      <c r="AE1818" s="39"/>
      <c r="AR1818" s="238" t="s">
        <v>213</v>
      </c>
      <c r="AT1818" s="238" t="s">
        <v>208</v>
      </c>
      <c r="AU1818" s="238" t="s">
        <v>214</v>
      </c>
      <c r="AY1818" s="18" t="s">
        <v>205</v>
      </c>
      <c r="BE1818" s="239">
        <f>IF(N1818="základní",J1818,0)</f>
        <v>0</v>
      </c>
      <c r="BF1818" s="239">
        <f>IF(N1818="snížená",J1818,0)</f>
        <v>0</v>
      </c>
      <c r="BG1818" s="239">
        <f>IF(N1818="zákl. přenesená",J1818,0)</f>
        <v>0</v>
      </c>
      <c r="BH1818" s="239">
        <f>IF(N1818="sníž. přenesená",J1818,0)</f>
        <v>0</v>
      </c>
      <c r="BI1818" s="239">
        <f>IF(N1818="nulová",J1818,0)</f>
        <v>0</v>
      </c>
      <c r="BJ1818" s="18" t="s">
        <v>83</v>
      </c>
      <c r="BK1818" s="239">
        <f>ROUND(I1818*H1818,2)</f>
        <v>0</v>
      </c>
      <c r="BL1818" s="18" t="s">
        <v>213</v>
      </c>
      <c r="BM1818" s="238" t="s">
        <v>1493</v>
      </c>
    </row>
    <row r="1819" s="2" customFormat="1">
      <c r="A1819" s="39"/>
      <c r="B1819" s="40"/>
      <c r="C1819" s="41"/>
      <c r="D1819" s="240" t="s">
        <v>216</v>
      </c>
      <c r="E1819" s="41"/>
      <c r="F1819" s="241" t="s">
        <v>1494</v>
      </c>
      <c r="G1819" s="41"/>
      <c r="H1819" s="41"/>
      <c r="I1819" s="242"/>
      <c r="J1819" s="41"/>
      <c r="K1819" s="41"/>
      <c r="L1819" s="45"/>
      <c r="M1819" s="243"/>
      <c r="N1819" s="244"/>
      <c r="O1819" s="92"/>
      <c r="P1819" s="92"/>
      <c r="Q1819" s="92"/>
      <c r="R1819" s="92"/>
      <c r="S1819" s="92"/>
      <c r="T1819" s="93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T1819" s="18" t="s">
        <v>216</v>
      </c>
      <c r="AU1819" s="18" t="s">
        <v>214</v>
      </c>
    </row>
    <row r="1820" s="13" customFormat="1">
      <c r="A1820" s="13"/>
      <c r="B1820" s="245"/>
      <c r="C1820" s="246"/>
      <c r="D1820" s="247" t="s">
        <v>218</v>
      </c>
      <c r="E1820" s="248" t="s">
        <v>1</v>
      </c>
      <c r="F1820" s="249" t="s">
        <v>1458</v>
      </c>
      <c r="G1820" s="246"/>
      <c r="H1820" s="248" t="s">
        <v>1</v>
      </c>
      <c r="I1820" s="250"/>
      <c r="J1820" s="246"/>
      <c r="K1820" s="246"/>
      <c r="L1820" s="251"/>
      <c r="M1820" s="252"/>
      <c r="N1820" s="253"/>
      <c r="O1820" s="253"/>
      <c r="P1820" s="253"/>
      <c r="Q1820" s="253"/>
      <c r="R1820" s="253"/>
      <c r="S1820" s="253"/>
      <c r="T1820" s="254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55" t="s">
        <v>218</v>
      </c>
      <c r="AU1820" s="255" t="s">
        <v>214</v>
      </c>
      <c r="AV1820" s="13" t="s">
        <v>83</v>
      </c>
      <c r="AW1820" s="13" t="s">
        <v>32</v>
      </c>
      <c r="AX1820" s="13" t="s">
        <v>76</v>
      </c>
      <c r="AY1820" s="255" t="s">
        <v>205</v>
      </c>
    </row>
    <row r="1821" s="13" customFormat="1">
      <c r="A1821" s="13"/>
      <c r="B1821" s="245"/>
      <c r="C1821" s="246"/>
      <c r="D1821" s="247" t="s">
        <v>218</v>
      </c>
      <c r="E1821" s="248" t="s">
        <v>1</v>
      </c>
      <c r="F1821" s="249" t="s">
        <v>222</v>
      </c>
      <c r="G1821" s="246"/>
      <c r="H1821" s="248" t="s">
        <v>1</v>
      </c>
      <c r="I1821" s="250"/>
      <c r="J1821" s="246"/>
      <c r="K1821" s="246"/>
      <c r="L1821" s="251"/>
      <c r="M1821" s="252"/>
      <c r="N1821" s="253"/>
      <c r="O1821" s="253"/>
      <c r="P1821" s="253"/>
      <c r="Q1821" s="253"/>
      <c r="R1821" s="253"/>
      <c r="S1821" s="253"/>
      <c r="T1821" s="254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55" t="s">
        <v>218</v>
      </c>
      <c r="AU1821" s="255" t="s">
        <v>214</v>
      </c>
      <c r="AV1821" s="13" t="s">
        <v>83</v>
      </c>
      <c r="AW1821" s="13" t="s">
        <v>32</v>
      </c>
      <c r="AX1821" s="13" t="s">
        <v>76</v>
      </c>
      <c r="AY1821" s="255" t="s">
        <v>205</v>
      </c>
    </row>
    <row r="1822" s="14" customFormat="1">
      <c r="A1822" s="14"/>
      <c r="B1822" s="256"/>
      <c r="C1822" s="257"/>
      <c r="D1822" s="247" t="s">
        <v>218</v>
      </c>
      <c r="E1822" s="258" t="s">
        <v>1</v>
      </c>
      <c r="F1822" s="259" t="s">
        <v>1495</v>
      </c>
      <c r="G1822" s="257"/>
      <c r="H1822" s="260">
        <v>250</v>
      </c>
      <c r="I1822" s="261"/>
      <c r="J1822" s="257"/>
      <c r="K1822" s="257"/>
      <c r="L1822" s="262"/>
      <c r="M1822" s="263"/>
      <c r="N1822" s="264"/>
      <c r="O1822" s="264"/>
      <c r="P1822" s="264"/>
      <c r="Q1822" s="264"/>
      <c r="R1822" s="264"/>
      <c r="S1822" s="264"/>
      <c r="T1822" s="265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66" t="s">
        <v>218</v>
      </c>
      <c r="AU1822" s="266" t="s">
        <v>214</v>
      </c>
      <c r="AV1822" s="14" t="s">
        <v>85</v>
      </c>
      <c r="AW1822" s="14" t="s">
        <v>32</v>
      </c>
      <c r="AX1822" s="14" t="s">
        <v>83</v>
      </c>
      <c r="AY1822" s="266" t="s">
        <v>205</v>
      </c>
    </row>
    <row r="1823" s="2" customFormat="1" ht="24.15" customHeight="1">
      <c r="A1823" s="39"/>
      <c r="B1823" s="40"/>
      <c r="C1823" s="227" t="s">
        <v>1496</v>
      </c>
      <c r="D1823" s="227" t="s">
        <v>208</v>
      </c>
      <c r="E1823" s="228" t="s">
        <v>1497</v>
      </c>
      <c r="F1823" s="229" t="s">
        <v>1498</v>
      </c>
      <c r="G1823" s="230" t="s">
        <v>255</v>
      </c>
      <c r="H1823" s="231">
        <v>2.25</v>
      </c>
      <c r="I1823" s="232"/>
      <c r="J1823" s="233">
        <f>ROUND(I1823*H1823,2)</f>
        <v>0</v>
      </c>
      <c r="K1823" s="229" t="s">
        <v>212</v>
      </c>
      <c r="L1823" s="45"/>
      <c r="M1823" s="234" t="s">
        <v>1</v>
      </c>
      <c r="N1823" s="235" t="s">
        <v>41</v>
      </c>
      <c r="O1823" s="92"/>
      <c r="P1823" s="236">
        <f>O1823*H1823</f>
        <v>0</v>
      </c>
      <c r="Q1823" s="236">
        <v>0.00076000000000000004</v>
      </c>
      <c r="R1823" s="236">
        <f>Q1823*H1823</f>
        <v>0.0017100000000000002</v>
      </c>
      <c r="S1823" s="236">
        <v>0.0020999999999999999</v>
      </c>
      <c r="T1823" s="237">
        <f>S1823*H1823</f>
        <v>0.004725</v>
      </c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39"/>
      <c r="AE1823" s="39"/>
      <c r="AR1823" s="238" t="s">
        <v>213</v>
      </c>
      <c r="AT1823" s="238" t="s">
        <v>208</v>
      </c>
      <c r="AU1823" s="238" t="s">
        <v>214</v>
      </c>
      <c r="AY1823" s="18" t="s">
        <v>205</v>
      </c>
      <c r="BE1823" s="239">
        <f>IF(N1823="základní",J1823,0)</f>
        <v>0</v>
      </c>
      <c r="BF1823" s="239">
        <f>IF(N1823="snížená",J1823,0)</f>
        <v>0</v>
      </c>
      <c r="BG1823" s="239">
        <f>IF(N1823="zákl. přenesená",J1823,0)</f>
        <v>0</v>
      </c>
      <c r="BH1823" s="239">
        <f>IF(N1823="sníž. přenesená",J1823,0)</f>
        <v>0</v>
      </c>
      <c r="BI1823" s="239">
        <f>IF(N1823="nulová",J1823,0)</f>
        <v>0</v>
      </c>
      <c r="BJ1823" s="18" t="s">
        <v>83</v>
      </c>
      <c r="BK1823" s="239">
        <f>ROUND(I1823*H1823,2)</f>
        <v>0</v>
      </c>
      <c r="BL1823" s="18" t="s">
        <v>213</v>
      </c>
      <c r="BM1823" s="238" t="s">
        <v>1499</v>
      </c>
    </row>
    <row r="1824" s="2" customFormat="1">
      <c r="A1824" s="39"/>
      <c r="B1824" s="40"/>
      <c r="C1824" s="41"/>
      <c r="D1824" s="240" t="s">
        <v>216</v>
      </c>
      <c r="E1824" s="41"/>
      <c r="F1824" s="241" t="s">
        <v>1500</v>
      </c>
      <c r="G1824" s="41"/>
      <c r="H1824" s="41"/>
      <c r="I1824" s="242"/>
      <c r="J1824" s="41"/>
      <c r="K1824" s="41"/>
      <c r="L1824" s="45"/>
      <c r="M1824" s="243"/>
      <c r="N1824" s="244"/>
      <c r="O1824" s="92"/>
      <c r="P1824" s="92"/>
      <c r="Q1824" s="92"/>
      <c r="R1824" s="92"/>
      <c r="S1824" s="92"/>
      <c r="T1824" s="93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T1824" s="18" t="s">
        <v>216</v>
      </c>
      <c r="AU1824" s="18" t="s">
        <v>214</v>
      </c>
    </row>
    <row r="1825" s="13" customFormat="1">
      <c r="A1825" s="13"/>
      <c r="B1825" s="245"/>
      <c r="C1825" s="246"/>
      <c r="D1825" s="247" t="s">
        <v>218</v>
      </c>
      <c r="E1825" s="248" t="s">
        <v>1</v>
      </c>
      <c r="F1825" s="249" t="s">
        <v>1458</v>
      </c>
      <c r="G1825" s="246"/>
      <c r="H1825" s="248" t="s">
        <v>1</v>
      </c>
      <c r="I1825" s="250"/>
      <c r="J1825" s="246"/>
      <c r="K1825" s="246"/>
      <c r="L1825" s="251"/>
      <c r="M1825" s="252"/>
      <c r="N1825" s="253"/>
      <c r="O1825" s="253"/>
      <c r="P1825" s="253"/>
      <c r="Q1825" s="253"/>
      <c r="R1825" s="253"/>
      <c r="S1825" s="253"/>
      <c r="T1825" s="254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55" t="s">
        <v>218</v>
      </c>
      <c r="AU1825" s="255" t="s">
        <v>214</v>
      </c>
      <c r="AV1825" s="13" t="s">
        <v>83</v>
      </c>
      <c r="AW1825" s="13" t="s">
        <v>32</v>
      </c>
      <c r="AX1825" s="13" t="s">
        <v>76</v>
      </c>
      <c r="AY1825" s="255" t="s">
        <v>205</v>
      </c>
    </row>
    <row r="1826" s="13" customFormat="1">
      <c r="A1826" s="13"/>
      <c r="B1826" s="245"/>
      <c r="C1826" s="246"/>
      <c r="D1826" s="247" t="s">
        <v>218</v>
      </c>
      <c r="E1826" s="248" t="s">
        <v>1</v>
      </c>
      <c r="F1826" s="249" t="s">
        <v>222</v>
      </c>
      <c r="G1826" s="246"/>
      <c r="H1826" s="248" t="s">
        <v>1</v>
      </c>
      <c r="I1826" s="250"/>
      <c r="J1826" s="246"/>
      <c r="K1826" s="246"/>
      <c r="L1826" s="251"/>
      <c r="M1826" s="252"/>
      <c r="N1826" s="253"/>
      <c r="O1826" s="253"/>
      <c r="P1826" s="253"/>
      <c r="Q1826" s="253"/>
      <c r="R1826" s="253"/>
      <c r="S1826" s="253"/>
      <c r="T1826" s="254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55" t="s">
        <v>218</v>
      </c>
      <c r="AU1826" s="255" t="s">
        <v>214</v>
      </c>
      <c r="AV1826" s="13" t="s">
        <v>83</v>
      </c>
      <c r="AW1826" s="13" t="s">
        <v>32</v>
      </c>
      <c r="AX1826" s="13" t="s">
        <v>76</v>
      </c>
      <c r="AY1826" s="255" t="s">
        <v>205</v>
      </c>
    </row>
    <row r="1827" s="14" customFormat="1">
      <c r="A1827" s="14"/>
      <c r="B1827" s="256"/>
      <c r="C1827" s="257"/>
      <c r="D1827" s="247" t="s">
        <v>218</v>
      </c>
      <c r="E1827" s="258" t="s">
        <v>1</v>
      </c>
      <c r="F1827" s="259" t="s">
        <v>1501</v>
      </c>
      <c r="G1827" s="257"/>
      <c r="H1827" s="260">
        <v>2.25</v>
      </c>
      <c r="I1827" s="261"/>
      <c r="J1827" s="257"/>
      <c r="K1827" s="257"/>
      <c r="L1827" s="262"/>
      <c r="M1827" s="263"/>
      <c r="N1827" s="264"/>
      <c r="O1827" s="264"/>
      <c r="P1827" s="264"/>
      <c r="Q1827" s="264"/>
      <c r="R1827" s="264"/>
      <c r="S1827" s="264"/>
      <c r="T1827" s="265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66" t="s">
        <v>218</v>
      </c>
      <c r="AU1827" s="266" t="s">
        <v>214</v>
      </c>
      <c r="AV1827" s="14" t="s">
        <v>85</v>
      </c>
      <c r="AW1827" s="14" t="s">
        <v>32</v>
      </c>
      <c r="AX1827" s="14" t="s">
        <v>83</v>
      </c>
      <c r="AY1827" s="266" t="s">
        <v>205</v>
      </c>
    </row>
    <row r="1828" s="2" customFormat="1" ht="24.15" customHeight="1">
      <c r="A1828" s="39"/>
      <c r="B1828" s="40"/>
      <c r="C1828" s="227" t="s">
        <v>1502</v>
      </c>
      <c r="D1828" s="227" t="s">
        <v>208</v>
      </c>
      <c r="E1828" s="228" t="s">
        <v>1503</v>
      </c>
      <c r="F1828" s="229" t="s">
        <v>1504</v>
      </c>
      <c r="G1828" s="230" t="s">
        <v>255</v>
      </c>
      <c r="H1828" s="231">
        <v>0.75</v>
      </c>
      <c r="I1828" s="232"/>
      <c r="J1828" s="233">
        <f>ROUND(I1828*H1828,2)</f>
        <v>0</v>
      </c>
      <c r="K1828" s="229" t="s">
        <v>212</v>
      </c>
      <c r="L1828" s="45"/>
      <c r="M1828" s="234" t="s">
        <v>1</v>
      </c>
      <c r="N1828" s="235" t="s">
        <v>41</v>
      </c>
      <c r="O1828" s="92"/>
      <c r="P1828" s="236">
        <f>O1828*H1828</f>
        <v>0</v>
      </c>
      <c r="Q1828" s="236">
        <v>0.0011299999999999999</v>
      </c>
      <c r="R1828" s="236">
        <f>Q1828*H1828</f>
        <v>0.00084749999999999995</v>
      </c>
      <c r="S1828" s="236">
        <v>0.010999999999999999</v>
      </c>
      <c r="T1828" s="237">
        <f>S1828*H1828</f>
        <v>0.0082500000000000004</v>
      </c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39"/>
      <c r="AE1828" s="39"/>
      <c r="AR1828" s="238" t="s">
        <v>213</v>
      </c>
      <c r="AT1828" s="238" t="s">
        <v>208</v>
      </c>
      <c r="AU1828" s="238" t="s">
        <v>214</v>
      </c>
      <c r="AY1828" s="18" t="s">
        <v>205</v>
      </c>
      <c r="BE1828" s="239">
        <f>IF(N1828="základní",J1828,0)</f>
        <v>0</v>
      </c>
      <c r="BF1828" s="239">
        <f>IF(N1828="snížená",J1828,0)</f>
        <v>0</v>
      </c>
      <c r="BG1828" s="239">
        <f>IF(N1828="zákl. přenesená",J1828,0)</f>
        <v>0</v>
      </c>
      <c r="BH1828" s="239">
        <f>IF(N1828="sníž. přenesená",J1828,0)</f>
        <v>0</v>
      </c>
      <c r="BI1828" s="239">
        <f>IF(N1828="nulová",J1828,0)</f>
        <v>0</v>
      </c>
      <c r="BJ1828" s="18" t="s">
        <v>83</v>
      </c>
      <c r="BK1828" s="239">
        <f>ROUND(I1828*H1828,2)</f>
        <v>0</v>
      </c>
      <c r="BL1828" s="18" t="s">
        <v>213</v>
      </c>
      <c r="BM1828" s="238" t="s">
        <v>1505</v>
      </c>
    </row>
    <row r="1829" s="2" customFormat="1">
      <c r="A1829" s="39"/>
      <c r="B1829" s="40"/>
      <c r="C1829" s="41"/>
      <c r="D1829" s="240" t="s">
        <v>216</v>
      </c>
      <c r="E1829" s="41"/>
      <c r="F1829" s="241" t="s">
        <v>1506</v>
      </c>
      <c r="G1829" s="41"/>
      <c r="H1829" s="41"/>
      <c r="I1829" s="242"/>
      <c r="J1829" s="41"/>
      <c r="K1829" s="41"/>
      <c r="L1829" s="45"/>
      <c r="M1829" s="243"/>
      <c r="N1829" s="244"/>
      <c r="O1829" s="92"/>
      <c r="P1829" s="92"/>
      <c r="Q1829" s="92"/>
      <c r="R1829" s="92"/>
      <c r="S1829" s="92"/>
      <c r="T1829" s="93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T1829" s="18" t="s">
        <v>216</v>
      </c>
      <c r="AU1829" s="18" t="s">
        <v>214</v>
      </c>
    </row>
    <row r="1830" s="13" customFormat="1">
      <c r="A1830" s="13"/>
      <c r="B1830" s="245"/>
      <c r="C1830" s="246"/>
      <c r="D1830" s="247" t="s">
        <v>218</v>
      </c>
      <c r="E1830" s="248" t="s">
        <v>1</v>
      </c>
      <c r="F1830" s="249" t="s">
        <v>1458</v>
      </c>
      <c r="G1830" s="246"/>
      <c r="H1830" s="248" t="s">
        <v>1</v>
      </c>
      <c r="I1830" s="250"/>
      <c r="J1830" s="246"/>
      <c r="K1830" s="246"/>
      <c r="L1830" s="251"/>
      <c r="M1830" s="252"/>
      <c r="N1830" s="253"/>
      <c r="O1830" s="253"/>
      <c r="P1830" s="253"/>
      <c r="Q1830" s="253"/>
      <c r="R1830" s="253"/>
      <c r="S1830" s="253"/>
      <c r="T1830" s="254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55" t="s">
        <v>218</v>
      </c>
      <c r="AU1830" s="255" t="s">
        <v>214</v>
      </c>
      <c r="AV1830" s="13" t="s">
        <v>83</v>
      </c>
      <c r="AW1830" s="13" t="s">
        <v>32</v>
      </c>
      <c r="AX1830" s="13" t="s">
        <v>76</v>
      </c>
      <c r="AY1830" s="255" t="s">
        <v>205</v>
      </c>
    </row>
    <row r="1831" s="13" customFormat="1">
      <c r="A1831" s="13"/>
      <c r="B1831" s="245"/>
      <c r="C1831" s="246"/>
      <c r="D1831" s="247" t="s">
        <v>218</v>
      </c>
      <c r="E1831" s="248" t="s">
        <v>1</v>
      </c>
      <c r="F1831" s="249" t="s">
        <v>222</v>
      </c>
      <c r="G1831" s="246"/>
      <c r="H1831" s="248" t="s">
        <v>1</v>
      </c>
      <c r="I1831" s="250"/>
      <c r="J1831" s="246"/>
      <c r="K1831" s="246"/>
      <c r="L1831" s="251"/>
      <c r="M1831" s="252"/>
      <c r="N1831" s="253"/>
      <c r="O1831" s="253"/>
      <c r="P1831" s="253"/>
      <c r="Q1831" s="253"/>
      <c r="R1831" s="253"/>
      <c r="S1831" s="253"/>
      <c r="T1831" s="254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55" t="s">
        <v>218</v>
      </c>
      <c r="AU1831" s="255" t="s">
        <v>214</v>
      </c>
      <c r="AV1831" s="13" t="s">
        <v>83</v>
      </c>
      <c r="AW1831" s="13" t="s">
        <v>32</v>
      </c>
      <c r="AX1831" s="13" t="s">
        <v>76</v>
      </c>
      <c r="AY1831" s="255" t="s">
        <v>205</v>
      </c>
    </row>
    <row r="1832" s="14" customFormat="1">
      <c r="A1832" s="14"/>
      <c r="B1832" s="256"/>
      <c r="C1832" s="257"/>
      <c r="D1832" s="247" t="s">
        <v>218</v>
      </c>
      <c r="E1832" s="258" t="s">
        <v>1</v>
      </c>
      <c r="F1832" s="259" t="s">
        <v>1507</v>
      </c>
      <c r="G1832" s="257"/>
      <c r="H1832" s="260">
        <v>0.75</v>
      </c>
      <c r="I1832" s="261"/>
      <c r="J1832" s="257"/>
      <c r="K1832" s="257"/>
      <c r="L1832" s="262"/>
      <c r="M1832" s="263"/>
      <c r="N1832" s="264"/>
      <c r="O1832" s="264"/>
      <c r="P1832" s="264"/>
      <c r="Q1832" s="264"/>
      <c r="R1832" s="264"/>
      <c r="S1832" s="264"/>
      <c r="T1832" s="265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66" t="s">
        <v>218</v>
      </c>
      <c r="AU1832" s="266" t="s">
        <v>214</v>
      </c>
      <c r="AV1832" s="14" t="s">
        <v>85</v>
      </c>
      <c r="AW1832" s="14" t="s">
        <v>32</v>
      </c>
      <c r="AX1832" s="14" t="s">
        <v>83</v>
      </c>
      <c r="AY1832" s="266" t="s">
        <v>205</v>
      </c>
    </row>
    <row r="1833" s="2" customFormat="1" ht="24.15" customHeight="1">
      <c r="A1833" s="39"/>
      <c r="B1833" s="40"/>
      <c r="C1833" s="227" t="s">
        <v>1508</v>
      </c>
      <c r="D1833" s="227" t="s">
        <v>208</v>
      </c>
      <c r="E1833" s="228" t="s">
        <v>1509</v>
      </c>
      <c r="F1833" s="229" t="s">
        <v>1510</v>
      </c>
      <c r="G1833" s="230" t="s">
        <v>255</v>
      </c>
      <c r="H1833" s="231">
        <v>1.5</v>
      </c>
      <c r="I1833" s="232"/>
      <c r="J1833" s="233">
        <f>ROUND(I1833*H1833,2)</f>
        <v>0</v>
      </c>
      <c r="K1833" s="229" t="s">
        <v>212</v>
      </c>
      <c r="L1833" s="45"/>
      <c r="M1833" s="234" t="s">
        <v>1</v>
      </c>
      <c r="N1833" s="235" t="s">
        <v>41</v>
      </c>
      <c r="O1833" s="92"/>
      <c r="P1833" s="236">
        <f>O1833*H1833</f>
        <v>0</v>
      </c>
      <c r="Q1833" s="236">
        <v>0.00132</v>
      </c>
      <c r="R1833" s="236">
        <f>Q1833*H1833</f>
        <v>0.00198</v>
      </c>
      <c r="S1833" s="236">
        <v>0.025000000000000001</v>
      </c>
      <c r="T1833" s="237">
        <f>S1833*H1833</f>
        <v>0.037500000000000006</v>
      </c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R1833" s="238" t="s">
        <v>213</v>
      </c>
      <c r="AT1833" s="238" t="s">
        <v>208</v>
      </c>
      <c r="AU1833" s="238" t="s">
        <v>214</v>
      </c>
      <c r="AY1833" s="18" t="s">
        <v>205</v>
      </c>
      <c r="BE1833" s="239">
        <f>IF(N1833="základní",J1833,0)</f>
        <v>0</v>
      </c>
      <c r="BF1833" s="239">
        <f>IF(N1833="snížená",J1833,0)</f>
        <v>0</v>
      </c>
      <c r="BG1833" s="239">
        <f>IF(N1833="zákl. přenesená",J1833,0)</f>
        <v>0</v>
      </c>
      <c r="BH1833" s="239">
        <f>IF(N1833="sníž. přenesená",J1833,0)</f>
        <v>0</v>
      </c>
      <c r="BI1833" s="239">
        <f>IF(N1833="nulová",J1833,0)</f>
        <v>0</v>
      </c>
      <c r="BJ1833" s="18" t="s">
        <v>83</v>
      </c>
      <c r="BK1833" s="239">
        <f>ROUND(I1833*H1833,2)</f>
        <v>0</v>
      </c>
      <c r="BL1833" s="18" t="s">
        <v>213</v>
      </c>
      <c r="BM1833" s="238" t="s">
        <v>1511</v>
      </c>
    </row>
    <row r="1834" s="2" customFormat="1">
      <c r="A1834" s="39"/>
      <c r="B1834" s="40"/>
      <c r="C1834" s="41"/>
      <c r="D1834" s="240" t="s">
        <v>216</v>
      </c>
      <c r="E1834" s="41"/>
      <c r="F1834" s="241" t="s">
        <v>1512</v>
      </c>
      <c r="G1834" s="41"/>
      <c r="H1834" s="41"/>
      <c r="I1834" s="242"/>
      <c r="J1834" s="41"/>
      <c r="K1834" s="41"/>
      <c r="L1834" s="45"/>
      <c r="M1834" s="243"/>
      <c r="N1834" s="244"/>
      <c r="O1834" s="92"/>
      <c r="P1834" s="92"/>
      <c r="Q1834" s="92"/>
      <c r="R1834" s="92"/>
      <c r="S1834" s="92"/>
      <c r="T1834" s="93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39"/>
      <c r="AE1834" s="39"/>
      <c r="AT1834" s="18" t="s">
        <v>216</v>
      </c>
      <c r="AU1834" s="18" t="s">
        <v>214</v>
      </c>
    </row>
    <row r="1835" s="13" customFormat="1">
      <c r="A1835" s="13"/>
      <c r="B1835" s="245"/>
      <c r="C1835" s="246"/>
      <c r="D1835" s="247" t="s">
        <v>218</v>
      </c>
      <c r="E1835" s="248" t="s">
        <v>1</v>
      </c>
      <c r="F1835" s="249" t="s">
        <v>1458</v>
      </c>
      <c r="G1835" s="246"/>
      <c r="H1835" s="248" t="s">
        <v>1</v>
      </c>
      <c r="I1835" s="250"/>
      <c r="J1835" s="246"/>
      <c r="K1835" s="246"/>
      <c r="L1835" s="251"/>
      <c r="M1835" s="252"/>
      <c r="N1835" s="253"/>
      <c r="O1835" s="253"/>
      <c r="P1835" s="253"/>
      <c r="Q1835" s="253"/>
      <c r="R1835" s="253"/>
      <c r="S1835" s="253"/>
      <c r="T1835" s="254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55" t="s">
        <v>218</v>
      </c>
      <c r="AU1835" s="255" t="s">
        <v>214</v>
      </c>
      <c r="AV1835" s="13" t="s">
        <v>83</v>
      </c>
      <c r="AW1835" s="13" t="s">
        <v>32</v>
      </c>
      <c r="AX1835" s="13" t="s">
        <v>76</v>
      </c>
      <c r="AY1835" s="255" t="s">
        <v>205</v>
      </c>
    </row>
    <row r="1836" s="13" customFormat="1">
      <c r="A1836" s="13"/>
      <c r="B1836" s="245"/>
      <c r="C1836" s="246"/>
      <c r="D1836" s="247" t="s">
        <v>218</v>
      </c>
      <c r="E1836" s="248" t="s">
        <v>1</v>
      </c>
      <c r="F1836" s="249" t="s">
        <v>222</v>
      </c>
      <c r="G1836" s="246"/>
      <c r="H1836" s="248" t="s">
        <v>1</v>
      </c>
      <c r="I1836" s="250"/>
      <c r="J1836" s="246"/>
      <c r="K1836" s="246"/>
      <c r="L1836" s="251"/>
      <c r="M1836" s="252"/>
      <c r="N1836" s="253"/>
      <c r="O1836" s="253"/>
      <c r="P1836" s="253"/>
      <c r="Q1836" s="253"/>
      <c r="R1836" s="253"/>
      <c r="S1836" s="253"/>
      <c r="T1836" s="254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55" t="s">
        <v>218</v>
      </c>
      <c r="AU1836" s="255" t="s">
        <v>214</v>
      </c>
      <c r="AV1836" s="13" t="s">
        <v>83</v>
      </c>
      <c r="AW1836" s="13" t="s">
        <v>32</v>
      </c>
      <c r="AX1836" s="13" t="s">
        <v>76</v>
      </c>
      <c r="AY1836" s="255" t="s">
        <v>205</v>
      </c>
    </row>
    <row r="1837" s="14" customFormat="1">
      <c r="A1837" s="14"/>
      <c r="B1837" s="256"/>
      <c r="C1837" s="257"/>
      <c r="D1837" s="247" t="s">
        <v>218</v>
      </c>
      <c r="E1837" s="258" t="s">
        <v>1</v>
      </c>
      <c r="F1837" s="259" t="s">
        <v>1513</v>
      </c>
      <c r="G1837" s="257"/>
      <c r="H1837" s="260">
        <v>1.5</v>
      </c>
      <c r="I1837" s="261"/>
      <c r="J1837" s="257"/>
      <c r="K1837" s="257"/>
      <c r="L1837" s="262"/>
      <c r="M1837" s="263"/>
      <c r="N1837" s="264"/>
      <c r="O1837" s="264"/>
      <c r="P1837" s="264"/>
      <c r="Q1837" s="264"/>
      <c r="R1837" s="264"/>
      <c r="S1837" s="264"/>
      <c r="T1837" s="265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66" t="s">
        <v>218</v>
      </c>
      <c r="AU1837" s="266" t="s">
        <v>214</v>
      </c>
      <c r="AV1837" s="14" t="s">
        <v>85</v>
      </c>
      <c r="AW1837" s="14" t="s">
        <v>32</v>
      </c>
      <c r="AX1837" s="14" t="s">
        <v>83</v>
      </c>
      <c r="AY1837" s="266" t="s">
        <v>205</v>
      </c>
    </row>
    <row r="1838" s="2" customFormat="1" ht="24.15" customHeight="1">
      <c r="A1838" s="39"/>
      <c r="B1838" s="40"/>
      <c r="C1838" s="227" t="s">
        <v>1514</v>
      </c>
      <c r="D1838" s="227" t="s">
        <v>208</v>
      </c>
      <c r="E1838" s="228" t="s">
        <v>1515</v>
      </c>
      <c r="F1838" s="229" t="s">
        <v>1516</v>
      </c>
      <c r="G1838" s="230" t="s">
        <v>255</v>
      </c>
      <c r="H1838" s="231">
        <v>0.80000000000000004</v>
      </c>
      <c r="I1838" s="232"/>
      <c r="J1838" s="233">
        <f>ROUND(I1838*H1838,2)</f>
        <v>0</v>
      </c>
      <c r="K1838" s="229" t="s">
        <v>212</v>
      </c>
      <c r="L1838" s="45"/>
      <c r="M1838" s="234" t="s">
        <v>1</v>
      </c>
      <c r="N1838" s="235" t="s">
        <v>41</v>
      </c>
      <c r="O1838" s="92"/>
      <c r="P1838" s="236">
        <f>O1838*H1838</f>
        <v>0</v>
      </c>
      <c r="Q1838" s="236">
        <v>0.00142</v>
      </c>
      <c r="R1838" s="236">
        <f>Q1838*H1838</f>
        <v>0.0011360000000000001</v>
      </c>
      <c r="S1838" s="236">
        <v>0.029000000000000001</v>
      </c>
      <c r="T1838" s="237">
        <f>S1838*H1838</f>
        <v>0.023200000000000002</v>
      </c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R1838" s="238" t="s">
        <v>213</v>
      </c>
      <c r="AT1838" s="238" t="s">
        <v>208</v>
      </c>
      <c r="AU1838" s="238" t="s">
        <v>214</v>
      </c>
      <c r="AY1838" s="18" t="s">
        <v>205</v>
      </c>
      <c r="BE1838" s="239">
        <f>IF(N1838="základní",J1838,0)</f>
        <v>0</v>
      </c>
      <c r="BF1838" s="239">
        <f>IF(N1838="snížená",J1838,0)</f>
        <v>0</v>
      </c>
      <c r="BG1838" s="239">
        <f>IF(N1838="zákl. přenesená",J1838,0)</f>
        <v>0</v>
      </c>
      <c r="BH1838" s="239">
        <f>IF(N1838="sníž. přenesená",J1838,0)</f>
        <v>0</v>
      </c>
      <c r="BI1838" s="239">
        <f>IF(N1838="nulová",J1838,0)</f>
        <v>0</v>
      </c>
      <c r="BJ1838" s="18" t="s">
        <v>83</v>
      </c>
      <c r="BK1838" s="239">
        <f>ROUND(I1838*H1838,2)</f>
        <v>0</v>
      </c>
      <c r="BL1838" s="18" t="s">
        <v>213</v>
      </c>
      <c r="BM1838" s="238" t="s">
        <v>1517</v>
      </c>
    </row>
    <row r="1839" s="2" customFormat="1">
      <c r="A1839" s="39"/>
      <c r="B1839" s="40"/>
      <c r="C1839" s="41"/>
      <c r="D1839" s="240" t="s">
        <v>216</v>
      </c>
      <c r="E1839" s="41"/>
      <c r="F1839" s="241" t="s">
        <v>1518</v>
      </c>
      <c r="G1839" s="41"/>
      <c r="H1839" s="41"/>
      <c r="I1839" s="242"/>
      <c r="J1839" s="41"/>
      <c r="K1839" s="41"/>
      <c r="L1839" s="45"/>
      <c r="M1839" s="243"/>
      <c r="N1839" s="244"/>
      <c r="O1839" s="92"/>
      <c r="P1839" s="92"/>
      <c r="Q1839" s="92"/>
      <c r="R1839" s="92"/>
      <c r="S1839" s="92"/>
      <c r="T1839" s="93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39"/>
      <c r="AE1839" s="39"/>
      <c r="AT1839" s="18" t="s">
        <v>216</v>
      </c>
      <c r="AU1839" s="18" t="s">
        <v>214</v>
      </c>
    </row>
    <row r="1840" s="13" customFormat="1">
      <c r="A1840" s="13"/>
      <c r="B1840" s="245"/>
      <c r="C1840" s="246"/>
      <c r="D1840" s="247" t="s">
        <v>218</v>
      </c>
      <c r="E1840" s="248" t="s">
        <v>1</v>
      </c>
      <c r="F1840" s="249" t="s">
        <v>1458</v>
      </c>
      <c r="G1840" s="246"/>
      <c r="H1840" s="248" t="s">
        <v>1</v>
      </c>
      <c r="I1840" s="250"/>
      <c r="J1840" s="246"/>
      <c r="K1840" s="246"/>
      <c r="L1840" s="251"/>
      <c r="M1840" s="252"/>
      <c r="N1840" s="253"/>
      <c r="O1840" s="253"/>
      <c r="P1840" s="253"/>
      <c r="Q1840" s="253"/>
      <c r="R1840" s="253"/>
      <c r="S1840" s="253"/>
      <c r="T1840" s="254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55" t="s">
        <v>218</v>
      </c>
      <c r="AU1840" s="255" t="s">
        <v>214</v>
      </c>
      <c r="AV1840" s="13" t="s">
        <v>83</v>
      </c>
      <c r="AW1840" s="13" t="s">
        <v>32</v>
      </c>
      <c r="AX1840" s="13" t="s">
        <v>76</v>
      </c>
      <c r="AY1840" s="255" t="s">
        <v>205</v>
      </c>
    </row>
    <row r="1841" s="13" customFormat="1">
      <c r="A1841" s="13"/>
      <c r="B1841" s="245"/>
      <c r="C1841" s="246"/>
      <c r="D1841" s="247" t="s">
        <v>218</v>
      </c>
      <c r="E1841" s="248" t="s">
        <v>1</v>
      </c>
      <c r="F1841" s="249" t="s">
        <v>222</v>
      </c>
      <c r="G1841" s="246"/>
      <c r="H1841" s="248" t="s">
        <v>1</v>
      </c>
      <c r="I1841" s="250"/>
      <c r="J1841" s="246"/>
      <c r="K1841" s="246"/>
      <c r="L1841" s="251"/>
      <c r="M1841" s="252"/>
      <c r="N1841" s="253"/>
      <c r="O1841" s="253"/>
      <c r="P1841" s="253"/>
      <c r="Q1841" s="253"/>
      <c r="R1841" s="253"/>
      <c r="S1841" s="253"/>
      <c r="T1841" s="254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55" t="s">
        <v>218</v>
      </c>
      <c r="AU1841" s="255" t="s">
        <v>214</v>
      </c>
      <c r="AV1841" s="13" t="s">
        <v>83</v>
      </c>
      <c r="AW1841" s="13" t="s">
        <v>32</v>
      </c>
      <c r="AX1841" s="13" t="s">
        <v>76</v>
      </c>
      <c r="AY1841" s="255" t="s">
        <v>205</v>
      </c>
    </row>
    <row r="1842" s="14" customFormat="1">
      <c r="A1842" s="14"/>
      <c r="B1842" s="256"/>
      <c r="C1842" s="257"/>
      <c r="D1842" s="247" t="s">
        <v>218</v>
      </c>
      <c r="E1842" s="258" t="s">
        <v>1</v>
      </c>
      <c r="F1842" s="259" t="s">
        <v>1519</v>
      </c>
      <c r="G1842" s="257"/>
      <c r="H1842" s="260">
        <v>0.80000000000000004</v>
      </c>
      <c r="I1842" s="261"/>
      <c r="J1842" s="257"/>
      <c r="K1842" s="257"/>
      <c r="L1842" s="262"/>
      <c r="M1842" s="263"/>
      <c r="N1842" s="264"/>
      <c r="O1842" s="264"/>
      <c r="P1842" s="264"/>
      <c r="Q1842" s="264"/>
      <c r="R1842" s="264"/>
      <c r="S1842" s="264"/>
      <c r="T1842" s="265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T1842" s="266" t="s">
        <v>218</v>
      </c>
      <c r="AU1842" s="266" t="s">
        <v>214</v>
      </c>
      <c r="AV1842" s="14" t="s">
        <v>85</v>
      </c>
      <c r="AW1842" s="14" t="s">
        <v>32</v>
      </c>
      <c r="AX1842" s="14" t="s">
        <v>83</v>
      </c>
      <c r="AY1842" s="266" t="s">
        <v>205</v>
      </c>
    </row>
    <row r="1843" s="2" customFormat="1" ht="24.15" customHeight="1">
      <c r="A1843" s="39"/>
      <c r="B1843" s="40"/>
      <c r="C1843" s="227" t="s">
        <v>1520</v>
      </c>
      <c r="D1843" s="227" t="s">
        <v>208</v>
      </c>
      <c r="E1843" s="228" t="s">
        <v>1521</v>
      </c>
      <c r="F1843" s="229" t="s">
        <v>1522</v>
      </c>
      <c r="G1843" s="230" t="s">
        <v>255</v>
      </c>
      <c r="H1843" s="231">
        <v>3.6000000000000001</v>
      </c>
      <c r="I1843" s="232"/>
      <c r="J1843" s="233">
        <f>ROUND(I1843*H1843,2)</f>
        <v>0</v>
      </c>
      <c r="K1843" s="229" t="s">
        <v>212</v>
      </c>
      <c r="L1843" s="45"/>
      <c r="M1843" s="234" t="s">
        <v>1</v>
      </c>
      <c r="N1843" s="235" t="s">
        <v>41</v>
      </c>
      <c r="O1843" s="92"/>
      <c r="P1843" s="236">
        <f>O1843*H1843</f>
        <v>0</v>
      </c>
      <c r="Q1843" s="236">
        <v>0.00115</v>
      </c>
      <c r="R1843" s="236">
        <f>Q1843*H1843</f>
        <v>0.0041400000000000005</v>
      </c>
      <c r="S1843" s="236">
        <v>0.0043</v>
      </c>
      <c r="T1843" s="237">
        <f>S1843*H1843</f>
        <v>0.015480000000000001</v>
      </c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R1843" s="238" t="s">
        <v>213</v>
      </c>
      <c r="AT1843" s="238" t="s">
        <v>208</v>
      </c>
      <c r="AU1843" s="238" t="s">
        <v>214</v>
      </c>
      <c r="AY1843" s="18" t="s">
        <v>205</v>
      </c>
      <c r="BE1843" s="239">
        <f>IF(N1843="základní",J1843,0)</f>
        <v>0</v>
      </c>
      <c r="BF1843" s="239">
        <f>IF(N1843="snížená",J1843,0)</f>
        <v>0</v>
      </c>
      <c r="BG1843" s="239">
        <f>IF(N1843="zákl. přenesená",J1843,0)</f>
        <v>0</v>
      </c>
      <c r="BH1843" s="239">
        <f>IF(N1843="sníž. přenesená",J1843,0)</f>
        <v>0</v>
      </c>
      <c r="BI1843" s="239">
        <f>IF(N1843="nulová",J1843,0)</f>
        <v>0</v>
      </c>
      <c r="BJ1843" s="18" t="s">
        <v>83</v>
      </c>
      <c r="BK1843" s="239">
        <f>ROUND(I1843*H1843,2)</f>
        <v>0</v>
      </c>
      <c r="BL1843" s="18" t="s">
        <v>213</v>
      </c>
      <c r="BM1843" s="238" t="s">
        <v>1523</v>
      </c>
    </row>
    <row r="1844" s="2" customFormat="1">
      <c r="A1844" s="39"/>
      <c r="B1844" s="40"/>
      <c r="C1844" s="41"/>
      <c r="D1844" s="240" t="s">
        <v>216</v>
      </c>
      <c r="E1844" s="41"/>
      <c r="F1844" s="241" t="s">
        <v>1524</v>
      </c>
      <c r="G1844" s="41"/>
      <c r="H1844" s="41"/>
      <c r="I1844" s="242"/>
      <c r="J1844" s="41"/>
      <c r="K1844" s="41"/>
      <c r="L1844" s="45"/>
      <c r="M1844" s="243"/>
      <c r="N1844" s="244"/>
      <c r="O1844" s="92"/>
      <c r="P1844" s="92"/>
      <c r="Q1844" s="92"/>
      <c r="R1844" s="92"/>
      <c r="S1844" s="92"/>
      <c r="T1844" s="93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T1844" s="18" t="s">
        <v>216</v>
      </c>
      <c r="AU1844" s="18" t="s">
        <v>214</v>
      </c>
    </row>
    <row r="1845" s="13" customFormat="1">
      <c r="A1845" s="13"/>
      <c r="B1845" s="245"/>
      <c r="C1845" s="246"/>
      <c r="D1845" s="247" t="s">
        <v>218</v>
      </c>
      <c r="E1845" s="248" t="s">
        <v>1</v>
      </c>
      <c r="F1845" s="249" t="s">
        <v>1458</v>
      </c>
      <c r="G1845" s="246"/>
      <c r="H1845" s="248" t="s">
        <v>1</v>
      </c>
      <c r="I1845" s="250"/>
      <c r="J1845" s="246"/>
      <c r="K1845" s="246"/>
      <c r="L1845" s="251"/>
      <c r="M1845" s="252"/>
      <c r="N1845" s="253"/>
      <c r="O1845" s="253"/>
      <c r="P1845" s="253"/>
      <c r="Q1845" s="253"/>
      <c r="R1845" s="253"/>
      <c r="S1845" s="253"/>
      <c r="T1845" s="254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55" t="s">
        <v>218</v>
      </c>
      <c r="AU1845" s="255" t="s">
        <v>214</v>
      </c>
      <c r="AV1845" s="13" t="s">
        <v>83</v>
      </c>
      <c r="AW1845" s="13" t="s">
        <v>32</v>
      </c>
      <c r="AX1845" s="13" t="s">
        <v>76</v>
      </c>
      <c r="AY1845" s="255" t="s">
        <v>205</v>
      </c>
    </row>
    <row r="1846" s="13" customFormat="1">
      <c r="A1846" s="13"/>
      <c r="B1846" s="245"/>
      <c r="C1846" s="246"/>
      <c r="D1846" s="247" t="s">
        <v>218</v>
      </c>
      <c r="E1846" s="248" t="s">
        <v>1</v>
      </c>
      <c r="F1846" s="249" t="s">
        <v>222</v>
      </c>
      <c r="G1846" s="246"/>
      <c r="H1846" s="248" t="s">
        <v>1</v>
      </c>
      <c r="I1846" s="250"/>
      <c r="J1846" s="246"/>
      <c r="K1846" s="246"/>
      <c r="L1846" s="251"/>
      <c r="M1846" s="252"/>
      <c r="N1846" s="253"/>
      <c r="O1846" s="253"/>
      <c r="P1846" s="253"/>
      <c r="Q1846" s="253"/>
      <c r="R1846" s="253"/>
      <c r="S1846" s="253"/>
      <c r="T1846" s="254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55" t="s">
        <v>218</v>
      </c>
      <c r="AU1846" s="255" t="s">
        <v>214</v>
      </c>
      <c r="AV1846" s="13" t="s">
        <v>83</v>
      </c>
      <c r="AW1846" s="13" t="s">
        <v>32</v>
      </c>
      <c r="AX1846" s="13" t="s">
        <v>76</v>
      </c>
      <c r="AY1846" s="255" t="s">
        <v>205</v>
      </c>
    </row>
    <row r="1847" s="14" customFormat="1">
      <c r="A1847" s="14"/>
      <c r="B1847" s="256"/>
      <c r="C1847" s="257"/>
      <c r="D1847" s="247" t="s">
        <v>218</v>
      </c>
      <c r="E1847" s="258" t="s">
        <v>1</v>
      </c>
      <c r="F1847" s="259" t="s">
        <v>1525</v>
      </c>
      <c r="G1847" s="257"/>
      <c r="H1847" s="260">
        <v>3.6000000000000001</v>
      </c>
      <c r="I1847" s="261"/>
      <c r="J1847" s="257"/>
      <c r="K1847" s="257"/>
      <c r="L1847" s="262"/>
      <c r="M1847" s="263"/>
      <c r="N1847" s="264"/>
      <c r="O1847" s="264"/>
      <c r="P1847" s="264"/>
      <c r="Q1847" s="264"/>
      <c r="R1847" s="264"/>
      <c r="S1847" s="264"/>
      <c r="T1847" s="265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66" t="s">
        <v>218</v>
      </c>
      <c r="AU1847" s="266" t="s">
        <v>214</v>
      </c>
      <c r="AV1847" s="14" t="s">
        <v>85</v>
      </c>
      <c r="AW1847" s="14" t="s">
        <v>32</v>
      </c>
      <c r="AX1847" s="14" t="s">
        <v>76</v>
      </c>
      <c r="AY1847" s="266" t="s">
        <v>205</v>
      </c>
    </row>
    <row r="1848" s="15" customFormat="1">
      <c r="A1848" s="15"/>
      <c r="B1848" s="267"/>
      <c r="C1848" s="268"/>
      <c r="D1848" s="247" t="s">
        <v>218</v>
      </c>
      <c r="E1848" s="269" t="s">
        <v>1</v>
      </c>
      <c r="F1848" s="270" t="s">
        <v>229</v>
      </c>
      <c r="G1848" s="268"/>
      <c r="H1848" s="271">
        <v>3.6000000000000001</v>
      </c>
      <c r="I1848" s="272"/>
      <c r="J1848" s="268"/>
      <c r="K1848" s="268"/>
      <c r="L1848" s="273"/>
      <c r="M1848" s="274"/>
      <c r="N1848" s="275"/>
      <c r="O1848" s="275"/>
      <c r="P1848" s="275"/>
      <c r="Q1848" s="275"/>
      <c r="R1848" s="275"/>
      <c r="S1848" s="275"/>
      <c r="T1848" s="276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T1848" s="277" t="s">
        <v>218</v>
      </c>
      <c r="AU1848" s="277" t="s">
        <v>214</v>
      </c>
      <c r="AV1848" s="15" t="s">
        <v>213</v>
      </c>
      <c r="AW1848" s="15" t="s">
        <v>32</v>
      </c>
      <c r="AX1848" s="15" t="s">
        <v>83</v>
      </c>
      <c r="AY1848" s="277" t="s">
        <v>205</v>
      </c>
    </row>
    <row r="1849" s="2" customFormat="1" ht="24.15" customHeight="1">
      <c r="A1849" s="39"/>
      <c r="B1849" s="40"/>
      <c r="C1849" s="227" t="s">
        <v>1526</v>
      </c>
      <c r="D1849" s="227" t="s">
        <v>208</v>
      </c>
      <c r="E1849" s="228" t="s">
        <v>1527</v>
      </c>
      <c r="F1849" s="229" t="s">
        <v>1528</v>
      </c>
      <c r="G1849" s="230" t="s">
        <v>255</v>
      </c>
      <c r="H1849" s="231">
        <v>1.2</v>
      </c>
      <c r="I1849" s="232"/>
      <c r="J1849" s="233">
        <f>ROUND(I1849*H1849,2)</f>
        <v>0</v>
      </c>
      <c r="K1849" s="229" t="s">
        <v>212</v>
      </c>
      <c r="L1849" s="45"/>
      <c r="M1849" s="234" t="s">
        <v>1</v>
      </c>
      <c r="N1849" s="235" t="s">
        <v>41</v>
      </c>
      <c r="O1849" s="92"/>
      <c r="P1849" s="236">
        <f>O1849*H1849</f>
        <v>0</v>
      </c>
      <c r="Q1849" s="236">
        <v>0.00133</v>
      </c>
      <c r="R1849" s="236">
        <f>Q1849*H1849</f>
        <v>0.001596</v>
      </c>
      <c r="S1849" s="236">
        <v>0.010999999999999999</v>
      </c>
      <c r="T1849" s="237">
        <f>S1849*H1849</f>
        <v>0.013199999999999998</v>
      </c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R1849" s="238" t="s">
        <v>213</v>
      </c>
      <c r="AT1849" s="238" t="s">
        <v>208</v>
      </c>
      <c r="AU1849" s="238" t="s">
        <v>214</v>
      </c>
      <c r="AY1849" s="18" t="s">
        <v>205</v>
      </c>
      <c r="BE1849" s="239">
        <f>IF(N1849="základní",J1849,0)</f>
        <v>0</v>
      </c>
      <c r="BF1849" s="239">
        <f>IF(N1849="snížená",J1849,0)</f>
        <v>0</v>
      </c>
      <c r="BG1849" s="239">
        <f>IF(N1849="zákl. přenesená",J1849,0)</f>
        <v>0</v>
      </c>
      <c r="BH1849" s="239">
        <f>IF(N1849="sníž. přenesená",J1849,0)</f>
        <v>0</v>
      </c>
      <c r="BI1849" s="239">
        <f>IF(N1849="nulová",J1849,0)</f>
        <v>0</v>
      </c>
      <c r="BJ1849" s="18" t="s">
        <v>83</v>
      </c>
      <c r="BK1849" s="239">
        <f>ROUND(I1849*H1849,2)</f>
        <v>0</v>
      </c>
      <c r="BL1849" s="18" t="s">
        <v>213</v>
      </c>
      <c r="BM1849" s="238" t="s">
        <v>1529</v>
      </c>
    </row>
    <row r="1850" s="2" customFormat="1">
      <c r="A1850" s="39"/>
      <c r="B1850" s="40"/>
      <c r="C1850" s="41"/>
      <c r="D1850" s="240" t="s">
        <v>216</v>
      </c>
      <c r="E1850" s="41"/>
      <c r="F1850" s="241" t="s">
        <v>1530</v>
      </c>
      <c r="G1850" s="41"/>
      <c r="H1850" s="41"/>
      <c r="I1850" s="242"/>
      <c r="J1850" s="41"/>
      <c r="K1850" s="41"/>
      <c r="L1850" s="45"/>
      <c r="M1850" s="243"/>
      <c r="N1850" s="244"/>
      <c r="O1850" s="92"/>
      <c r="P1850" s="92"/>
      <c r="Q1850" s="92"/>
      <c r="R1850" s="92"/>
      <c r="S1850" s="92"/>
      <c r="T1850" s="93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T1850" s="18" t="s">
        <v>216</v>
      </c>
      <c r="AU1850" s="18" t="s">
        <v>214</v>
      </c>
    </row>
    <row r="1851" s="13" customFormat="1">
      <c r="A1851" s="13"/>
      <c r="B1851" s="245"/>
      <c r="C1851" s="246"/>
      <c r="D1851" s="247" t="s">
        <v>218</v>
      </c>
      <c r="E1851" s="248" t="s">
        <v>1</v>
      </c>
      <c r="F1851" s="249" t="s">
        <v>1458</v>
      </c>
      <c r="G1851" s="246"/>
      <c r="H1851" s="248" t="s">
        <v>1</v>
      </c>
      <c r="I1851" s="250"/>
      <c r="J1851" s="246"/>
      <c r="K1851" s="246"/>
      <c r="L1851" s="251"/>
      <c r="M1851" s="252"/>
      <c r="N1851" s="253"/>
      <c r="O1851" s="253"/>
      <c r="P1851" s="253"/>
      <c r="Q1851" s="253"/>
      <c r="R1851" s="253"/>
      <c r="S1851" s="253"/>
      <c r="T1851" s="254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55" t="s">
        <v>218</v>
      </c>
      <c r="AU1851" s="255" t="s">
        <v>214</v>
      </c>
      <c r="AV1851" s="13" t="s">
        <v>83</v>
      </c>
      <c r="AW1851" s="13" t="s">
        <v>32</v>
      </c>
      <c r="AX1851" s="13" t="s">
        <v>76</v>
      </c>
      <c r="AY1851" s="255" t="s">
        <v>205</v>
      </c>
    </row>
    <row r="1852" s="13" customFormat="1">
      <c r="A1852" s="13"/>
      <c r="B1852" s="245"/>
      <c r="C1852" s="246"/>
      <c r="D1852" s="247" t="s">
        <v>218</v>
      </c>
      <c r="E1852" s="248" t="s">
        <v>1</v>
      </c>
      <c r="F1852" s="249" t="s">
        <v>222</v>
      </c>
      <c r="G1852" s="246"/>
      <c r="H1852" s="248" t="s">
        <v>1</v>
      </c>
      <c r="I1852" s="250"/>
      <c r="J1852" s="246"/>
      <c r="K1852" s="246"/>
      <c r="L1852" s="251"/>
      <c r="M1852" s="252"/>
      <c r="N1852" s="253"/>
      <c r="O1852" s="253"/>
      <c r="P1852" s="253"/>
      <c r="Q1852" s="253"/>
      <c r="R1852" s="253"/>
      <c r="S1852" s="253"/>
      <c r="T1852" s="254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55" t="s">
        <v>218</v>
      </c>
      <c r="AU1852" s="255" t="s">
        <v>214</v>
      </c>
      <c r="AV1852" s="13" t="s">
        <v>83</v>
      </c>
      <c r="AW1852" s="13" t="s">
        <v>32</v>
      </c>
      <c r="AX1852" s="13" t="s">
        <v>76</v>
      </c>
      <c r="AY1852" s="255" t="s">
        <v>205</v>
      </c>
    </row>
    <row r="1853" s="14" customFormat="1">
      <c r="A1853" s="14"/>
      <c r="B1853" s="256"/>
      <c r="C1853" s="257"/>
      <c r="D1853" s="247" t="s">
        <v>218</v>
      </c>
      <c r="E1853" s="258" t="s">
        <v>1</v>
      </c>
      <c r="F1853" s="259" t="s">
        <v>1531</v>
      </c>
      <c r="G1853" s="257"/>
      <c r="H1853" s="260">
        <v>1.2</v>
      </c>
      <c r="I1853" s="261"/>
      <c r="J1853" s="257"/>
      <c r="K1853" s="257"/>
      <c r="L1853" s="262"/>
      <c r="M1853" s="263"/>
      <c r="N1853" s="264"/>
      <c r="O1853" s="264"/>
      <c r="P1853" s="264"/>
      <c r="Q1853" s="264"/>
      <c r="R1853" s="264"/>
      <c r="S1853" s="264"/>
      <c r="T1853" s="265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66" t="s">
        <v>218</v>
      </c>
      <c r="AU1853" s="266" t="s">
        <v>214</v>
      </c>
      <c r="AV1853" s="14" t="s">
        <v>85</v>
      </c>
      <c r="AW1853" s="14" t="s">
        <v>32</v>
      </c>
      <c r="AX1853" s="14" t="s">
        <v>76</v>
      </c>
      <c r="AY1853" s="266" t="s">
        <v>205</v>
      </c>
    </row>
    <row r="1854" s="15" customFormat="1">
      <c r="A1854" s="15"/>
      <c r="B1854" s="267"/>
      <c r="C1854" s="268"/>
      <c r="D1854" s="247" t="s">
        <v>218</v>
      </c>
      <c r="E1854" s="269" t="s">
        <v>1</v>
      </c>
      <c r="F1854" s="270" t="s">
        <v>229</v>
      </c>
      <c r="G1854" s="268"/>
      <c r="H1854" s="271">
        <v>1.2</v>
      </c>
      <c r="I1854" s="272"/>
      <c r="J1854" s="268"/>
      <c r="K1854" s="268"/>
      <c r="L1854" s="273"/>
      <c r="M1854" s="274"/>
      <c r="N1854" s="275"/>
      <c r="O1854" s="275"/>
      <c r="P1854" s="275"/>
      <c r="Q1854" s="275"/>
      <c r="R1854" s="275"/>
      <c r="S1854" s="275"/>
      <c r="T1854" s="276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T1854" s="277" t="s">
        <v>218</v>
      </c>
      <c r="AU1854" s="277" t="s">
        <v>214</v>
      </c>
      <c r="AV1854" s="15" t="s">
        <v>213</v>
      </c>
      <c r="AW1854" s="15" t="s">
        <v>32</v>
      </c>
      <c r="AX1854" s="15" t="s">
        <v>83</v>
      </c>
      <c r="AY1854" s="277" t="s">
        <v>205</v>
      </c>
    </row>
    <row r="1855" s="2" customFormat="1" ht="24.15" customHeight="1">
      <c r="A1855" s="39"/>
      <c r="B1855" s="40"/>
      <c r="C1855" s="227" t="s">
        <v>1532</v>
      </c>
      <c r="D1855" s="227" t="s">
        <v>208</v>
      </c>
      <c r="E1855" s="228" t="s">
        <v>1533</v>
      </c>
      <c r="F1855" s="229" t="s">
        <v>1534</v>
      </c>
      <c r="G1855" s="230" t="s">
        <v>255</v>
      </c>
      <c r="H1855" s="231">
        <v>1.8</v>
      </c>
      <c r="I1855" s="232"/>
      <c r="J1855" s="233">
        <f>ROUND(I1855*H1855,2)</f>
        <v>0</v>
      </c>
      <c r="K1855" s="229" t="s">
        <v>212</v>
      </c>
      <c r="L1855" s="45"/>
      <c r="M1855" s="234" t="s">
        <v>1</v>
      </c>
      <c r="N1855" s="235" t="s">
        <v>41</v>
      </c>
      <c r="O1855" s="92"/>
      <c r="P1855" s="236">
        <f>O1855*H1855</f>
        <v>0</v>
      </c>
      <c r="Q1855" s="236">
        <v>0.0015</v>
      </c>
      <c r="R1855" s="236">
        <f>Q1855*H1855</f>
        <v>0.0027000000000000001</v>
      </c>
      <c r="S1855" s="236">
        <v>0.021000000000000001</v>
      </c>
      <c r="T1855" s="237">
        <f>S1855*H1855</f>
        <v>0.0378</v>
      </c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39"/>
      <c r="AE1855" s="39"/>
      <c r="AR1855" s="238" t="s">
        <v>213</v>
      </c>
      <c r="AT1855" s="238" t="s">
        <v>208</v>
      </c>
      <c r="AU1855" s="238" t="s">
        <v>214</v>
      </c>
      <c r="AY1855" s="18" t="s">
        <v>205</v>
      </c>
      <c r="BE1855" s="239">
        <f>IF(N1855="základní",J1855,0)</f>
        <v>0</v>
      </c>
      <c r="BF1855" s="239">
        <f>IF(N1855="snížená",J1855,0)</f>
        <v>0</v>
      </c>
      <c r="BG1855" s="239">
        <f>IF(N1855="zákl. přenesená",J1855,0)</f>
        <v>0</v>
      </c>
      <c r="BH1855" s="239">
        <f>IF(N1855="sníž. přenesená",J1855,0)</f>
        <v>0</v>
      </c>
      <c r="BI1855" s="239">
        <f>IF(N1855="nulová",J1855,0)</f>
        <v>0</v>
      </c>
      <c r="BJ1855" s="18" t="s">
        <v>83</v>
      </c>
      <c r="BK1855" s="239">
        <f>ROUND(I1855*H1855,2)</f>
        <v>0</v>
      </c>
      <c r="BL1855" s="18" t="s">
        <v>213</v>
      </c>
      <c r="BM1855" s="238" t="s">
        <v>1535</v>
      </c>
    </row>
    <row r="1856" s="2" customFormat="1">
      <c r="A1856" s="39"/>
      <c r="B1856" s="40"/>
      <c r="C1856" s="41"/>
      <c r="D1856" s="240" t="s">
        <v>216</v>
      </c>
      <c r="E1856" s="41"/>
      <c r="F1856" s="241" t="s">
        <v>1536</v>
      </c>
      <c r="G1856" s="41"/>
      <c r="H1856" s="41"/>
      <c r="I1856" s="242"/>
      <c r="J1856" s="41"/>
      <c r="K1856" s="41"/>
      <c r="L1856" s="45"/>
      <c r="M1856" s="243"/>
      <c r="N1856" s="244"/>
      <c r="O1856" s="92"/>
      <c r="P1856" s="92"/>
      <c r="Q1856" s="92"/>
      <c r="R1856" s="92"/>
      <c r="S1856" s="92"/>
      <c r="T1856" s="93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T1856" s="18" t="s">
        <v>216</v>
      </c>
      <c r="AU1856" s="18" t="s">
        <v>214</v>
      </c>
    </row>
    <row r="1857" s="13" customFormat="1">
      <c r="A1857" s="13"/>
      <c r="B1857" s="245"/>
      <c r="C1857" s="246"/>
      <c r="D1857" s="247" t="s">
        <v>218</v>
      </c>
      <c r="E1857" s="248" t="s">
        <v>1</v>
      </c>
      <c r="F1857" s="249" t="s">
        <v>1458</v>
      </c>
      <c r="G1857" s="246"/>
      <c r="H1857" s="248" t="s">
        <v>1</v>
      </c>
      <c r="I1857" s="250"/>
      <c r="J1857" s="246"/>
      <c r="K1857" s="246"/>
      <c r="L1857" s="251"/>
      <c r="M1857" s="252"/>
      <c r="N1857" s="253"/>
      <c r="O1857" s="253"/>
      <c r="P1857" s="253"/>
      <c r="Q1857" s="253"/>
      <c r="R1857" s="253"/>
      <c r="S1857" s="253"/>
      <c r="T1857" s="254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55" t="s">
        <v>218</v>
      </c>
      <c r="AU1857" s="255" t="s">
        <v>214</v>
      </c>
      <c r="AV1857" s="13" t="s">
        <v>83</v>
      </c>
      <c r="AW1857" s="13" t="s">
        <v>32</v>
      </c>
      <c r="AX1857" s="13" t="s">
        <v>76</v>
      </c>
      <c r="AY1857" s="255" t="s">
        <v>205</v>
      </c>
    </row>
    <row r="1858" s="13" customFormat="1">
      <c r="A1858" s="13"/>
      <c r="B1858" s="245"/>
      <c r="C1858" s="246"/>
      <c r="D1858" s="247" t="s">
        <v>218</v>
      </c>
      <c r="E1858" s="248" t="s">
        <v>1</v>
      </c>
      <c r="F1858" s="249" t="s">
        <v>222</v>
      </c>
      <c r="G1858" s="246"/>
      <c r="H1858" s="248" t="s">
        <v>1</v>
      </c>
      <c r="I1858" s="250"/>
      <c r="J1858" s="246"/>
      <c r="K1858" s="246"/>
      <c r="L1858" s="251"/>
      <c r="M1858" s="252"/>
      <c r="N1858" s="253"/>
      <c r="O1858" s="253"/>
      <c r="P1858" s="253"/>
      <c r="Q1858" s="253"/>
      <c r="R1858" s="253"/>
      <c r="S1858" s="253"/>
      <c r="T1858" s="254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55" t="s">
        <v>218</v>
      </c>
      <c r="AU1858" s="255" t="s">
        <v>214</v>
      </c>
      <c r="AV1858" s="13" t="s">
        <v>83</v>
      </c>
      <c r="AW1858" s="13" t="s">
        <v>32</v>
      </c>
      <c r="AX1858" s="13" t="s">
        <v>76</v>
      </c>
      <c r="AY1858" s="255" t="s">
        <v>205</v>
      </c>
    </row>
    <row r="1859" s="14" customFormat="1">
      <c r="A1859" s="14"/>
      <c r="B1859" s="256"/>
      <c r="C1859" s="257"/>
      <c r="D1859" s="247" t="s">
        <v>218</v>
      </c>
      <c r="E1859" s="258" t="s">
        <v>1</v>
      </c>
      <c r="F1859" s="259" t="s">
        <v>1537</v>
      </c>
      <c r="G1859" s="257"/>
      <c r="H1859" s="260">
        <v>1.8</v>
      </c>
      <c r="I1859" s="261"/>
      <c r="J1859" s="257"/>
      <c r="K1859" s="257"/>
      <c r="L1859" s="262"/>
      <c r="M1859" s="263"/>
      <c r="N1859" s="264"/>
      <c r="O1859" s="264"/>
      <c r="P1859" s="264"/>
      <c r="Q1859" s="264"/>
      <c r="R1859" s="264"/>
      <c r="S1859" s="264"/>
      <c r="T1859" s="265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66" t="s">
        <v>218</v>
      </c>
      <c r="AU1859" s="266" t="s">
        <v>214</v>
      </c>
      <c r="AV1859" s="14" t="s">
        <v>85</v>
      </c>
      <c r="AW1859" s="14" t="s">
        <v>32</v>
      </c>
      <c r="AX1859" s="14" t="s">
        <v>76</v>
      </c>
      <c r="AY1859" s="266" t="s">
        <v>205</v>
      </c>
    </row>
    <row r="1860" s="15" customFormat="1">
      <c r="A1860" s="15"/>
      <c r="B1860" s="267"/>
      <c r="C1860" s="268"/>
      <c r="D1860" s="247" t="s">
        <v>218</v>
      </c>
      <c r="E1860" s="269" t="s">
        <v>1</v>
      </c>
      <c r="F1860" s="270" t="s">
        <v>229</v>
      </c>
      <c r="G1860" s="268"/>
      <c r="H1860" s="271">
        <v>1.8</v>
      </c>
      <c r="I1860" s="272"/>
      <c r="J1860" s="268"/>
      <c r="K1860" s="268"/>
      <c r="L1860" s="273"/>
      <c r="M1860" s="274"/>
      <c r="N1860" s="275"/>
      <c r="O1860" s="275"/>
      <c r="P1860" s="275"/>
      <c r="Q1860" s="275"/>
      <c r="R1860" s="275"/>
      <c r="S1860" s="275"/>
      <c r="T1860" s="276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T1860" s="277" t="s">
        <v>218</v>
      </c>
      <c r="AU1860" s="277" t="s">
        <v>214</v>
      </c>
      <c r="AV1860" s="15" t="s">
        <v>213</v>
      </c>
      <c r="AW1860" s="15" t="s">
        <v>32</v>
      </c>
      <c r="AX1860" s="15" t="s">
        <v>83</v>
      </c>
      <c r="AY1860" s="277" t="s">
        <v>205</v>
      </c>
    </row>
    <row r="1861" s="2" customFormat="1" ht="24.15" customHeight="1">
      <c r="A1861" s="39"/>
      <c r="B1861" s="40"/>
      <c r="C1861" s="227" t="s">
        <v>1538</v>
      </c>
      <c r="D1861" s="227" t="s">
        <v>208</v>
      </c>
      <c r="E1861" s="228" t="s">
        <v>1539</v>
      </c>
      <c r="F1861" s="229" t="s">
        <v>1540</v>
      </c>
      <c r="G1861" s="230" t="s">
        <v>255</v>
      </c>
      <c r="H1861" s="231">
        <v>1.2</v>
      </c>
      <c r="I1861" s="232"/>
      <c r="J1861" s="233">
        <f>ROUND(I1861*H1861,2)</f>
        <v>0</v>
      </c>
      <c r="K1861" s="229" t="s">
        <v>212</v>
      </c>
      <c r="L1861" s="45"/>
      <c r="M1861" s="234" t="s">
        <v>1</v>
      </c>
      <c r="N1861" s="235" t="s">
        <v>41</v>
      </c>
      <c r="O1861" s="92"/>
      <c r="P1861" s="236">
        <f>O1861*H1861</f>
        <v>0</v>
      </c>
      <c r="Q1861" s="236">
        <v>0.0032000000000000002</v>
      </c>
      <c r="R1861" s="236">
        <f>Q1861*H1861</f>
        <v>0.0038400000000000001</v>
      </c>
      <c r="S1861" s="236">
        <v>0.069000000000000006</v>
      </c>
      <c r="T1861" s="237">
        <f>S1861*H1861</f>
        <v>0.082799999999999999</v>
      </c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R1861" s="238" t="s">
        <v>213</v>
      </c>
      <c r="AT1861" s="238" t="s">
        <v>208</v>
      </c>
      <c r="AU1861" s="238" t="s">
        <v>214</v>
      </c>
      <c r="AY1861" s="18" t="s">
        <v>205</v>
      </c>
      <c r="BE1861" s="239">
        <f>IF(N1861="základní",J1861,0)</f>
        <v>0</v>
      </c>
      <c r="BF1861" s="239">
        <f>IF(N1861="snížená",J1861,0)</f>
        <v>0</v>
      </c>
      <c r="BG1861" s="239">
        <f>IF(N1861="zákl. přenesená",J1861,0)</f>
        <v>0</v>
      </c>
      <c r="BH1861" s="239">
        <f>IF(N1861="sníž. přenesená",J1861,0)</f>
        <v>0</v>
      </c>
      <c r="BI1861" s="239">
        <f>IF(N1861="nulová",J1861,0)</f>
        <v>0</v>
      </c>
      <c r="BJ1861" s="18" t="s">
        <v>83</v>
      </c>
      <c r="BK1861" s="239">
        <f>ROUND(I1861*H1861,2)</f>
        <v>0</v>
      </c>
      <c r="BL1861" s="18" t="s">
        <v>213</v>
      </c>
      <c r="BM1861" s="238" t="s">
        <v>1541</v>
      </c>
    </row>
    <row r="1862" s="2" customFormat="1">
      <c r="A1862" s="39"/>
      <c r="B1862" s="40"/>
      <c r="C1862" s="41"/>
      <c r="D1862" s="240" t="s">
        <v>216</v>
      </c>
      <c r="E1862" s="41"/>
      <c r="F1862" s="241" t="s">
        <v>1542</v>
      </c>
      <c r="G1862" s="41"/>
      <c r="H1862" s="41"/>
      <c r="I1862" s="242"/>
      <c r="J1862" s="41"/>
      <c r="K1862" s="41"/>
      <c r="L1862" s="45"/>
      <c r="M1862" s="243"/>
      <c r="N1862" s="244"/>
      <c r="O1862" s="92"/>
      <c r="P1862" s="92"/>
      <c r="Q1862" s="92"/>
      <c r="R1862" s="92"/>
      <c r="S1862" s="92"/>
      <c r="T1862" s="93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T1862" s="18" t="s">
        <v>216</v>
      </c>
      <c r="AU1862" s="18" t="s">
        <v>214</v>
      </c>
    </row>
    <row r="1863" s="13" customFormat="1">
      <c r="A1863" s="13"/>
      <c r="B1863" s="245"/>
      <c r="C1863" s="246"/>
      <c r="D1863" s="247" t="s">
        <v>218</v>
      </c>
      <c r="E1863" s="248" t="s">
        <v>1</v>
      </c>
      <c r="F1863" s="249" t="s">
        <v>1458</v>
      </c>
      <c r="G1863" s="246"/>
      <c r="H1863" s="248" t="s">
        <v>1</v>
      </c>
      <c r="I1863" s="250"/>
      <c r="J1863" s="246"/>
      <c r="K1863" s="246"/>
      <c r="L1863" s="251"/>
      <c r="M1863" s="252"/>
      <c r="N1863" s="253"/>
      <c r="O1863" s="253"/>
      <c r="P1863" s="253"/>
      <c r="Q1863" s="253"/>
      <c r="R1863" s="253"/>
      <c r="S1863" s="253"/>
      <c r="T1863" s="254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55" t="s">
        <v>218</v>
      </c>
      <c r="AU1863" s="255" t="s">
        <v>214</v>
      </c>
      <c r="AV1863" s="13" t="s">
        <v>83</v>
      </c>
      <c r="AW1863" s="13" t="s">
        <v>32</v>
      </c>
      <c r="AX1863" s="13" t="s">
        <v>76</v>
      </c>
      <c r="AY1863" s="255" t="s">
        <v>205</v>
      </c>
    </row>
    <row r="1864" s="13" customFormat="1">
      <c r="A1864" s="13"/>
      <c r="B1864" s="245"/>
      <c r="C1864" s="246"/>
      <c r="D1864" s="247" t="s">
        <v>218</v>
      </c>
      <c r="E1864" s="248" t="s">
        <v>1</v>
      </c>
      <c r="F1864" s="249" t="s">
        <v>222</v>
      </c>
      <c r="G1864" s="246"/>
      <c r="H1864" s="248" t="s">
        <v>1</v>
      </c>
      <c r="I1864" s="250"/>
      <c r="J1864" s="246"/>
      <c r="K1864" s="246"/>
      <c r="L1864" s="251"/>
      <c r="M1864" s="252"/>
      <c r="N1864" s="253"/>
      <c r="O1864" s="253"/>
      <c r="P1864" s="253"/>
      <c r="Q1864" s="253"/>
      <c r="R1864" s="253"/>
      <c r="S1864" s="253"/>
      <c r="T1864" s="254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55" t="s">
        <v>218</v>
      </c>
      <c r="AU1864" s="255" t="s">
        <v>214</v>
      </c>
      <c r="AV1864" s="13" t="s">
        <v>83</v>
      </c>
      <c r="AW1864" s="13" t="s">
        <v>32</v>
      </c>
      <c r="AX1864" s="13" t="s">
        <v>76</v>
      </c>
      <c r="AY1864" s="255" t="s">
        <v>205</v>
      </c>
    </row>
    <row r="1865" s="14" customFormat="1">
      <c r="A1865" s="14"/>
      <c r="B1865" s="256"/>
      <c r="C1865" s="257"/>
      <c r="D1865" s="247" t="s">
        <v>218</v>
      </c>
      <c r="E1865" s="258" t="s">
        <v>1</v>
      </c>
      <c r="F1865" s="259" t="s">
        <v>1543</v>
      </c>
      <c r="G1865" s="257"/>
      <c r="H1865" s="260">
        <v>1.2</v>
      </c>
      <c r="I1865" s="261"/>
      <c r="J1865" s="257"/>
      <c r="K1865" s="257"/>
      <c r="L1865" s="262"/>
      <c r="M1865" s="263"/>
      <c r="N1865" s="264"/>
      <c r="O1865" s="264"/>
      <c r="P1865" s="264"/>
      <c r="Q1865" s="264"/>
      <c r="R1865" s="264"/>
      <c r="S1865" s="264"/>
      <c r="T1865" s="265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66" t="s">
        <v>218</v>
      </c>
      <c r="AU1865" s="266" t="s">
        <v>214</v>
      </c>
      <c r="AV1865" s="14" t="s">
        <v>85</v>
      </c>
      <c r="AW1865" s="14" t="s">
        <v>32</v>
      </c>
      <c r="AX1865" s="14" t="s">
        <v>76</v>
      </c>
      <c r="AY1865" s="266" t="s">
        <v>205</v>
      </c>
    </row>
    <row r="1866" s="15" customFormat="1">
      <c r="A1866" s="15"/>
      <c r="B1866" s="267"/>
      <c r="C1866" s="268"/>
      <c r="D1866" s="247" t="s">
        <v>218</v>
      </c>
      <c r="E1866" s="269" t="s">
        <v>1</v>
      </c>
      <c r="F1866" s="270" t="s">
        <v>229</v>
      </c>
      <c r="G1866" s="268"/>
      <c r="H1866" s="271">
        <v>1.2</v>
      </c>
      <c r="I1866" s="272"/>
      <c r="J1866" s="268"/>
      <c r="K1866" s="268"/>
      <c r="L1866" s="273"/>
      <c r="M1866" s="274"/>
      <c r="N1866" s="275"/>
      <c r="O1866" s="275"/>
      <c r="P1866" s="275"/>
      <c r="Q1866" s="275"/>
      <c r="R1866" s="275"/>
      <c r="S1866" s="275"/>
      <c r="T1866" s="276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T1866" s="277" t="s">
        <v>218</v>
      </c>
      <c r="AU1866" s="277" t="s">
        <v>214</v>
      </c>
      <c r="AV1866" s="15" t="s">
        <v>213</v>
      </c>
      <c r="AW1866" s="15" t="s">
        <v>32</v>
      </c>
      <c r="AX1866" s="15" t="s">
        <v>83</v>
      </c>
      <c r="AY1866" s="277" t="s">
        <v>205</v>
      </c>
    </row>
    <row r="1867" s="12" customFormat="1" ht="20.88" customHeight="1">
      <c r="A1867" s="12"/>
      <c r="B1867" s="211"/>
      <c r="C1867" s="212"/>
      <c r="D1867" s="213" t="s">
        <v>75</v>
      </c>
      <c r="E1867" s="225" t="s">
        <v>930</v>
      </c>
      <c r="F1867" s="225" t="s">
        <v>1544</v>
      </c>
      <c r="G1867" s="212"/>
      <c r="H1867" s="212"/>
      <c r="I1867" s="215"/>
      <c r="J1867" s="226">
        <f>BK1867</f>
        <v>0</v>
      </c>
      <c r="K1867" s="212"/>
      <c r="L1867" s="217"/>
      <c r="M1867" s="218"/>
      <c r="N1867" s="219"/>
      <c r="O1867" s="219"/>
      <c r="P1867" s="220">
        <f>SUM(P1868:P1892)</f>
        <v>0</v>
      </c>
      <c r="Q1867" s="219"/>
      <c r="R1867" s="220">
        <f>SUM(R1868:R1892)</f>
        <v>0.050124000000000002</v>
      </c>
      <c r="S1867" s="219"/>
      <c r="T1867" s="221">
        <f>SUM(T1868:T1892)</f>
        <v>0.021100000000000001</v>
      </c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R1867" s="222" t="s">
        <v>83</v>
      </c>
      <c r="AT1867" s="223" t="s">
        <v>75</v>
      </c>
      <c r="AU1867" s="223" t="s">
        <v>85</v>
      </c>
      <c r="AY1867" s="222" t="s">
        <v>205</v>
      </c>
      <c r="BK1867" s="224">
        <f>SUM(BK1868:BK1892)</f>
        <v>0</v>
      </c>
    </row>
    <row r="1868" s="2" customFormat="1" ht="24.15" customHeight="1">
      <c r="A1868" s="39"/>
      <c r="B1868" s="40"/>
      <c r="C1868" s="227" t="s">
        <v>1545</v>
      </c>
      <c r="D1868" s="227" t="s">
        <v>208</v>
      </c>
      <c r="E1868" s="228" t="s">
        <v>1546</v>
      </c>
      <c r="F1868" s="229" t="s">
        <v>1547</v>
      </c>
      <c r="G1868" s="230" t="s">
        <v>255</v>
      </c>
      <c r="H1868" s="231">
        <v>7.5</v>
      </c>
      <c r="I1868" s="232"/>
      <c r="J1868" s="233">
        <f>ROUND(I1868*H1868,2)</f>
        <v>0</v>
      </c>
      <c r="K1868" s="229" t="s">
        <v>212</v>
      </c>
      <c r="L1868" s="45"/>
      <c r="M1868" s="234" t="s">
        <v>1</v>
      </c>
      <c r="N1868" s="235" t="s">
        <v>41</v>
      </c>
      <c r="O1868" s="92"/>
      <c r="P1868" s="236">
        <f>O1868*H1868</f>
        <v>0</v>
      </c>
      <c r="Q1868" s="236">
        <v>0.00055000000000000003</v>
      </c>
      <c r="R1868" s="236">
        <f>Q1868*H1868</f>
        <v>0.0041250000000000002</v>
      </c>
      <c r="S1868" s="236">
        <v>0.001</v>
      </c>
      <c r="T1868" s="237">
        <f>S1868*H1868</f>
        <v>0.0074999999999999997</v>
      </c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R1868" s="238" t="s">
        <v>213</v>
      </c>
      <c r="AT1868" s="238" t="s">
        <v>208</v>
      </c>
      <c r="AU1868" s="238" t="s">
        <v>214</v>
      </c>
      <c r="AY1868" s="18" t="s">
        <v>205</v>
      </c>
      <c r="BE1868" s="239">
        <f>IF(N1868="základní",J1868,0)</f>
        <v>0</v>
      </c>
      <c r="BF1868" s="239">
        <f>IF(N1868="snížená",J1868,0)</f>
        <v>0</v>
      </c>
      <c r="BG1868" s="239">
        <f>IF(N1868="zákl. přenesená",J1868,0)</f>
        <v>0</v>
      </c>
      <c r="BH1868" s="239">
        <f>IF(N1868="sníž. přenesená",J1868,0)</f>
        <v>0</v>
      </c>
      <c r="BI1868" s="239">
        <f>IF(N1868="nulová",J1868,0)</f>
        <v>0</v>
      </c>
      <c r="BJ1868" s="18" t="s">
        <v>83</v>
      </c>
      <c r="BK1868" s="239">
        <f>ROUND(I1868*H1868,2)</f>
        <v>0</v>
      </c>
      <c r="BL1868" s="18" t="s">
        <v>213</v>
      </c>
      <c r="BM1868" s="238" t="s">
        <v>1548</v>
      </c>
    </row>
    <row r="1869" s="2" customFormat="1">
      <c r="A1869" s="39"/>
      <c r="B1869" s="40"/>
      <c r="C1869" s="41"/>
      <c r="D1869" s="240" t="s">
        <v>216</v>
      </c>
      <c r="E1869" s="41"/>
      <c r="F1869" s="241" t="s">
        <v>1549</v>
      </c>
      <c r="G1869" s="41"/>
      <c r="H1869" s="41"/>
      <c r="I1869" s="242"/>
      <c r="J1869" s="41"/>
      <c r="K1869" s="41"/>
      <c r="L1869" s="45"/>
      <c r="M1869" s="243"/>
      <c r="N1869" s="244"/>
      <c r="O1869" s="92"/>
      <c r="P1869" s="92"/>
      <c r="Q1869" s="92"/>
      <c r="R1869" s="92"/>
      <c r="S1869" s="92"/>
      <c r="T1869" s="93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T1869" s="18" t="s">
        <v>216</v>
      </c>
      <c r="AU1869" s="18" t="s">
        <v>214</v>
      </c>
    </row>
    <row r="1870" s="13" customFormat="1">
      <c r="A1870" s="13"/>
      <c r="B1870" s="245"/>
      <c r="C1870" s="246"/>
      <c r="D1870" s="247" t="s">
        <v>218</v>
      </c>
      <c r="E1870" s="248" t="s">
        <v>1</v>
      </c>
      <c r="F1870" s="249" t="s">
        <v>219</v>
      </c>
      <c r="G1870" s="246"/>
      <c r="H1870" s="248" t="s">
        <v>1</v>
      </c>
      <c r="I1870" s="250"/>
      <c r="J1870" s="246"/>
      <c r="K1870" s="246"/>
      <c r="L1870" s="251"/>
      <c r="M1870" s="252"/>
      <c r="N1870" s="253"/>
      <c r="O1870" s="253"/>
      <c r="P1870" s="253"/>
      <c r="Q1870" s="253"/>
      <c r="R1870" s="253"/>
      <c r="S1870" s="253"/>
      <c r="T1870" s="254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55" t="s">
        <v>218</v>
      </c>
      <c r="AU1870" s="255" t="s">
        <v>214</v>
      </c>
      <c r="AV1870" s="13" t="s">
        <v>83</v>
      </c>
      <c r="AW1870" s="13" t="s">
        <v>32</v>
      </c>
      <c r="AX1870" s="13" t="s">
        <v>76</v>
      </c>
      <c r="AY1870" s="255" t="s">
        <v>205</v>
      </c>
    </row>
    <row r="1871" s="13" customFormat="1">
      <c r="A1871" s="13"/>
      <c r="B1871" s="245"/>
      <c r="C1871" s="246"/>
      <c r="D1871" s="247" t="s">
        <v>218</v>
      </c>
      <c r="E1871" s="248" t="s">
        <v>1</v>
      </c>
      <c r="F1871" s="249" t="s">
        <v>220</v>
      </c>
      <c r="G1871" s="246"/>
      <c r="H1871" s="248" t="s">
        <v>1</v>
      </c>
      <c r="I1871" s="250"/>
      <c r="J1871" s="246"/>
      <c r="K1871" s="246"/>
      <c r="L1871" s="251"/>
      <c r="M1871" s="252"/>
      <c r="N1871" s="253"/>
      <c r="O1871" s="253"/>
      <c r="P1871" s="253"/>
      <c r="Q1871" s="253"/>
      <c r="R1871" s="253"/>
      <c r="S1871" s="253"/>
      <c r="T1871" s="254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255" t="s">
        <v>218</v>
      </c>
      <c r="AU1871" s="255" t="s">
        <v>214</v>
      </c>
      <c r="AV1871" s="13" t="s">
        <v>83</v>
      </c>
      <c r="AW1871" s="13" t="s">
        <v>32</v>
      </c>
      <c r="AX1871" s="13" t="s">
        <v>76</v>
      </c>
      <c r="AY1871" s="255" t="s">
        <v>205</v>
      </c>
    </row>
    <row r="1872" s="13" customFormat="1">
      <c r="A1872" s="13"/>
      <c r="B1872" s="245"/>
      <c r="C1872" s="246"/>
      <c r="D1872" s="247" t="s">
        <v>218</v>
      </c>
      <c r="E1872" s="248" t="s">
        <v>1</v>
      </c>
      <c r="F1872" s="249" t="s">
        <v>222</v>
      </c>
      <c r="G1872" s="246"/>
      <c r="H1872" s="248" t="s">
        <v>1</v>
      </c>
      <c r="I1872" s="250"/>
      <c r="J1872" s="246"/>
      <c r="K1872" s="246"/>
      <c r="L1872" s="251"/>
      <c r="M1872" s="252"/>
      <c r="N1872" s="253"/>
      <c r="O1872" s="253"/>
      <c r="P1872" s="253"/>
      <c r="Q1872" s="253"/>
      <c r="R1872" s="253"/>
      <c r="S1872" s="253"/>
      <c r="T1872" s="254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55" t="s">
        <v>218</v>
      </c>
      <c r="AU1872" s="255" t="s">
        <v>214</v>
      </c>
      <c r="AV1872" s="13" t="s">
        <v>83</v>
      </c>
      <c r="AW1872" s="13" t="s">
        <v>32</v>
      </c>
      <c r="AX1872" s="13" t="s">
        <v>76</v>
      </c>
      <c r="AY1872" s="255" t="s">
        <v>205</v>
      </c>
    </row>
    <row r="1873" s="13" customFormat="1">
      <c r="A1873" s="13"/>
      <c r="B1873" s="245"/>
      <c r="C1873" s="246"/>
      <c r="D1873" s="247" t="s">
        <v>218</v>
      </c>
      <c r="E1873" s="248" t="s">
        <v>1</v>
      </c>
      <c r="F1873" s="249" t="s">
        <v>1550</v>
      </c>
      <c r="G1873" s="246"/>
      <c r="H1873" s="248" t="s">
        <v>1</v>
      </c>
      <c r="I1873" s="250"/>
      <c r="J1873" s="246"/>
      <c r="K1873" s="246"/>
      <c r="L1873" s="251"/>
      <c r="M1873" s="252"/>
      <c r="N1873" s="253"/>
      <c r="O1873" s="253"/>
      <c r="P1873" s="253"/>
      <c r="Q1873" s="253"/>
      <c r="R1873" s="253"/>
      <c r="S1873" s="253"/>
      <c r="T1873" s="254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55" t="s">
        <v>218</v>
      </c>
      <c r="AU1873" s="255" t="s">
        <v>214</v>
      </c>
      <c r="AV1873" s="13" t="s">
        <v>83</v>
      </c>
      <c r="AW1873" s="13" t="s">
        <v>32</v>
      </c>
      <c r="AX1873" s="13" t="s">
        <v>76</v>
      </c>
      <c r="AY1873" s="255" t="s">
        <v>205</v>
      </c>
    </row>
    <row r="1874" s="14" customFormat="1">
      <c r="A1874" s="14"/>
      <c r="B1874" s="256"/>
      <c r="C1874" s="257"/>
      <c r="D1874" s="247" t="s">
        <v>218</v>
      </c>
      <c r="E1874" s="258" t="s">
        <v>1</v>
      </c>
      <c r="F1874" s="259" t="s">
        <v>1551</v>
      </c>
      <c r="G1874" s="257"/>
      <c r="H1874" s="260">
        <v>7.5</v>
      </c>
      <c r="I1874" s="261"/>
      <c r="J1874" s="257"/>
      <c r="K1874" s="257"/>
      <c r="L1874" s="262"/>
      <c r="M1874" s="263"/>
      <c r="N1874" s="264"/>
      <c r="O1874" s="264"/>
      <c r="P1874" s="264"/>
      <c r="Q1874" s="264"/>
      <c r="R1874" s="264"/>
      <c r="S1874" s="264"/>
      <c r="T1874" s="265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66" t="s">
        <v>218</v>
      </c>
      <c r="AU1874" s="266" t="s">
        <v>214</v>
      </c>
      <c r="AV1874" s="14" t="s">
        <v>85</v>
      </c>
      <c r="AW1874" s="14" t="s">
        <v>32</v>
      </c>
      <c r="AX1874" s="14" t="s">
        <v>76</v>
      </c>
      <c r="AY1874" s="266" t="s">
        <v>205</v>
      </c>
    </row>
    <row r="1875" s="15" customFormat="1">
      <c r="A1875" s="15"/>
      <c r="B1875" s="267"/>
      <c r="C1875" s="268"/>
      <c r="D1875" s="247" t="s">
        <v>218</v>
      </c>
      <c r="E1875" s="269" t="s">
        <v>1</v>
      </c>
      <c r="F1875" s="270" t="s">
        <v>229</v>
      </c>
      <c r="G1875" s="268"/>
      <c r="H1875" s="271">
        <v>7.5</v>
      </c>
      <c r="I1875" s="272"/>
      <c r="J1875" s="268"/>
      <c r="K1875" s="268"/>
      <c r="L1875" s="273"/>
      <c r="M1875" s="274"/>
      <c r="N1875" s="275"/>
      <c r="O1875" s="275"/>
      <c r="P1875" s="275"/>
      <c r="Q1875" s="275"/>
      <c r="R1875" s="275"/>
      <c r="S1875" s="275"/>
      <c r="T1875" s="276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T1875" s="277" t="s">
        <v>218</v>
      </c>
      <c r="AU1875" s="277" t="s">
        <v>214</v>
      </c>
      <c r="AV1875" s="15" t="s">
        <v>213</v>
      </c>
      <c r="AW1875" s="15" t="s">
        <v>32</v>
      </c>
      <c r="AX1875" s="15" t="s">
        <v>83</v>
      </c>
      <c r="AY1875" s="277" t="s">
        <v>205</v>
      </c>
    </row>
    <row r="1876" s="2" customFormat="1" ht="16.5" customHeight="1">
      <c r="A1876" s="39"/>
      <c r="B1876" s="40"/>
      <c r="C1876" s="289" t="s">
        <v>1552</v>
      </c>
      <c r="D1876" s="289" t="s">
        <v>386</v>
      </c>
      <c r="E1876" s="290" t="s">
        <v>1553</v>
      </c>
      <c r="F1876" s="291" t="s">
        <v>1554</v>
      </c>
      <c r="G1876" s="292" t="s">
        <v>255</v>
      </c>
      <c r="H1876" s="293">
        <v>8.25</v>
      </c>
      <c r="I1876" s="294"/>
      <c r="J1876" s="295">
        <f>ROUND(I1876*H1876,2)</f>
        <v>0</v>
      </c>
      <c r="K1876" s="291" t="s">
        <v>212</v>
      </c>
      <c r="L1876" s="296"/>
      <c r="M1876" s="297" t="s">
        <v>1</v>
      </c>
      <c r="N1876" s="298" t="s">
        <v>41</v>
      </c>
      <c r="O1876" s="92"/>
      <c r="P1876" s="236">
        <f>O1876*H1876</f>
        <v>0</v>
      </c>
      <c r="Q1876" s="236">
        <v>0.0010200000000000001</v>
      </c>
      <c r="R1876" s="236">
        <f>Q1876*H1876</f>
        <v>0.0084150000000000006</v>
      </c>
      <c r="S1876" s="236">
        <v>0</v>
      </c>
      <c r="T1876" s="237">
        <f>S1876*H1876</f>
        <v>0</v>
      </c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R1876" s="238" t="s">
        <v>276</v>
      </c>
      <c r="AT1876" s="238" t="s">
        <v>386</v>
      </c>
      <c r="AU1876" s="238" t="s">
        <v>214</v>
      </c>
      <c r="AY1876" s="18" t="s">
        <v>205</v>
      </c>
      <c r="BE1876" s="239">
        <f>IF(N1876="základní",J1876,0)</f>
        <v>0</v>
      </c>
      <c r="BF1876" s="239">
        <f>IF(N1876="snížená",J1876,0)</f>
        <v>0</v>
      </c>
      <c r="BG1876" s="239">
        <f>IF(N1876="zákl. přenesená",J1876,0)</f>
        <v>0</v>
      </c>
      <c r="BH1876" s="239">
        <f>IF(N1876="sníž. přenesená",J1876,0)</f>
        <v>0</v>
      </c>
      <c r="BI1876" s="239">
        <f>IF(N1876="nulová",J1876,0)</f>
        <v>0</v>
      </c>
      <c r="BJ1876" s="18" t="s">
        <v>83</v>
      </c>
      <c r="BK1876" s="239">
        <f>ROUND(I1876*H1876,2)</f>
        <v>0</v>
      </c>
      <c r="BL1876" s="18" t="s">
        <v>213</v>
      </c>
      <c r="BM1876" s="238" t="s">
        <v>1555</v>
      </c>
    </row>
    <row r="1877" s="14" customFormat="1">
      <c r="A1877" s="14"/>
      <c r="B1877" s="256"/>
      <c r="C1877" s="257"/>
      <c r="D1877" s="247" t="s">
        <v>218</v>
      </c>
      <c r="E1877" s="257"/>
      <c r="F1877" s="259" t="s">
        <v>1556</v>
      </c>
      <c r="G1877" s="257"/>
      <c r="H1877" s="260">
        <v>8.25</v>
      </c>
      <c r="I1877" s="261"/>
      <c r="J1877" s="257"/>
      <c r="K1877" s="257"/>
      <c r="L1877" s="262"/>
      <c r="M1877" s="263"/>
      <c r="N1877" s="264"/>
      <c r="O1877" s="264"/>
      <c r="P1877" s="264"/>
      <c r="Q1877" s="264"/>
      <c r="R1877" s="264"/>
      <c r="S1877" s="264"/>
      <c r="T1877" s="265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66" t="s">
        <v>218</v>
      </c>
      <c r="AU1877" s="266" t="s">
        <v>214</v>
      </c>
      <c r="AV1877" s="14" t="s">
        <v>85</v>
      </c>
      <c r="AW1877" s="14" t="s">
        <v>4</v>
      </c>
      <c r="AX1877" s="14" t="s">
        <v>83</v>
      </c>
      <c r="AY1877" s="266" t="s">
        <v>205</v>
      </c>
    </row>
    <row r="1878" s="2" customFormat="1" ht="24.15" customHeight="1">
      <c r="A1878" s="39"/>
      <c r="B1878" s="40"/>
      <c r="C1878" s="289" t="s">
        <v>1557</v>
      </c>
      <c r="D1878" s="289" t="s">
        <v>386</v>
      </c>
      <c r="E1878" s="290" t="s">
        <v>1558</v>
      </c>
      <c r="F1878" s="291" t="s">
        <v>1559</v>
      </c>
      <c r="G1878" s="292" t="s">
        <v>1560</v>
      </c>
      <c r="H1878" s="293">
        <v>0.5</v>
      </c>
      <c r="I1878" s="294"/>
      <c r="J1878" s="295">
        <f>ROUND(I1878*H1878,2)</f>
        <v>0</v>
      </c>
      <c r="K1878" s="291" t="s">
        <v>212</v>
      </c>
      <c r="L1878" s="296"/>
      <c r="M1878" s="297" t="s">
        <v>1</v>
      </c>
      <c r="N1878" s="298" t="s">
        <v>41</v>
      </c>
      <c r="O1878" s="92"/>
      <c r="P1878" s="236">
        <f>O1878*H1878</f>
        <v>0</v>
      </c>
      <c r="Q1878" s="236">
        <v>0.00085999999999999998</v>
      </c>
      <c r="R1878" s="236">
        <f>Q1878*H1878</f>
        <v>0.00042999999999999999</v>
      </c>
      <c r="S1878" s="236">
        <v>0</v>
      </c>
      <c r="T1878" s="237">
        <f>S1878*H1878</f>
        <v>0</v>
      </c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R1878" s="238" t="s">
        <v>276</v>
      </c>
      <c r="AT1878" s="238" t="s">
        <v>386</v>
      </c>
      <c r="AU1878" s="238" t="s">
        <v>214</v>
      </c>
      <c r="AY1878" s="18" t="s">
        <v>205</v>
      </c>
      <c r="BE1878" s="239">
        <f>IF(N1878="základní",J1878,0)</f>
        <v>0</v>
      </c>
      <c r="BF1878" s="239">
        <f>IF(N1878="snížená",J1878,0)</f>
        <v>0</v>
      </c>
      <c r="BG1878" s="239">
        <f>IF(N1878="zákl. přenesená",J1878,0)</f>
        <v>0</v>
      </c>
      <c r="BH1878" s="239">
        <f>IF(N1878="sníž. přenesená",J1878,0)</f>
        <v>0</v>
      </c>
      <c r="BI1878" s="239">
        <f>IF(N1878="nulová",J1878,0)</f>
        <v>0</v>
      </c>
      <c r="BJ1878" s="18" t="s">
        <v>83</v>
      </c>
      <c r="BK1878" s="239">
        <f>ROUND(I1878*H1878,2)</f>
        <v>0</v>
      </c>
      <c r="BL1878" s="18" t="s">
        <v>213</v>
      </c>
      <c r="BM1878" s="238" t="s">
        <v>1561</v>
      </c>
    </row>
    <row r="1879" s="14" customFormat="1">
      <c r="A1879" s="14"/>
      <c r="B1879" s="256"/>
      <c r="C1879" s="257"/>
      <c r="D1879" s="247" t="s">
        <v>218</v>
      </c>
      <c r="E1879" s="257"/>
      <c r="F1879" s="259" t="s">
        <v>1562</v>
      </c>
      <c r="G1879" s="257"/>
      <c r="H1879" s="260">
        <v>0.5</v>
      </c>
      <c r="I1879" s="261"/>
      <c r="J1879" s="257"/>
      <c r="K1879" s="257"/>
      <c r="L1879" s="262"/>
      <c r="M1879" s="263"/>
      <c r="N1879" s="264"/>
      <c r="O1879" s="264"/>
      <c r="P1879" s="264"/>
      <c r="Q1879" s="264"/>
      <c r="R1879" s="264"/>
      <c r="S1879" s="264"/>
      <c r="T1879" s="265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66" t="s">
        <v>218</v>
      </c>
      <c r="AU1879" s="266" t="s">
        <v>214</v>
      </c>
      <c r="AV1879" s="14" t="s">
        <v>85</v>
      </c>
      <c r="AW1879" s="14" t="s">
        <v>4</v>
      </c>
      <c r="AX1879" s="14" t="s">
        <v>83</v>
      </c>
      <c r="AY1879" s="266" t="s">
        <v>205</v>
      </c>
    </row>
    <row r="1880" s="2" customFormat="1" ht="24.15" customHeight="1">
      <c r="A1880" s="39"/>
      <c r="B1880" s="40"/>
      <c r="C1880" s="289" t="s">
        <v>1563</v>
      </c>
      <c r="D1880" s="289" t="s">
        <v>386</v>
      </c>
      <c r="E1880" s="290" t="s">
        <v>1564</v>
      </c>
      <c r="F1880" s="291" t="s">
        <v>1565</v>
      </c>
      <c r="G1880" s="292" t="s">
        <v>1560</v>
      </c>
      <c r="H1880" s="293">
        <v>0.5</v>
      </c>
      <c r="I1880" s="294"/>
      <c r="J1880" s="295">
        <f>ROUND(I1880*H1880,2)</f>
        <v>0</v>
      </c>
      <c r="K1880" s="291" t="s">
        <v>212</v>
      </c>
      <c r="L1880" s="296"/>
      <c r="M1880" s="297" t="s">
        <v>1</v>
      </c>
      <c r="N1880" s="298" t="s">
        <v>41</v>
      </c>
      <c r="O1880" s="92"/>
      <c r="P1880" s="236">
        <f>O1880*H1880</f>
        <v>0</v>
      </c>
      <c r="Q1880" s="236">
        <v>0.0025000000000000001</v>
      </c>
      <c r="R1880" s="236">
        <f>Q1880*H1880</f>
        <v>0.00125</v>
      </c>
      <c r="S1880" s="236">
        <v>0</v>
      </c>
      <c r="T1880" s="237">
        <f>S1880*H1880</f>
        <v>0</v>
      </c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R1880" s="238" t="s">
        <v>276</v>
      </c>
      <c r="AT1880" s="238" t="s">
        <v>386</v>
      </c>
      <c r="AU1880" s="238" t="s">
        <v>214</v>
      </c>
      <c r="AY1880" s="18" t="s">
        <v>205</v>
      </c>
      <c r="BE1880" s="239">
        <f>IF(N1880="základní",J1880,0)</f>
        <v>0</v>
      </c>
      <c r="BF1880" s="239">
        <f>IF(N1880="snížená",J1880,0)</f>
        <v>0</v>
      </c>
      <c r="BG1880" s="239">
        <f>IF(N1880="zákl. přenesená",J1880,0)</f>
        <v>0</v>
      </c>
      <c r="BH1880" s="239">
        <f>IF(N1880="sníž. přenesená",J1880,0)</f>
        <v>0</v>
      </c>
      <c r="BI1880" s="239">
        <f>IF(N1880="nulová",J1880,0)</f>
        <v>0</v>
      </c>
      <c r="BJ1880" s="18" t="s">
        <v>83</v>
      </c>
      <c r="BK1880" s="239">
        <f>ROUND(I1880*H1880,2)</f>
        <v>0</v>
      </c>
      <c r="BL1880" s="18" t="s">
        <v>213</v>
      </c>
      <c r="BM1880" s="238" t="s">
        <v>1566</v>
      </c>
    </row>
    <row r="1881" s="14" customFormat="1">
      <c r="A1881" s="14"/>
      <c r="B1881" s="256"/>
      <c r="C1881" s="257"/>
      <c r="D1881" s="247" t="s">
        <v>218</v>
      </c>
      <c r="E1881" s="257"/>
      <c r="F1881" s="259" t="s">
        <v>1567</v>
      </c>
      <c r="G1881" s="257"/>
      <c r="H1881" s="260">
        <v>0.5</v>
      </c>
      <c r="I1881" s="261"/>
      <c r="J1881" s="257"/>
      <c r="K1881" s="257"/>
      <c r="L1881" s="262"/>
      <c r="M1881" s="263"/>
      <c r="N1881" s="264"/>
      <c r="O1881" s="264"/>
      <c r="P1881" s="264"/>
      <c r="Q1881" s="264"/>
      <c r="R1881" s="264"/>
      <c r="S1881" s="264"/>
      <c r="T1881" s="265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T1881" s="266" t="s">
        <v>218</v>
      </c>
      <c r="AU1881" s="266" t="s">
        <v>214</v>
      </c>
      <c r="AV1881" s="14" t="s">
        <v>85</v>
      </c>
      <c r="AW1881" s="14" t="s">
        <v>4</v>
      </c>
      <c r="AX1881" s="14" t="s">
        <v>83</v>
      </c>
      <c r="AY1881" s="266" t="s">
        <v>205</v>
      </c>
    </row>
    <row r="1882" s="2" customFormat="1" ht="24.15" customHeight="1">
      <c r="A1882" s="39"/>
      <c r="B1882" s="40"/>
      <c r="C1882" s="227" t="s">
        <v>1568</v>
      </c>
      <c r="D1882" s="227" t="s">
        <v>208</v>
      </c>
      <c r="E1882" s="228" t="s">
        <v>1569</v>
      </c>
      <c r="F1882" s="229" t="s">
        <v>1570</v>
      </c>
      <c r="G1882" s="230" t="s">
        <v>255</v>
      </c>
      <c r="H1882" s="231">
        <v>13.6</v>
      </c>
      <c r="I1882" s="232"/>
      <c r="J1882" s="233">
        <f>ROUND(I1882*H1882,2)</f>
        <v>0</v>
      </c>
      <c r="K1882" s="229" t="s">
        <v>212</v>
      </c>
      <c r="L1882" s="45"/>
      <c r="M1882" s="234" t="s">
        <v>1</v>
      </c>
      <c r="N1882" s="235" t="s">
        <v>41</v>
      </c>
      <c r="O1882" s="92"/>
      <c r="P1882" s="236">
        <f>O1882*H1882</f>
        <v>0</v>
      </c>
      <c r="Q1882" s="236">
        <v>0.00079000000000000001</v>
      </c>
      <c r="R1882" s="236">
        <f>Q1882*H1882</f>
        <v>0.010744</v>
      </c>
      <c r="S1882" s="236">
        <v>0.001</v>
      </c>
      <c r="T1882" s="237">
        <f>S1882*H1882</f>
        <v>0.013599999999999999</v>
      </c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R1882" s="238" t="s">
        <v>213</v>
      </c>
      <c r="AT1882" s="238" t="s">
        <v>208</v>
      </c>
      <c r="AU1882" s="238" t="s">
        <v>214</v>
      </c>
      <c r="AY1882" s="18" t="s">
        <v>205</v>
      </c>
      <c r="BE1882" s="239">
        <f>IF(N1882="základní",J1882,0)</f>
        <v>0</v>
      </c>
      <c r="BF1882" s="239">
        <f>IF(N1882="snížená",J1882,0)</f>
        <v>0</v>
      </c>
      <c r="BG1882" s="239">
        <f>IF(N1882="zákl. přenesená",J1882,0)</f>
        <v>0</v>
      </c>
      <c r="BH1882" s="239">
        <f>IF(N1882="sníž. přenesená",J1882,0)</f>
        <v>0</v>
      </c>
      <c r="BI1882" s="239">
        <f>IF(N1882="nulová",J1882,0)</f>
        <v>0</v>
      </c>
      <c r="BJ1882" s="18" t="s">
        <v>83</v>
      </c>
      <c r="BK1882" s="239">
        <f>ROUND(I1882*H1882,2)</f>
        <v>0</v>
      </c>
      <c r="BL1882" s="18" t="s">
        <v>213</v>
      </c>
      <c r="BM1882" s="238" t="s">
        <v>1571</v>
      </c>
    </row>
    <row r="1883" s="2" customFormat="1">
      <c r="A1883" s="39"/>
      <c r="B1883" s="40"/>
      <c r="C1883" s="41"/>
      <c r="D1883" s="240" t="s">
        <v>216</v>
      </c>
      <c r="E1883" s="41"/>
      <c r="F1883" s="241" t="s">
        <v>1572</v>
      </c>
      <c r="G1883" s="41"/>
      <c r="H1883" s="41"/>
      <c r="I1883" s="242"/>
      <c r="J1883" s="41"/>
      <c r="K1883" s="41"/>
      <c r="L1883" s="45"/>
      <c r="M1883" s="243"/>
      <c r="N1883" s="244"/>
      <c r="O1883" s="92"/>
      <c r="P1883" s="92"/>
      <c r="Q1883" s="92"/>
      <c r="R1883" s="92"/>
      <c r="S1883" s="92"/>
      <c r="T1883" s="93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T1883" s="18" t="s">
        <v>216</v>
      </c>
      <c r="AU1883" s="18" t="s">
        <v>214</v>
      </c>
    </row>
    <row r="1884" s="13" customFormat="1">
      <c r="A1884" s="13"/>
      <c r="B1884" s="245"/>
      <c r="C1884" s="246"/>
      <c r="D1884" s="247" t="s">
        <v>218</v>
      </c>
      <c r="E1884" s="248" t="s">
        <v>1</v>
      </c>
      <c r="F1884" s="249" t="s">
        <v>219</v>
      </c>
      <c r="G1884" s="246"/>
      <c r="H1884" s="248" t="s">
        <v>1</v>
      </c>
      <c r="I1884" s="250"/>
      <c r="J1884" s="246"/>
      <c r="K1884" s="246"/>
      <c r="L1884" s="251"/>
      <c r="M1884" s="252"/>
      <c r="N1884" s="253"/>
      <c r="O1884" s="253"/>
      <c r="P1884" s="253"/>
      <c r="Q1884" s="253"/>
      <c r="R1884" s="253"/>
      <c r="S1884" s="253"/>
      <c r="T1884" s="254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55" t="s">
        <v>218</v>
      </c>
      <c r="AU1884" s="255" t="s">
        <v>214</v>
      </c>
      <c r="AV1884" s="13" t="s">
        <v>83</v>
      </c>
      <c r="AW1884" s="13" t="s">
        <v>32</v>
      </c>
      <c r="AX1884" s="13" t="s">
        <v>76</v>
      </c>
      <c r="AY1884" s="255" t="s">
        <v>205</v>
      </c>
    </row>
    <row r="1885" s="13" customFormat="1">
      <c r="A1885" s="13"/>
      <c r="B1885" s="245"/>
      <c r="C1885" s="246"/>
      <c r="D1885" s="247" t="s">
        <v>218</v>
      </c>
      <c r="E1885" s="248" t="s">
        <v>1</v>
      </c>
      <c r="F1885" s="249" t="s">
        <v>220</v>
      </c>
      <c r="G1885" s="246"/>
      <c r="H1885" s="248" t="s">
        <v>1</v>
      </c>
      <c r="I1885" s="250"/>
      <c r="J1885" s="246"/>
      <c r="K1885" s="246"/>
      <c r="L1885" s="251"/>
      <c r="M1885" s="252"/>
      <c r="N1885" s="253"/>
      <c r="O1885" s="253"/>
      <c r="P1885" s="253"/>
      <c r="Q1885" s="253"/>
      <c r="R1885" s="253"/>
      <c r="S1885" s="253"/>
      <c r="T1885" s="254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55" t="s">
        <v>218</v>
      </c>
      <c r="AU1885" s="255" t="s">
        <v>214</v>
      </c>
      <c r="AV1885" s="13" t="s">
        <v>83</v>
      </c>
      <c r="AW1885" s="13" t="s">
        <v>32</v>
      </c>
      <c r="AX1885" s="13" t="s">
        <v>76</v>
      </c>
      <c r="AY1885" s="255" t="s">
        <v>205</v>
      </c>
    </row>
    <row r="1886" s="13" customFormat="1">
      <c r="A1886" s="13"/>
      <c r="B1886" s="245"/>
      <c r="C1886" s="246"/>
      <c r="D1886" s="247" t="s">
        <v>218</v>
      </c>
      <c r="E1886" s="248" t="s">
        <v>1</v>
      </c>
      <c r="F1886" s="249" t="s">
        <v>222</v>
      </c>
      <c r="G1886" s="246"/>
      <c r="H1886" s="248" t="s">
        <v>1</v>
      </c>
      <c r="I1886" s="250"/>
      <c r="J1886" s="246"/>
      <c r="K1886" s="246"/>
      <c r="L1886" s="251"/>
      <c r="M1886" s="252"/>
      <c r="N1886" s="253"/>
      <c r="O1886" s="253"/>
      <c r="P1886" s="253"/>
      <c r="Q1886" s="253"/>
      <c r="R1886" s="253"/>
      <c r="S1886" s="253"/>
      <c r="T1886" s="254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55" t="s">
        <v>218</v>
      </c>
      <c r="AU1886" s="255" t="s">
        <v>214</v>
      </c>
      <c r="AV1886" s="13" t="s">
        <v>83</v>
      </c>
      <c r="AW1886" s="13" t="s">
        <v>32</v>
      </c>
      <c r="AX1886" s="13" t="s">
        <v>76</v>
      </c>
      <c r="AY1886" s="255" t="s">
        <v>205</v>
      </c>
    </row>
    <row r="1887" s="13" customFormat="1">
      <c r="A1887" s="13"/>
      <c r="B1887" s="245"/>
      <c r="C1887" s="246"/>
      <c r="D1887" s="247" t="s">
        <v>218</v>
      </c>
      <c r="E1887" s="248" t="s">
        <v>1</v>
      </c>
      <c r="F1887" s="249" t="s">
        <v>1400</v>
      </c>
      <c r="G1887" s="246"/>
      <c r="H1887" s="248" t="s">
        <v>1</v>
      </c>
      <c r="I1887" s="250"/>
      <c r="J1887" s="246"/>
      <c r="K1887" s="246"/>
      <c r="L1887" s="251"/>
      <c r="M1887" s="252"/>
      <c r="N1887" s="253"/>
      <c r="O1887" s="253"/>
      <c r="P1887" s="253"/>
      <c r="Q1887" s="253"/>
      <c r="R1887" s="253"/>
      <c r="S1887" s="253"/>
      <c r="T1887" s="254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255" t="s">
        <v>218</v>
      </c>
      <c r="AU1887" s="255" t="s">
        <v>214</v>
      </c>
      <c r="AV1887" s="13" t="s">
        <v>83</v>
      </c>
      <c r="AW1887" s="13" t="s">
        <v>32</v>
      </c>
      <c r="AX1887" s="13" t="s">
        <v>76</v>
      </c>
      <c r="AY1887" s="255" t="s">
        <v>205</v>
      </c>
    </row>
    <row r="1888" s="14" customFormat="1">
      <c r="A1888" s="14"/>
      <c r="B1888" s="256"/>
      <c r="C1888" s="257"/>
      <c r="D1888" s="247" t="s">
        <v>218</v>
      </c>
      <c r="E1888" s="258" t="s">
        <v>1</v>
      </c>
      <c r="F1888" s="259" t="s">
        <v>1573</v>
      </c>
      <c r="G1888" s="257"/>
      <c r="H1888" s="260">
        <v>6.7999999999999998</v>
      </c>
      <c r="I1888" s="261"/>
      <c r="J1888" s="257"/>
      <c r="K1888" s="257"/>
      <c r="L1888" s="262"/>
      <c r="M1888" s="263"/>
      <c r="N1888" s="264"/>
      <c r="O1888" s="264"/>
      <c r="P1888" s="264"/>
      <c r="Q1888" s="264"/>
      <c r="R1888" s="264"/>
      <c r="S1888" s="264"/>
      <c r="T1888" s="265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66" t="s">
        <v>218</v>
      </c>
      <c r="AU1888" s="266" t="s">
        <v>214</v>
      </c>
      <c r="AV1888" s="14" t="s">
        <v>85</v>
      </c>
      <c r="AW1888" s="14" t="s">
        <v>32</v>
      </c>
      <c r="AX1888" s="14" t="s">
        <v>76</v>
      </c>
      <c r="AY1888" s="266" t="s">
        <v>205</v>
      </c>
    </row>
    <row r="1889" s="14" customFormat="1">
      <c r="A1889" s="14"/>
      <c r="B1889" s="256"/>
      <c r="C1889" s="257"/>
      <c r="D1889" s="247" t="s">
        <v>218</v>
      </c>
      <c r="E1889" s="258" t="s">
        <v>1</v>
      </c>
      <c r="F1889" s="259" t="s">
        <v>1574</v>
      </c>
      <c r="G1889" s="257"/>
      <c r="H1889" s="260">
        <v>6.7999999999999998</v>
      </c>
      <c r="I1889" s="261"/>
      <c r="J1889" s="257"/>
      <c r="K1889" s="257"/>
      <c r="L1889" s="262"/>
      <c r="M1889" s="263"/>
      <c r="N1889" s="264"/>
      <c r="O1889" s="264"/>
      <c r="P1889" s="264"/>
      <c r="Q1889" s="264"/>
      <c r="R1889" s="264"/>
      <c r="S1889" s="264"/>
      <c r="T1889" s="265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66" t="s">
        <v>218</v>
      </c>
      <c r="AU1889" s="266" t="s">
        <v>214</v>
      </c>
      <c r="AV1889" s="14" t="s">
        <v>85</v>
      </c>
      <c r="AW1889" s="14" t="s">
        <v>32</v>
      </c>
      <c r="AX1889" s="14" t="s">
        <v>76</v>
      </c>
      <c r="AY1889" s="266" t="s">
        <v>205</v>
      </c>
    </row>
    <row r="1890" s="15" customFormat="1">
      <c r="A1890" s="15"/>
      <c r="B1890" s="267"/>
      <c r="C1890" s="268"/>
      <c r="D1890" s="247" t="s">
        <v>218</v>
      </c>
      <c r="E1890" s="269" t="s">
        <v>1</v>
      </c>
      <c r="F1890" s="270" t="s">
        <v>229</v>
      </c>
      <c r="G1890" s="268"/>
      <c r="H1890" s="271">
        <v>13.6</v>
      </c>
      <c r="I1890" s="272"/>
      <c r="J1890" s="268"/>
      <c r="K1890" s="268"/>
      <c r="L1890" s="273"/>
      <c r="M1890" s="274"/>
      <c r="N1890" s="275"/>
      <c r="O1890" s="275"/>
      <c r="P1890" s="275"/>
      <c r="Q1890" s="275"/>
      <c r="R1890" s="275"/>
      <c r="S1890" s="275"/>
      <c r="T1890" s="276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T1890" s="277" t="s">
        <v>218</v>
      </c>
      <c r="AU1890" s="277" t="s">
        <v>214</v>
      </c>
      <c r="AV1890" s="15" t="s">
        <v>213</v>
      </c>
      <c r="AW1890" s="15" t="s">
        <v>32</v>
      </c>
      <c r="AX1890" s="15" t="s">
        <v>83</v>
      </c>
      <c r="AY1890" s="277" t="s">
        <v>205</v>
      </c>
    </row>
    <row r="1891" s="2" customFormat="1" ht="16.5" customHeight="1">
      <c r="A1891" s="39"/>
      <c r="B1891" s="40"/>
      <c r="C1891" s="289" t="s">
        <v>1575</v>
      </c>
      <c r="D1891" s="289" t="s">
        <v>386</v>
      </c>
      <c r="E1891" s="290" t="s">
        <v>1576</v>
      </c>
      <c r="F1891" s="291" t="s">
        <v>1577</v>
      </c>
      <c r="G1891" s="292" t="s">
        <v>547</v>
      </c>
      <c r="H1891" s="293">
        <v>68</v>
      </c>
      <c r="I1891" s="294"/>
      <c r="J1891" s="295">
        <f>ROUND(I1891*H1891,2)</f>
        <v>0</v>
      </c>
      <c r="K1891" s="291" t="s">
        <v>1</v>
      </c>
      <c r="L1891" s="296"/>
      <c r="M1891" s="297" t="s">
        <v>1</v>
      </c>
      <c r="N1891" s="298" t="s">
        <v>41</v>
      </c>
      <c r="O1891" s="92"/>
      <c r="P1891" s="236">
        <f>O1891*H1891</f>
        <v>0</v>
      </c>
      <c r="Q1891" s="236">
        <v>0.00036999999999999999</v>
      </c>
      <c r="R1891" s="236">
        <f>Q1891*H1891</f>
        <v>0.025159999999999998</v>
      </c>
      <c r="S1891" s="236">
        <v>0</v>
      </c>
      <c r="T1891" s="237">
        <f>S1891*H1891</f>
        <v>0</v>
      </c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R1891" s="238" t="s">
        <v>276</v>
      </c>
      <c r="AT1891" s="238" t="s">
        <v>386</v>
      </c>
      <c r="AU1891" s="238" t="s">
        <v>214</v>
      </c>
      <c r="AY1891" s="18" t="s">
        <v>205</v>
      </c>
      <c r="BE1891" s="239">
        <f>IF(N1891="základní",J1891,0)</f>
        <v>0</v>
      </c>
      <c r="BF1891" s="239">
        <f>IF(N1891="snížená",J1891,0)</f>
        <v>0</v>
      </c>
      <c r="BG1891" s="239">
        <f>IF(N1891="zákl. přenesená",J1891,0)</f>
        <v>0</v>
      </c>
      <c r="BH1891" s="239">
        <f>IF(N1891="sníž. přenesená",J1891,0)</f>
        <v>0</v>
      </c>
      <c r="BI1891" s="239">
        <f>IF(N1891="nulová",J1891,0)</f>
        <v>0</v>
      </c>
      <c r="BJ1891" s="18" t="s">
        <v>83</v>
      </c>
      <c r="BK1891" s="239">
        <f>ROUND(I1891*H1891,2)</f>
        <v>0</v>
      </c>
      <c r="BL1891" s="18" t="s">
        <v>213</v>
      </c>
      <c r="BM1891" s="238" t="s">
        <v>1578</v>
      </c>
    </row>
    <row r="1892" s="14" customFormat="1">
      <c r="A1892" s="14"/>
      <c r="B1892" s="256"/>
      <c r="C1892" s="257"/>
      <c r="D1892" s="247" t="s">
        <v>218</v>
      </c>
      <c r="E1892" s="257"/>
      <c r="F1892" s="259" t="s">
        <v>1579</v>
      </c>
      <c r="G1892" s="257"/>
      <c r="H1892" s="260">
        <v>68</v>
      </c>
      <c r="I1892" s="261"/>
      <c r="J1892" s="257"/>
      <c r="K1892" s="257"/>
      <c r="L1892" s="262"/>
      <c r="M1892" s="263"/>
      <c r="N1892" s="264"/>
      <c r="O1892" s="264"/>
      <c r="P1892" s="264"/>
      <c r="Q1892" s="264"/>
      <c r="R1892" s="264"/>
      <c r="S1892" s="264"/>
      <c r="T1892" s="265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66" t="s">
        <v>218</v>
      </c>
      <c r="AU1892" s="266" t="s">
        <v>214</v>
      </c>
      <c r="AV1892" s="14" t="s">
        <v>85</v>
      </c>
      <c r="AW1892" s="14" t="s">
        <v>4</v>
      </c>
      <c r="AX1892" s="14" t="s">
        <v>83</v>
      </c>
      <c r="AY1892" s="266" t="s">
        <v>205</v>
      </c>
    </row>
    <row r="1893" s="12" customFormat="1" ht="22.8" customHeight="1">
      <c r="A1893" s="12"/>
      <c r="B1893" s="211"/>
      <c r="C1893" s="212"/>
      <c r="D1893" s="213" t="s">
        <v>75</v>
      </c>
      <c r="E1893" s="225" t="s">
        <v>1580</v>
      </c>
      <c r="F1893" s="225" t="s">
        <v>1581</v>
      </c>
      <c r="G1893" s="212"/>
      <c r="H1893" s="212"/>
      <c r="I1893" s="215"/>
      <c r="J1893" s="226">
        <f>BK1893</f>
        <v>0</v>
      </c>
      <c r="K1893" s="212"/>
      <c r="L1893" s="217"/>
      <c r="M1893" s="218"/>
      <c r="N1893" s="219"/>
      <c r="O1893" s="219"/>
      <c r="P1893" s="220">
        <f>SUM(P1894:P1902)</f>
        <v>0</v>
      </c>
      <c r="Q1893" s="219"/>
      <c r="R1893" s="220">
        <f>SUM(R1894:R1902)</f>
        <v>0</v>
      </c>
      <c r="S1893" s="219"/>
      <c r="T1893" s="221">
        <f>SUM(T1894:T1902)</f>
        <v>0</v>
      </c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R1893" s="222" t="s">
        <v>83</v>
      </c>
      <c r="AT1893" s="223" t="s">
        <v>75</v>
      </c>
      <c r="AU1893" s="223" t="s">
        <v>83</v>
      </c>
      <c r="AY1893" s="222" t="s">
        <v>205</v>
      </c>
      <c r="BK1893" s="224">
        <f>SUM(BK1894:BK1902)</f>
        <v>0</v>
      </c>
    </row>
    <row r="1894" s="2" customFormat="1" ht="24.15" customHeight="1">
      <c r="A1894" s="39"/>
      <c r="B1894" s="40"/>
      <c r="C1894" s="227" t="s">
        <v>1582</v>
      </c>
      <c r="D1894" s="227" t="s">
        <v>208</v>
      </c>
      <c r="E1894" s="228" t="s">
        <v>1583</v>
      </c>
      <c r="F1894" s="229" t="s">
        <v>1584</v>
      </c>
      <c r="G1894" s="230" t="s">
        <v>357</v>
      </c>
      <c r="H1894" s="231">
        <v>0.56699999999999995</v>
      </c>
      <c r="I1894" s="232"/>
      <c r="J1894" s="233">
        <f>ROUND(I1894*H1894,2)</f>
        <v>0</v>
      </c>
      <c r="K1894" s="229" t="s">
        <v>212</v>
      </c>
      <c r="L1894" s="45"/>
      <c r="M1894" s="234" t="s">
        <v>1</v>
      </c>
      <c r="N1894" s="235" t="s">
        <v>41</v>
      </c>
      <c r="O1894" s="92"/>
      <c r="P1894" s="236">
        <f>O1894*H1894</f>
        <v>0</v>
      </c>
      <c r="Q1894" s="236">
        <v>0</v>
      </c>
      <c r="R1894" s="236">
        <f>Q1894*H1894</f>
        <v>0</v>
      </c>
      <c r="S1894" s="236">
        <v>0</v>
      </c>
      <c r="T1894" s="237">
        <f>S1894*H1894</f>
        <v>0</v>
      </c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R1894" s="238" t="s">
        <v>213</v>
      </c>
      <c r="AT1894" s="238" t="s">
        <v>208</v>
      </c>
      <c r="AU1894" s="238" t="s">
        <v>85</v>
      </c>
      <c r="AY1894" s="18" t="s">
        <v>205</v>
      </c>
      <c r="BE1894" s="239">
        <f>IF(N1894="základní",J1894,0)</f>
        <v>0</v>
      </c>
      <c r="BF1894" s="239">
        <f>IF(N1894="snížená",J1894,0)</f>
        <v>0</v>
      </c>
      <c r="BG1894" s="239">
        <f>IF(N1894="zákl. přenesená",J1894,0)</f>
        <v>0</v>
      </c>
      <c r="BH1894" s="239">
        <f>IF(N1894="sníž. přenesená",J1894,0)</f>
        <v>0</v>
      </c>
      <c r="BI1894" s="239">
        <f>IF(N1894="nulová",J1894,0)</f>
        <v>0</v>
      </c>
      <c r="BJ1894" s="18" t="s">
        <v>83</v>
      </c>
      <c r="BK1894" s="239">
        <f>ROUND(I1894*H1894,2)</f>
        <v>0</v>
      </c>
      <c r="BL1894" s="18" t="s">
        <v>213</v>
      </c>
      <c r="BM1894" s="238" t="s">
        <v>1585</v>
      </c>
    </row>
    <row r="1895" s="2" customFormat="1">
      <c r="A1895" s="39"/>
      <c r="B1895" s="40"/>
      <c r="C1895" s="41"/>
      <c r="D1895" s="240" t="s">
        <v>216</v>
      </c>
      <c r="E1895" s="41"/>
      <c r="F1895" s="241" t="s">
        <v>1586</v>
      </c>
      <c r="G1895" s="41"/>
      <c r="H1895" s="41"/>
      <c r="I1895" s="242"/>
      <c r="J1895" s="41"/>
      <c r="K1895" s="41"/>
      <c r="L1895" s="45"/>
      <c r="M1895" s="243"/>
      <c r="N1895" s="244"/>
      <c r="O1895" s="92"/>
      <c r="P1895" s="92"/>
      <c r="Q1895" s="92"/>
      <c r="R1895" s="92"/>
      <c r="S1895" s="92"/>
      <c r="T1895" s="93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T1895" s="18" t="s">
        <v>216</v>
      </c>
      <c r="AU1895" s="18" t="s">
        <v>85</v>
      </c>
    </row>
    <row r="1896" s="2" customFormat="1" ht="24.15" customHeight="1">
      <c r="A1896" s="39"/>
      <c r="B1896" s="40"/>
      <c r="C1896" s="227" t="s">
        <v>1587</v>
      </c>
      <c r="D1896" s="227" t="s">
        <v>208</v>
      </c>
      <c r="E1896" s="228" t="s">
        <v>1588</v>
      </c>
      <c r="F1896" s="229" t="s">
        <v>1589</v>
      </c>
      <c r="G1896" s="230" t="s">
        <v>357</v>
      </c>
      <c r="H1896" s="231">
        <v>0.56699999999999995</v>
      </c>
      <c r="I1896" s="232"/>
      <c r="J1896" s="233">
        <f>ROUND(I1896*H1896,2)</f>
        <v>0</v>
      </c>
      <c r="K1896" s="229" t="s">
        <v>212</v>
      </c>
      <c r="L1896" s="45"/>
      <c r="M1896" s="234" t="s">
        <v>1</v>
      </c>
      <c r="N1896" s="235" t="s">
        <v>41</v>
      </c>
      <c r="O1896" s="92"/>
      <c r="P1896" s="236">
        <f>O1896*H1896</f>
        <v>0</v>
      </c>
      <c r="Q1896" s="236">
        <v>0</v>
      </c>
      <c r="R1896" s="236">
        <f>Q1896*H1896</f>
        <v>0</v>
      </c>
      <c r="S1896" s="236">
        <v>0</v>
      </c>
      <c r="T1896" s="237">
        <f>S1896*H1896</f>
        <v>0</v>
      </c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R1896" s="238" t="s">
        <v>213</v>
      </c>
      <c r="AT1896" s="238" t="s">
        <v>208</v>
      </c>
      <c r="AU1896" s="238" t="s">
        <v>85</v>
      </c>
      <c r="AY1896" s="18" t="s">
        <v>205</v>
      </c>
      <c r="BE1896" s="239">
        <f>IF(N1896="základní",J1896,0)</f>
        <v>0</v>
      </c>
      <c r="BF1896" s="239">
        <f>IF(N1896="snížená",J1896,0)</f>
        <v>0</v>
      </c>
      <c r="BG1896" s="239">
        <f>IF(N1896="zákl. přenesená",J1896,0)</f>
        <v>0</v>
      </c>
      <c r="BH1896" s="239">
        <f>IF(N1896="sníž. přenesená",J1896,0)</f>
        <v>0</v>
      </c>
      <c r="BI1896" s="239">
        <f>IF(N1896="nulová",J1896,0)</f>
        <v>0</v>
      </c>
      <c r="BJ1896" s="18" t="s">
        <v>83</v>
      </c>
      <c r="BK1896" s="239">
        <f>ROUND(I1896*H1896,2)</f>
        <v>0</v>
      </c>
      <c r="BL1896" s="18" t="s">
        <v>213</v>
      </c>
      <c r="BM1896" s="238" t="s">
        <v>1590</v>
      </c>
    </row>
    <row r="1897" s="2" customFormat="1">
      <c r="A1897" s="39"/>
      <c r="B1897" s="40"/>
      <c r="C1897" s="41"/>
      <c r="D1897" s="240" t="s">
        <v>216</v>
      </c>
      <c r="E1897" s="41"/>
      <c r="F1897" s="241" t="s">
        <v>1591</v>
      </c>
      <c r="G1897" s="41"/>
      <c r="H1897" s="41"/>
      <c r="I1897" s="242"/>
      <c r="J1897" s="41"/>
      <c r="K1897" s="41"/>
      <c r="L1897" s="45"/>
      <c r="M1897" s="243"/>
      <c r="N1897" s="244"/>
      <c r="O1897" s="92"/>
      <c r="P1897" s="92"/>
      <c r="Q1897" s="92"/>
      <c r="R1897" s="92"/>
      <c r="S1897" s="92"/>
      <c r="T1897" s="93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T1897" s="18" t="s">
        <v>216</v>
      </c>
      <c r="AU1897" s="18" t="s">
        <v>85</v>
      </c>
    </row>
    <row r="1898" s="2" customFormat="1" ht="24.15" customHeight="1">
      <c r="A1898" s="39"/>
      <c r="B1898" s="40"/>
      <c r="C1898" s="227" t="s">
        <v>1592</v>
      </c>
      <c r="D1898" s="227" t="s">
        <v>208</v>
      </c>
      <c r="E1898" s="228" t="s">
        <v>1593</v>
      </c>
      <c r="F1898" s="229" t="s">
        <v>1594</v>
      </c>
      <c r="G1898" s="230" t="s">
        <v>357</v>
      </c>
      <c r="H1898" s="231">
        <v>10.773</v>
      </c>
      <c r="I1898" s="232"/>
      <c r="J1898" s="233">
        <f>ROUND(I1898*H1898,2)</f>
        <v>0</v>
      </c>
      <c r="K1898" s="229" t="s">
        <v>212</v>
      </c>
      <c r="L1898" s="45"/>
      <c r="M1898" s="234" t="s">
        <v>1</v>
      </c>
      <c r="N1898" s="235" t="s">
        <v>41</v>
      </c>
      <c r="O1898" s="92"/>
      <c r="P1898" s="236">
        <f>O1898*H1898</f>
        <v>0</v>
      </c>
      <c r="Q1898" s="236">
        <v>0</v>
      </c>
      <c r="R1898" s="236">
        <f>Q1898*H1898</f>
        <v>0</v>
      </c>
      <c r="S1898" s="236">
        <v>0</v>
      </c>
      <c r="T1898" s="237">
        <f>S1898*H1898</f>
        <v>0</v>
      </c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R1898" s="238" t="s">
        <v>213</v>
      </c>
      <c r="AT1898" s="238" t="s">
        <v>208</v>
      </c>
      <c r="AU1898" s="238" t="s">
        <v>85</v>
      </c>
      <c r="AY1898" s="18" t="s">
        <v>205</v>
      </c>
      <c r="BE1898" s="239">
        <f>IF(N1898="základní",J1898,0)</f>
        <v>0</v>
      </c>
      <c r="BF1898" s="239">
        <f>IF(N1898="snížená",J1898,0)</f>
        <v>0</v>
      </c>
      <c r="BG1898" s="239">
        <f>IF(N1898="zákl. přenesená",J1898,0)</f>
        <v>0</v>
      </c>
      <c r="BH1898" s="239">
        <f>IF(N1898="sníž. přenesená",J1898,0)</f>
        <v>0</v>
      </c>
      <c r="BI1898" s="239">
        <f>IF(N1898="nulová",J1898,0)</f>
        <v>0</v>
      </c>
      <c r="BJ1898" s="18" t="s">
        <v>83</v>
      </c>
      <c r="BK1898" s="239">
        <f>ROUND(I1898*H1898,2)</f>
        <v>0</v>
      </c>
      <c r="BL1898" s="18" t="s">
        <v>213</v>
      </c>
      <c r="BM1898" s="238" t="s">
        <v>1595</v>
      </c>
    </row>
    <row r="1899" s="2" customFormat="1">
      <c r="A1899" s="39"/>
      <c r="B1899" s="40"/>
      <c r="C1899" s="41"/>
      <c r="D1899" s="240" t="s">
        <v>216</v>
      </c>
      <c r="E1899" s="41"/>
      <c r="F1899" s="241" t="s">
        <v>1596</v>
      </c>
      <c r="G1899" s="41"/>
      <c r="H1899" s="41"/>
      <c r="I1899" s="242"/>
      <c r="J1899" s="41"/>
      <c r="K1899" s="41"/>
      <c r="L1899" s="45"/>
      <c r="M1899" s="243"/>
      <c r="N1899" s="244"/>
      <c r="O1899" s="92"/>
      <c r="P1899" s="92"/>
      <c r="Q1899" s="92"/>
      <c r="R1899" s="92"/>
      <c r="S1899" s="92"/>
      <c r="T1899" s="93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T1899" s="18" t="s">
        <v>216</v>
      </c>
      <c r="AU1899" s="18" t="s">
        <v>85</v>
      </c>
    </row>
    <row r="1900" s="14" customFormat="1">
      <c r="A1900" s="14"/>
      <c r="B1900" s="256"/>
      <c r="C1900" s="257"/>
      <c r="D1900" s="247" t="s">
        <v>218</v>
      </c>
      <c r="E1900" s="257"/>
      <c r="F1900" s="259" t="s">
        <v>1597</v>
      </c>
      <c r="G1900" s="257"/>
      <c r="H1900" s="260">
        <v>10.773</v>
      </c>
      <c r="I1900" s="261"/>
      <c r="J1900" s="257"/>
      <c r="K1900" s="257"/>
      <c r="L1900" s="262"/>
      <c r="M1900" s="263"/>
      <c r="N1900" s="264"/>
      <c r="O1900" s="264"/>
      <c r="P1900" s="264"/>
      <c r="Q1900" s="264"/>
      <c r="R1900" s="264"/>
      <c r="S1900" s="264"/>
      <c r="T1900" s="265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66" t="s">
        <v>218</v>
      </c>
      <c r="AU1900" s="266" t="s">
        <v>85</v>
      </c>
      <c r="AV1900" s="14" t="s">
        <v>85</v>
      </c>
      <c r="AW1900" s="14" t="s">
        <v>4</v>
      </c>
      <c r="AX1900" s="14" t="s">
        <v>83</v>
      </c>
      <c r="AY1900" s="266" t="s">
        <v>205</v>
      </c>
    </row>
    <row r="1901" s="2" customFormat="1" ht="33" customHeight="1">
      <c r="A1901" s="39"/>
      <c r="B1901" s="40"/>
      <c r="C1901" s="227" t="s">
        <v>1598</v>
      </c>
      <c r="D1901" s="227" t="s">
        <v>208</v>
      </c>
      <c r="E1901" s="228" t="s">
        <v>1599</v>
      </c>
      <c r="F1901" s="229" t="s">
        <v>1600</v>
      </c>
      <c r="G1901" s="230" t="s">
        <v>357</v>
      </c>
      <c r="H1901" s="231">
        <v>0.56699999999999995</v>
      </c>
      <c r="I1901" s="232"/>
      <c r="J1901" s="233">
        <f>ROUND(I1901*H1901,2)</f>
        <v>0</v>
      </c>
      <c r="K1901" s="229" t="s">
        <v>212</v>
      </c>
      <c r="L1901" s="45"/>
      <c r="M1901" s="234" t="s">
        <v>1</v>
      </c>
      <c r="N1901" s="235" t="s">
        <v>41</v>
      </c>
      <c r="O1901" s="92"/>
      <c r="P1901" s="236">
        <f>O1901*H1901</f>
        <v>0</v>
      </c>
      <c r="Q1901" s="236">
        <v>0</v>
      </c>
      <c r="R1901" s="236">
        <f>Q1901*H1901</f>
        <v>0</v>
      </c>
      <c r="S1901" s="236">
        <v>0</v>
      </c>
      <c r="T1901" s="237">
        <f>S1901*H1901</f>
        <v>0</v>
      </c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R1901" s="238" t="s">
        <v>213</v>
      </c>
      <c r="AT1901" s="238" t="s">
        <v>208</v>
      </c>
      <c r="AU1901" s="238" t="s">
        <v>85</v>
      </c>
      <c r="AY1901" s="18" t="s">
        <v>205</v>
      </c>
      <c r="BE1901" s="239">
        <f>IF(N1901="základní",J1901,0)</f>
        <v>0</v>
      </c>
      <c r="BF1901" s="239">
        <f>IF(N1901="snížená",J1901,0)</f>
        <v>0</v>
      </c>
      <c r="BG1901" s="239">
        <f>IF(N1901="zákl. přenesená",J1901,0)</f>
        <v>0</v>
      </c>
      <c r="BH1901" s="239">
        <f>IF(N1901="sníž. přenesená",J1901,0)</f>
        <v>0</v>
      </c>
      <c r="BI1901" s="239">
        <f>IF(N1901="nulová",J1901,0)</f>
        <v>0</v>
      </c>
      <c r="BJ1901" s="18" t="s">
        <v>83</v>
      </c>
      <c r="BK1901" s="239">
        <f>ROUND(I1901*H1901,2)</f>
        <v>0</v>
      </c>
      <c r="BL1901" s="18" t="s">
        <v>213</v>
      </c>
      <c r="BM1901" s="238" t="s">
        <v>1601</v>
      </c>
    </row>
    <row r="1902" s="2" customFormat="1">
      <c r="A1902" s="39"/>
      <c r="B1902" s="40"/>
      <c r="C1902" s="41"/>
      <c r="D1902" s="240" t="s">
        <v>216</v>
      </c>
      <c r="E1902" s="41"/>
      <c r="F1902" s="241" t="s">
        <v>1602</v>
      </c>
      <c r="G1902" s="41"/>
      <c r="H1902" s="41"/>
      <c r="I1902" s="242"/>
      <c r="J1902" s="41"/>
      <c r="K1902" s="41"/>
      <c r="L1902" s="45"/>
      <c r="M1902" s="243"/>
      <c r="N1902" s="244"/>
      <c r="O1902" s="92"/>
      <c r="P1902" s="92"/>
      <c r="Q1902" s="92"/>
      <c r="R1902" s="92"/>
      <c r="S1902" s="92"/>
      <c r="T1902" s="93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T1902" s="18" t="s">
        <v>216</v>
      </c>
      <c r="AU1902" s="18" t="s">
        <v>85</v>
      </c>
    </row>
    <row r="1903" s="12" customFormat="1" ht="22.8" customHeight="1">
      <c r="A1903" s="12"/>
      <c r="B1903" s="211"/>
      <c r="C1903" s="212"/>
      <c r="D1903" s="213" t="s">
        <v>75</v>
      </c>
      <c r="E1903" s="225" t="s">
        <v>1603</v>
      </c>
      <c r="F1903" s="225" t="s">
        <v>1604</v>
      </c>
      <c r="G1903" s="212"/>
      <c r="H1903" s="212"/>
      <c r="I1903" s="215"/>
      <c r="J1903" s="226">
        <f>BK1903</f>
        <v>0</v>
      </c>
      <c r="K1903" s="212"/>
      <c r="L1903" s="217"/>
      <c r="M1903" s="218"/>
      <c r="N1903" s="219"/>
      <c r="O1903" s="219"/>
      <c r="P1903" s="220">
        <f>SUM(P1904:P1905)</f>
        <v>0</v>
      </c>
      <c r="Q1903" s="219"/>
      <c r="R1903" s="220">
        <f>SUM(R1904:R1905)</f>
        <v>0</v>
      </c>
      <c r="S1903" s="219"/>
      <c r="T1903" s="221">
        <f>SUM(T1904:T1905)</f>
        <v>0</v>
      </c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R1903" s="222" t="s">
        <v>83</v>
      </c>
      <c r="AT1903" s="223" t="s">
        <v>75</v>
      </c>
      <c r="AU1903" s="223" t="s">
        <v>83</v>
      </c>
      <c r="AY1903" s="222" t="s">
        <v>205</v>
      </c>
      <c r="BK1903" s="224">
        <f>SUM(BK1904:BK1905)</f>
        <v>0</v>
      </c>
    </row>
    <row r="1904" s="2" customFormat="1" ht="21.75" customHeight="1">
      <c r="A1904" s="39"/>
      <c r="B1904" s="40"/>
      <c r="C1904" s="227" t="s">
        <v>1605</v>
      </c>
      <c r="D1904" s="227" t="s">
        <v>208</v>
      </c>
      <c r="E1904" s="228" t="s">
        <v>1606</v>
      </c>
      <c r="F1904" s="229" t="s">
        <v>1607</v>
      </c>
      <c r="G1904" s="230" t="s">
        <v>357</v>
      </c>
      <c r="H1904" s="231">
        <v>2161.107</v>
      </c>
      <c r="I1904" s="232"/>
      <c r="J1904" s="233">
        <f>ROUND(I1904*H1904,2)</f>
        <v>0</v>
      </c>
      <c r="K1904" s="229" t="s">
        <v>212</v>
      </c>
      <c r="L1904" s="45"/>
      <c r="M1904" s="234" t="s">
        <v>1</v>
      </c>
      <c r="N1904" s="235" t="s">
        <v>41</v>
      </c>
      <c r="O1904" s="92"/>
      <c r="P1904" s="236">
        <f>O1904*H1904</f>
        <v>0</v>
      </c>
      <c r="Q1904" s="236">
        <v>0</v>
      </c>
      <c r="R1904" s="236">
        <f>Q1904*H1904</f>
        <v>0</v>
      </c>
      <c r="S1904" s="236">
        <v>0</v>
      </c>
      <c r="T1904" s="237">
        <f>S1904*H1904</f>
        <v>0</v>
      </c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R1904" s="238" t="s">
        <v>213</v>
      </c>
      <c r="AT1904" s="238" t="s">
        <v>208</v>
      </c>
      <c r="AU1904" s="238" t="s">
        <v>85</v>
      </c>
      <c r="AY1904" s="18" t="s">
        <v>205</v>
      </c>
      <c r="BE1904" s="239">
        <f>IF(N1904="základní",J1904,0)</f>
        <v>0</v>
      </c>
      <c r="BF1904" s="239">
        <f>IF(N1904="snížená",J1904,0)</f>
        <v>0</v>
      </c>
      <c r="BG1904" s="239">
        <f>IF(N1904="zákl. přenesená",J1904,0)</f>
        <v>0</v>
      </c>
      <c r="BH1904" s="239">
        <f>IF(N1904="sníž. přenesená",J1904,0)</f>
        <v>0</v>
      </c>
      <c r="BI1904" s="239">
        <f>IF(N1904="nulová",J1904,0)</f>
        <v>0</v>
      </c>
      <c r="BJ1904" s="18" t="s">
        <v>83</v>
      </c>
      <c r="BK1904" s="239">
        <f>ROUND(I1904*H1904,2)</f>
        <v>0</v>
      </c>
      <c r="BL1904" s="18" t="s">
        <v>213</v>
      </c>
      <c r="BM1904" s="238" t="s">
        <v>1608</v>
      </c>
    </row>
    <row r="1905" s="2" customFormat="1">
      <c r="A1905" s="39"/>
      <c r="B1905" s="40"/>
      <c r="C1905" s="41"/>
      <c r="D1905" s="240" t="s">
        <v>216</v>
      </c>
      <c r="E1905" s="41"/>
      <c r="F1905" s="241" t="s">
        <v>1609</v>
      </c>
      <c r="G1905" s="41"/>
      <c r="H1905" s="41"/>
      <c r="I1905" s="242"/>
      <c r="J1905" s="41"/>
      <c r="K1905" s="41"/>
      <c r="L1905" s="45"/>
      <c r="M1905" s="243"/>
      <c r="N1905" s="244"/>
      <c r="O1905" s="92"/>
      <c r="P1905" s="92"/>
      <c r="Q1905" s="92"/>
      <c r="R1905" s="92"/>
      <c r="S1905" s="92"/>
      <c r="T1905" s="93"/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39"/>
      <c r="AE1905" s="39"/>
      <c r="AT1905" s="18" t="s">
        <v>216</v>
      </c>
      <c r="AU1905" s="18" t="s">
        <v>85</v>
      </c>
    </row>
    <row r="1906" s="12" customFormat="1" ht="25.92" customHeight="1">
      <c r="A1906" s="12"/>
      <c r="B1906" s="211"/>
      <c r="C1906" s="212"/>
      <c r="D1906" s="213" t="s">
        <v>75</v>
      </c>
      <c r="E1906" s="214" t="s">
        <v>1610</v>
      </c>
      <c r="F1906" s="214" t="s">
        <v>1611</v>
      </c>
      <c r="G1906" s="212"/>
      <c r="H1906" s="212"/>
      <c r="I1906" s="215"/>
      <c r="J1906" s="216">
        <f>BK1906</f>
        <v>0</v>
      </c>
      <c r="K1906" s="212"/>
      <c r="L1906" s="217"/>
      <c r="M1906" s="218"/>
      <c r="N1906" s="219"/>
      <c r="O1906" s="219"/>
      <c r="P1906" s="220">
        <f>P1907+P2044+P2255+P2458+P2467+P2477+P2581+P2588+P2607+P2780+P2784+P2789+P2797+P3063+P3139+P3240+P3347+P3438</f>
        <v>0</v>
      </c>
      <c r="Q1906" s="219"/>
      <c r="R1906" s="220">
        <f>R1907+R2044+R2255+R2458+R2467+R2477+R2581+R2588+R2607+R2780+R2784+R2789+R2797+R3063+R3139+R3240+R3347+R3438</f>
        <v>84.392605369999998</v>
      </c>
      <c r="S1906" s="219"/>
      <c r="T1906" s="221">
        <f>T1907+T2044+T2255+T2458+T2467+T2477+T2581+T2588+T2607+T2780+T2784+T2789+T2797+T3063+T3139+T3240+T3347+T3438</f>
        <v>0.012076140000000001</v>
      </c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R1906" s="222" t="s">
        <v>85</v>
      </c>
      <c r="AT1906" s="223" t="s">
        <v>75</v>
      </c>
      <c r="AU1906" s="223" t="s">
        <v>76</v>
      </c>
      <c r="AY1906" s="222" t="s">
        <v>205</v>
      </c>
      <c r="BK1906" s="224">
        <f>BK1907+BK2044+BK2255+BK2458+BK2467+BK2477+BK2581+BK2588+BK2607+BK2780+BK2784+BK2789+BK2797+BK3063+BK3139+BK3240+BK3347+BK3438</f>
        <v>0</v>
      </c>
    </row>
    <row r="1907" s="12" customFormat="1" ht="22.8" customHeight="1">
      <c r="A1907" s="12"/>
      <c r="B1907" s="211"/>
      <c r="C1907" s="212"/>
      <c r="D1907" s="213" t="s">
        <v>75</v>
      </c>
      <c r="E1907" s="225" t="s">
        <v>1612</v>
      </c>
      <c r="F1907" s="225" t="s">
        <v>1613</v>
      </c>
      <c r="G1907" s="212"/>
      <c r="H1907" s="212"/>
      <c r="I1907" s="215"/>
      <c r="J1907" s="226">
        <f>BK1907</f>
        <v>0</v>
      </c>
      <c r="K1907" s="212"/>
      <c r="L1907" s="217"/>
      <c r="M1907" s="218"/>
      <c r="N1907" s="219"/>
      <c r="O1907" s="219"/>
      <c r="P1907" s="220">
        <f>SUM(P1908:P2043)</f>
        <v>0</v>
      </c>
      <c r="Q1907" s="219"/>
      <c r="R1907" s="220">
        <f>SUM(R1908:R2043)</f>
        <v>1.4352006500000001</v>
      </c>
      <c r="S1907" s="219"/>
      <c r="T1907" s="221">
        <f>SUM(T1908:T2043)</f>
        <v>0</v>
      </c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R1907" s="222" t="s">
        <v>85</v>
      </c>
      <c r="AT1907" s="223" t="s">
        <v>75</v>
      </c>
      <c r="AU1907" s="223" t="s">
        <v>83</v>
      </c>
      <c r="AY1907" s="222" t="s">
        <v>205</v>
      </c>
      <c r="BK1907" s="224">
        <f>SUM(BK1908:BK2043)</f>
        <v>0</v>
      </c>
    </row>
    <row r="1908" s="2" customFormat="1" ht="24.15" customHeight="1">
      <c r="A1908" s="39"/>
      <c r="B1908" s="40"/>
      <c r="C1908" s="227" t="s">
        <v>1614</v>
      </c>
      <c r="D1908" s="227" t="s">
        <v>208</v>
      </c>
      <c r="E1908" s="228" t="s">
        <v>1615</v>
      </c>
      <c r="F1908" s="229" t="s">
        <v>1616</v>
      </c>
      <c r="G1908" s="230" t="s">
        <v>398</v>
      </c>
      <c r="H1908" s="231">
        <v>206.56999999999999</v>
      </c>
      <c r="I1908" s="232"/>
      <c r="J1908" s="233">
        <f>ROUND(I1908*H1908,2)</f>
        <v>0</v>
      </c>
      <c r="K1908" s="229" t="s">
        <v>212</v>
      </c>
      <c r="L1908" s="45"/>
      <c r="M1908" s="234" t="s">
        <v>1</v>
      </c>
      <c r="N1908" s="235" t="s">
        <v>41</v>
      </c>
      <c r="O1908" s="92"/>
      <c r="P1908" s="236">
        <f>O1908*H1908</f>
        <v>0</v>
      </c>
      <c r="Q1908" s="236">
        <v>0</v>
      </c>
      <c r="R1908" s="236">
        <f>Q1908*H1908</f>
        <v>0</v>
      </c>
      <c r="S1908" s="236">
        <v>0</v>
      </c>
      <c r="T1908" s="237">
        <f>S1908*H1908</f>
        <v>0</v>
      </c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R1908" s="238" t="s">
        <v>303</v>
      </c>
      <c r="AT1908" s="238" t="s">
        <v>208</v>
      </c>
      <c r="AU1908" s="238" t="s">
        <v>85</v>
      </c>
      <c r="AY1908" s="18" t="s">
        <v>205</v>
      </c>
      <c r="BE1908" s="239">
        <f>IF(N1908="základní",J1908,0)</f>
        <v>0</v>
      </c>
      <c r="BF1908" s="239">
        <f>IF(N1908="snížená",J1908,0)</f>
        <v>0</v>
      </c>
      <c r="BG1908" s="239">
        <f>IF(N1908="zákl. přenesená",J1908,0)</f>
        <v>0</v>
      </c>
      <c r="BH1908" s="239">
        <f>IF(N1908="sníž. přenesená",J1908,0)</f>
        <v>0</v>
      </c>
      <c r="BI1908" s="239">
        <f>IF(N1908="nulová",J1908,0)</f>
        <v>0</v>
      </c>
      <c r="BJ1908" s="18" t="s">
        <v>83</v>
      </c>
      <c r="BK1908" s="239">
        <f>ROUND(I1908*H1908,2)</f>
        <v>0</v>
      </c>
      <c r="BL1908" s="18" t="s">
        <v>303</v>
      </c>
      <c r="BM1908" s="238" t="s">
        <v>1617</v>
      </c>
    </row>
    <row r="1909" s="2" customFormat="1">
      <c r="A1909" s="39"/>
      <c r="B1909" s="40"/>
      <c r="C1909" s="41"/>
      <c r="D1909" s="240" t="s">
        <v>216</v>
      </c>
      <c r="E1909" s="41"/>
      <c r="F1909" s="241" t="s">
        <v>1618</v>
      </c>
      <c r="G1909" s="41"/>
      <c r="H1909" s="41"/>
      <c r="I1909" s="242"/>
      <c r="J1909" s="41"/>
      <c r="K1909" s="41"/>
      <c r="L1909" s="45"/>
      <c r="M1909" s="243"/>
      <c r="N1909" s="244"/>
      <c r="O1909" s="92"/>
      <c r="P1909" s="92"/>
      <c r="Q1909" s="92"/>
      <c r="R1909" s="92"/>
      <c r="S1909" s="92"/>
      <c r="T1909" s="93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T1909" s="18" t="s">
        <v>216</v>
      </c>
      <c r="AU1909" s="18" t="s">
        <v>85</v>
      </c>
    </row>
    <row r="1910" s="13" customFormat="1">
      <c r="A1910" s="13"/>
      <c r="B1910" s="245"/>
      <c r="C1910" s="246"/>
      <c r="D1910" s="247" t="s">
        <v>218</v>
      </c>
      <c r="E1910" s="248" t="s">
        <v>1</v>
      </c>
      <c r="F1910" s="249" t="s">
        <v>219</v>
      </c>
      <c r="G1910" s="246"/>
      <c r="H1910" s="248" t="s">
        <v>1</v>
      </c>
      <c r="I1910" s="250"/>
      <c r="J1910" s="246"/>
      <c r="K1910" s="246"/>
      <c r="L1910" s="251"/>
      <c r="M1910" s="252"/>
      <c r="N1910" s="253"/>
      <c r="O1910" s="253"/>
      <c r="P1910" s="253"/>
      <c r="Q1910" s="253"/>
      <c r="R1910" s="253"/>
      <c r="S1910" s="253"/>
      <c r="T1910" s="254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55" t="s">
        <v>218</v>
      </c>
      <c r="AU1910" s="255" t="s">
        <v>85</v>
      </c>
      <c r="AV1910" s="13" t="s">
        <v>83</v>
      </c>
      <c r="AW1910" s="13" t="s">
        <v>32</v>
      </c>
      <c r="AX1910" s="13" t="s">
        <v>76</v>
      </c>
      <c r="AY1910" s="255" t="s">
        <v>205</v>
      </c>
    </row>
    <row r="1911" s="13" customFormat="1">
      <c r="A1911" s="13"/>
      <c r="B1911" s="245"/>
      <c r="C1911" s="246"/>
      <c r="D1911" s="247" t="s">
        <v>218</v>
      </c>
      <c r="E1911" s="248" t="s">
        <v>1</v>
      </c>
      <c r="F1911" s="249" t="s">
        <v>220</v>
      </c>
      <c r="G1911" s="246"/>
      <c r="H1911" s="248" t="s">
        <v>1</v>
      </c>
      <c r="I1911" s="250"/>
      <c r="J1911" s="246"/>
      <c r="K1911" s="246"/>
      <c r="L1911" s="251"/>
      <c r="M1911" s="252"/>
      <c r="N1911" s="253"/>
      <c r="O1911" s="253"/>
      <c r="P1911" s="253"/>
      <c r="Q1911" s="253"/>
      <c r="R1911" s="253"/>
      <c r="S1911" s="253"/>
      <c r="T1911" s="254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55" t="s">
        <v>218</v>
      </c>
      <c r="AU1911" s="255" t="s">
        <v>85</v>
      </c>
      <c r="AV1911" s="13" t="s">
        <v>83</v>
      </c>
      <c r="AW1911" s="13" t="s">
        <v>32</v>
      </c>
      <c r="AX1911" s="13" t="s">
        <v>76</v>
      </c>
      <c r="AY1911" s="255" t="s">
        <v>205</v>
      </c>
    </row>
    <row r="1912" s="13" customFormat="1">
      <c r="A1912" s="13"/>
      <c r="B1912" s="245"/>
      <c r="C1912" s="246"/>
      <c r="D1912" s="247" t="s">
        <v>218</v>
      </c>
      <c r="E1912" s="248" t="s">
        <v>1</v>
      </c>
      <c r="F1912" s="249" t="s">
        <v>222</v>
      </c>
      <c r="G1912" s="246"/>
      <c r="H1912" s="248" t="s">
        <v>1</v>
      </c>
      <c r="I1912" s="250"/>
      <c r="J1912" s="246"/>
      <c r="K1912" s="246"/>
      <c r="L1912" s="251"/>
      <c r="M1912" s="252"/>
      <c r="N1912" s="253"/>
      <c r="O1912" s="253"/>
      <c r="P1912" s="253"/>
      <c r="Q1912" s="253"/>
      <c r="R1912" s="253"/>
      <c r="S1912" s="253"/>
      <c r="T1912" s="254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55" t="s">
        <v>218</v>
      </c>
      <c r="AU1912" s="255" t="s">
        <v>85</v>
      </c>
      <c r="AV1912" s="13" t="s">
        <v>83</v>
      </c>
      <c r="AW1912" s="13" t="s">
        <v>32</v>
      </c>
      <c r="AX1912" s="13" t="s">
        <v>76</v>
      </c>
      <c r="AY1912" s="255" t="s">
        <v>205</v>
      </c>
    </row>
    <row r="1913" s="13" customFormat="1">
      <c r="A1913" s="13"/>
      <c r="B1913" s="245"/>
      <c r="C1913" s="246"/>
      <c r="D1913" s="247" t="s">
        <v>218</v>
      </c>
      <c r="E1913" s="248" t="s">
        <v>1</v>
      </c>
      <c r="F1913" s="249" t="s">
        <v>1619</v>
      </c>
      <c r="G1913" s="246"/>
      <c r="H1913" s="248" t="s">
        <v>1</v>
      </c>
      <c r="I1913" s="250"/>
      <c r="J1913" s="246"/>
      <c r="K1913" s="246"/>
      <c r="L1913" s="251"/>
      <c r="M1913" s="252"/>
      <c r="N1913" s="253"/>
      <c r="O1913" s="253"/>
      <c r="P1913" s="253"/>
      <c r="Q1913" s="253"/>
      <c r="R1913" s="253"/>
      <c r="S1913" s="253"/>
      <c r="T1913" s="254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55" t="s">
        <v>218</v>
      </c>
      <c r="AU1913" s="255" t="s">
        <v>85</v>
      </c>
      <c r="AV1913" s="13" t="s">
        <v>83</v>
      </c>
      <c r="AW1913" s="13" t="s">
        <v>32</v>
      </c>
      <c r="AX1913" s="13" t="s">
        <v>76</v>
      </c>
      <c r="AY1913" s="255" t="s">
        <v>205</v>
      </c>
    </row>
    <row r="1914" s="14" customFormat="1">
      <c r="A1914" s="14"/>
      <c r="B1914" s="256"/>
      <c r="C1914" s="257"/>
      <c r="D1914" s="247" t="s">
        <v>218</v>
      </c>
      <c r="E1914" s="258" t="s">
        <v>1</v>
      </c>
      <c r="F1914" s="259" t="s">
        <v>1620</v>
      </c>
      <c r="G1914" s="257"/>
      <c r="H1914" s="260">
        <v>206.56999999999999</v>
      </c>
      <c r="I1914" s="261"/>
      <c r="J1914" s="257"/>
      <c r="K1914" s="257"/>
      <c r="L1914" s="262"/>
      <c r="M1914" s="263"/>
      <c r="N1914" s="264"/>
      <c r="O1914" s="264"/>
      <c r="P1914" s="264"/>
      <c r="Q1914" s="264"/>
      <c r="R1914" s="264"/>
      <c r="S1914" s="264"/>
      <c r="T1914" s="265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66" t="s">
        <v>218</v>
      </c>
      <c r="AU1914" s="266" t="s">
        <v>85</v>
      </c>
      <c r="AV1914" s="14" t="s">
        <v>85</v>
      </c>
      <c r="AW1914" s="14" t="s">
        <v>32</v>
      </c>
      <c r="AX1914" s="14" t="s">
        <v>76</v>
      </c>
      <c r="AY1914" s="266" t="s">
        <v>205</v>
      </c>
    </row>
    <row r="1915" s="15" customFormat="1">
      <c r="A1915" s="15"/>
      <c r="B1915" s="267"/>
      <c r="C1915" s="268"/>
      <c r="D1915" s="247" t="s">
        <v>218</v>
      </c>
      <c r="E1915" s="269" t="s">
        <v>1</v>
      </c>
      <c r="F1915" s="270" t="s">
        <v>229</v>
      </c>
      <c r="G1915" s="268"/>
      <c r="H1915" s="271">
        <v>206.56999999999999</v>
      </c>
      <c r="I1915" s="272"/>
      <c r="J1915" s="268"/>
      <c r="K1915" s="268"/>
      <c r="L1915" s="273"/>
      <c r="M1915" s="274"/>
      <c r="N1915" s="275"/>
      <c r="O1915" s="275"/>
      <c r="P1915" s="275"/>
      <c r="Q1915" s="275"/>
      <c r="R1915" s="275"/>
      <c r="S1915" s="275"/>
      <c r="T1915" s="276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T1915" s="277" t="s">
        <v>218</v>
      </c>
      <c r="AU1915" s="277" t="s">
        <v>85</v>
      </c>
      <c r="AV1915" s="15" t="s">
        <v>213</v>
      </c>
      <c r="AW1915" s="15" t="s">
        <v>32</v>
      </c>
      <c r="AX1915" s="15" t="s">
        <v>83</v>
      </c>
      <c r="AY1915" s="277" t="s">
        <v>205</v>
      </c>
    </row>
    <row r="1916" s="2" customFormat="1" ht="16.5" customHeight="1">
      <c r="A1916" s="39"/>
      <c r="B1916" s="40"/>
      <c r="C1916" s="289" t="s">
        <v>1621</v>
      </c>
      <c r="D1916" s="289" t="s">
        <v>386</v>
      </c>
      <c r="E1916" s="290" t="s">
        <v>1622</v>
      </c>
      <c r="F1916" s="291" t="s">
        <v>1623</v>
      </c>
      <c r="G1916" s="292" t="s">
        <v>357</v>
      </c>
      <c r="H1916" s="293">
        <v>0.062</v>
      </c>
      <c r="I1916" s="294"/>
      <c r="J1916" s="295">
        <f>ROUND(I1916*H1916,2)</f>
        <v>0</v>
      </c>
      <c r="K1916" s="291" t="s">
        <v>212</v>
      </c>
      <c r="L1916" s="296"/>
      <c r="M1916" s="297" t="s">
        <v>1</v>
      </c>
      <c r="N1916" s="298" t="s">
        <v>41</v>
      </c>
      <c r="O1916" s="92"/>
      <c r="P1916" s="236">
        <f>O1916*H1916</f>
        <v>0</v>
      </c>
      <c r="Q1916" s="236">
        <v>1</v>
      </c>
      <c r="R1916" s="236">
        <f>Q1916*H1916</f>
        <v>0.062</v>
      </c>
      <c r="S1916" s="236">
        <v>0</v>
      </c>
      <c r="T1916" s="237">
        <f>S1916*H1916</f>
        <v>0</v>
      </c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39"/>
      <c r="AE1916" s="39"/>
      <c r="AR1916" s="238" t="s">
        <v>473</v>
      </c>
      <c r="AT1916" s="238" t="s">
        <v>386</v>
      </c>
      <c r="AU1916" s="238" t="s">
        <v>85</v>
      </c>
      <c r="AY1916" s="18" t="s">
        <v>205</v>
      </c>
      <c r="BE1916" s="239">
        <f>IF(N1916="základní",J1916,0)</f>
        <v>0</v>
      </c>
      <c r="BF1916" s="239">
        <f>IF(N1916="snížená",J1916,0)</f>
        <v>0</v>
      </c>
      <c r="BG1916" s="239">
        <f>IF(N1916="zákl. přenesená",J1916,0)</f>
        <v>0</v>
      </c>
      <c r="BH1916" s="239">
        <f>IF(N1916="sníž. přenesená",J1916,0)</f>
        <v>0</v>
      </c>
      <c r="BI1916" s="239">
        <f>IF(N1916="nulová",J1916,0)</f>
        <v>0</v>
      </c>
      <c r="BJ1916" s="18" t="s">
        <v>83</v>
      </c>
      <c r="BK1916" s="239">
        <f>ROUND(I1916*H1916,2)</f>
        <v>0</v>
      </c>
      <c r="BL1916" s="18" t="s">
        <v>303</v>
      </c>
      <c r="BM1916" s="238" t="s">
        <v>1624</v>
      </c>
    </row>
    <row r="1917" s="14" customFormat="1">
      <c r="A1917" s="14"/>
      <c r="B1917" s="256"/>
      <c r="C1917" s="257"/>
      <c r="D1917" s="247" t="s">
        <v>218</v>
      </c>
      <c r="E1917" s="257"/>
      <c r="F1917" s="259" t="s">
        <v>1625</v>
      </c>
      <c r="G1917" s="257"/>
      <c r="H1917" s="260">
        <v>0.062</v>
      </c>
      <c r="I1917" s="261"/>
      <c r="J1917" s="257"/>
      <c r="K1917" s="257"/>
      <c r="L1917" s="262"/>
      <c r="M1917" s="263"/>
      <c r="N1917" s="264"/>
      <c r="O1917" s="264"/>
      <c r="P1917" s="264"/>
      <c r="Q1917" s="264"/>
      <c r="R1917" s="264"/>
      <c r="S1917" s="264"/>
      <c r="T1917" s="265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66" t="s">
        <v>218</v>
      </c>
      <c r="AU1917" s="266" t="s">
        <v>85</v>
      </c>
      <c r="AV1917" s="14" t="s">
        <v>85</v>
      </c>
      <c r="AW1917" s="14" t="s">
        <v>4</v>
      </c>
      <c r="AX1917" s="14" t="s">
        <v>83</v>
      </c>
      <c r="AY1917" s="266" t="s">
        <v>205</v>
      </c>
    </row>
    <row r="1918" s="2" customFormat="1" ht="24.15" customHeight="1">
      <c r="A1918" s="39"/>
      <c r="B1918" s="40"/>
      <c r="C1918" s="227" t="s">
        <v>1626</v>
      </c>
      <c r="D1918" s="227" t="s">
        <v>208</v>
      </c>
      <c r="E1918" s="228" t="s">
        <v>1627</v>
      </c>
      <c r="F1918" s="229" t="s">
        <v>1628</v>
      </c>
      <c r="G1918" s="230" t="s">
        <v>398</v>
      </c>
      <c r="H1918" s="231">
        <v>206.56999999999999</v>
      </c>
      <c r="I1918" s="232"/>
      <c r="J1918" s="233">
        <f>ROUND(I1918*H1918,2)</f>
        <v>0</v>
      </c>
      <c r="K1918" s="229" t="s">
        <v>212</v>
      </c>
      <c r="L1918" s="45"/>
      <c r="M1918" s="234" t="s">
        <v>1</v>
      </c>
      <c r="N1918" s="235" t="s">
        <v>41</v>
      </c>
      <c r="O1918" s="92"/>
      <c r="P1918" s="236">
        <f>O1918*H1918</f>
        <v>0</v>
      </c>
      <c r="Q1918" s="236">
        <v>0</v>
      </c>
      <c r="R1918" s="236">
        <f>Q1918*H1918</f>
        <v>0</v>
      </c>
      <c r="S1918" s="236">
        <v>0</v>
      </c>
      <c r="T1918" s="237">
        <f>S1918*H1918</f>
        <v>0</v>
      </c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39"/>
      <c r="AE1918" s="39"/>
      <c r="AR1918" s="238" t="s">
        <v>303</v>
      </c>
      <c r="AT1918" s="238" t="s">
        <v>208</v>
      </c>
      <c r="AU1918" s="238" t="s">
        <v>85</v>
      </c>
      <c r="AY1918" s="18" t="s">
        <v>205</v>
      </c>
      <c r="BE1918" s="239">
        <f>IF(N1918="základní",J1918,0)</f>
        <v>0</v>
      </c>
      <c r="BF1918" s="239">
        <f>IF(N1918="snížená",J1918,0)</f>
        <v>0</v>
      </c>
      <c r="BG1918" s="239">
        <f>IF(N1918="zákl. přenesená",J1918,0)</f>
        <v>0</v>
      </c>
      <c r="BH1918" s="239">
        <f>IF(N1918="sníž. přenesená",J1918,0)</f>
        <v>0</v>
      </c>
      <c r="BI1918" s="239">
        <f>IF(N1918="nulová",J1918,0)</f>
        <v>0</v>
      </c>
      <c r="BJ1918" s="18" t="s">
        <v>83</v>
      </c>
      <c r="BK1918" s="239">
        <f>ROUND(I1918*H1918,2)</f>
        <v>0</v>
      </c>
      <c r="BL1918" s="18" t="s">
        <v>303</v>
      </c>
      <c r="BM1918" s="238" t="s">
        <v>1629</v>
      </c>
    </row>
    <row r="1919" s="2" customFormat="1">
      <c r="A1919" s="39"/>
      <c r="B1919" s="40"/>
      <c r="C1919" s="41"/>
      <c r="D1919" s="240" t="s">
        <v>216</v>
      </c>
      <c r="E1919" s="41"/>
      <c r="F1919" s="241" t="s">
        <v>1630</v>
      </c>
      <c r="G1919" s="41"/>
      <c r="H1919" s="41"/>
      <c r="I1919" s="242"/>
      <c r="J1919" s="41"/>
      <c r="K1919" s="41"/>
      <c r="L1919" s="45"/>
      <c r="M1919" s="243"/>
      <c r="N1919" s="244"/>
      <c r="O1919" s="92"/>
      <c r="P1919" s="92"/>
      <c r="Q1919" s="92"/>
      <c r="R1919" s="92"/>
      <c r="S1919" s="92"/>
      <c r="T1919" s="93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39"/>
      <c r="AE1919" s="39"/>
      <c r="AT1919" s="18" t="s">
        <v>216</v>
      </c>
      <c r="AU1919" s="18" t="s">
        <v>85</v>
      </c>
    </row>
    <row r="1920" s="13" customFormat="1">
      <c r="A1920" s="13"/>
      <c r="B1920" s="245"/>
      <c r="C1920" s="246"/>
      <c r="D1920" s="247" t="s">
        <v>218</v>
      </c>
      <c r="E1920" s="248" t="s">
        <v>1</v>
      </c>
      <c r="F1920" s="249" t="s">
        <v>219</v>
      </c>
      <c r="G1920" s="246"/>
      <c r="H1920" s="248" t="s">
        <v>1</v>
      </c>
      <c r="I1920" s="250"/>
      <c r="J1920" s="246"/>
      <c r="K1920" s="246"/>
      <c r="L1920" s="251"/>
      <c r="M1920" s="252"/>
      <c r="N1920" s="253"/>
      <c r="O1920" s="253"/>
      <c r="P1920" s="253"/>
      <c r="Q1920" s="253"/>
      <c r="R1920" s="253"/>
      <c r="S1920" s="253"/>
      <c r="T1920" s="254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55" t="s">
        <v>218</v>
      </c>
      <c r="AU1920" s="255" t="s">
        <v>85</v>
      </c>
      <c r="AV1920" s="13" t="s">
        <v>83</v>
      </c>
      <c r="AW1920" s="13" t="s">
        <v>32</v>
      </c>
      <c r="AX1920" s="13" t="s">
        <v>76</v>
      </c>
      <c r="AY1920" s="255" t="s">
        <v>205</v>
      </c>
    </row>
    <row r="1921" s="13" customFormat="1">
      <c r="A1921" s="13"/>
      <c r="B1921" s="245"/>
      <c r="C1921" s="246"/>
      <c r="D1921" s="247" t="s">
        <v>218</v>
      </c>
      <c r="E1921" s="248" t="s">
        <v>1</v>
      </c>
      <c r="F1921" s="249" t="s">
        <v>220</v>
      </c>
      <c r="G1921" s="246"/>
      <c r="H1921" s="248" t="s">
        <v>1</v>
      </c>
      <c r="I1921" s="250"/>
      <c r="J1921" s="246"/>
      <c r="K1921" s="246"/>
      <c r="L1921" s="251"/>
      <c r="M1921" s="252"/>
      <c r="N1921" s="253"/>
      <c r="O1921" s="253"/>
      <c r="P1921" s="253"/>
      <c r="Q1921" s="253"/>
      <c r="R1921" s="253"/>
      <c r="S1921" s="253"/>
      <c r="T1921" s="254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55" t="s">
        <v>218</v>
      </c>
      <c r="AU1921" s="255" t="s">
        <v>85</v>
      </c>
      <c r="AV1921" s="13" t="s">
        <v>83</v>
      </c>
      <c r="AW1921" s="13" t="s">
        <v>32</v>
      </c>
      <c r="AX1921" s="13" t="s">
        <v>76</v>
      </c>
      <c r="AY1921" s="255" t="s">
        <v>205</v>
      </c>
    </row>
    <row r="1922" s="13" customFormat="1">
      <c r="A1922" s="13"/>
      <c r="B1922" s="245"/>
      <c r="C1922" s="246"/>
      <c r="D1922" s="247" t="s">
        <v>218</v>
      </c>
      <c r="E1922" s="248" t="s">
        <v>1</v>
      </c>
      <c r="F1922" s="249" t="s">
        <v>222</v>
      </c>
      <c r="G1922" s="246"/>
      <c r="H1922" s="248" t="s">
        <v>1</v>
      </c>
      <c r="I1922" s="250"/>
      <c r="J1922" s="246"/>
      <c r="K1922" s="246"/>
      <c r="L1922" s="251"/>
      <c r="M1922" s="252"/>
      <c r="N1922" s="253"/>
      <c r="O1922" s="253"/>
      <c r="P1922" s="253"/>
      <c r="Q1922" s="253"/>
      <c r="R1922" s="253"/>
      <c r="S1922" s="253"/>
      <c r="T1922" s="254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55" t="s">
        <v>218</v>
      </c>
      <c r="AU1922" s="255" t="s">
        <v>85</v>
      </c>
      <c r="AV1922" s="13" t="s">
        <v>83</v>
      </c>
      <c r="AW1922" s="13" t="s">
        <v>32</v>
      </c>
      <c r="AX1922" s="13" t="s">
        <v>76</v>
      </c>
      <c r="AY1922" s="255" t="s">
        <v>205</v>
      </c>
    </row>
    <row r="1923" s="13" customFormat="1">
      <c r="A1923" s="13"/>
      <c r="B1923" s="245"/>
      <c r="C1923" s="246"/>
      <c r="D1923" s="247" t="s">
        <v>218</v>
      </c>
      <c r="E1923" s="248" t="s">
        <v>1</v>
      </c>
      <c r="F1923" s="249" t="s">
        <v>1619</v>
      </c>
      <c r="G1923" s="246"/>
      <c r="H1923" s="248" t="s">
        <v>1</v>
      </c>
      <c r="I1923" s="250"/>
      <c r="J1923" s="246"/>
      <c r="K1923" s="246"/>
      <c r="L1923" s="251"/>
      <c r="M1923" s="252"/>
      <c r="N1923" s="253"/>
      <c r="O1923" s="253"/>
      <c r="P1923" s="253"/>
      <c r="Q1923" s="253"/>
      <c r="R1923" s="253"/>
      <c r="S1923" s="253"/>
      <c r="T1923" s="254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255" t="s">
        <v>218</v>
      </c>
      <c r="AU1923" s="255" t="s">
        <v>85</v>
      </c>
      <c r="AV1923" s="13" t="s">
        <v>83</v>
      </c>
      <c r="AW1923" s="13" t="s">
        <v>32</v>
      </c>
      <c r="AX1923" s="13" t="s">
        <v>76</v>
      </c>
      <c r="AY1923" s="255" t="s">
        <v>205</v>
      </c>
    </row>
    <row r="1924" s="14" customFormat="1">
      <c r="A1924" s="14"/>
      <c r="B1924" s="256"/>
      <c r="C1924" s="257"/>
      <c r="D1924" s="247" t="s">
        <v>218</v>
      </c>
      <c r="E1924" s="258" t="s">
        <v>1</v>
      </c>
      <c r="F1924" s="259" t="s">
        <v>1620</v>
      </c>
      <c r="G1924" s="257"/>
      <c r="H1924" s="260">
        <v>206.56999999999999</v>
      </c>
      <c r="I1924" s="261"/>
      <c r="J1924" s="257"/>
      <c r="K1924" s="257"/>
      <c r="L1924" s="262"/>
      <c r="M1924" s="263"/>
      <c r="N1924" s="264"/>
      <c r="O1924" s="264"/>
      <c r="P1924" s="264"/>
      <c r="Q1924" s="264"/>
      <c r="R1924" s="264"/>
      <c r="S1924" s="264"/>
      <c r="T1924" s="265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66" t="s">
        <v>218</v>
      </c>
      <c r="AU1924" s="266" t="s">
        <v>85</v>
      </c>
      <c r="AV1924" s="14" t="s">
        <v>85</v>
      </c>
      <c r="AW1924" s="14" t="s">
        <v>32</v>
      </c>
      <c r="AX1924" s="14" t="s">
        <v>76</v>
      </c>
      <c r="AY1924" s="266" t="s">
        <v>205</v>
      </c>
    </row>
    <row r="1925" s="15" customFormat="1">
      <c r="A1925" s="15"/>
      <c r="B1925" s="267"/>
      <c r="C1925" s="268"/>
      <c r="D1925" s="247" t="s">
        <v>218</v>
      </c>
      <c r="E1925" s="269" t="s">
        <v>1</v>
      </c>
      <c r="F1925" s="270" t="s">
        <v>229</v>
      </c>
      <c r="G1925" s="268"/>
      <c r="H1925" s="271">
        <v>206.56999999999999</v>
      </c>
      <c r="I1925" s="272"/>
      <c r="J1925" s="268"/>
      <c r="K1925" s="268"/>
      <c r="L1925" s="273"/>
      <c r="M1925" s="274"/>
      <c r="N1925" s="275"/>
      <c r="O1925" s="275"/>
      <c r="P1925" s="275"/>
      <c r="Q1925" s="275"/>
      <c r="R1925" s="275"/>
      <c r="S1925" s="275"/>
      <c r="T1925" s="276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77" t="s">
        <v>218</v>
      </c>
      <c r="AU1925" s="277" t="s">
        <v>85</v>
      </c>
      <c r="AV1925" s="15" t="s">
        <v>213</v>
      </c>
      <c r="AW1925" s="15" t="s">
        <v>32</v>
      </c>
      <c r="AX1925" s="15" t="s">
        <v>83</v>
      </c>
      <c r="AY1925" s="277" t="s">
        <v>205</v>
      </c>
    </row>
    <row r="1926" s="2" customFormat="1" ht="24.15" customHeight="1">
      <c r="A1926" s="39"/>
      <c r="B1926" s="40"/>
      <c r="C1926" s="289" t="s">
        <v>1631</v>
      </c>
      <c r="D1926" s="289" t="s">
        <v>386</v>
      </c>
      <c r="E1926" s="290" t="s">
        <v>1632</v>
      </c>
      <c r="F1926" s="291" t="s">
        <v>1633</v>
      </c>
      <c r="G1926" s="292" t="s">
        <v>1634</v>
      </c>
      <c r="H1926" s="293">
        <v>309.85500000000002</v>
      </c>
      <c r="I1926" s="294"/>
      <c r="J1926" s="295">
        <f>ROUND(I1926*H1926,2)</f>
        <v>0</v>
      </c>
      <c r="K1926" s="291" t="s">
        <v>212</v>
      </c>
      <c r="L1926" s="296"/>
      <c r="M1926" s="297" t="s">
        <v>1</v>
      </c>
      <c r="N1926" s="298" t="s">
        <v>41</v>
      </c>
      <c r="O1926" s="92"/>
      <c r="P1926" s="236">
        <f>O1926*H1926</f>
        <v>0</v>
      </c>
      <c r="Q1926" s="236">
        <v>0.001</v>
      </c>
      <c r="R1926" s="236">
        <f>Q1926*H1926</f>
        <v>0.30985500000000005</v>
      </c>
      <c r="S1926" s="236">
        <v>0</v>
      </c>
      <c r="T1926" s="237">
        <f>S1926*H1926</f>
        <v>0</v>
      </c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39"/>
      <c r="AE1926" s="39"/>
      <c r="AR1926" s="238" t="s">
        <v>473</v>
      </c>
      <c r="AT1926" s="238" t="s">
        <v>386</v>
      </c>
      <c r="AU1926" s="238" t="s">
        <v>85</v>
      </c>
      <c r="AY1926" s="18" t="s">
        <v>205</v>
      </c>
      <c r="BE1926" s="239">
        <f>IF(N1926="základní",J1926,0)</f>
        <v>0</v>
      </c>
      <c r="BF1926" s="239">
        <f>IF(N1926="snížená",J1926,0)</f>
        <v>0</v>
      </c>
      <c r="BG1926" s="239">
        <f>IF(N1926="zákl. přenesená",J1926,0)</f>
        <v>0</v>
      </c>
      <c r="BH1926" s="239">
        <f>IF(N1926="sníž. přenesená",J1926,0)</f>
        <v>0</v>
      </c>
      <c r="BI1926" s="239">
        <f>IF(N1926="nulová",J1926,0)</f>
        <v>0</v>
      </c>
      <c r="BJ1926" s="18" t="s">
        <v>83</v>
      </c>
      <c r="BK1926" s="239">
        <f>ROUND(I1926*H1926,2)</f>
        <v>0</v>
      </c>
      <c r="BL1926" s="18" t="s">
        <v>303</v>
      </c>
      <c r="BM1926" s="238" t="s">
        <v>1635</v>
      </c>
    </row>
    <row r="1927" s="14" customFormat="1">
      <c r="A1927" s="14"/>
      <c r="B1927" s="256"/>
      <c r="C1927" s="257"/>
      <c r="D1927" s="247" t="s">
        <v>218</v>
      </c>
      <c r="E1927" s="257"/>
      <c r="F1927" s="259" t="s">
        <v>1636</v>
      </c>
      <c r="G1927" s="257"/>
      <c r="H1927" s="260">
        <v>309.85500000000002</v>
      </c>
      <c r="I1927" s="261"/>
      <c r="J1927" s="257"/>
      <c r="K1927" s="257"/>
      <c r="L1927" s="262"/>
      <c r="M1927" s="263"/>
      <c r="N1927" s="264"/>
      <c r="O1927" s="264"/>
      <c r="P1927" s="264"/>
      <c r="Q1927" s="264"/>
      <c r="R1927" s="264"/>
      <c r="S1927" s="264"/>
      <c r="T1927" s="265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T1927" s="266" t="s">
        <v>218</v>
      </c>
      <c r="AU1927" s="266" t="s">
        <v>85</v>
      </c>
      <c r="AV1927" s="14" t="s">
        <v>85</v>
      </c>
      <c r="AW1927" s="14" t="s">
        <v>4</v>
      </c>
      <c r="AX1927" s="14" t="s">
        <v>83</v>
      </c>
      <c r="AY1927" s="266" t="s">
        <v>205</v>
      </c>
    </row>
    <row r="1928" s="2" customFormat="1" ht="24.15" customHeight="1">
      <c r="A1928" s="39"/>
      <c r="B1928" s="40"/>
      <c r="C1928" s="227" t="s">
        <v>1637</v>
      </c>
      <c r="D1928" s="227" t="s">
        <v>208</v>
      </c>
      <c r="E1928" s="228" t="s">
        <v>1638</v>
      </c>
      <c r="F1928" s="229" t="s">
        <v>1639</v>
      </c>
      <c r="G1928" s="230" t="s">
        <v>398</v>
      </c>
      <c r="H1928" s="231">
        <v>16.337</v>
      </c>
      <c r="I1928" s="232"/>
      <c r="J1928" s="233">
        <f>ROUND(I1928*H1928,2)</f>
        <v>0</v>
      </c>
      <c r="K1928" s="229" t="s">
        <v>212</v>
      </c>
      <c r="L1928" s="45"/>
      <c r="M1928" s="234" t="s">
        <v>1</v>
      </c>
      <c r="N1928" s="235" t="s">
        <v>41</v>
      </c>
      <c r="O1928" s="92"/>
      <c r="P1928" s="236">
        <f>O1928*H1928</f>
        <v>0</v>
      </c>
      <c r="Q1928" s="236">
        <v>0</v>
      </c>
      <c r="R1928" s="236">
        <f>Q1928*H1928</f>
        <v>0</v>
      </c>
      <c r="S1928" s="236">
        <v>0</v>
      </c>
      <c r="T1928" s="237">
        <f>S1928*H1928</f>
        <v>0</v>
      </c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39"/>
      <c r="AE1928" s="39"/>
      <c r="AR1928" s="238" t="s">
        <v>303</v>
      </c>
      <c r="AT1928" s="238" t="s">
        <v>208</v>
      </c>
      <c r="AU1928" s="238" t="s">
        <v>85</v>
      </c>
      <c r="AY1928" s="18" t="s">
        <v>205</v>
      </c>
      <c r="BE1928" s="239">
        <f>IF(N1928="základní",J1928,0)</f>
        <v>0</v>
      </c>
      <c r="BF1928" s="239">
        <f>IF(N1928="snížená",J1928,0)</f>
        <v>0</v>
      </c>
      <c r="BG1928" s="239">
        <f>IF(N1928="zákl. přenesená",J1928,0)</f>
        <v>0</v>
      </c>
      <c r="BH1928" s="239">
        <f>IF(N1928="sníž. přenesená",J1928,0)</f>
        <v>0</v>
      </c>
      <c r="BI1928" s="239">
        <f>IF(N1928="nulová",J1928,0)</f>
        <v>0</v>
      </c>
      <c r="BJ1928" s="18" t="s">
        <v>83</v>
      </c>
      <c r="BK1928" s="239">
        <f>ROUND(I1928*H1928,2)</f>
        <v>0</v>
      </c>
      <c r="BL1928" s="18" t="s">
        <v>303</v>
      </c>
      <c r="BM1928" s="238" t="s">
        <v>1640</v>
      </c>
    </row>
    <row r="1929" s="2" customFormat="1">
      <c r="A1929" s="39"/>
      <c r="B1929" s="40"/>
      <c r="C1929" s="41"/>
      <c r="D1929" s="240" t="s">
        <v>216</v>
      </c>
      <c r="E1929" s="41"/>
      <c r="F1929" s="241" t="s">
        <v>1641</v>
      </c>
      <c r="G1929" s="41"/>
      <c r="H1929" s="41"/>
      <c r="I1929" s="242"/>
      <c r="J1929" s="41"/>
      <c r="K1929" s="41"/>
      <c r="L1929" s="45"/>
      <c r="M1929" s="243"/>
      <c r="N1929" s="244"/>
      <c r="O1929" s="92"/>
      <c r="P1929" s="92"/>
      <c r="Q1929" s="92"/>
      <c r="R1929" s="92"/>
      <c r="S1929" s="92"/>
      <c r="T1929" s="93"/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39"/>
      <c r="AE1929" s="39"/>
      <c r="AT1929" s="18" t="s">
        <v>216</v>
      </c>
      <c r="AU1929" s="18" t="s">
        <v>85</v>
      </c>
    </row>
    <row r="1930" s="13" customFormat="1">
      <c r="A1930" s="13"/>
      <c r="B1930" s="245"/>
      <c r="C1930" s="246"/>
      <c r="D1930" s="247" t="s">
        <v>218</v>
      </c>
      <c r="E1930" s="248" t="s">
        <v>1</v>
      </c>
      <c r="F1930" s="249" t="s">
        <v>219</v>
      </c>
      <c r="G1930" s="246"/>
      <c r="H1930" s="248" t="s">
        <v>1</v>
      </c>
      <c r="I1930" s="250"/>
      <c r="J1930" s="246"/>
      <c r="K1930" s="246"/>
      <c r="L1930" s="251"/>
      <c r="M1930" s="252"/>
      <c r="N1930" s="253"/>
      <c r="O1930" s="253"/>
      <c r="P1930" s="253"/>
      <c r="Q1930" s="253"/>
      <c r="R1930" s="253"/>
      <c r="S1930" s="253"/>
      <c r="T1930" s="254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55" t="s">
        <v>218</v>
      </c>
      <c r="AU1930" s="255" t="s">
        <v>85</v>
      </c>
      <c r="AV1930" s="13" t="s">
        <v>83</v>
      </c>
      <c r="AW1930" s="13" t="s">
        <v>32</v>
      </c>
      <c r="AX1930" s="13" t="s">
        <v>76</v>
      </c>
      <c r="AY1930" s="255" t="s">
        <v>205</v>
      </c>
    </row>
    <row r="1931" s="13" customFormat="1">
      <c r="A1931" s="13"/>
      <c r="B1931" s="245"/>
      <c r="C1931" s="246"/>
      <c r="D1931" s="247" t="s">
        <v>218</v>
      </c>
      <c r="E1931" s="248" t="s">
        <v>1</v>
      </c>
      <c r="F1931" s="249" t="s">
        <v>220</v>
      </c>
      <c r="G1931" s="246"/>
      <c r="H1931" s="248" t="s">
        <v>1</v>
      </c>
      <c r="I1931" s="250"/>
      <c r="J1931" s="246"/>
      <c r="K1931" s="246"/>
      <c r="L1931" s="251"/>
      <c r="M1931" s="252"/>
      <c r="N1931" s="253"/>
      <c r="O1931" s="253"/>
      <c r="P1931" s="253"/>
      <c r="Q1931" s="253"/>
      <c r="R1931" s="253"/>
      <c r="S1931" s="253"/>
      <c r="T1931" s="254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55" t="s">
        <v>218</v>
      </c>
      <c r="AU1931" s="255" t="s">
        <v>85</v>
      </c>
      <c r="AV1931" s="13" t="s">
        <v>83</v>
      </c>
      <c r="AW1931" s="13" t="s">
        <v>32</v>
      </c>
      <c r="AX1931" s="13" t="s">
        <v>76</v>
      </c>
      <c r="AY1931" s="255" t="s">
        <v>205</v>
      </c>
    </row>
    <row r="1932" s="13" customFormat="1">
      <c r="A1932" s="13"/>
      <c r="B1932" s="245"/>
      <c r="C1932" s="246"/>
      <c r="D1932" s="247" t="s">
        <v>218</v>
      </c>
      <c r="E1932" s="248" t="s">
        <v>1</v>
      </c>
      <c r="F1932" s="249" t="s">
        <v>222</v>
      </c>
      <c r="G1932" s="246"/>
      <c r="H1932" s="248" t="s">
        <v>1</v>
      </c>
      <c r="I1932" s="250"/>
      <c r="J1932" s="246"/>
      <c r="K1932" s="246"/>
      <c r="L1932" s="251"/>
      <c r="M1932" s="252"/>
      <c r="N1932" s="253"/>
      <c r="O1932" s="253"/>
      <c r="P1932" s="253"/>
      <c r="Q1932" s="253"/>
      <c r="R1932" s="253"/>
      <c r="S1932" s="253"/>
      <c r="T1932" s="254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55" t="s">
        <v>218</v>
      </c>
      <c r="AU1932" s="255" t="s">
        <v>85</v>
      </c>
      <c r="AV1932" s="13" t="s">
        <v>83</v>
      </c>
      <c r="AW1932" s="13" t="s">
        <v>32</v>
      </c>
      <c r="AX1932" s="13" t="s">
        <v>76</v>
      </c>
      <c r="AY1932" s="255" t="s">
        <v>205</v>
      </c>
    </row>
    <row r="1933" s="13" customFormat="1">
      <c r="A1933" s="13"/>
      <c r="B1933" s="245"/>
      <c r="C1933" s="246"/>
      <c r="D1933" s="247" t="s">
        <v>218</v>
      </c>
      <c r="E1933" s="248" t="s">
        <v>1</v>
      </c>
      <c r="F1933" s="249" t="s">
        <v>1642</v>
      </c>
      <c r="G1933" s="246"/>
      <c r="H1933" s="248" t="s">
        <v>1</v>
      </c>
      <c r="I1933" s="250"/>
      <c r="J1933" s="246"/>
      <c r="K1933" s="246"/>
      <c r="L1933" s="251"/>
      <c r="M1933" s="252"/>
      <c r="N1933" s="253"/>
      <c r="O1933" s="253"/>
      <c r="P1933" s="253"/>
      <c r="Q1933" s="253"/>
      <c r="R1933" s="253"/>
      <c r="S1933" s="253"/>
      <c r="T1933" s="254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55" t="s">
        <v>218</v>
      </c>
      <c r="AU1933" s="255" t="s">
        <v>85</v>
      </c>
      <c r="AV1933" s="13" t="s">
        <v>83</v>
      </c>
      <c r="AW1933" s="13" t="s">
        <v>32</v>
      </c>
      <c r="AX1933" s="13" t="s">
        <v>76</v>
      </c>
      <c r="AY1933" s="255" t="s">
        <v>205</v>
      </c>
    </row>
    <row r="1934" s="13" customFormat="1">
      <c r="A1934" s="13"/>
      <c r="B1934" s="245"/>
      <c r="C1934" s="246"/>
      <c r="D1934" s="247" t="s">
        <v>218</v>
      </c>
      <c r="E1934" s="248" t="s">
        <v>1</v>
      </c>
      <c r="F1934" s="249" t="s">
        <v>1201</v>
      </c>
      <c r="G1934" s="246"/>
      <c r="H1934" s="248" t="s">
        <v>1</v>
      </c>
      <c r="I1934" s="250"/>
      <c r="J1934" s="246"/>
      <c r="K1934" s="246"/>
      <c r="L1934" s="251"/>
      <c r="M1934" s="252"/>
      <c r="N1934" s="253"/>
      <c r="O1934" s="253"/>
      <c r="P1934" s="253"/>
      <c r="Q1934" s="253"/>
      <c r="R1934" s="253"/>
      <c r="S1934" s="253"/>
      <c r="T1934" s="254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55" t="s">
        <v>218</v>
      </c>
      <c r="AU1934" s="255" t="s">
        <v>85</v>
      </c>
      <c r="AV1934" s="13" t="s">
        <v>83</v>
      </c>
      <c r="AW1934" s="13" t="s">
        <v>32</v>
      </c>
      <c r="AX1934" s="13" t="s">
        <v>76</v>
      </c>
      <c r="AY1934" s="255" t="s">
        <v>205</v>
      </c>
    </row>
    <row r="1935" s="14" customFormat="1">
      <c r="A1935" s="14"/>
      <c r="B1935" s="256"/>
      <c r="C1935" s="257"/>
      <c r="D1935" s="247" t="s">
        <v>218</v>
      </c>
      <c r="E1935" s="258" t="s">
        <v>1</v>
      </c>
      <c r="F1935" s="259" t="s">
        <v>1273</v>
      </c>
      <c r="G1935" s="257"/>
      <c r="H1935" s="260">
        <v>9.9000000000000004</v>
      </c>
      <c r="I1935" s="261"/>
      <c r="J1935" s="257"/>
      <c r="K1935" s="257"/>
      <c r="L1935" s="262"/>
      <c r="M1935" s="263"/>
      <c r="N1935" s="264"/>
      <c r="O1935" s="264"/>
      <c r="P1935" s="264"/>
      <c r="Q1935" s="264"/>
      <c r="R1935" s="264"/>
      <c r="S1935" s="264"/>
      <c r="T1935" s="265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66" t="s">
        <v>218</v>
      </c>
      <c r="AU1935" s="266" t="s">
        <v>85</v>
      </c>
      <c r="AV1935" s="14" t="s">
        <v>85</v>
      </c>
      <c r="AW1935" s="14" t="s">
        <v>32</v>
      </c>
      <c r="AX1935" s="14" t="s">
        <v>76</v>
      </c>
      <c r="AY1935" s="266" t="s">
        <v>205</v>
      </c>
    </row>
    <row r="1936" s="14" customFormat="1">
      <c r="A1936" s="14"/>
      <c r="B1936" s="256"/>
      <c r="C1936" s="257"/>
      <c r="D1936" s="247" t="s">
        <v>218</v>
      </c>
      <c r="E1936" s="258" t="s">
        <v>1</v>
      </c>
      <c r="F1936" s="259" t="s">
        <v>1274</v>
      </c>
      <c r="G1936" s="257"/>
      <c r="H1936" s="260">
        <v>15.9</v>
      </c>
      <c r="I1936" s="261"/>
      <c r="J1936" s="257"/>
      <c r="K1936" s="257"/>
      <c r="L1936" s="262"/>
      <c r="M1936" s="263"/>
      <c r="N1936" s="264"/>
      <c r="O1936" s="264"/>
      <c r="P1936" s="264"/>
      <c r="Q1936" s="264"/>
      <c r="R1936" s="264"/>
      <c r="S1936" s="264"/>
      <c r="T1936" s="265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66" t="s">
        <v>218</v>
      </c>
      <c r="AU1936" s="266" t="s">
        <v>85</v>
      </c>
      <c r="AV1936" s="14" t="s">
        <v>85</v>
      </c>
      <c r="AW1936" s="14" t="s">
        <v>32</v>
      </c>
      <c r="AX1936" s="14" t="s">
        <v>76</v>
      </c>
      <c r="AY1936" s="266" t="s">
        <v>205</v>
      </c>
    </row>
    <row r="1937" s="14" customFormat="1">
      <c r="A1937" s="14"/>
      <c r="B1937" s="256"/>
      <c r="C1937" s="257"/>
      <c r="D1937" s="247" t="s">
        <v>218</v>
      </c>
      <c r="E1937" s="258" t="s">
        <v>1</v>
      </c>
      <c r="F1937" s="259" t="s">
        <v>1276</v>
      </c>
      <c r="G1937" s="257"/>
      <c r="H1937" s="260">
        <v>9.1999999999999993</v>
      </c>
      <c r="I1937" s="261"/>
      <c r="J1937" s="257"/>
      <c r="K1937" s="257"/>
      <c r="L1937" s="262"/>
      <c r="M1937" s="263"/>
      <c r="N1937" s="264"/>
      <c r="O1937" s="264"/>
      <c r="P1937" s="264"/>
      <c r="Q1937" s="264"/>
      <c r="R1937" s="264"/>
      <c r="S1937" s="264"/>
      <c r="T1937" s="265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66" t="s">
        <v>218</v>
      </c>
      <c r="AU1937" s="266" t="s">
        <v>85</v>
      </c>
      <c r="AV1937" s="14" t="s">
        <v>85</v>
      </c>
      <c r="AW1937" s="14" t="s">
        <v>32</v>
      </c>
      <c r="AX1937" s="14" t="s">
        <v>76</v>
      </c>
      <c r="AY1937" s="266" t="s">
        <v>205</v>
      </c>
    </row>
    <row r="1938" s="14" customFormat="1">
      <c r="A1938" s="14"/>
      <c r="B1938" s="256"/>
      <c r="C1938" s="257"/>
      <c r="D1938" s="247" t="s">
        <v>218</v>
      </c>
      <c r="E1938" s="258" t="s">
        <v>1</v>
      </c>
      <c r="F1938" s="259" t="s">
        <v>1277</v>
      </c>
      <c r="G1938" s="257"/>
      <c r="H1938" s="260">
        <v>10.199999999999999</v>
      </c>
      <c r="I1938" s="261"/>
      <c r="J1938" s="257"/>
      <c r="K1938" s="257"/>
      <c r="L1938" s="262"/>
      <c r="M1938" s="263"/>
      <c r="N1938" s="264"/>
      <c r="O1938" s="264"/>
      <c r="P1938" s="264"/>
      <c r="Q1938" s="264"/>
      <c r="R1938" s="264"/>
      <c r="S1938" s="264"/>
      <c r="T1938" s="265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66" t="s">
        <v>218</v>
      </c>
      <c r="AU1938" s="266" t="s">
        <v>85</v>
      </c>
      <c r="AV1938" s="14" t="s">
        <v>85</v>
      </c>
      <c r="AW1938" s="14" t="s">
        <v>32</v>
      </c>
      <c r="AX1938" s="14" t="s">
        <v>76</v>
      </c>
      <c r="AY1938" s="266" t="s">
        <v>205</v>
      </c>
    </row>
    <row r="1939" s="16" customFormat="1">
      <c r="A1939" s="16"/>
      <c r="B1939" s="278"/>
      <c r="C1939" s="279"/>
      <c r="D1939" s="247" t="s">
        <v>218</v>
      </c>
      <c r="E1939" s="280" t="s">
        <v>1</v>
      </c>
      <c r="F1939" s="281" t="s">
        <v>241</v>
      </c>
      <c r="G1939" s="279"/>
      <c r="H1939" s="282">
        <v>45.200000000000003</v>
      </c>
      <c r="I1939" s="283"/>
      <c r="J1939" s="279"/>
      <c r="K1939" s="279"/>
      <c r="L1939" s="284"/>
      <c r="M1939" s="285"/>
      <c r="N1939" s="286"/>
      <c r="O1939" s="286"/>
      <c r="P1939" s="286"/>
      <c r="Q1939" s="286"/>
      <c r="R1939" s="286"/>
      <c r="S1939" s="286"/>
      <c r="T1939" s="287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T1939" s="288" t="s">
        <v>218</v>
      </c>
      <c r="AU1939" s="288" t="s">
        <v>85</v>
      </c>
      <c r="AV1939" s="16" t="s">
        <v>214</v>
      </c>
      <c r="AW1939" s="16" t="s">
        <v>32</v>
      </c>
      <c r="AX1939" s="16" t="s">
        <v>76</v>
      </c>
      <c r="AY1939" s="288" t="s">
        <v>205</v>
      </c>
    </row>
    <row r="1940" s="13" customFormat="1">
      <c r="A1940" s="13"/>
      <c r="B1940" s="245"/>
      <c r="C1940" s="246"/>
      <c r="D1940" s="247" t="s">
        <v>218</v>
      </c>
      <c r="E1940" s="248" t="s">
        <v>1</v>
      </c>
      <c r="F1940" s="249" t="s">
        <v>1206</v>
      </c>
      <c r="G1940" s="246"/>
      <c r="H1940" s="248" t="s">
        <v>1</v>
      </c>
      <c r="I1940" s="250"/>
      <c r="J1940" s="246"/>
      <c r="K1940" s="246"/>
      <c r="L1940" s="251"/>
      <c r="M1940" s="252"/>
      <c r="N1940" s="253"/>
      <c r="O1940" s="253"/>
      <c r="P1940" s="253"/>
      <c r="Q1940" s="253"/>
      <c r="R1940" s="253"/>
      <c r="S1940" s="253"/>
      <c r="T1940" s="254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55" t="s">
        <v>218</v>
      </c>
      <c r="AU1940" s="255" t="s">
        <v>85</v>
      </c>
      <c r="AV1940" s="13" t="s">
        <v>83</v>
      </c>
      <c r="AW1940" s="13" t="s">
        <v>32</v>
      </c>
      <c r="AX1940" s="13" t="s">
        <v>76</v>
      </c>
      <c r="AY1940" s="255" t="s">
        <v>205</v>
      </c>
    </row>
    <row r="1941" s="14" customFormat="1">
      <c r="A1941" s="14"/>
      <c r="B1941" s="256"/>
      <c r="C1941" s="257"/>
      <c r="D1941" s="247" t="s">
        <v>218</v>
      </c>
      <c r="E1941" s="258" t="s">
        <v>1</v>
      </c>
      <c r="F1941" s="259" t="s">
        <v>1275</v>
      </c>
      <c r="G1941" s="257"/>
      <c r="H1941" s="260">
        <v>21.800000000000001</v>
      </c>
      <c r="I1941" s="261"/>
      <c r="J1941" s="257"/>
      <c r="K1941" s="257"/>
      <c r="L1941" s="262"/>
      <c r="M1941" s="263"/>
      <c r="N1941" s="264"/>
      <c r="O1941" s="264"/>
      <c r="P1941" s="264"/>
      <c r="Q1941" s="264"/>
      <c r="R1941" s="264"/>
      <c r="S1941" s="264"/>
      <c r="T1941" s="265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66" t="s">
        <v>218</v>
      </c>
      <c r="AU1941" s="266" t="s">
        <v>85</v>
      </c>
      <c r="AV1941" s="14" t="s">
        <v>85</v>
      </c>
      <c r="AW1941" s="14" t="s">
        <v>32</v>
      </c>
      <c r="AX1941" s="14" t="s">
        <v>76</v>
      </c>
      <c r="AY1941" s="266" t="s">
        <v>205</v>
      </c>
    </row>
    <row r="1942" s="16" customFormat="1">
      <c r="A1942" s="16"/>
      <c r="B1942" s="278"/>
      <c r="C1942" s="279"/>
      <c r="D1942" s="247" t="s">
        <v>218</v>
      </c>
      <c r="E1942" s="280" t="s">
        <v>1</v>
      </c>
      <c r="F1942" s="281" t="s">
        <v>241</v>
      </c>
      <c r="G1942" s="279"/>
      <c r="H1942" s="282">
        <v>21.800000000000001</v>
      </c>
      <c r="I1942" s="283"/>
      <c r="J1942" s="279"/>
      <c r="K1942" s="279"/>
      <c r="L1942" s="284"/>
      <c r="M1942" s="285"/>
      <c r="N1942" s="286"/>
      <c r="O1942" s="286"/>
      <c r="P1942" s="286"/>
      <c r="Q1942" s="286"/>
      <c r="R1942" s="286"/>
      <c r="S1942" s="286"/>
      <c r="T1942" s="287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T1942" s="288" t="s">
        <v>218</v>
      </c>
      <c r="AU1942" s="288" t="s">
        <v>85</v>
      </c>
      <c r="AV1942" s="16" t="s">
        <v>214</v>
      </c>
      <c r="AW1942" s="16" t="s">
        <v>32</v>
      </c>
      <c r="AX1942" s="16" t="s">
        <v>76</v>
      </c>
      <c r="AY1942" s="288" t="s">
        <v>205</v>
      </c>
    </row>
    <row r="1943" s="13" customFormat="1">
      <c r="A1943" s="13"/>
      <c r="B1943" s="245"/>
      <c r="C1943" s="246"/>
      <c r="D1943" s="247" t="s">
        <v>218</v>
      </c>
      <c r="E1943" s="248" t="s">
        <v>1</v>
      </c>
      <c r="F1943" s="249" t="s">
        <v>1208</v>
      </c>
      <c r="G1943" s="246"/>
      <c r="H1943" s="248" t="s">
        <v>1</v>
      </c>
      <c r="I1943" s="250"/>
      <c r="J1943" s="246"/>
      <c r="K1943" s="246"/>
      <c r="L1943" s="251"/>
      <c r="M1943" s="252"/>
      <c r="N1943" s="253"/>
      <c r="O1943" s="253"/>
      <c r="P1943" s="253"/>
      <c r="Q1943" s="253"/>
      <c r="R1943" s="253"/>
      <c r="S1943" s="253"/>
      <c r="T1943" s="254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55" t="s">
        <v>218</v>
      </c>
      <c r="AU1943" s="255" t="s">
        <v>85</v>
      </c>
      <c r="AV1943" s="13" t="s">
        <v>83</v>
      </c>
      <c r="AW1943" s="13" t="s">
        <v>32</v>
      </c>
      <c r="AX1943" s="13" t="s">
        <v>76</v>
      </c>
      <c r="AY1943" s="255" t="s">
        <v>205</v>
      </c>
    </row>
    <row r="1944" s="14" customFormat="1">
      <c r="A1944" s="14"/>
      <c r="B1944" s="256"/>
      <c r="C1944" s="257"/>
      <c r="D1944" s="247" t="s">
        <v>218</v>
      </c>
      <c r="E1944" s="258" t="s">
        <v>1</v>
      </c>
      <c r="F1944" s="259" t="s">
        <v>1271</v>
      </c>
      <c r="G1944" s="257"/>
      <c r="H1944" s="260">
        <v>37.909999999999997</v>
      </c>
      <c r="I1944" s="261"/>
      <c r="J1944" s="257"/>
      <c r="K1944" s="257"/>
      <c r="L1944" s="262"/>
      <c r="M1944" s="263"/>
      <c r="N1944" s="264"/>
      <c r="O1944" s="264"/>
      <c r="P1944" s="264"/>
      <c r="Q1944" s="264"/>
      <c r="R1944" s="264"/>
      <c r="S1944" s="264"/>
      <c r="T1944" s="265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66" t="s">
        <v>218</v>
      </c>
      <c r="AU1944" s="266" t="s">
        <v>85</v>
      </c>
      <c r="AV1944" s="14" t="s">
        <v>85</v>
      </c>
      <c r="AW1944" s="14" t="s">
        <v>32</v>
      </c>
      <c r="AX1944" s="14" t="s">
        <v>76</v>
      </c>
      <c r="AY1944" s="266" t="s">
        <v>205</v>
      </c>
    </row>
    <row r="1945" s="14" customFormat="1">
      <c r="A1945" s="14"/>
      <c r="B1945" s="256"/>
      <c r="C1945" s="257"/>
      <c r="D1945" s="247" t="s">
        <v>218</v>
      </c>
      <c r="E1945" s="258" t="s">
        <v>1</v>
      </c>
      <c r="F1945" s="259" t="s">
        <v>1272</v>
      </c>
      <c r="G1945" s="257"/>
      <c r="H1945" s="260">
        <v>20.5</v>
      </c>
      <c r="I1945" s="261"/>
      <c r="J1945" s="257"/>
      <c r="K1945" s="257"/>
      <c r="L1945" s="262"/>
      <c r="M1945" s="263"/>
      <c r="N1945" s="264"/>
      <c r="O1945" s="264"/>
      <c r="P1945" s="264"/>
      <c r="Q1945" s="264"/>
      <c r="R1945" s="264"/>
      <c r="S1945" s="264"/>
      <c r="T1945" s="265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66" t="s">
        <v>218</v>
      </c>
      <c r="AU1945" s="266" t="s">
        <v>85</v>
      </c>
      <c r="AV1945" s="14" t="s">
        <v>85</v>
      </c>
      <c r="AW1945" s="14" t="s">
        <v>32</v>
      </c>
      <c r="AX1945" s="14" t="s">
        <v>76</v>
      </c>
      <c r="AY1945" s="266" t="s">
        <v>205</v>
      </c>
    </row>
    <row r="1946" s="14" customFormat="1">
      <c r="A1946" s="14"/>
      <c r="B1946" s="256"/>
      <c r="C1946" s="257"/>
      <c r="D1946" s="247" t="s">
        <v>218</v>
      </c>
      <c r="E1946" s="258" t="s">
        <v>1</v>
      </c>
      <c r="F1946" s="259" t="s">
        <v>1279</v>
      </c>
      <c r="G1946" s="257"/>
      <c r="H1946" s="260">
        <v>22.899999999999999</v>
      </c>
      <c r="I1946" s="261"/>
      <c r="J1946" s="257"/>
      <c r="K1946" s="257"/>
      <c r="L1946" s="262"/>
      <c r="M1946" s="263"/>
      <c r="N1946" s="264"/>
      <c r="O1946" s="264"/>
      <c r="P1946" s="264"/>
      <c r="Q1946" s="264"/>
      <c r="R1946" s="264"/>
      <c r="S1946" s="264"/>
      <c r="T1946" s="265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66" t="s">
        <v>218</v>
      </c>
      <c r="AU1946" s="266" t="s">
        <v>85</v>
      </c>
      <c r="AV1946" s="14" t="s">
        <v>85</v>
      </c>
      <c r="AW1946" s="14" t="s">
        <v>32</v>
      </c>
      <c r="AX1946" s="14" t="s">
        <v>76</v>
      </c>
      <c r="AY1946" s="266" t="s">
        <v>205</v>
      </c>
    </row>
    <row r="1947" s="14" customFormat="1">
      <c r="A1947" s="14"/>
      <c r="B1947" s="256"/>
      <c r="C1947" s="257"/>
      <c r="D1947" s="247" t="s">
        <v>218</v>
      </c>
      <c r="E1947" s="258" t="s">
        <v>1</v>
      </c>
      <c r="F1947" s="259" t="s">
        <v>1280</v>
      </c>
      <c r="G1947" s="257"/>
      <c r="H1947" s="260">
        <v>15.060000000000001</v>
      </c>
      <c r="I1947" s="261"/>
      <c r="J1947" s="257"/>
      <c r="K1947" s="257"/>
      <c r="L1947" s="262"/>
      <c r="M1947" s="263"/>
      <c r="N1947" s="264"/>
      <c r="O1947" s="264"/>
      <c r="P1947" s="264"/>
      <c r="Q1947" s="264"/>
      <c r="R1947" s="264"/>
      <c r="S1947" s="264"/>
      <c r="T1947" s="265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66" t="s">
        <v>218</v>
      </c>
      <c r="AU1947" s="266" t="s">
        <v>85</v>
      </c>
      <c r="AV1947" s="14" t="s">
        <v>85</v>
      </c>
      <c r="AW1947" s="14" t="s">
        <v>32</v>
      </c>
      <c r="AX1947" s="14" t="s">
        <v>76</v>
      </c>
      <c r="AY1947" s="266" t="s">
        <v>205</v>
      </c>
    </row>
    <row r="1948" s="16" customFormat="1">
      <c r="A1948" s="16"/>
      <c r="B1948" s="278"/>
      <c r="C1948" s="279"/>
      <c r="D1948" s="247" t="s">
        <v>218</v>
      </c>
      <c r="E1948" s="280" t="s">
        <v>1</v>
      </c>
      <c r="F1948" s="281" t="s">
        <v>241</v>
      </c>
      <c r="G1948" s="279"/>
      <c r="H1948" s="282">
        <v>96.370000000000005</v>
      </c>
      <c r="I1948" s="283"/>
      <c r="J1948" s="279"/>
      <c r="K1948" s="279"/>
      <c r="L1948" s="284"/>
      <c r="M1948" s="285"/>
      <c r="N1948" s="286"/>
      <c r="O1948" s="286"/>
      <c r="P1948" s="286"/>
      <c r="Q1948" s="286"/>
      <c r="R1948" s="286"/>
      <c r="S1948" s="286"/>
      <c r="T1948" s="287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T1948" s="288" t="s">
        <v>218</v>
      </c>
      <c r="AU1948" s="288" t="s">
        <v>85</v>
      </c>
      <c r="AV1948" s="16" t="s">
        <v>214</v>
      </c>
      <c r="AW1948" s="16" t="s">
        <v>32</v>
      </c>
      <c r="AX1948" s="16" t="s">
        <v>76</v>
      </c>
      <c r="AY1948" s="288" t="s">
        <v>205</v>
      </c>
    </row>
    <row r="1949" s="15" customFormat="1">
      <c r="A1949" s="15"/>
      <c r="B1949" s="267"/>
      <c r="C1949" s="268"/>
      <c r="D1949" s="247" t="s">
        <v>218</v>
      </c>
      <c r="E1949" s="269" t="s">
        <v>1</v>
      </c>
      <c r="F1949" s="270" t="s">
        <v>229</v>
      </c>
      <c r="G1949" s="268"/>
      <c r="H1949" s="271">
        <v>163.37000000000001</v>
      </c>
      <c r="I1949" s="272"/>
      <c r="J1949" s="268"/>
      <c r="K1949" s="268"/>
      <c r="L1949" s="273"/>
      <c r="M1949" s="274"/>
      <c r="N1949" s="275"/>
      <c r="O1949" s="275"/>
      <c r="P1949" s="275"/>
      <c r="Q1949" s="275"/>
      <c r="R1949" s="275"/>
      <c r="S1949" s="275"/>
      <c r="T1949" s="276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T1949" s="277" t="s">
        <v>218</v>
      </c>
      <c r="AU1949" s="277" t="s">
        <v>85</v>
      </c>
      <c r="AV1949" s="15" t="s">
        <v>213</v>
      </c>
      <c r="AW1949" s="15" t="s">
        <v>32</v>
      </c>
      <c r="AX1949" s="15" t="s">
        <v>83</v>
      </c>
      <c r="AY1949" s="277" t="s">
        <v>205</v>
      </c>
    </row>
    <row r="1950" s="14" customFormat="1">
      <c r="A1950" s="14"/>
      <c r="B1950" s="256"/>
      <c r="C1950" s="257"/>
      <c r="D1950" s="247" t="s">
        <v>218</v>
      </c>
      <c r="E1950" s="257"/>
      <c r="F1950" s="259" t="s">
        <v>1643</v>
      </c>
      <c r="G1950" s="257"/>
      <c r="H1950" s="260">
        <v>16.337</v>
      </c>
      <c r="I1950" s="261"/>
      <c r="J1950" s="257"/>
      <c r="K1950" s="257"/>
      <c r="L1950" s="262"/>
      <c r="M1950" s="263"/>
      <c r="N1950" s="264"/>
      <c r="O1950" s="264"/>
      <c r="P1950" s="264"/>
      <c r="Q1950" s="264"/>
      <c r="R1950" s="264"/>
      <c r="S1950" s="264"/>
      <c r="T1950" s="265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66" t="s">
        <v>218</v>
      </c>
      <c r="AU1950" s="266" t="s">
        <v>85</v>
      </c>
      <c r="AV1950" s="14" t="s">
        <v>85</v>
      </c>
      <c r="AW1950" s="14" t="s">
        <v>4</v>
      </c>
      <c r="AX1950" s="14" t="s">
        <v>83</v>
      </c>
      <c r="AY1950" s="266" t="s">
        <v>205</v>
      </c>
    </row>
    <row r="1951" s="2" customFormat="1" ht="16.5" customHeight="1">
      <c r="A1951" s="39"/>
      <c r="B1951" s="40"/>
      <c r="C1951" s="289" t="s">
        <v>1644</v>
      </c>
      <c r="D1951" s="289" t="s">
        <v>386</v>
      </c>
      <c r="E1951" s="290" t="s">
        <v>1622</v>
      </c>
      <c r="F1951" s="291" t="s">
        <v>1623</v>
      </c>
      <c r="G1951" s="292" t="s">
        <v>357</v>
      </c>
      <c r="H1951" s="293">
        <v>0.056000000000000001</v>
      </c>
      <c r="I1951" s="294"/>
      <c r="J1951" s="295">
        <f>ROUND(I1951*H1951,2)</f>
        <v>0</v>
      </c>
      <c r="K1951" s="291" t="s">
        <v>212</v>
      </c>
      <c r="L1951" s="296"/>
      <c r="M1951" s="297" t="s">
        <v>1</v>
      </c>
      <c r="N1951" s="298" t="s">
        <v>41</v>
      </c>
      <c r="O1951" s="92"/>
      <c r="P1951" s="236">
        <f>O1951*H1951</f>
        <v>0</v>
      </c>
      <c r="Q1951" s="236">
        <v>1</v>
      </c>
      <c r="R1951" s="236">
        <f>Q1951*H1951</f>
        <v>0.056000000000000001</v>
      </c>
      <c r="S1951" s="236">
        <v>0</v>
      </c>
      <c r="T1951" s="237">
        <f>S1951*H1951</f>
        <v>0</v>
      </c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R1951" s="238" t="s">
        <v>473</v>
      </c>
      <c r="AT1951" s="238" t="s">
        <v>386</v>
      </c>
      <c r="AU1951" s="238" t="s">
        <v>85</v>
      </c>
      <c r="AY1951" s="18" t="s">
        <v>205</v>
      </c>
      <c r="BE1951" s="239">
        <f>IF(N1951="základní",J1951,0)</f>
        <v>0</v>
      </c>
      <c r="BF1951" s="239">
        <f>IF(N1951="snížená",J1951,0)</f>
        <v>0</v>
      </c>
      <c r="BG1951" s="239">
        <f>IF(N1951="zákl. přenesená",J1951,0)</f>
        <v>0</v>
      </c>
      <c r="BH1951" s="239">
        <f>IF(N1951="sníž. přenesená",J1951,0)</f>
        <v>0</v>
      </c>
      <c r="BI1951" s="239">
        <f>IF(N1951="nulová",J1951,0)</f>
        <v>0</v>
      </c>
      <c r="BJ1951" s="18" t="s">
        <v>83</v>
      </c>
      <c r="BK1951" s="239">
        <f>ROUND(I1951*H1951,2)</f>
        <v>0</v>
      </c>
      <c r="BL1951" s="18" t="s">
        <v>303</v>
      </c>
      <c r="BM1951" s="238" t="s">
        <v>1645</v>
      </c>
    </row>
    <row r="1952" s="14" customFormat="1">
      <c r="A1952" s="14"/>
      <c r="B1952" s="256"/>
      <c r="C1952" s="257"/>
      <c r="D1952" s="247" t="s">
        <v>218</v>
      </c>
      <c r="E1952" s="257"/>
      <c r="F1952" s="259" t="s">
        <v>1646</v>
      </c>
      <c r="G1952" s="257"/>
      <c r="H1952" s="260">
        <v>0.056000000000000001</v>
      </c>
      <c r="I1952" s="261"/>
      <c r="J1952" s="257"/>
      <c r="K1952" s="257"/>
      <c r="L1952" s="262"/>
      <c r="M1952" s="263"/>
      <c r="N1952" s="264"/>
      <c r="O1952" s="264"/>
      <c r="P1952" s="264"/>
      <c r="Q1952" s="264"/>
      <c r="R1952" s="264"/>
      <c r="S1952" s="264"/>
      <c r="T1952" s="265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66" t="s">
        <v>218</v>
      </c>
      <c r="AU1952" s="266" t="s">
        <v>85</v>
      </c>
      <c r="AV1952" s="14" t="s">
        <v>85</v>
      </c>
      <c r="AW1952" s="14" t="s">
        <v>4</v>
      </c>
      <c r="AX1952" s="14" t="s">
        <v>83</v>
      </c>
      <c r="AY1952" s="266" t="s">
        <v>205</v>
      </c>
    </row>
    <row r="1953" s="2" customFormat="1" ht="24.15" customHeight="1">
      <c r="A1953" s="39"/>
      <c r="B1953" s="40"/>
      <c r="C1953" s="227" t="s">
        <v>1647</v>
      </c>
      <c r="D1953" s="227" t="s">
        <v>208</v>
      </c>
      <c r="E1953" s="228" t="s">
        <v>1648</v>
      </c>
      <c r="F1953" s="229" t="s">
        <v>1649</v>
      </c>
      <c r="G1953" s="230" t="s">
        <v>398</v>
      </c>
      <c r="H1953" s="231">
        <v>179.767</v>
      </c>
      <c r="I1953" s="232"/>
      <c r="J1953" s="233">
        <f>ROUND(I1953*H1953,2)</f>
        <v>0</v>
      </c>
      <c r="K1953" s="229" t="s">
        <v>212</v>
      </c>
      <c r="L1953" s="45"/>
      <c r="M1953" s="234" t="s">
        <v>1</v>
      </c>
      <c r="N1953" s="235" t="s">
        <v>41</v>
      </c>
      <c r="O1953" s="92"/>
      <c r="P1953" s="236">
        <f>O1953*H1953</f>
        <v>0</v>
      </c>
      <c r="Q1953" s="236">
        <v>0</v>
      </c>
      <c r="R1953" s="236">
        <f>Q1953*H1953</f>
        <v>0</v>
      </c>
      <c r="S1953" s="236">
        <v>0</v>
      </c>
      <c r="T1953" s="237">
        <f>S1953*H1953</f>
        <v>0</v>
      </c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39"/>
      <c r="AE1953" s="39"/>
      <c r="AR1953" s="238" t="s">
        <v>303</v>
      </c>
      <c r="AT1953" s="238" t="s">
        <v>208</v>
      </c>
      <c r="AU1953" s="238" t="s">
        <v>85</v>
      </c>
      <c r="AY1953" s="18" t="s">
        <v>205</v>
      </c>
      <c r="BE1953" s="239">
        <f>IF(N1953="základní",J1953,0)</f>
        <v>0</v>
      </c>
      <c r="BF1953" s="239">
        <f>IF(N1953="snížená",J1953,0)</f>
        <v>0</v>
      </c>
      <c r="BG1953" s="239">
        <f>IF(N1953="zákl. přenesená",J1953,0)</f>
        <v>0</v>
      </c>
      <c r="BH1953" s="239">
        <f>IF(N1953="sníž. přenesená",J1953,0)</f>
        <v>0</v>
      </c>
      <c r="BI1953" s="239">
        <f>IF(N1953="nulová",J1953,0)</f>
        <v>0</v>
      </c>
      <c r="BJ1953" s="18" t="s">
        <v>83</v>
      </c>
      <c r="BK1953" s="239">
        <f>ROUND(I1953*H1953,2)</f>
        <v>0</v>
      </c>
      <c r="BL1953" s="18" t="s">
        <v>303</v>
      </c>
      <c r="BM1953" s="238" t="s">
        <v>1650</v>
      </c>
    </row>
    <row r="1954" s="2" customFormat="1">
      <c r="A1954" s="39"/>
      <c r="B1954" s="40"/>
      <c r="C1954" s="41"/>
      <c r="D1954" s="240" t="s">
        <v>216</v>
      </c>
      <c r="E1954" s="41"/>
      <c r="F1954" s="241" t="s">
        <v>1651</v>
      </c>
      <c r="G1954" s="41"/>
      <c r="H1954" s="41"/>
      <c r="I1954" s="242"/>
      <c r="J1954" s="41"/>
      <c r="K1954" s="41"/>
      <c r="L1954" s="45"/>
      <c r="M1954" s="243"/>
      <c r="N1954" s="244"/>
      <c r="O1954" s="92"/>
      <c r="P1954" s="92"/>
      <c r="Q1954" s="92"/>
      <c r="R1954" s="92"/>
      <c r="S1954" s="92"/>
      <c r="T1954" s="93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39"/>
      <c r="AE1954" s="39"/>
      <c r="AT1954" s="18" t="s">
        <v>216</v>
      </c>
      <c r="AU1954" s="18" t="s">
        <v>85</v>
      </c>
    </row>
    <row r="1955" s="13" customFormat="1">
      <c r="A1955" s="13"/>
      <c r="B1955" s="245"/>
      <c r="C1955" s="246"/>
      <c r="D1955" s="247" t="s">
        <v>218</v>
      </c>
      <c r="E1955" s="248" t="s">
        <v>1</v>
      </c>
      <c r="F1955" s="249" t="s">
        <v>219</v>
      </c>
      <c r="G1955" s="246"/>
      <c r="H1955" s="248" t="s">
        <v>1</v>
      </c>
      <c r="I1955" s="250"/>
      <c r="J1955" s="246"/>
      <c r="K1955" s="246"/>
      <c r="L1955" s="251"/>
      <c r="M1955" s="252"/>
      <c r="N1955" s="253"/>
      <c r="O1955" s="253"/>
      <c r="P1955" s="253"/>
      <c r="Q1955" s="253"/>
      <c r="R1955" s="253"/>
      <c r="S1955" s="253"/>
      <c r="T1955" s="254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55" t="s">
        <v>218</v>
      </c>
      <c r="AU1955" s="255" t="s">
        <v>85</v>
      </c>
      <c r="AV1955" s="13" t="s">
        <v>83</v>
      </c>
      <c r="AW1955" s="13" t="s">
        <v>32</v>
      </c>
      <c r="AX1955" s="13" t="s">
        <v>76</v>
      </c>
      <c r="AY1955" s="255" t="s">
        <v>205</v>
      </c>
    </row>
    <row r="1956" s="13" customFormat="1">
      <c r="A1956" s="13"/>
      <c r="B1956" s="245"/>
      <c r="C1956" s="246"/>
      <c r="D1956" s="247" t="s">
        <v>218</v>
      </c>
      <c r="E1956" s="248" t="s">
        <v>1</v>
      </c>
      <c r="F1956" s="249" t="s">
        <v>220</v>
      </c>
      <c r="G1956" s="246"/>
      <c r="H1956" s="248" t="s">
        <v>1</v>
      </c>
      <c r="I1956" s="250"/>
      <c r="J1956" s="246"/>
      <c r="K1956" s="246"/>
      <c r="L1956" s="251"/>
      <c r="M1956" s="252"/>
      <c r="N1956" s="253"/>
      <c r="O1956" s="253"/>
      <c r="P1956" s="253"/>
      <c r="Q1956" s="253"/>
      <c r="R1956" s="253"/>
      <c r="S1956" s="253"/>
      <c r="T1956" s="254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55" t="s">
        <v>218</v>
      </c>
      <c r="AU1956" s="255" t="s">
        <v>85</v>
      </c>
      <c r="AV1956" s="13" t="s">
        <v>83</v>
      </c>
      <c r="AW1956" s="13" t="s">
        <v>32</v>
      </c>
      <c r="AX1956" s="13" t="s">
        <v>76</v>
      </c>
      <c r="AY1956" s="255" t="s">
        <v>205</v>
      </c>
    </row>
    <row r="1957" s="13" customFormat="1">
      <c r="A1957" s="13"/>
      <c r="B1957" s="245"/>
      <c r="C1957" s="246"/>
      <c r="D1957" s="247" t="s">
        <v>218</v>
      </c>
      <c r="E1957" s="248" t="s">
        <v>1</v>
      </c>
      <c r="F1957" s="249" t="s">
        <v>222</v>
      </c>
      <c r="G1957" s="246"/>
      <c r="H1957" s="248" t="s">
        <v>1</v>
      </c>
      <c r="I1957" s="250"/>
      <c r="J1957" s="246"/>
      <c r="K1957" s="246"/>
      <c r="L1957" s="251"/>
      <c r="M1957" s="252"/>
      <c r="N1957" s="253"/>
      <c r="O1957" s="253"/>
      <c r="P1957" s="253"/>
      <c r="Q1957" s="253"/>
      <c r="R1957" s="253"/>
      <c r="S1957" s="253"/>
      <c r="T1957" s="254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255" t="s">
        <v>218</v>
      </c>
      <c r="AU1957" s="255" t="s">
        <v>85</v>
      </c>
      <c r="AV1957" s="13" t="s">
        <v>83</v>
      </c>
      <c r="AW1957" s="13" t="s">
        <v>32</v>
      </c>
      <c r="AX1957" s="13" t="s">
        <v>76</v>
      </c>
      <c r="AY1957" s="255" t="s">
        <v>205</v>
      </c>
    </row>
    <row r="1958" s="13" customFormat="1">
      <c r="A1958" s="13"/>
      <c r="B1958" s="245"/>
      <c r="C1958" s="246"/>
      <c r="D1958" s="247" t="s">
        <v>218</v>
      </c>
      <c r="E1958" s="248" t="s">
        <v>1</v>
      </c>
      <c r="F1958" s="249" t="s">
        <v>1123</v>
      </c>
      <c r="G1958" s="246"/>
      <c r="H1958" s="248" t="s">
        <v>1</v>
      </c>
      <c r="I1958" s="250"/>
      <c r="J1958" s="246"/>
      <c r="K1958" s="246"/>
      <c r="L1958" s="251"/>
      <c r="M1958" s="252"/>
      <c r="N1958" s="253"/>
      <c r="O1958" s="253"/>
      <c r="P1958" s="253"/>
      <c r="Q1958" s="253"/>
      <c r="R1958" s="253"/>
      <c r="S1958" s="253"/>
      <c r="T1958" s="254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55" t="s">
        <v>218</v>
      </c>
      <c r="AU1958" s="255" t="s">
        <v>85</v>
      </c>
      <c r="AV1958" s="13" t="s">
        <v>83</v>
      </c>
      <c r="AW1958" s="13" t="s">
        <v>32</v>
      </c>
      <c r="AX1958" s="13" t="s">
        <v>76</v>
      </c>
      <c r="AY1958" s="255" t="s">
        <v>205</v>
      </c>
    </row>
    <row r="1959" s="13" customFormat="1">
      <c r="A1959" s="13"/>
      <c r="B1959" s="245"/>
      <c r="C1959" s="246"/>
      <c r="D1959" s="247" t="s">
        <v>218</v>
      </c>
      <c r="E1959" s="248" t="s">
        <v>1</v>
      </c>
      <c r="F1959" s="249" t="s">
        <v>222</v>
      </c>
      <c r="G1959" s="246"/>
      <c r="H1959" s="248" t="s">
        <v>1</v>
      </c>
      <c r="I1959" s="250"/>
      <c r="J1959" s="246"/>
      <c r="K1959" s="246"/>
      <c r="L1959" s="251"/>
      <c r="M1959" s="252"/>
      <c r="N1959" s="253"/>
      <c r="O1959" s="253"/>
      <c r="P1959" s="253"/>
      <c r="Q1959" s="253"/>
      <c r="R1959" s="253"/>
      <c r="S1959" s="253"/>
      <c r="T1959" s="254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55" t="s">
        <v>218</v>
      </c>
      <c r="AU1959" s="255" t="s">
        <v>85</v>
      </c>
      <c r="AV1959" s="13" t="s">
        <v>83</v>
      </c>
      <c r="AW1959" s="13" t="s">
        <v>32</v>
      </c>
      <c r="AX1959" s="13" t="s">
        <v>76</v>
      </c>
      <c r="AY1959" s="255" t="s">
        <v>205</v>
      </c>
    </row>
    <row r="1960" s="13" customFormat="1">
      <c r="A1960" s="13"/>
      <c r="B1960" s="245"/>
      <c r="C1960" s="246"/>
      <c r="D1960" s="247" t="s">
        <v>218</v>
      </c>
      <c r="E1960" s="248" t="s">
        <v>1</v>
      </c>
      <c r="F1960" s="249" t="s">
        <v>1109</v>
      </c>
      <c r="G1960" s="246"/>
      <c r="H1960" s="248" t="s">
        <v>1</v>
      </c>
      <c r="I1960" s="250"/>
      <c r="J1960" s="246"/>
      <c r="K1960" s="246"/>
      <c r="L1960" s="251"/>
      <c r="M1960" s="252"/>
      <c r="N1960" s="253"/>
      <c r="O1960" s="253"/>
      <c r="P1960" s="253"/>
      <c r="Q1960" s="253"/>
      <c r="R1960" s="253"/>
      <c r="S1960" s="253"/>
      <c r="T1960" s="254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55" t="s">
        <v>218</v>
      </c>
      <c r="AU1960" s="255" t="s">
        <v>85</v>
      </c>
      <c r="AV1960" s="13" t="s">
        <v>83</v>
      </c>
      <c r="AW1960" s="13" t="s">
        <v>32</v>
      </c>
      <c r="AX1960" s="13" t="s">
        <v>76</v>
      </c>
      <c r="AY1960" s="255" t="s">
        <v>205</v>
      </c>
    </row>
    <row r="1961" s="14" customFormat="1">
      <c r="A1961" s="14"/>
      <c r="B1961" s="256"/>
      <c r="C1961" s="257"/>
      <c r="D1961" s="247" t="s">
        <v>218</v>
      </c>
      <c r="E1961" s="258" t="s">
        <v>1</v>
      </c>
      <c r="F1961" s="259" t="s">
        <v>1110</v>
      </c>
      <c r="G1961" s="257"/>
      <c r="H1961" s="260">
        <v>12.119999999999999</v>
      </c>
      <c r="I1961" s="261"/>
      <c r="J1961" s="257"/>
      <c r="K1961" s="257"/>
      <c r="L1961" s="262"/>
      <c r="M1961" s="263"/>
      <c r="N1961" s="264"/>
      <c r="O1961" s="264"/>
      <c r="P1961" s="264"/>
      <c r="Q1961" s="264"/>
      <c r="R1961" s="264"/>
      <c r="S1961" s="264"/>
      <c r="T1961" s="265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66" t="s">
        <v>218</v>
      </c>
      <c r="AU1961" s="266" t="s">
        <v>85</v>
      </c>
      <c r="AV1961" s="14" t="s">
        <v>85</v>
      </c>
      <c r="AW1961" s="14" t="s">
        <v>32</v>
      </c>
      <c r="AX1961" s="14" t="s">
        <v>76</v>
      </c>
      <c r="AY1961" s="266" t="s">
        <v>205</v>
      </c>
    </row>
    <row r="1962" s="16" customFormat="1">
      <c r="A1962" s="16"/>
      <c r="B1962" s="278"/>
      <c r="C1962" s="279"/>
      <c r="D1962" s="247" t="s">
        <v>218</v>
      </c>
      <c r="E1962" s="280" t="s">
        <v>1</v>
      </c>
      <c r="F1962" s="281" t="s">
        <v>241</v>
      </c>
      <c r="G1962" s="279"/>
      <c r="H1962" s="282">
        <v>12.119999999999999</v>
      </c>
      <c r="I1962" s="283"/>
      <c r="J1962" s="279"/>
      <c r="K1962" s="279"/>
      <c r="L1962" s="284"/>
      <c r="M1962" s="285"/>
      <c r="N1962" s="286"/>
      <c r="O1962" s="286"/>
      <c r="P1962" s="286"/>
      <c r="Q1962" s="286"/>
      <c r="R1962" s="286"/>
      <c r="S1962" s="286"/>
      <c r="T1962" s="287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T1962" s="288" t="s">
        <v>218</v>
      </c>
      <c r="AU1962" s="288" t="s">
        <v>85</v>
      </c>
      <c r="AV1962" s="16" t="s">
        <v>214</v>
      </c>
      <c r="AW1962" s="16" t="s">
        <v>32</v>
      </c>
      <c r="AX1962" s="16" t="s">
        <v>76</v>
      </c>
      <c r="AY1962" s="288" t="s">
        <v>205</v>
      </c>
    </row>
    <row r="1963" s="13" customFormat="1">
      <c r="A1963" s="13"/>
      <c r="B1963" s="245"/>
      <c r="C1963" s="246"/>
      <c r="D1963" s="247" t="s">
        <v>218</v>
      </c>
      <c r="E1963" s="248" t="s">
        <v>1</v>
      </c>
      <c r="F1963" s="249" t="s">
        <v>1111</v>
      </c>
      <c r="G1963" s="246"/>
      <c r="H1963" s="248" t="s">
        <v>1</v>
      </c>
      <c r="I1963" s="250"/>
      <c r="J1963" s="246"/>
      <c r="K1963" s="246"/>
      <c r="L1963" s="251"/>
      <c r="M1963" s="252"/>
      <c r="N1963" s="253"/>
      <c r="O1963" s="253"/>
      <c r="P1963" s="253"/>
      <c r="Q1963" s="253"/>
      <c r="R1963" s="253"/>
      <c r="S1963" s="253"/>
      <c r="T1963" s="254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55" t="s">
        <v>218</v>
      </c>
      <c r="AU1963" s="255" t="s">
        <v>85</v>
      </c>
      <c r="AV1963" s="13" t="s">
        <v>83</v>
      </c>
      <c r="AW1963" s="13" t="s">
        <v>32</v>
      </c>
      <c r="AX1963" s="13" t="s">
        <v>76</v>
      </c>
      <c r="AY1963" s="255" t="s">
        <v>205</v>
      </c>
    </row>
    <row r="1964" s="14" customFormat="1">
      <c r="A1964" s="14"/>
      <c r="B1964" s="256"/>
      <c r="C1964" s="257"/>
      <c r="D1964" s="247" t="s">
        <v>218</v>
      </c>
      <c r="E1964" s="258" t="s">
        <v>1</v>
      </c>
      <c r="F1964" s="259" t="s">
        <v>1112</v>
      </c>
      <c r="G1964" s="257"/>
      <c r="H1964" s="260">
        <v>59.783999999999999</v>
      </c>
      <c r="I1964" s="261"/>
      <c r="J1964" s="257"/>
      <c r="K1964" s="257"/>
      <c r="L1964" s="262"/>
      <c r="M1964" s="263"/>
      <c r="N1964" s="264"/>
      <c r="O1964" s="264"/>
      <c r="P1964" s="264"/>
      <c r="Q1964" s="264"/>
      <c r="R1964" s="264"/>
      <c r="S1964" s="264"/>
      <c r="T1964" s="265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66" t="s">
        <v>218</v>
      </c>
      <c r="AU1964" s="266" t="s">
        <v>85</v>
      </c>
      <c r="AV1964" s="14" t="s">
        <v>85</v>
      </c>
      <c r="AW1964" s="14" t="s">
        <v>32</v>
      </c>
      <c r="AX1964" s="14" t="s">
        <v>76</v>
      </c>
      <c r="AY1964" s="266" t="s">
        <v>205</v>
      </c>
    </row>
    <row r="1965" s="16" customFormat="1">
      <c r="A1965" s="16"/>
      <c r="B1965" s="278"/>
      <c r="C1965" s="279"/>
      <c r="D1965" s="247" t="s">
        <v>218</v>
      </c>
      <c r="E1965" s="280" t="s">
        <v>1</v>
      </c>
      <c r="F1965" s="281" t="s">
        <v>241</v>
      </c>
      <c r="G1965" s="279"/>
      <c r="H1965" s="282">
        <v>59.783999999999999</v>
      </c>
      <c r="I1965" s="283"/>
      <c r="J1965" s="279"/>
      <c r="K1965" s="279"/>
      <c r="L1965" s="284"/>
      <c r="M1965" s="285"/>
      <c r="N1965" s="286"/>
      <c r="O1965" s="286"/>
      <c r="P1965" s="286"/>
      <c r="Q1965" s="286"/>
      <c r="R1965" s="286"/>
      <c r="S1965" s="286"/>
      <c r="T1965" s="287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T1965" s="288" t="s">
        <v>218</v>
      </c>
      <c r="AU1965" s="288" t="s">
        <v>85</v>
      </c>
      <c r="AV1965" s="16" t="s">
        <v>214</v>
      </c>
      <c r="AW1965" s="16" t="s">
        <v>32</v>
      </c>
      <c r="AX1965" s="16" t="s">
        <v>76</v>
      </c>
      <c r="AY1965" s="288" t="s">
        <v>205</v>
      </c>
    </row>
    <row r="1966" s="13" customFormat="1">
      <c r="A1966" s="13"/>
      <c r="B1966" s="245"/>
      <c r="C1966" s="246"/>
      <c r="D1966" s="247" t="s">
        <v>218</v>
      </c>
      <c r="E1966" s="248" t="s">
        <v>1</v>
      </c>
      <c r="F1966" s="249" t="s">
        <v>1124</v>
      </c>
      <c r="G1966" s="246"/>
      <c r="H1966" s="248" t="s">
        <v>1</v>
      </c>
      <c r="I1966" s="250"/>
      <c r="J1966" s="246"/>
      <c r="K1966" s="246"/>
      <c r="L1966" s="251"/>
      <c r="M1966" s="252"/>
      <c r="N1966" s="253"/>
      <c r="O1966" s="253"/>
      <c r="P1966" s="253"/>
      <c r="Q1966" s="253"/>
      <c r="R1966" s="253"/>
      <c r="S1966" s="253"/>
      <c r="T1966" s="254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55" t="s">
        <v>218</v>
      </c>
      <c r="AU1966" s="255" t="s">
        <v>85</v>
      </c>
      <c r="AV1966" s="13" t="s">
        <v>83</v>
      </c>
      <c r="AW1966" s="13" t="s">
        <v>32</v>
      </c>
      <c r="AX1966" s="13" t="s">
        <v>76</v>
      </c>
      <c r="AY1966" s="255" t="s">
        <v>205</v>
      </c>
    </row>
    <row r="1967" s="14" customFormat="1">
      <c r="A1967" s="14"/>
      <c r="B1967" s="256"/>
      <c r="C1967" s="257"/>
      <c r="D1967" s="247" t="s">
        <v>218</v>
      </c>
      <c r="E1967" s="258" t="s">
        <v>1</v>
      </c>
      <c r="F1967" s="259" t="s">
        <v>1125</v>
      </c>
      <c r="G1967" s="257"/>
      <c r="H1967" s="260">
        <v>94.709000000000003</v>
      </c>
      <c r="I1967" s="261"/>
      <c r="J1967" s="257"/>
      <c r="K1967" s="257"/>
      <c r="L1967" s="262"/>
      <c r="M1967" s="263"/>
      <c r="N1967" s="264"/>
      <c r="O1967" s="264"/>
      <c r="P1967" s="264"/>
      <c r="Q1967" s="264"/>
      <c r="R1967" s="264"/>
      <c r="S1967" s="264"/>
      <c r="T1967" s="265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66" t="s">
        <v>218</v>
      </c>
      <c r="AU1967" s="266" t="s">
        <v>85</v>
      </c>
      <c r="AV1967" s="14" t="s">
        <v>85</v>
      </c>
      <c r="AW1967" s="14" t="s">
        <v>32</v>
      </c>
      <c r="AX1967" s="14" t="s">
        <v>76</v>
      </c>
      <c r="AY1967" s="266" t="s">
        <v>205</v>
      </c>
    </row>
    <row r="1968" s="16" customFormat="1">
      <c r="A1968" s="16"/>
      <c r="B1968" s="278"/>
      <c r="C1968" s="279"/>
      <c r="D1968" s="247" t="s">
        <v>218</v>
      </c>
      <c r="E1968" s="280" t="s">
        <v>1</v>
      </c>
      <c r="F1968" s="281" t="s">
        <v>241</v>
      </c>
      <c r="G1968" s="279"/>
      <c r="H1968" s="282">
        <v>94.709000000000003</v>
      </c>
      <c r="I1968" s="283"/>
      <c r="J1968" s="279"/>
      <c r="K1968" s="279"/>
      <c r="L1968" s="284"/>
      <c r="M1968" s="285"/>
      <c r="N1968" s="286"/>
      <c r="O1968" s="286"/>
      <c r="P1968" s="286"/>
      <c r="Q1968" s="286"/>
      <c r="R1968" s="286"/>
      <c r="S1968" s="286"/>
      <c r="T1968" s="287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T1968" s="288" t="s">
        <v>218</v>
      </c>
      <c r="AU1968" s="288" t="s">
        <v>85</v>
      </c>
      <c r="AV1968" s="16" t="s">
        <v>214</v>
      </c>
      <c r="AW1968" s="16" t="s">
        <v>32</v>
      </c>
      <c r="AX1968" s="16" t="s">
        <v>76</v>
      </c>
      <c r="AY1968" s="288" t="s">
        <v>205</v>
      </c>
    </row>
    <row r="1969" s="13" customFormat="1">
      <c r="A1969" s="13"/>
      <c r="B1969" s="245"/>
      <c r="C1969" s="246"/>
      <c r="D1969" s="247" t="s">
        <v>218</v>
      </c>
      <c r="E1969" s="248" t="s">
        <v>1</v>
      </c>
      <c r="F1969" s="249" t="s">
        <v>1126</v>
      </c>
      <c r="G1969" s="246"/>
      <c r="H1969" s="248" t="s">
        <v>1</v>
      </c>
      <c r="I1969" s="250"/>
      <c r="J1969" s="246"/>
      <c r="K1969" s="246"/>
      <c r="L1969" s="251"/>
      <c r="M1969" s="252"/>
      <c r="N1969" s="253"/>
      <c r="O1969" s="253"/>
      <c r="P1969" s="253"/>
      <c r="Q1969" s="253"/>
      <c r="R1969" s="253"/>
      <c r="S1969" s="253"/>
      <c r="T1969" s="254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55" t="s">
        <v>218</v>
      </c>
      <c r="AU1969" s="255" t="s">
        <v>85</v>
      </c>
      <c r="AV1969" s="13" t="s">
        <v>83</v>
      </c>
      <c r="AW1969" s="13" t="s">
        <v>32</v>
      </c>
      <c r="AX1969" s="13" t="s">
        <v>76</v>
      </c>
      <c r="AY1969" s="255" t="s">
        <v>205</v>
      </c>
    </row>
    <row r="1970" s="14" customFormat="1">
      <c r="A1970" s="14"/>
      <c r="B1970" s="256"/>
      <c r="C1970" s="257"/>
      <c r="D1970" s="247" t="s">
        <v>218</v>
      </c>
      <c r="E1970" s="258" t="s">
        <v>1</v>
      </c>
      <c r="F1970" s="259" t="s">
        <v>1127</v>
      </c>
      <c r="G1970" s="257"/>
      <c r="H1970" s="260">
        <v>13.154</v>
      </c>
      <c r="I1970" s="261"/>
      <c r="J1970" s="257"/>
      <c r="K1970" s="257"/>
      <c r="L1970" s="262"/>
      <c r="M1970" s="263"/>
      <c r="N1970" s="264"/>
      <c r="O1970" s="264"/>
      <c r="P1970" s="264"/>
      <c r="Q1970" s="264"/>
      <c r="R1970" s="264"/>
      <c r="S1970" s="264"/>
      <c r="T1970" s="265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66" t="s">
        <v>218</v>
      </c>
      <c r="AU1970" s="266" t="s">
        <v>85</v>
      </c>
      <c r="AV1970" s="14" t="s">
        <v>85</v>
      </c>
      <c r="AW1970" s="14" t="s">
        <v>32</v>
      </c>
      <c r="AX1970" s="14" t="s">
        <v>76</v>
      </c>
      <c r="AY1970" s="266" t="s">
        <v>205</v>
      </c>
    </row>
    <row r="1971" s="16" customFormat="1">
      <c r="A1971" s="16"/>
      <c r="B1971" s="278"/>
      <c r="C1971" s="279"/>
      <c r="D1971" s="247" t="s">
        <v>218</v>
      </c>
      <c r="E1971" s="280" t="s">
        <v>1</v>
      </c>
      <c r="F1971" s="281" t="s">
        <v>241</v>
      </c>
      <c r="G1971" s="279"/>
      <c r="H1971" s="282">
        <v>13.154</v>
      </c>
      <c r="I1971" s="283"/>
      <c r="J1971" s="279"/>
      <c r="K1971" s="279"/>
      <c r="L1971" s="284"/>
      <c r="M1971" s="285"/>
      <c r="N1971" s="286"/>
      <c r="O1971" s="286"/>
      <c r="P1971" s="286"/>
      <c r="Q1971" s="286"/>
      <c r="R1971" s="286"/>
      <c r="S1971" s="286"/>
      <c r="T1971" s="287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T1971" s="288" t="s">
        <v>218</v>
      </c>
      <c r="AU1971" s="288" t="s">
        <v>85</v>
      </c>
      <c r="AV1971" s="16" t="s">
        <v>214</v>
      </c>
      <c r="AW1971" s="16" t="s">
        <v>32</v>
      </c>
      <c r="AX1971" s="16" t="s">
        <v>76</v>
      </c>
      <c r="AY1971" s="288" t="s">
        <v>205</v>
      </c>
    </row>
    <row r="1972" s="15" customFormat="1">
      <c r="A1972" s="15"/>
      <c r="B1972" s="267"/>
      <c r="C1972" s="268"/>
      <c r="D1972" s="247" t="s">
        <v>218</v>
      </c>
      <c r="E1972" s="269" t="s">
        <v>1</v>
      </c>
      <c r="F1972" s="270" t="s">
        <v>229</v>
      </c>
      <c r="G1972" s="268"/>
      <c r="H1972" s="271">
        <v>179.767</v>
      </c>
      <c r="I1972" s="272"/>
      <c r="J1972" s="268"/>
      <c r="K1972" s="268"/>
      <c r="L1972" s="273"/>
      <c r="M1972" s="274"/>
      <c r="N1972" s="275"/>
      <c r="O1972" s="275"/>
      <c r="P1972" s="275"/>
      <c r="Q1972" s="275"/>
      <c r="R1972" s="275"/>
      <c r="S1972" s="275"/>
      <c r="T1972" s="276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T1972" s="277" t="s">
        <v>218</v>
      </c>
      <c r="AU1972" s="277" t="s">
        <v>85</v>
      </c>
      <c r="AV1972" s="15" t="s">
        <v>213</v>
      </c>
      <c r="AW1972" s="15" t="s">
        <v>32</v>
      </c>
      <c r="AX1972" s="15" t="s">
        <v>83</v>
      </c>
      <c r="AY1972" s="277" t="s">
        <v>205</v>
      </c>
    </row>
    <row r="1973" s="2" customFormat="1" ht="24.15" customHeight="1">
      <c r="A1973" s="39"/>
      <c r="B1973" s="40"/>
      <c r="C1973" s="289" t="s">
        <v>1652</v>
      </c>
      <c r="D1973" s="289" t="s">
        <v>386</v>
      </c>
      <c r="E1973" s="290" t="s">
        <v>1653</v>
      </c>
      <c r="F1973" s="291" t="s">
        <v>1654</v>
      </c>
      <c r="G1973" s="292" t="s">
        <v>1634</v>
      </c>
      <c r="H1973" s="293">
        <v>242.685</v>
      </c>
      <c r="I1973" s="294"/>
      <c r="J1973" s="295">
        <f>ROUND(I1973*H1973,2)</f>
        <v>0</v>
      </c>
      <c r="K1973" s="291" t="s">
        <v>212</v>
      </c>
      <c r="L1973" s="296"/>
      <c r="M1973" s="297" t="s">
        <v>1</v>
      </c>
      <c r="N1973" s="298" t="s">
        <v>41</v>
      </c>
      <c r="O1973" s="92"/>
      <c r="P1973" s="236">
        <f>O1973*H1973</f>
        <v>0</v>
      </c>
      <c r="Q1973" s="236">
        <v>0.001</v>
      </c>
      <c r="R1973" s="236">
        <f>Q1973*H1973</f>
        <v>0.24268500000000001</v>
      </c>
      <c r="S1973" s="236">
        <v>0</v>
      </c>
      <c r="T1973" s="237">
        <f>S1973*H1973</f>
        <v>0</v>
      </c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R1973" s="238" t="s">
        <v>473</v>
      </c>
      <c r="AT1973" s="238" t="s">
        <v>386</v>
      </c>
      <c r="AU1973" s="238" t="s">
        <v>85</v>
      </c>
      <c r="AY1973" s="18" t="s">
        <v>205</v>
      </c>
      <c r="BE1973" s="239">
        <f>IF(N1973="základní",J1973,0)</f>
        <v>0</v>
      </c>
      <c r="BF1973" s="239">
        <f>IF(N1973="snížená",J1973,0)</f>
        <v>0</v>
      </c>
      <c r="BG1973" s="239">
        <f>IF(N1973="zákl. přenesená",J1973,0)</f>
        <v>0</v>
      </c>
      <c r="BH1973" s="239">
        <f>IF(N1973="sníž. přenesená",J1973,0)</f>
        <v>0</v>
      </c>
      <c r="BI1973" s="239">
        <f>IF(N1973="nulová",J1973,0)</f>
        <v>0</v>
      </c>
      <c r="BJ1973" s="18" t="s">
        <v>83</v>
      </c>
      <c r="BK1973" s="239">
        <f>ROUND(I1973*H1973,2)</f>
        <v>0</v>
      </c>
      <c r="BL1973" s="18" t="s">
        <v>303</v>
      </c>
      <c r="BM1973" s="238" t="s">
        <v>1655</v>
      </c>
    </row>
    <row r="1974" s="14" customFormat="1">
      <c r="A1974" s="14"/>
      <c r="B1974" s="256"/>
      <c r="C1974" s="257"/>
      <c r="D1974" s="247" t="s">
        <v>218</v>
      </c>
      <c r="E1974" s="257"/>
      <c r="F1974" s="259" t="s">
        <v>1656</v>
      </c>
      <c r="G1974" s="257"/>
      <c r="H1974" s="260">
        <v>242.685</v>
      </c>
      <c r="I1974" s="261"/>
      <c r="J1974" s="257"/>
      <c r="K1974" s="257"/>
      <c r="L1974" s="262"/>
      <c r="M1974" s="263"/>
      <c r="N1974" s="264"/>
      <c r="O1974" s="264"/>
      <c r="P1974" s="264"/>
      <c r="Q1974" s="264"/>
      <c r="R1974" s="264"/>
      <c r="S1974" s="264"/>
      <c r="T1974" s="265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66" t="s">
        <v>218</v>
      </c>
      <c r="AU1974" s="266" t="s">
        <v>85</v>
      </c>
      <c r="AV1974" s="14" t="s">
        <v>85</v>
      </c>
      <c r="AW1974" s="14" t="s">
        <v>4</v>
      </c>
      <c r="AX1974" s="14" t="s">
        <v>83</v>
      </c>
      <c r="AY1974" s="266" t="s">
        <v>205</v>
      </c>
    </row>
    <row r="1975" s="2" customFormat="1" ht="24.15" customHeight="1">
      <c r="A1975" s="39"/>
      <c r="B1975" s="40"/>
      <c r="C1975" s="227" t="s">
        <v>1657</v>
      </c>
      <c r="D1975" s="227" t="s">
        <v>208</v>
      </c>
      <c r="E1975" s="228" t="s">
        <v>1658</v>
      </c>
      <c r="F1975" s="229" t="s">
        <v>1659</v>
      </c>
      <c r="G1975" s="230" t="s">
        <v>398</v>
      </c>
      <c r="H1975" s="231">
        <v>196.10400000000001</v>
      </c>
      <c r="I1975" s="232"/>
      <c r="J1975" s="233">
        <f>ROUND(I1975*H1975,2)</f>
        <v>0</v>
      </c>
      <c r="K1975" s="229" t="s">
        <v>212</v>
      </c>
      <c r="L1975" s="45"/>
      <c r="M1975" s="234" t="s">
        <v>1</v>
      </c>
      <c r="N1975" s="235" t="s">
        <v>41</v>
      </c>
      <c r="O1975" s="92"/>
      <c r="P1975" s="236">
        <f>O1975*H1975</f>
        <v>0</v>
      </c>
      <c r="Q1975" s="236">
        <v>0</v>
      </c>
      <c r="R1975" s="236">
        <f>Q1975*H1975</f>
        <v>0</v>
      </c>
      <c r="S1975" s="236">
        <v>0</v>
      </c>
      <c r="T1975" s="237">
        <f>S1975*H1975</f>
        <v>0</v>
      </c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R1975" s="238" t="s">
        <v>303</v>
      </c>
      <c r="AT1975" s="238" t="s">
        <v>208</v>
      </c>
      <c r="AU1975" s="238" t="s">
        <v>85</v>
      </c>
      <c r="AY1975" s="18" t="s">
        <v>205</v>
      </c>
      <c r="BE1975" s="239">
        <f>IF(N1975="základní",J1975,0)</f>
        <v>0</v>
      </c>
      <c r="BF1975" s="239">
        <f>IF(N1975="snížená",J1975,0)</f>
        <v>0</v>
      </c>
      <c r="BG1975" s="239">
        <f>IF(N1975="zákl. přenesená",J1975,0)</f>
        <v>0</v>
      </c>
      <c r="BH1975" s="239">
        <f>IF(N1975="sníž. přenesená",J1975,0)</f>
        <v>0</v>
      </c>
      <c r="BI1975" s="239">
        <f>IF(N1975="nulová",J1975,0)</f>
        <v>0</v>
      </c>
      <c r="BJ1975" s="18" t="s">
        <v>83</v>
      </c>
      <c r="BK1975" s="239">
        <f>ROUND(I1975*H1975,2)</f>
        <v>0</v>
      </c>
      <c r="BL1975" s="18" t="s">
        <v>303</v>
      </c>
      <c r="BM1975" s="238" t="s">
        <v>1660</v>
      </c>
    </row>
    <row r="1976" s="2" customFormat="1">
      <c r="A1976" s="39"/>
      <c r="B1976" s="40"/>
      <c r="C1976" s="41"/>
      <c r="D1976" s="240" t="s">
        <v>216</v>
      </c>
      <c r="E1976" s="41"/>
      <c r="F1976" s="241" t="s">
        <v>1661</v>
      </c>
      <c r="G1976" s="41"/>
      <c r="H1976" s="41"/>
      <c r="I1976" s="242"/>
      <c r="J1976" s="41"/>
      <c r="K1976" s="41"/>
      <c r="L1976" s="45"/>
      <c r="M1976" s="243"/>
      <c r="N1976" s="244"/>
      <c r="O1976" s="92"/>
      <c r="P1976" s="92"/>
      <c r="Q1976" s="92"/>
      <c r="R1976" s="92"/>
      <c r="S1976" s="92"/>
      <c r="T1976" s="93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T1976" s="18" t="s">
        <v>216</v>
      </c>
      <c r="AU1976" s="18" t="s">
        <v>85</v>
      </c>
    </row>
    <row r="1977" s="13" customFormat="1">
      <c r="A1977" s="13"/>
      <c r="B1977" s="245"/>
      <c r="C1977" s="246"/>
      <c r="D1977" s="247" t="s">
        <v>218</v>
      </c>
      <c r="E1977" s="248" t="s">
        <v>1</v>
      </c>
      <c r="F1977" s="249" t="s">
        <v>219</v>
      </c>
      <c r="G1977" s="246"/>
      <c r="H1977" s="248" t="s">
        <v>1</v>
      </c>
      <c r="I1977" s="250"/>
      <c r="J1977" s="246"/>
      <c r="K1977" s="246"/>
      <c r="L1977" s="251"/>
      <c r="M1977" s="252"/>
      <c r="N1977" s="253"/>
      <c r="O1977" s="253"/>
      <c r="P1977" s="253"/>
      <c r="Q1977" s="253"/>
      <c r="R1977" s="253"/>
      <c r="S1977" s="253"/>
      <c r="T1977" s="254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T1977" s="255" t="s">
        <v>218</v>
      </c>
      <c r="AU1977" s="255" t="s">
        <v>85</v>
      </c>
      <c r="AV1977" s="13" t="s">
        <v>83</v>
      </c>
      <c r="AW1977" s="13" t="s">
        <v>32</v>
      </c>
      <c r="AX1977" s="13" t="s">
        <v>76</v>
      </c>
      <c r="AY1977" s="255" t="s">
        <v>205</v>
      </c>
    </row>
    <row r="1978" s="13" customFormat="1">
      <c r="A1978" s="13"/>
      <c r="B1978" s="245"/>
      <c r="C1978" s="246"/>
      <c r="D1978" s="247" t="s">
        <v>218</v>
      </c>
      <c r="E1978" s="248" t="s">
        <v>1</v>
      </c>
      <c r="F1978" s="249" t="s">
        <v>220</v>
      </c>
      <c r="G1978" s="246"/>
      <c r="H1978" s="248" t="s">
        <v>1</v>
      </c>
      <c r="I1978" s="250"/>
      <c r="J1978" s="246"/>
      <c r="K1978" s="246"/>
      <c r="L1978" s="251"/>
      <c r="M1978" s="252"/>
      <c r="N1978" s="253"/>
      <c r="O1978" s="253"/>
      <c r="P1978" s="253"/>
      <c r="Q1978" s="253"/>
      <c r="R1978" s="253"/>
      <c r="S1978" s="253"/>
      <c r="T1978" s="254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55" t="s">
        <v>218</v>
      </c>
      <c r="AU1978" s="255" t="s">
        <v>85</v>
      </c>
      <c r="AV1978" s="13" t="s">
        <v>83</v>
      </c>
      <c r="AW1978" s="13" t="s">
        <v>32</v>
      </c>
      <c r="AX1978" s="13" t="s">
        <v>76</v>
      </c>
      <c r="AY1978" s="255" t="s">
        <v>205</v>
      </c>
    </row>
    <row r="1979" s="13" customFormat="1">
      <c r="A1979" s="13"/>
      <c r="B1979" s="245"/>
      <c r="C1979" s="246"/>
      <c r="D1979" s="247" t="s">
        <v>218</v>
      </c>
      <c r="E1979" s="248" t="s">
        <v>1</v>
      </c>
      <c r="F1979" s="249" t="s">
        <v>222</v>
      </c>
      <c r="G1979" s="246"/>
      <c r="H1979" s="248" t="s">
        <v>1</v>
      </c>
      <c r="I1979" s="250"/>
      <c r="J1979" s="246"/>
      <c r="K1979" s="246"/>
      <c r="L1979" s="251"/>
      <c r="M1979" s="252"/>
      <c r="N1979" s="253"/>
      <c r="O1979" s="253"/>
      <c r="P1979" s="253"/>
      <c r="Q1979" s="253"/>
      <c r="R1979" s="253"/>
      <c r="S1979" s="253"/>
      <c r="T1979" s="254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55" t="s">
        <v>218</v>
      </c>
      <c r="AU1979" s="255" t="s">
        <v>85</v>
      </c>
      <c r="AV1979" s="13" t="s">
        <v>83</v>
      </c>
      <c r="AW1979" s="13" t="s">
        <v>32</v>
      </c>
      <c r="AX1979" s="13" t="s">
        <v>76</v>
      </c>
      <c r="AY1979" s="255" t="s">
        <v>205</v>
      </c>
    </row>
    <row r="1980" s="13" customFormat="1">
      <c r="A1980" s="13"/>
      <c r="B1980" s="245"/>
      <c r="C1980" s="246"/>
      <c r="D1980" s="247" t="s">
        <v>218</v>
      </c>
      <c r="E1980" s="248" t="s">
        <v>1</v>
      </c>
      <c r="F1980" s="249" t="s">
        <v>1642</v>
      </c>
      <c r="G1980" s="246"/>
      <c r="H1980" s="248" t="s">
        <v>1</v>
      </c>
      <c r="I1980" s="250"/>
      <c r="J1980" s="246"/>
      <c r="K1980" s="246"/>
      <c r="L1980" s="251"/>
      <c r="M1980" s="252"/>
      <c r="N1980" s="253"/>
      <c r="O1980" s="253"/>
      <c r="P1980" s="253"/>
      <c r="Q1980" s="253"/>
      <c r="R1980" s="253"/>
      <c r="S1980" s="253"/>
      <c r="T1980" s="254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55" t="s">
        <v>218</v>
      </c>
      <c r="AU1980" s="255" t="s">
        <v>85</v>
      </c>
      <c r="AV1980" s="13" t="s">
        <v>83</v>
      </c>
      <c r="AW1980" s="13" t="s">
        <v>32</v>
      </c>
      <c r="AX1980" s="13" t="s">
        <v>76</v>
      </c>
      <c r="AY1980" s="255" t="s">
        <v>205</v>
      </c>
    </row>
    <row r="1981" s="13" customFormat="1">
      <c r="A1981" s="13"/>
      <c r="B1981" s="245"/>
      <c r="C1981" s="246"/>
      <c r="D1981" s="247" t="s">
        <v>218</v>
      </c>
      <c r="E1981" s="248" t="s">
        <v>1</v>
      </c>
      <c r="F1981" s="249" t="s">
        <v>1201</v>
      </c>
      <c r="G1981" s="246"/>
      <c r="H1981" s="248" t="s">
        <v>1</v>
      </c>
      <c r="I1981" s="250"/>
      <c r="J1981" s="246"/>
      <c r="K1981" s="246"/>
      <c r="L1981" s="251"/>
      <c r="M1981" s="252"/>
      <c r="N1981" s="253"/>
      <c r="O1981" s="253"/>
      <c r="P1981" s="253"/>
      <c r="Q1981" s="253"/>
      <c r="R1981" s="253"/>
      <c r="S1981" s="253"/>
      <c r="T1981" s="254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55" t="s">
        <v>218</v>
      </c>
      <c r="AU1981" s="255" t="s">
        <v>85</v>
      </c>
      <c r="AV1981" s="13" t="s">
        <v>83</v>
      </c>
      <c r="AW1981" s="13" t="s">
        <v>32</v>
      </c>
      <c r="AX1981" s="13" t="s">
        <v>76</v>
      </c>
      <c r="AY1981" s="255" t="s">
        <v>205</v>
      </c>
    </row>
    <row r="1982" s="14" customFormat="1">
      <c r="A1982" s="14"/>
      <c r="B1982" s="256"/>
      <c r="C1982" s="257"/>
      <c r="D1982" s="247" t="s">
        <v>218</v>
      </c>
      <c r="E1982" s="258" t="s">
        <v>1</v>
      </c>
      <c r="F1982" s="259" t="s">
        <v>1662</v>
      </c>
      <c r="G1982" s="257"/>
      <c r="H1982" s="260">
        <v>0.98999999999999999</v>
      </c>
      <c r="I1982" s="261"/>
      <c r="J1982" s="257"/>
      <c r="K1982" s="257"/>
      <c r="L1982" s="262"/>
      <c r="M1982" s="263"/>
      <c r="N1982" s="264"/>
      <c r="O1982" s="264"/>
      <c r="P1982" s="264"/>
      <c r="Q1982" s="264"/>
      <c r="R1982" s="264"/>
      <c r="S1982" s="264"/>
      <c r="T1982" s="265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66" t="s">
        <v>218</v>
      </c>
      <c r="AU1982" s="266" t="s">
        <v>85</v>
      </c>
      <c r="AV1982" s="14" t="s">
        <v>85</v>
      </c>
      <c r="AW1982" s="14" t="s">
        <v>32</v>
      </c>
      <c r="AX1982" s="14" t="s">
        <v>76</v>
      </c>
      <c r="AY1982" s="266" t="s">
        <v>205</v>
      </c>
    </row>
    <row r="1983" s="14" customFormat="1">
      <c r="A1983" s="14"/>
      <c r="B1983" s="256"/>
      <c r="C1983" s="257"/>
      <c r="D1983" s="247" t="s">
        <v>218</v>
      </c>
      <c r="E1983" s="258" t="s">
        <v>1</v>
      </c>
      <c r="F1983" s="259" t="s">
        <v>1663</v>
      </c>
      <c r="G1983" s="257"/>
      <c r="H1983" s="260">
        <v>1.5900000000000001</v>
      </c>
      <c r="I1983" s="261"/>
      <c r="J1983" s="257"/>
      <c r="K1983" s="257"/>
      <c r="L1983" s="262"/>
      <c r="M1983" s="263"/>
      <c r="N1983" s="264"/>
      <c r="O1983" s="264"/>
      <c r="P1983" s="264"/>
      <c r="Q1983" s="264"/>
      <c r="R1983" s="264"/>
      <c r="S1983" s="264"/>
      <c r="T1983" s="265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66" t="s">
        <v>218</v>
      </c>
      <c r="AU1983" s="266" t="s">
        <v>85</v>
      </c>
      <c r="AV1983" s="14" t="s">
        <v>85</v>
      </c>
      <c r="AW1983" s="14" t="s">
        <v>32</v>
      </c>
      <c r="AX1983" s="14" t="s">
        <v>76</v>
      </c>
      <c r="AY1983" s="266" t="s">
        <v>205</v>
      </c>
    </row>
    <row r="1984" s="14" customFormat="1">
      <c r="A1984" s="14"/>
      <c r="B1984" s="256"/>
      <c r="C1984" s="257"/>
      <c r="D1984" s="247" t="s">
        <v>218</v>
      </c>
      <c r="E1984" s="258" t="s">
        <v>1</v>
      </c>
      <c r="F1984" s="259" t="s">
        <v>1664</v>
      </c>
      <c r="G1984" s="257"/>
      <c r="H1984" s="260">
        <v>0.92000000000000004</v>
      </c>
      <c r="I1984" s="261"/>
      <c r="J1984" s="257"/>
      <c r="K1984" s="257"/>
      <c r="L1984" s="262"/>
      <c r="M1984" s="263"/>
      <c r="N1984" s="264"/>
      <c r="O1984" s="264"/>
      <c r="P1984" s="264"/>
      <c r="Q1984" s="264"/>
      <c r="R1984" s="264"/>
      <c r="S1984" s="264"/>
      <c r="T1984" s="265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66" t="s">
        <v>218</v>
      </c>
      <c r="AU1984" s="266" t="s">
        <v>85</v>
      </c>
      <c r="AV1984" s="14" t="s">
        <v>85</v>
      </c>
      <c r="AW1984" s="14" t="s">
        <v>32</v>
      </c>
      <c r="AX1984" s="14" t="s">
        <v>76</v>
      </c>
      <c r="AY1984" s="266" t="s">
        <v>205</v>
      </c>
    </row>
    <row r="1985" s="14" customFormat="1">
      <c r="A1985" s="14"/>
      <c r="B1985" s="256"/>
      <c r="C1985" s="257"/>
      <c r="D1985" s="247" t="s">
        <v>218</v>
      </c>
      <c r="E1985" s="258" t="s">
        <v>1</v>
      </c>
      <c r="F1985" s="259" t="s">
        <v>1665</v>
      </c>
      <c r="G1985" s="257"/>
      <c r="H1985" s="260">
        <v>1.02</v>
      </c>
      <c r="I1985" s="261"/>
      <c r="J1985" s="257"/>
      <c r="K1985" s="257"/>
      <c r="L1985" s="262"/>
      <c r="M1985" s="263"/>
      <c r="N1985" s="264"/>
      <c r="O1985" s="264"/>
      <c r="P1985" s="264"/>
      <c r="Q1985" s="264"/>
      <c r="R1985" s="264"/>
      <c r="S1985" s="264"/>
      <c r="T1985" s="265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T1985" s="266" t="s">
        <v>218</v>
      </c>
      <c r="AU1985" s="266" t="s">
        <v>85</v>
      </c>
      <c r="AV1985" s="14" t="s">
        <v>85</v>
      </c>
      <c r="AW1985" s="14" t="s">
        <v>32</v>
      </c>
      <c r="AX1985" s="14" t="s">
        <v>76</v>
      </c>
      <c r="AY1985" s="266" t="s">
        <v>205</v>
      </c>
    </row>
    <row r="1986" s="16" customFormat="1">
      <c r="A1986" s="16"/>
      <c r="B1986" s="278"/>
      <c r="C1986" s="279"/>
      <c r="D1986" s="247" t="s">
        <v>218</v>
      </c>
      <c r="E1986" s="280" t="s">
        <v>1</v>
      </c>
      <c r="F1986" s="281" t="s">
        <v>241</v>
      </c>
      <c r="G1986" s="279"/>
      <c r="H1986" s="282">
        <v>4.5199999999999996</v>
      </c>
      <c r="I1986" s="283"/>
      <c r="J1986" s="279"/>
      <c r="K1986" s="279"/>
      <c r="L1986" s="284"/>
      <c r="M1986" s="285"/>
      <c r="N1986" s="286"/>
      <c r="O1986" s="286"/>
      <c r="P1986" s="286"/>
      <c r="Q1986" s="286"/>
      <c r="R1986" s="286"/>
      <c r="S1986" s="286"/>
      <c r="T1986" s="287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T1986" s="288" t="s">
        <v>218</v>
      </c>
      <c r="AU1986" s="288" t="s">
        <v>85</v>
      </c>
      <c r="AV1986" s="16" t="s">
        <v>214</v>
      </c>
      <c r="AW1986" s="16" t="s">
        <v>32</v>
      </c>
      <c r="AX1986" s="16" t="s">
        <v>76</v>
      </c>
      <c r="AY1986" s="288" t="s">
        <v>205</v>
      </c>
    </row>
    <row r="1987" s="13" customFormat="1">
      <c r="A1987" s="13"/>
      <c r="B1987" s="245"/>
      <c r="C1987" s="246"/>
      <c r="D1987" s="247" t="s">
        <v>218</v>
      </c>
      <c r="E1987" s="248" t="s">
        <v>1</v>
      </c>
      <c r="F1987" s="249" t="s">
        <v>1206</v>
      </c>
      <c r="G1987" s="246"/>
      <c r="H1987" s="248" t="s">
        <v>1</v>
      </c>
      <c r="I1987" s="250"/>
      <c r="J1987" s="246"/>
      <c r="K1987" s="246"/>
      <c r="L1987" s="251"/>
      <c r="M1987" s="252"/>
      <c r="N1987" s="253"/>
      <c r="O1987" s="253"/>
      <c r="P1987" s="253"/>
      <c r="Q1987" s="253"/>
      <c r="R1987" s="253"/>
      <c r="S1987" s="253"/>
      <c r="T1987" s="254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55" t="s">
        <v>218</v>
      </c>
      <c r="AU1987" s="255" t="s">
        <v>85</v>
      </c>
      <c r="AV1987" s="13" t="s">
        <v>83</v>
      </c>
      <c r="AW1987" s="13" t="s">
        <v>32</v>
      </c>
      <c r="AX1987" s="13" t="s">
        <v>76</v>
      </c>
      <c r="AY1987" s="255" t="s">
        <v>205</v>
      </c>
    </row>
    <row r="1988" s="14" customFormat="1">
      <c r="A1988" s="14"/>
      <c r="B1988" s="256"/>
      <c r="C1988" s="257"/>
      <c r="D1988" s="247" t="s">
        <v>218</v>
      </c>
      <c r="E1988" s="258" t="s">
        <v>1</v>
      </c>
      <c r="F1988" s="259" t="s">
        <v>1666</v>
      </c>
      <c r="G1988" s="257"/>
      <c r="H1988" s="260">
        <v>2.1800000000000002</v>
      </c>
      <c r="I1988" s="261"/>
      <c r="J1988" s="257"/>
      <c r="K1988" s="257"/>
      <c r="L1988" s="262"/>
      <c r="M1988" s="263"/>
      <c r="N1988" s="264"/>
      <c r="O1988" s="264"/>
      <c r="P1988" s="264"/>
      <c r="Q1988" s="264"/>
      <c r="R1988" s="264"/>
      <c r="S1988" s="264"/>
      <c r="T1988" s="265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66" t="s">
        <v>218</v>
      </c>
      <c r="AU1988" s="266" t="s">
        <v>85</v>
      </c>
      <c r="AV1988" s="14" t="s">
        <v>85</v>
      </c>
      <c r="AW1988" s="14" t="s">
        <v>32</v>
      </c>
      <c r="AX1988" s="14" t="s">
        <v>76</v>
      </c>
      <c r="AY1988" s="266" t="s">
        <v>205</v>
      </c>
    </row>
    <row r="1989" s="16" customFormat="1">
      <c r="A1989" s="16"/>
      <c r="B1989" s="278"/>
      <c r="C1989" s="279"/>
      <c r="D1989" s="247" t="s">
        <v>218</v>
      </c>
      <c r="E1989" s="280" t="s">
        <v>1</v>
      </c>
      <c r="F1989" s="281" t="s">
        <v>241</v>
      </c>
      <c r="G1989" s="279"/>
      <c r="H1989" s="282">
        <v>2.1800000000000002</v>
      </c>
      <c r="I1989" s="283"/>
      <c r="J1989" s="279"/>
      <c r="K1989" s="279"/>
      <c r="L1989" s="284"/>
      <c r="M1989" s="285"/>
      <c r="N1989" s="286"/>
      <c r="O1989" s="286"/>
      <c r="P1989" s="286"/>
      <c r="Q1989" s="286"/>
      <c r="R1989" s="286"/>
      <c r="S1989" s="286"/>
      <c r="T1989" s="287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T1989" s="288" t="s">
        <v>218</v>
      </c>
      <c r="AU1989" s="288" t="s">
        <v>85</v>
      </c>
      <c r="AV1989" s="16" t="s">
        <v>214</v>
      </c>
      <c r="AW1989" s="16" t="s">
        <v>32</v>
      </c>
      <c r="AX1989" s="16" t="s">
        <v>76</v>
      </c>
      <c r="AY1989" s="288" t="s">
        <v>205</v>
      </c>
    </row>
    <row r="1990" s="13" customFormat="1">
      <c r="A1990" s="13"/>
      <c r="B1990" s="245"/>
      <c r="C1990" s="246"/>
      <c r="D1990" s="247" t="s">
        <v>218</v>
      </c>
      <c r="E1990" s="248" t="s">
        <v>1</v>
      </c>
      <c r="F1990" s="249" t="s">
        <v>1208</v>
      </c>
      <c r="G1990" s="246"/>
      <c r="H1990" s="248" t="s">
        <v>1</v>
      </c>
      <c r="I1990" s="250"/>
      <c r="J1990" s="246"/>
      <c r="K1990" s="246"/>
      <c r="L1990" s="251"/>
      <c r="M1990" s="252"/>
      <c r="N1990" s="253"/>
      <c r="O1990" s="253"/>
      <c r="P1990" s="253"/>
      <c r="Q1990" s="253"/>
      <c r="R1990" s="253"/>
      <c r="S1990" s="253"/>
      <c r="T1990" s="254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55" t="s">
        <v>218</v>
      </c>
      <c r="AU1990" s="255" t="s">
        <v>85</v>
      </c>
      <c r="AV1990" s="13" t="s">
        <v>83</v>
      </c>
      <c r="AW1990" s="13" t="s">
        <v>32</v>
      </c>
      <c r="AX1990" s="13" t="s">
        <v>76</v>
      </c>
      <c r="AY1990" s="255" t="s">
        <v>205</v>
      </c>
    </row>
    <row r="1991" s="14" customFormat="1">
      <c r="A1991" s="14"/>
      <c r="B1991" s="256"/>
      <c r="C1991" s="257"/>
      <c r="D1991" s="247" t="s">
        <v>218</v>
      </c>
      <c r="E1991" s="258" t="s">
        <v>1</v>
      </c>
      <c r="F1991" s="259" t="s">
        <v>1667</v>
      </c>
      <c r="G1991" s="257"/>
      <c r="H1991" s="260">
        <v>3.7909999999999999</v>
      </c>
      <c r="I1991" s="261"/>
      <c r="J1991" s="257"/>
      <c r="K1991" s="257"/>
      <c r="L1991" s="262"/>
      <c r="M1991" s="263"/>
      <c r="N1991" s="264"/>
      <c r="O1991" s="264"/>
      <c r="P1991" s="264"/>
      <c r="Q1991" s="264"/>
      <c r="R1991" s="264"/>
      <c r="S1991" s="264"/>
      <c r="T1991" s="265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T1991" s="266" t="s">
        <v>218</v>
      </c>
      <c r="AU1991" s="266" t="s">
        <v>85</v>
      </c>
      <c r="AV1991" s="14" t="s">
        <v>85</v>
      </c>
      <c r="AW1991" s="14" t="s">
        <v>32</v>
      </c>
      <c r="AX1991" s="14" t="s">
        <v>76</v>
      </c>
      <c r="AY1991" s="266" t="s">
        <v>205</v>
      </c>
    </row>
    <row r="1992" s="14" customFormat="1">
      <c r="A1992" s="14"/>
      <c r="B1992" s="256"/>
      <c r="C1992" s="257"/>
      <c r="D1992" s="247" t="s">
        <v>218</v>
      </c>
      <c r="E1992" s="258" t="s">
        <v>1</v>
      </c>
      <c r="F1992" s="259" t="s">
        <v>1668</v>
      </c>
      <c r="G1992" s="257"/>
      <c r="H1992" s="260">
        <v>2.0499999999999998</v>
      </c>
      <c r="I1992" s="261"/>
      <c r="J1992" s="257"/>
      <c r="K1992" s="257"/>
      <c r="L1992" s="262"/>
      <c r="M1992" s="263"/>
      <c r="N1992" s="264"/>
      <c r="O1992" s="264"/>
      <c r="P1992" s="264"/>
      <c r="Q1992" s="264"/>
      <c r="R1992" s="264"/>
      <c r="S1992" s="264"/>
      <c r="T1992" s="265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66" t="s">
        <v>218</v>
      </c>
      <c r="AU1992" s="266" t="s">
        <v>85</v>
      </c>
      <c r="AV1992" s="14" t="s">
        <v>85</v>
      </c>
      <c r="AW1992" s="14" t="s">
        <v>32</v>
      </c>
      <c r="AX1992" s="14" t="s">
        <v>76</v>
      </c>
      <c r="AY1992" s="266" t="s">
        <v>205</v>
      </c>
    </row>
    <row r="1993" s="14" customFormat="1">
      <c r="A1993" s="14"/>
      <c r="B1993" s="256"/>
      <c r="C1993" s="257"/>
      <c r="D1993" s="247" t="s">
        <v>218</v>
      </c>
      <c r="E1993" s="258" t="s">
        <v>1</v>
      </c>
      <c r="F1993" s="259" t="s">
        <v>1669</v>
      </c>
      <c r="G1993" s="257"/>
      <c r="H1993" s="260">
        <v>2.29</v>
      </c>
      <c r="I1993" s="261"/>
      <c r="J1993" s="257"/>
      <c r="K1993" s="257"/>
      <c r="L1993" s="262"/>
      <c r="M1993" s="263"/>
      <c r="N1993" s="264"/>
      <c r="O1993" s="264"/>
      <c r="P1993" s="264"/>
      <c r="Q1993" s="264"/>
      <c r="R1993" s="264"/>
      <c r="S1993" s="264"/>
      <c r="T1993" s="265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T1993" s="266" t="s">
        <v>218</v>
      </c>
      <c r="AU1993" s="266" t="s">
        <v>85</v>
      </c>
      <c r="AV1993" s="14" t="s">
        <v>85</v>
      </c>
      <c r="AW1993" s="14" t="s">
        <v>32</v>
      </c>
      <c r="AX1993" s="14" t="s">
        <v>76</v>
      </c>
      <c r="AY1993" s="266" t="s">
        <v>205</v>
      </c>
    </row>
    <row r="1994" s="14" customFormat="1">
      <c r="A1994" s="14"/>
      <c r="B1994" s="256"/>
      <c r="C1994" s="257"/>
      <c r="D1994" s="247" t="s">
        <v>218</v>
      </c>
      <c r="E1994" s="258" t="s">
        <v>1</v>
      </c>
      <c r="F1994" s="259" t="s">
        <v>1670</v>
      </c>
      <c r="G1994" s="257"/>
      <c r="H1994" s="260">
        <v>1.506</v>
      </c>
      <c r="I1994" s="261"/>
      <c r="J1994" s="257"/>
      <c r="K1994" s="257"/>
      <c r="L1994" s="262"/>
      <c r="M1994" s="263"/>
      <c r="N1994" s="264"/>
      <c r="O1994" s="264"/>
      <c r="P1994" s="264"/>
      <c r="Q1994" s="264"/>
      <c r="R1994" s="264"/>
      <c r="S1994" s="264"/>
      <c r="T1994" s="265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T1994" s="266" t="s">
        <v>218</v>
      </c>
      <c r="AU1994" s="266" t="s">
        <v>85</v>
      </c>
      <c r="AV1994" s="14" t="s">
        <v>85</v>
      </c>
      <c r="AW1994" s="14" t="s">
        <v>32</v>
      </c>
      <c r="AX1994" s="14" t="s">
        <v>76</v>
      </c>
      <c r="AY1994" s="266" t="s">
        <v>205</v>
      </c>
    </row>
    <row r="1995" s="16" customFormat="1">
      <c r="A1995" s="16"/>
      <c r="B1995" s="278"/>
      <c r="C1995" s="279"/>
      <c r="D1995" s="247" t="s">
        <v>218</v>
      </c>
      <c r="E1995" s="280" t="s">
        <v>1</v>
      </c>
      <c r="F1995" s="281" t="s">
        <v>241</v>
      </c>
      <c r="G1995" s="279"/>
      <c r="H1995" s="282">
        <v>9.6370000000000005</v>
      </c>
      <c r="I1995" s="283"/>
      <c r="J1995" s="279"/>
      <c r="K1995" s="279"/>
      <c r="L1995" s="284"/>
      <c r="M1995" s="285"/>
      <c r="N1995" s="286"/>
      <c r="O1995" s="286"/>
      <c r="P1995" s="286"/>
      <c r="Q1995" s="286"/>
      <c r="R1995" s="286"/>
      <c r="S1995" s="286"/>
      <c r="T1995" s="287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T1995" s="288" t="s">
        <v>218</v>
      </c>
      <c r="AU1995" s="288" t="s">
        <v>85</v>
      </c>
      <c r="AV1995" s="16" t="s">
        <v>214</v>
      </c>
      <c r="AW1995" s="16" t="s">
        <v>32</v>
      </c>
      <c r="AX1995" s="16" t="s">
        <v>76</v>
      </c>
      <c r="AY1995" s="288" t="s">
        <v>205</v>
      </c>
    </row>
    <row r="1996" s="13" customFormat="1">
      <c r="A1996" s="13"/>
      <c r="B1996" s="245"/>
      <c r="C1996" s="246"/>
      <c r="D1996" s="247" t="s">
        <v>218</v>
      </c>
      <c r="E1996" s="248" t="s">
        <v>1</v>
      </c>
      <c r="F1996" s="249" t="s">
        <v>222</v>
      </c>
      <c r="G1996" s="246"/>
      <c r="H1996" s="248" t="s">
        <v>1</v>
      </c>
      <c r="I1996" s="250"/>
      <c r="J1996" s="246"/>
      <c r="K1996" s="246"/>
      <c r="L1996" s="251"/>
      <c r="M1996" s="252"/>
      <c r="N1996" s="253"/>
      <c r="O1996" s="253"/>
      <c r="P1996" s="253"/>
      <c r="Q1996" s="253"/>
      <c r="R1996" s="253"/>
      <c r="S1996" s="253"/>
      <c r="T1996" s="254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55" t="s">
        <v>218</v>
      </c>
      <c r="AU1996" s="255" t="s">
        <v>85</v>
      </c>
      <c r="AV1996" s="13" t="s">
        <v>83</v>
      </c>
      <c r="AW1996" s="13" t="s">
        <v>32</v>
      </c>
      <c r="AX1996" s="13" t="s">
        <v>76</v>
      </c>
      <c r="AY1996" s="255" t="s">
        <v>205</v>
      </c>
    </row>
    <row r="1997" s="13" customFormat="1">
      <c r="A1997" s="13"/>
      <c r="B1997" s="245"/>
      <c r="C1997" s="246"/>
      <c r="D1997" s="247" t="s">
        <v>218</v>
      </c>
      <c r="E1997" s="248" t="s">
        <v>1</v>
      </c>
      <c r="F1997" s="249" t="s">
        <v>1123</v>
      </c>
      <c r="G1997" s="246"/>
      <c r="H1997" s="248" t="s">
        <v>1</v>
      </c>
      <c r="I1997" s="250"/>
      <c r="J1997" s="246"/>
      <c r="K1997" s="246"/>
      <c r="L1997" s="251"/>
      <c r="M1997" s="252"/>
      <c r="N1997" s="253"/>
      <c r="O1997" s="253"/>
      <c r="P1997" s="253"/>
      <c r="Q1997" s="253"/>
      <c r="R1997" s="253"/>
      <c r="S1997" s="253"/>
      <c r="T1997" s="254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55" t="s">
        <v>218</v>
      </c>
      <c r="AU1997" s="255" t="s">
        <v>85</v>
      </c>
      <c r="AV1997" s="13" t="s">
        <v>83</v>
      </c>
      <c r="AW1997" s="13" t="s">
        <v>32</v>
      </c>
      <c r="AX1997" s="13" t="s">
        <v>76</v>
      </c>
      <c r="AY1997" s="255" t="s">
        <v>205</v>
      </c>
    </row>
    <row r="1998" s="13" customFormat="1">
      <c r="A1998" s="13"/>
      <c r="B1998" s="245"/>
      <c r="C1998" s="246"/>
      <c r="D1998" s="247" t="s">
        <v>218</v>
      </c>
      <c r="E1998" s="248" t="s">
        <v>1</v>
      </c>
      <c r="F1998" s="249" t="s">
        <v>222</v>
      </c>
      <c r="G1998" s="246"/>
      <c r="H1998" s="248" t="s">
        <v>1</v>
      </c>
      <c r="I1998" s="250"/>
      <c r="J1998" s="246"/>
      <c r="K1998" s="246"/>
      <c r="L1998" s="251"/>
      <c r="M1998" s="252"/>
      <c r="N1998" s="253"/>
      <c r="O1998" s="253"/>
      <c r="P1998" s="253"/>
      <c r="Q1998" s="253"/>
      <c r="R1998" s="253"/>
      <c r="S1998" s="253"/>
      <c r="T1998" s="254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55" t="s">
        <v>218</v>
      </c>
      <c r="AU1998" s="255" t="s">
        <v>85</v>
      </c>
      <c r="AV1998" s="13" t="s">
        <v>83</v>
      </c>
      <c r="AW1998" s="13" t="s">
        <v>32</v>
      </c>
      <c r="AX1998" s="13" t="s">
        <v>76</v>
      </c>
      <c r="AY1998" s="255" t="s">
        <v>205</v>
      </c>
    </row>
    <row r="1999" s="13" customFormat="1">
      <c r="A1999" s="13"/>
      <c r="B1999" s="245"/>
      <c r="C1999" s="246"/>
      <c r="D1999" s="247" t="s">
        <v>218</v>
      </c>
      <c r="E1999" s="248" t="s">
        <v>1</v>
      </c>
      <c r="F1999" s="249" t="s">
        <v>1109</v>
      </c>
      <c r="G1999" s="246"/>
      <c r="H1999" s="248" t="s">
        <v>1</v>
      </c>
      <c r="I1999" s="250"/>
      <c r="J1999" s="246"/>
      <c r="K1999" s="246"/>
      <c r="L1999" s="251"/>
      <c r="M1999" s="252"/>
      <c r="N1999" s="253"/>
      <c r="O1999" s="253"/>
      <c r="P1999" s="253"/>
      <c r="Q1999" s="253"/>
      <c r="R1999" s="253"/>
      <c r="S1999" s="253"/>
      <c r="T1999" s="254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55" t="s">
        <v>218</v>
      </c>
      <c r="AU1999" s="255" t="s">
        <v>85</v>
      </c>
      <c r="AV1999" s="13" t="s">
        <v>83</v>
      </c>
      <c r="AW1999" s="13" t="s">
        <v>32</v>
      </c>
      <c r="AX1999" s="13" t="s">
        <v>76</v>
      </c>
      <c r="AY1999" s="255" t="s">
        <v>205</v>
      </c>
    </row>
    <row r="2000" s="14" customFormat="1">
      <c r="A2000" s="14"/>
      <c r="B2000" s="256"/>
      <c r="C2000" s="257"/>
      <c r="D2000" s="247" t="s">
        <v>218</v>
      </c>
      <c r="E2000" s="258" t="s">
        <v>1</v>
      </c>
      <c r="F2000" s="259" t="s">
        <v>1110</v>
      </c>
      <c r="G2000" s="257"/>
      <c r="H2000" s="260">
        <v>12.119999999999999</v>
      </c>
      <c r="I2000" s="261"/>
      <c r="J2000" s="257"/>
      <c r="K2000" s="257"/>
      <c r="L2000" s="262"/>
      <c r="M2000" s="263"/>
      <c r="N2000" s="264"/>
      <c r="O2000" s="264"/>
      <c r="P2000" s="264"/>
      <c r="Q2000" s="264"/>
      <c r="R2000" s="264"/>
      <c r="S2000" s="264"/>
      <c r="T2000" s="265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T2000" s="266" t="s">
        <v>218</v>
      </c>
      <c r="AU2000" s="266" t="s">
        <v>85</v>
      </c>
      <c r="AV2000" s="14" t="s">
        <v>85</v>
      </c>
      <c r="AW2000" s="14" t="s">
        <v>32</v>
      </c>
      <c r="AX2000" s="14" t="s">
        <v>76</v>
      </c>
      <c r="AY2000" s="266" t="s">
        <v>205</v>
      </c>
    </row>
    <row r="2001" s="16" customFormat="1">
      <c r="A2001" s="16"/>
      <c r="B2001" s="278"/>
      <c r="C2001" s="279"/>
      <c r="D2001" s="247" t="s">
        <v>218</v>
      </c>
      <c r="E2001" s="280" t="s">
        <v>1</v>
      </c>
      <c r="F2001" s="281" t="s">
        <v>241</v>
      </c>
      <c r="G2001" s="279"/>
      <c r="H2001" s="282">
        <v>12.119999999999999</v>
      </c>
      <c r="I2001" s="283"/>
      <c r="J2001" s="279"/>
      <c r="K2001" s="279"/>
      <c r="L2001" s="284"/>
      <c r="M2001" s="285"/>
      <c r="N2001" s="286"/>
      <c r="O2001" s="286"/>
      <c r="P2001" s="286"/>
      <c r="Q2001" s="286"/>
      <c r="R2001" s="286"/>
      <c r="S2001" s="286"/>
      <c r="T2001" s="287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T2001" s="288" t="s">
        <v>218</v>
      </c>
      <c r="AU2001" s="288" t="s">
        <v>85</v>
      </c>
      <c r="AV2001" s="16" t="s">
        <v>214</v>
      </c>
      <c r="AW2001" s="16" t="s">
        <v>32</v>
      </c>
      <c r="AX2001" s="16" t="s">
        <v>76</v>
      </c>
      <c r="AY2001" s="288" t="s">
        <v>205</v>
      </c>
    </row>
    <row r="2002" s="13" customFormat="1">
      <c r="A2002" s="13"/>
      <c r="B2002" s="245"/>
      <c r="C2002" s="246"/>
      <c r="D2002" s="247" t="s">
        <v>218</v>
      </c>
      <c r="E2002" s="248" t="s">
        <v>1</v>
      </c>
      <c r="F2002" s="249" t="s">
        <v>1111</v>
      </c>
      <c r="G2002" s="246"/>
      <c r="H2002" s="248" t="s">
        <v>1</v>
      </c>
      <c r="I2002" s="250"/>
      <c r="J2002" s="246"/>
      <c r="K2002" s="246"/>
      <c r="L2002" s="251"/>
      <c r="M2002" s="252"/>
      <c r="N2002" s="253"/>
      <c r="O2002" s="253"/>
      <c r="P2002" s="253"/>
      <c r="Q2002" s="253"/>
      <c r="R2002" s="253"/>
      <c r="S2002" s="253"/>
      <c r="T2002" s="254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55" t="s">
        <v>218</v>
      </c>
      <c r="AU2002" s="255" t="s">
        <v>85</v>
      </c>
      <c r="AV2002" s="13" t="s">
        <v>83</v>
      </c>
      <c r="AW2002" s="13" t="s">
        <v>32</v>
      </c>
      <c r="AX2002" s="13" t="s">
        <v>76</v>
      </c>
      <c r="AY2002" s="255" t="s">
        <v>205</v>
      </c>
    </row>
    <row r="2003" s="14" customFormat="1">
      <c r="A2003" s="14"/>
      <c r="B2003" s="256"/>
      <c r="C2003" s="257"/>
      <c r="D2003" s="247" t="s">
        <v>218</v>
      </c>
      <c r="E2003" s="258" t="s">
        <v>1</v>
      </c>
      <c r="F2003" s="259" t="s">
        <v>1112</v>
      </c>
      <c r="G2003" s="257"/>
      <c r="H2003" s="260">
        <v>59.783999999999999</v>
      </c>
      <c r="I2003" s="261"/>
      <c r="J2003" s="257"/>
      <c r="K2003" s="257"/>
      <c r="L2003" s="262"/>
      <c r="M2003" s="263"/>
      <c r="N2003" s="264"/>
      <c r="O2003" s="264"/>
      <c r="P2003" s="264"/>
      <c r="Q2003" s="264"/>
      <c r="R2003" s="264"/>
      <c r="S2003" s="264"/>
      <c r="T2003" s="265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66" t="s">
        <v>218</v>
      </c>
      <c r="AU2003" s="266" t="s">
        <v>85</v>
      </c>
      <c r="AV2003" s="14" t="s">
        <v>85</v>
      </c>
      <c r="AW2003" s="14" t="s">
        <v>32</v>
      </c>
      <c r="AX2003" s="14" t="s">
        <v>76</v>
      </c>
      <c r="AY2003" s="266" t="s">
        <v>205</v>
      </c>
    </row>
    <row r="2004" s="16" customFormat="1">
      <c r="A2004" s="16"/>
      <c r="B2004" s="278"/>
      <c r="C2004" s="279"/>
      <c r="D2004" s="247" t="s">
        <v>218</v>
      </c>
      <c r="E2004" s="280" t="s">
        <v>1</v>
      </c>
      <c r="F2004" s="281" t="s">
        <v>241</v>
      </c>
      <c r="G2004" s="279"/>
      <c r="H2004" s="282">
        <v>59.783999999999999</v>
      </c>
      <c r="I2004" s="283"/>
      <c r="J2004" s="279"/>
      <c r="K2004" s="279"/>
      <c r="L2004" s="284"/>
      <c r="M2004" s="285"/>
      <c r="N2004" s="286"/>
      <c r="O2004" s="286"/>
      <c r="P2004" s="286"/>
      <c r="Q2004" s="286"/>
      <c r="R2004" s="286"/>
      <c r="S2004" s="286"/>
      <c r="T2004" s="287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T2004" s="288" t="s">
        <v>218</v>
      </c>
      <c r="AU2004" s="288" t="s">
        <v>85</v>
      </c>
      <c r="AV2004" s="16" t="s">
        <v>214</v>
      </c>
      <c r="AW2004" s="16" t="s">
        <v>32</v>
      </c>
      <c r="AX2004" s="16" t="s">
        <v>76</v>
      </c>
      <c r="AY2004" s="288" t="s">
        <v>205</v>
      </c>
    </row>
    <row r="2005" s="13" customFormat="1">
      <c r="A2005" s="13"/>
      <c r="B2005" s="245"/>
      <c r="C2005" s="246"/>
      <c r="D2005" s="247" t="s">
        <v>218</v>
      </c>
      <c r="E2005" s="248" t="s">
        <v>1</v>
      </c>
      <c r="F2005" s="249" t="s">
        <v>1124</v>
      </c>
      <c r="G2005" s="246"/>
      <c r="H2005" s="248" t="s">
        <v>1</v>
      </c>
      <c r="I2005" s="250"/>
      <c r="J2005" s="246"/>
      <c r="K2005" s="246"/>
      <c r="L2005" s="251"/>
      <c r="M2005" s="252"/>
      <c r="N2005" s="253"/>
      <c r="O2005" s="253"/>
      <c r="P2005" s="253"/>
      <c r="Q2005" s="253"/>
      <c r="R2005" s="253"/>
      <c r="S2005" s="253"/>
      <c r="T2005" s="254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T2005" s="255" t="s">
        <v>218</v>
      </c>
      <c r="AU2005" s="255" t="s">
        <v>85</v>
      </c>
      <c r="AV2005" s="13" t="s">
        <v>83</v>
      </c>
      <c r="AW2005" s="13" t="s">
        <v>32</v>
      </c>
      <c r="AX2005" s="13" t="s">
        <v>76</v>
      </c>
      <c r="AY2005" s="255" t="s">
        <v>205</v>
      </c>
    </row>
    <row r="2006" s="14" customFormat="1">
      <c r="A2006" s="14"/>
      <c r="B2006" s="256"/>
      <c r="C2006" s="257"/>
      <c r="D2006" s="247" t="s">
        <v>218</v>
      </c>
      <c r="E2006" s="258" t="s">
        <v>1</v>
      </c>
      <c r="F2006" s="259" t="s">
        <v>1125</v>
      </c>
      <c r="G2006" s="257"/>
      <c r="H2006" s="260">
        <v>94.709000000000003</v>
      </c>
      <c r="I2006" s="261"/>
      <c r="J2006" s="257"/>
      <c r="K2006" s="257"/>
      <c r="L2006" s="262"/>
      <c r="M2006" s="263"/>
      <c r="N2006" s="264"/>
      <c r="O2006" s="264"/>
      <c r="P2006" s="264"/>
      <c r="Q2006" s="264"/>
      <c r="R2006" s="264"/>
      <c r="S2006" s="264"/>
      <c r="T2006" s="265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T2006" s="266" t="s">
        <v>218</v>
      </c>
      <c r="AU2006" s="266" t="s">
        <v>85</v>
      </c>
      <c r="AV2006" s="14" t="s">
        <v>85</v>
      </c>
      <c r="AW2006" s="14" t="s">
        <v>32</v>
      </c>
      <c r="AX2006" s="14" t="s">
        <v>76</v>
      </c>
      <c r="AY2006" s="266" t="s">
        <v>205</v>
      </c>
    </row>
    <row r="2007" s="16" customFormat="1">
      <c r="A2007" s="16"/>
      <c r="B2007" s="278"/>
      <c r="C2007" s="279"/>
      <c r="D2007" s="247" t="s">
        <v>218</v>
      </c>
      <c r="E2007" s="280" t="s">
        <v>1</v>
      </c>
      <c r="F2007" s="281" t="s">
        <v>241</v>
      </c>
      <c r="G2007" s="279"/>
      <c r="H2007" s="282">
        <v>94.709000000000003</v>
      </c>
      <c r="I2007" s="283"/>
      <c r="J2007" s="279"/>
      <c r="K2007" s="279"/>
      <c r="L2007" s="284"/>
      <c r="M2007" s="285"/>
      <c r="N2007" s="286"/>
      <c r="O2007" s="286"/>
      <c r="P2007" s="286"/>
      <c r="Q2007" s="286"/>
      <c r="R2007" s="286"/>
      <c r="S2007" s="286"/>
      <c r="T2007" s="287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T2007" s="288" t="s">
        <v>218</v>
      </c>
      <c r="AU2007" s="288" t="s">
        <v>85</v>
      </c>
      <c r="AV2007" s="16" t="s">
        <v>214</v>
      </c>
      <c r="AW2007" s="16" t="s">
        <v>32</v>
      </c>
      <c r="AX2007" s="16" t="s">
        <v>76</v>
      </c>
      <c r="AY2007" s="288" t="s">
        <v>205</v>
      </c>
    </row>
    <row r="2008" s="13" customFormat="1">
      <c r="A2008" s="13"/>
      <c r="B2008" s="245"/>
      <c r="C2008" s="246"/>
      <c r="D2008" s="247" t="s">
        <v>218</v>
      </c>
      <c r="E2008" s="248" t="s">
        <v>1</v>
      </c>
      <c r="F2008" s="249" t="s">
        <v>1126</v>
      </c>
      <c r="G2008" s="246"/>
      <c r="H2008" s="248" t="s">
        <v>1</v>
      </c>
      <c r="I2008" s="250"/>
      <c r="J2008" s="246"/>
      <c r="K2008" s="246"/>
      <c r="L2008" s="251"/>
      <c r="M2008" s="252"/>
      <c r="N2008" s="253"/>
      <c r="O2008" s="253"/>
      <c r="P2008" s="253"/>
      <c r="Q2008" s="253"/>
      <c r="R2008" s="253"/>
      <c r="S2008" s="253"/>
      <c r="T2008" s="254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55" t="s">
        <v>218</v>
      </c>
      <c r="AU2008" s="255" t="s">
        <v>85</v>
      </c>
      <c r="AV2008" s="13" t="s">
        <v>83</v>
      </c>
      <c r="AW2008" s="13" t="s">
        <v>32</v>
      </c>
      <c r="AX2008" s="13" t="s">
        <v>76</v>
      </c>
      <c r="AY2008" s="255" t="s">
        <v>205</v>
      </c>
    </row>
    <row r="2009" s="14" customFormat="1">
      <c r="A2009" s="14"/>
      <c r="B2009" s="256"/>
      <c r="C2009" s="257"/>
      <c r="D2009" s="247" t="s">
        <v>218</v>
      </c>
      <c r="E2009" s="258" t="s">
        <v>1</v>
      </c>
      <c r="F2009" s="259" t="s">
        <v>1127</v>
      </c>
      <c r="G2009" s="257"/>
      <c r="H2009" s="260">
        <v>13.154</v>
      </c>
      <c r="I2009" s="261"/>
      <c r="J2009" s="257"/>
      <c r="K2009" s="257"/>
      <c r="L2009" s="262"/>
      <c r="M2009" s="263"/>
      <c r="N2009" s="264"/>
      <c r="O2009" s="264"/>
      <c r="P2009" s="264"/>
      <c r="Q2009" s="264"/>
      <c r="R2009" s="264"/>
      <c r="S2009" s="264"/>
      <c r="T2009" s="265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66" t="s">
        <v>218</v>
      </c>
      <c r="AU2009" s="266" t="s">
        <v>85</v>
      </c>
      <c r="AV2009" s="14" t="s">
        <v>85</v>
      </c>
      <c r="AW2009" s="14" t="s">
        <v>32</v>
      </c>
      <c r="AX2009" s="14" t="s">
        <v>76</v>
      </c>
      <c r="AY2009" s="266" t="s">
        <v>205</v>
      </c>
    </row>
    <row r="2010" s="16" customFormat="1">
      <c r="A2010" s="16"/>
      <c r="B2010" s="278"/>
      <c r="C2010" s="279"/>
      <c r="D2010" s="247" t="s">
        <v>218</v>
      </c>
      <c r="E2010" s="280" t="s">
        <v>1</v>
      </c>
      <c r="F2010" s="281" t="s">
        <v>241</v>
      </c>
      <c r="G2010" s="279"/>
      <c r="H2010" s="282">
        <v>13.154</v>
      </c>
      <c r="I2010" s="283"/>
      <c r="J2010" s="279"/>
      <c r="K2010" s="279"/>
      <c r="L2010" s="284"/>
      <c r="M2010" s="285"/>
      <c r="N2010" s="286"/>
      <c r="O2010" s="286"/>
      <c r="P2010" s="286"/>
      <c r="Q2010" s="286"/>
      <c r="R2010" s="286"/>
      <c r="S2010" s="286"/>
      <c r="T2010" s="287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T2010" s="288" t="s">
        <v>218</v>
      </c>
      <c r="AU2010" s="288" t="s">
        <v>85</v>
      </c>
      <c r="AV2010" s="16" t="s">
        <v>214</v>
      </c>
      <c r="AW2010" s="16" t="s">
        <v>32</v>
      </c>
      <c r="AX2010" s="16" t="s">
        <v>76</v>
      </c>
      <c r="AY2010" s="288" t="s">
        <v>205</v>
      </c>
    </row>
    <row r="2011" s="15" customFormat="1">
      <c r="A2011" s="15"/>
      <c r="B2011" s="267"/>
      <c r="C2011" s="268"/>
      <c r="D2011" s="247" t="s">
        <v>218</v>
      </c>
      <c r="E2011" s="269" t="s">
        <v>1</v>
      </c>
      <c r="F2011" s="270" t="s">
        <v>229</v>
      </c>
      <c r="G2011" s="268"/>
      <c r="H2011" s="271">
        <v>196.10400000000001</v>
      </c>
      <c r="I2011" s="272"/>
      <c r="J2011" s="268"/>
      <c r="K2011" s="268"/>
      <c r="L2011" s="273"/>
      <c r="M2011" s="274"/>
      <c r="N2011" s="275"/>
      <c r="O2011" s="275"/>
      <c r="P2011" s="275"/>
      <c r="Q2011" s="275"/>
      <c r="R2011" s="275"/>
      <c r="S2011" s="275"/>
      <c r="T2011" s="276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T2011" s="277" t="s">
        <v>218</v>
      </c>
      <c r="AU2011" s="277" t="s">
        <v>85</v>
      </c>
      <c r="AV2011" s="15" t="s">
        <v>213</v>
      </c>
      <c r="AW2011" s="15" t="s">
        <v>32</v>
      </c>
      <c r="AX2011" s="15" t="s">
        <v>83</v>
      </c>
      <c r="AY2011" s="277" t="s">
        <v>205</v>
      </c>
    </row>
    <row r="2012" s="2" customFormat="1" ht="24.15" customHeight="1">
      <c r="A2012" s="39"/>
      <c r="B2012" s="40"/>
      <c r="C2012" s="289" t="s">
        <v>1671</v>
      </c>
      <c r="D2012" s="289" t="s">
        <v>386</v>
      </c>
      <c r="E2012" s="290" t="s">
        <v>1632</v>
      </c>
      <c r="F2012" s="291" t="s">
        <v>1633</v>
      </c>
      <c r="G2012" s="292" t="s">
        <v>1634</v>
      </c>
      <c r="H2012" s="293">
        <v>588.31200000000001</v>
      </c>
      <c r="I2012" s="294"/>
      <c r="J2012" s="295">
        <f>ROUND(I2012*H2012,2)</f>
        <v>0</v>
      </c>
      <c r="K2012" s="291" t="s">
        <v>212</v>
      </c>
      <c r="L2012" s="296"/>
      <c r="M2012" s="297" t="s">
        <v>1</v>
      </c>
      <c r="N2012" s="298" t="s">
        <v>41</v>
      </c>
      <c r="O2012" s="92"/>
      <c r="P2012" s="236">
        <f>O2012*H2012</f>
        <v>0</v>
      </c>
      <c r="Q2012" s="236">
        <v>0.001</v>
      </c>
      <c r="R2012" s="236">
        <f>Q2012*H2012</f>
        <v>0.58831200000000006</v>
      </c>
      <c r="S2012" s="236">
        <v>0</v>
      </c>
      <c r="T2012" s="237">
        <f>S2012*H2012</f>
        <v>0</v>
      </c>
      <c r="U2012" s="39"/>
      <c r="V2012" s="39"/>
      <c r="W2012" s="39"/>
      <c r="X2012" s="39"/>
      <c r="Y2012" s="39"/>
      <c r="Z2012" s="39"/>
      <c r="AA2012" s="39"/>
      <c r="AB2012" s="39"/>
      <c r="AC2012" s="39"/>
      <c r="AD2012" s="39"/>
      <c r="AE2012" s="39"/>
      <c r="AR2012" s="238" t="s">
        <v>473</v>
      </c>
      <c r="AT2012" s="238" t="s">
        <v>386</v>
      </c>
      <c r="AU2012" s="238" t="s">
        <v>85</v>
      </c>
      <c r="AY2012" s="18" t="s">
        <v>205</v>
      </c>
      <c r="BE2012" s="239">
        <f>IF(N2012="základní",J2012,0)</f>
        <v>0</v>
      </c>
      <c r="BF2012" s="239">
        <f>IF(N2012="snížená",J2012,0)</f>
        <v>0</v>
      </c>
      <c r="BG2012" s="239">
        <f>IF(N2012="zákl. přenesená",J2012,0)</f>
        <v>0</v>
      </c>
      <c r="BH2012" s="239">
        <f>IF(N2012="sníž. přenesená",J2012,0)</f>
        <v>0</v>
      </c>
      <c r="BI2012" s="239">
        <f>IF(N2012="nulová",J2012,0)</f>
        <v>0</v>
      </c>
      <c r="BJ2012" s="18" t="s">
        <v>83</v>
      </c>
      <c r="BK2012" s="239">
        <f>ROUND(I2012*H2012,2)</f>
        <v>0</v>
      </c>
      <c r="BL2012" s="18" t="s">
        <v>303</v>
      </c>
      <c r="BM2012" s="238" t="s">
        <v>1672</v>
      </c>
    </row>
    <row r="2013" s="14" customFormat="1">
      <c r="A2013" s="14"/>
      <c r="B2013" s="256"/>
      <c r="C2013" s="257"/>
      <c r="D2013" s="247" t="s">
        <v>218</v>
      </c>
      <c r="E2013" s="257"/>
      <c r="F2013" s="259" t="s">
        <v>1673</v>
      </c>
      <c r="G2013" s="257"/>
      <c r="H2013" s="260">
        <v>588.31200000000001</v>
      </c>
      <c r="I2013" s="261"/>
      <c r="J2013" s="257"/>
      <c r="K2013" s="257"/>
      <c r="L2013" s="262"/>
      <c r="M2013" s="263"/>
      <c r="N2013" s="264"/>
      <c r="O2013" s="264"/>
      <c r="P2013" s="264"/>
      <c r="Q2013" s="264"/>
      <c r="R2013" s="264"/>
      <c r="S2013" s="264"/>
      <c r="T2013" s="265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66" t="s">
        <v>218</v>
      </c>
      <c r="AU2013" s="266" t="s">
        <v>85</v>
      </c>
      <c r="AV2013" s="14" t="s">
        <v>85</v>
      </c>
      <c r="AW2013" s="14" t="s">
        <v>4</v>
      </c>
      <c r="AX2013" s="14" t="s">
        <v>83</v>
      </c>
      <c r="AY2013" s="266" t="s">
        <v>205</v>
      </c>
    </row>
    <row r="2014" s="2" customFormat="1" ht="24.15" customHeight="1">
      <c r="A2014" s="39"/>
      <c r="B2014" s="40"/>
      <c r="C2014" s="227" t="s">
        <v>1674</v>
      </c>
      <c r="D2014" s="227" t="s">
        <v>208</v>
      </c>
      <c r="E2014" s="228" t="s">
        <v>1675</v>
      </c>
      <c r="F2014" s="229" t="s">
        <v>1676</v>
      </c>
      <c r="G2014" s="230" t="s">
        <v>398</v>
      </c>
      <c r="H2014" s="231">
        <v>154.493</v>
      </c>
      <c r="I2014" s="232"/>
      <c r="J2014" s="233">
        <f>ROUND(I2014*H2014,2)</f>
        <v>0</v>
      </c>
      <c r="K2014" s="229" t="s">
        <v>212</v>
      </c>
      <c r="L2014" s="45"/>
      <c r="M2014" s="234" t="s">
        <v>1</v>
      </c>
      <c r="N2014" s="235" t="s">
        <v>41</v>
      </c>
      <c r="O2014" s="92"/>
      <c r="P2014" s="236">
        <f>O2014*H2014</f>
        <v>0</v>
      </c>
      <c r="Q2014" s="236">
        <v>5.0000000000000002E-05</v>
      </c>
      <c r="R2014" s="236">
        <f>Q2014*H2014</f>
        <v>0.0077246500000000004</v>
      </c>
      <c r="S2014" s="236">
        <v>0</v>
      </c>
      <c r="T2014" s="237">
        <f>S2014*H2014</f>
        <v>0</v>
      </c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39"/>
      <c r="AE2014" s="39"/>
      <c r="AR2014" s="238" t="s">
        <v>303</v>
      </c>
      <c r="AT2014" s="238" t="s">
        <v>208</v>
      </c>
      <c r="AU2014" s="238" t="s">
        <v>85</v>
      </c>
      <c r="AY2014" s="18" t="s">
        <v>205</v>
      </c>
      <c r="BE2014" s="239">
        <f>IF(N2014="základní",J2014,0)</f>
        <v>0</v>
      </c>
      <c r="BF2014" s="239">
        <f>IF(N2014="snížená",J2014,0)</f>
        <v>0</v>
      </c>
      <c r="BG2014" s="239">
        <f>IF(N2014="zákl. přenesená",J2014,0)</f>
        <v>0</v>
      </c>
      <c r="BH2014" s="239">
        <f>IF(N2014="sníž. přenesená",J2014,0)</f>
        <v>0</v>
      </c>
      <c r="BI2014" s="239">
        <f>IF(N2014="nulová",J2014,0)</f>
        <v>0</v>
      </c>
      <c r="BJ2014" s="18" t="s">
        <v>83</v>
      </c>
      <c r="BK2014" s="239">
        <f>ROUND(I2014*H2014,2)</f>
        <v>0</v>
      </c>
      <c r="BL2014" s="18" t="s">
        <v>303</v>
      </c>
      <c r="BM2014" s="238" t="s">
        <v>1677</v>
      </c>
    </row>
    <row r="2015" s="2" customFormat="1">
      <c r="A2015" s="39"/>
      <c r="B2015" s="40"/>
      <c r="C2015" s="41"/>
      <c r="D2015" s="240" t="s">
        <v>216</v>
      </c>
      <c r="E2015" s="41"/>
      <c r="F2015" s="241" t="s">
        <v>1678</v>
      </c>
      <c r="G2015" s="41"/>
      <c r="H2015" s="41"/>
      <c r="I2015" s="242"/>
      <c r="J2015" s="41"/>
      <c r="K2015" s="41"/>
      <c r="L2015" s="45"/>
      <c r="M2015" s="243"/>
      <c r="N2015" s="244"/>
      <c r="O2015" s="92"/>
      <c r="P2015" s="92"/>
      <c r="Q2015" s="92"/>
      <c r="R2015" s="92"/>
      <c r="S2015" s="92"/>
      <c r="T2015" s="93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39"/>
      <c r="AE2015" s="39"/>
      <c r="AT2015" s="18" t="s">
        <v>216</v>
      </c>
      <c r="AU2015" s="18" t="s">
        <v>85</v>
      </c>
    </row>
    <row r="2016" s="2" customFormat="1" ht="33" customHeight="1">
      <c r="A2016" s="39"/>
      <c r="B2016" s="40"/>
      <c r="C2016" s="289" t="s">
        <v>1679</v>
      </c>
      <c r="D2016" s="289" t="s">
        <v>386</v>
      </c>
      <c r="E2016" s="290" t="s">
        <v>1680</v>
      </c>
      <c r="F2016" s="291" t="s">
        <v>1681</v>
      </c>
      <c r="G2016" s="292" t="s">
        <v>398</v>
      </c>
      <c r="H2016" s="293">
        <v>188.636</v>
      </c>
      <c r="I2016" s="294"/>
      <c r="J2016" s="295">
        <f>ROUND(I2016*H2016,2)</f>
        <v>0</v>
      </c>
      <c r="K2016" s="291" t="s">
        <v>212</v>
      </c>
      <c r="L2016" s="296"/>
      <c r="M2016" s="297" t="s">
        <v>1</v>
      </c>
      <c r="N2016" s="298" t="s">
        <v>41</v>
      </c>
      <c r="O2016" s="92"/>
      <c r="P2016" s="236">
        <f>O2016*H2016</f>
        <v>0</v>
      </c>
      <c r="Q2016" s="236">
        <v>0.00080000000000000004</v>
      </c>
      <c r="R2016" s="236">
        <f>Q2016*H2016</f>
        <v>0.15090880000000001</v>
      </c>
      <c r="S2016" s="236">
        <v>0</v>
      </c>
      <c r="T2016" s="237">
        <f>S2016*H2016</f>
        <v>0</v>
      </c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39"/>
      <c r="AE2016" s="39"/>
      <c r="AR2016" s="238" t="s">
        <v>473</v>
      </c>
      <c r="AT2016" s="238" t="s">
        <v>386</v>
      </c>
      <c r="AU2016" s="238" t="s">
        <v>85</v>
      </c>
      <c r="AY2016" s="18" t="s">
        <v>205</v>
      </c>
      <c r="BE2016" s="239">
        <f>IF(N2016="základní",J2016,0)</f>
        <v>0</v>
      </c>
      <c r="BF2016" s="239">
        <f>IF(N2016="snížená",J2016,0)</f>
        <v>0</v>
      </c>
      <c r="BG2016" s="239">
        <f>IF(N2016="zákl. přenesená",J2016,0)</f>
        <v>0</v>
      </c>
      <c r="BH2016" s="239">
        <f>IF(N2016="sníž. přenesená",J2016,0)</f>
        <v>0</v>
      </c>
      <c r="BI2016" s="239">
        <f>IF(N2016="nulová",J2016,0)</f>
        <v>0</v>
      </c>
      <c r="BJ2016" s="18" t="s">
        <v>83</v>
      </c>
      <c r="BK2016" s="239">
        <f>ROUND(I2016*H2016,2)</f>
        <v>0</v>
      </c>
      <c r="BL2016" s="18" t="s">
        <v>303</v>
      </c>
      <c r="BM2016" s="238" t="s">
        <v>1682</v>
      </c>
    </row>
    <row r="2017" s="13" customFormat="1">
      <c r="A2017" s="13"/>
      <c r="B2017" s="245"/>
      <c r="C2017" s="246"/>
      <c r="D2017" s="247" t="s">
        <v>218</v>
      </c>
      <c r="E2017" s="248" t="s">
        <v>1</v>
      </c>
      <c r="F2017" s="249" t="s">
        <v>219</v>
      </c>
      <c r="G2017" s="246"/>
      <c r="H2017" s="248" t="s">
        <v>1</v>
      </c>
      <c r="I2017" s="250"/>
      <c r="J2017" s="246"/>
      <c r="K2017" s="246"/>
      <c r="L2017" s="251"/>
      <c r="M2017" s="252"/>
      <c r="N2017" s="253"/>
      <c r="O2017" s="253"/>
      <c r="P2017" s="253"/>
      <c r="Q2017" s="253"/>
      <c r="R2017" s="253"/>
      <c r="S2017" s="253"/>
      <c r="T2017" s="254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T2017" s="255" t="s">
        <v>218</v>
      </c>
      <c r="AU2017" s="255" t="s">
        <v>85</v>
      </c>
      <c r="AV2017" s="13" t="s">
        <v>83</v>
      </c>
      <c r="AW2017" s="13" t="s">
        <v>32</v>
      </c>
      <c r="AX2017" s="13" t="s">
        <v>76</v>
      </c>
      <c r="AY2017" s="255" t="s">
        <v>205</v>
      </c>
    </row>
    <row r="2018" s="13" customFormat="1">
      <c r="A2018" s="13"/>
      <c r="B2018" s="245"/>
      <c r="C2018" s="246"/>
      <c r="D2018" s="247" t="s">
        <v>218</v>
      </c>
      <c r="E2018" s="248" t="s">
        <v>1</v>
      </c>
      <c r="F2018" s="249" t="s">
        <v>220</v>
      </c>
      <c r="G2018" s="246"/>
      <c r="H2018" s="248" t="s">
        <v>1</v>
      </c>
      <c r="I2018" s="250"/>
      <c r="J2018" s="246"/>
      <c r="K2018" s="246"/>
      <c r="L2018" s="251"/>
      <c r="M2018" s="252"/>
      <c r="N2018" s="253"/>
      <c r="O2018" s="253"/>
      <c r="P2018" s="253"/>
      <c r="Q2018" s="253"/>
      <c r="R2018" s="253"/>
      <c r="S2018" s="253"/>
      <c r="T2018" s="254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255" t="s">
        <v>218</v>
      </c>
      <c r="AU2018" s="255" t="s">
        <v>85</v>
      </c>
      <c r="AV2018" s="13" t="s">
        <v>83</v>
      </c>
      <c r="AW2018" s="13" t="s">
        <v>32</v>
      </c>
      <c r="AX2018" s="13" t="s">
        <v>76</v>
      </c>
      <c r="AY2018" s="255" t="s">
        <v>205</v>
      </c>
    </row>
    <row r="2019" s="13" customFormat="1">
      <c r="A2019" s="13"/>
      <c r="B2019" s="245"/>
      <c r="C2019" s="246"/>
      <c r="D2019" s="247" t="s">
        <v>218</v>
      </c>
      <c r="E2019" s="248" t="s">
        <v>1</v>
      </c>
      <c r="F2019" s="249" t="s">
        <v>222</v>
      </c>
      <c r="G2019" s="246"/>
      <c r="H2019" s="248" t="s">
        <v>1</v>
      </c>
      <c r="I2019" s="250"/>
      <c r="J2019" s="246"/>
      <c r="K2019" s="246"/>
      <c r="L2019" s="251"/>
      <c r="M2019" s="252"/>
      <c r="N2019" s="253"/>
      <c r="O2019" s="253"/>
      <c r="P2019" s="253"/>
      <c r="Q2019" s="253"/>
      <c r="R2019" s="253"/>
      <c r="S2019" s="253"/>
      <c r="T2019" s="254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T2019" s="255" t="s">
        <v>218</v>
      </c>
      <c r="AU2019" s="255" t="s">
        <v>85</v>
      </c>
      <c r="AV2019" s="13" t="s">
        <v>83</v>
      </c>
      <c r="AW2019" s="13" t="s">
        <v>32</v>
      </c>
      <c r="AX2019" s="13" t="s">
        <v>76</v>
      </c>
      <c r="AY2019" s="255" t="s">
        <v>205</v>
      </c>
    </row>
    <row r="2020" s="13" customFormat="1">
      <c r="A2020" s="13"/>
      <c r="B2020" s="245"/>
      <c r="C2020" s="246"/>
      <c r="D2020" s="247" t="s">
        <v>218</v>
      </c>
      <c r="E2020" s="248" t="s">
        <v>1</v>
      </c>
      <c r="F2020" s="249" t="s">
        <v>1123</v>
      </c>
      <c r="G2020" s="246"/>
      <c r="H2020" s="248" t="s">
        <v>1</v>
      </c>
      <c r="I2020" s="250"/>
      <c r="J2020" s="246"/>
      <c r="K2020" s="246"/>
      <c r="L2020" s="251"/>
      <c r="M2020" s="252"/>
      <c r="N2020" s="253"/>
      <c r="O2020" s="253"/>
      <c r="P2020" s="253"/>
      <c r="Q2020" s="253"/>
      <c r="R2020" s="253"/>
      <c r="S2020" s="253"/>
      <c r="T2020" s="254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255" t="s">
        <v>218</v>
      </c>
      <c r="AU2020" s="255" t="s">
        <v>85</v>
      </c>
      <c r="AV2020" s="13" t="s">
        <v>83</v>
      </c>
      <c r="AW2020" s="13" t="s">
        <v>32</v>
      </c>
      <c r="AX2020" s="13" t="s">
        <v>76</v>
      </c>
      <c r="AY2020" s="255" t="s">
        <v>205</v>
      </c>
    </row>
    <row r="2021" s="13" customFormat="1">
      <c r="A2021" s="13"/>
      <c r="B2021" s="245"/>
      <c r="C2021" s="246"/>
      <c r="D2021" s="247" t="s">
        <v>218</v>
      </c>
      <c r="E2021" s="248" t="s">
        <v>1</v>
      </c>
      <c r="F2021" s="249" t="s">
        <v>222</v>
      </c>
      <c r="G2021" s="246"/>
      <c r="H2021" s="248" t="s">
        <v>1</v>
      </c>
      <c r="I2021" s="250"/>
      <c r="J2021" s="246"/>
      <c r="K2021" s="246"/>
      <c r="L2021" s="251"/>
      <c r="M2021" s="252"/>
      <c r="N2021" s="253"/>
      <c r="O2021" s="253"/>
      <c r="P2021" s="253"/>
      <c r="Q2021" s="253"/>
      <c r="R2021" s="253"/>
      <c r="S2021" s="253"/>
      <c r="T2021" s="254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55" t="s">
        <v>218</v>
      </c>
      <c r="AU2021" s="255" t="s">
        <v>85</v>
      </c>
      <c r="AV2021" s="13" t="s">
        <v>83</v>
      </c>
      <c r="AW2021" s="13" t="s">
        <v>32</v>
      </c>
      <c r="AX2021" s="13" t="s">
        <v>76</v>
      </c>
      <c r="AY2021" s="255" t="s">
        <v>205</v>
      </c>
    </row>
    <row r="2022" s="13" customFormat="1">
      <c r="A2022" s="13"/>
      <c r="B2022" s="245"/>
      <c r="C2022" s="246"/>
      <c r="D2022" s="247" t="s">
        <v>218</v>
      </c>
      <c r="E2022" s="248" t="s">
        <v>1</v>
      </c>
      <c r="F2022" s="249" t="s">
        <v>1111</v>
      </c>
      <c r="G2022" s="246"/>
      <c r="H2022" s="248" t="s">
        <v>1</v>
      </c>
      <c r="I2022" s="250"/>
      <c r="J2022" s="246"/>
      <c r="K2022" s="246"/>
      <c r="L2022" s="251"/>
      <c r="M2022" s="252"/>
      <c r="N2022" s="253"/>
      <c r="O2022" s="253"/>
      <c r="P2022" s="253"/>
      <c r="Q2022" s="253"/>
      <c r="R2022" s="253"/>
      <c r="S2022" s="253"/>
      <c r="T2022" s="254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55" t="s">
        <v>218</v>
      </c>
      <c r="AU2022" s="255" t="s">
        <v>85</v>
      </c>
      <c r="AV2022" s="13" t="s">
        <v>83</v>
      </c>
      <c r="AW2022" s="13" t="s">
        <v>32</v>
      </c>
      <c r="AX2022" s="13" t="s">
        <v>76</v>
      </c>
      <c r="AY2022" s="255" t="s">
        <v>205</v>
      </c>
    </row>
    <row r="2023" s="14" customFormat="1">
      <c r="A2023" s="14"/>
      <c r="B2023" s="256"/>
      <c r="C2023" s="257"/>
      <c r="D2023" s="247" t="s">
        <v>218</v>
      </c>
      <c r="E2023" s="258" t="s">
        <v>1</v>
      </c>
      <c r="F2023" s="259" t="s">
        <v>1112</v>
      </c>
      <c r="G2023" s="257"/>
      <c r="H2023" s="260">
        <v>59.783999999999999</v>
      </c>
      <c r="I2023" s="261"/>
      <c r="J2023" s="257"/>
      <c r="K2023" s="257"/>
      <c r="L2023" s="262"/>
      <c r="M2023" s="263"/>
      <c r="N2023" s="264"/>
      <c r="O2023" s="264"/>
      <c r="P2023" s="264"/>
      <c r="Q2023" s="264"/>
      <c r="R2023" s="264"/>
      <c r="S2023" s="264"/>
      <c r="T2023" s="265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66" t="s">
        <v>218</v>
      </c>
      <c r="AU2023" s="266" t="s">
        <v>85</v>
      </c>
      <c r="AV2023" s="14" t="s">
        <v>85</v>
      </c>
      <c r="AW2023" s="14" t="s">
        <v>32</v>
      </c>
      <c r="AX2023" s="14" t="s">
        <v>76</v>
      </c>
      <c r="AY2023" s="266" t="s">
        <v>205</v>
      </c>
    </row>
    <row r="2024" s="16" customFormat="1">
      <c r="A2024" s="16"/>
      <c r="B2024" s="278"/>
      <c r="C2024" s="279"/>
      <c r="D2024" s="247" t="s">
        <v>218</v>
      </c>
      <c r="E2024" s="280" t="s">
        <v>1</v>
      </c>
      <c r="F2024" s="281" t="s">
        <v>241</v>
      </c>
      <c r="G2024" s="279"/>
      <c r="H2024" s="282">
        <v>59.783999999999999</v>
      </c>
      <c r="I2024" s="283"/>
      <c r="J2024" s="279"/>
      <c r="K2024" s="279"/>
      <c r="L2024" s="284"/>
      <c r="M2024" s="285"/>
      <c r="N2024" s="286"/>
      <c r="O2024" s="286"/>
      <c r="P2024" s="286"/>
      <c r="Q2024" s="286"/>
      <c r="R2024" s="286"/>
      <c r="S2024" s="286"/>
      <c r="T2024" s="287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T2024" s="288" t="s">
        <v>218</v>
      </c>
      <c r="AU2024" s="288" t="s">
        <v>85</v>
      </c>
      <c r="AV2024" s="16" t="s">
        <v>214</v>
      </c>
      <c r="AW2024" s="16" t="s">
        <v>32</v>
      </c>
      <c r="AX2024" s="16" t="s">
        <v>76</v>
      </c>
      <c r="AY2024" s="288" t="s">
        <v>205</v>
      </c>
    </row>
    <row r="2025" s="13" customFormat="1">
      <c r="A2025" s="13"/>
      <c r="B2025" s="245"/>
      <c r="C2025" s="246"/>
      <c r="D2025" s="247" t="s">
        <v>218</v>
      </c>
      <c r="E2025" s="248" t="s">
        <v>1</v>
      </c>
      <c r="F2025" s="249" t="s">
        <v>1124</v>
      </c>
      <c r="G2025" s="246"/>
      <c r="H2025" s="248" t="s">
        <v>1</v>
      </c>
      <c r="I2025" s="250"/>
      <c r="J2025" s="246"/>
      <c r="K2025" s="246"/>
      <c r="L2025" s="251"/>
      <c r="M2025" s="252"/>
      <c r="N2025" s="253"/>
      <c r="O2025" s="253"/>
      <c r="P2025" s="253"/>
      <c r="Q2025" s="253"/>
      <c r="R2025" s="253"/>
      <c r="S2025" s="253"/>
      <c r="T2025" s="254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55" t="s">
        <v>218</v>
      </c>
      <c r="AU2025" s="255" t="s">
        <v>85</v>
      </c>
      <c r="AV2025" s="13" t="s">
        <v>83</v>
      </c>
      <c r="AW2025" s="13" t="s">
        <v>32</v>
      </c>
      <c r="AX2025" s="13" t="s">
        <v>76</v>
      </c>
      <c r="AY2025" s="255" t="s">
        <v>205</v>
      </c>
    </row>
    <row r="2026" s="14" customFormat="1">
      <c r="A2026" s="14"/>
      <c r="B2026" s="256"/>
      <c r="C2026" s="257"/>
      <c r="D2026" s="247" t="s">
        <v>218</v>
      </c>
      <c r="E2026" s="258" t="s">
        <v>1</v>
      </c>
      <c r="F2026" s="259" t="s">
        <v>1125</v>
      </c>
      <c r="G2026" s="257"/>
      <c r="H2026" s="260">
        <v>94.709000000000003</v>
      </c>
      <c r="I2026" s="261"/>
      <c r="J2026" s="257"/>
      <c r="K2026" s="257"/>
      <c r="L2026" s="262"/>
      <c r="M2026" s="263"/>
      <c r="N2026" s="264"/>
      <c r="O2026" s="264"/>
      <c r="P2026" s="264"/>
      <c r="Q2026" s="264"/>
      <c r="R2026" s="264"/>
      <c r="S2026" s="264"/>
      <c r="T2026" s="265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66" t="s">
        <v>218</v>
      </c>
      <c r="AU2026" s="266" t="s">
        <v>85</v>
      </c>
      <c r="AV2026" s="14" t="s">
        <v>85</v>
      </c>
      <c r="AW2026" s="14" t="s">
        <v>32</v>
      </c>
      <c r="AX2026" s="14" t="s">
        <v>76</v>
      </c>
      <c r="AY2026" s="266" t="s">
        <v>205</v>
      </c>
    </row>
    <row r="2027" s="16" customFormat="1">
      <c r="A2027" s="16"/>
      <c r="B2027" s="278"/>
      <c r="C2027" s="279"/>
      <c r="D2027" s="247" t="s">
        <v>218</v>
      </c>
      <c r="E2027" s="280" t="s">
        <v>1</v>
      </c>
      <c r="F2027" s="281" t="s">
        <v>241</v>
      </c>
      <c r="G2027" s="279"/>
      <c r="H2027" s="282">
        <v>94.709000000000003</v>
      </c>
      <c r="I2027" s="283"/>
      <c r="J2027" s="279"/>
      <c r="K2027" s="279"/>
      <c r="L2027" s="284"/>
      <c r="M2027" s="285"/>
      <c r="N2027" s="286"/>
      <c r="O2027" s="286"/>
      <c r="P2027" s="286"/>
      <c r="Q2027" s="286"/>
      <c r="R2027" s="286"/>
      <c r="S2027" s="286"/>
      <c r="T2027" s="287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T2027" s="288" t="s">
        <v>218</v>
      </c>
      <c r="AU2027" s="288" t="s">
        <v>85</v>
      </c>
      <c r="AV2027" s="16" t="s">
        <v>214</v>
      </c>
      <c r="AW2027" s="16" t="s">
        <v>32</v>
      </c>
      <c r="AX2027" s="16" t="s">
        <v>76</v>
      </c>
      <c r="AY2027" s="288" t="s">
        <v>205</v>
      </c>
    </row>
    <row r="2028" s="15" customFormat="1">
      <c r="A2028" s="15"/>
      <c r="B2028" s="267"/>
      <c r="C2028" s="268"/>
      <c r="D2028" s="247" t="s">
        <v>218</v>
      </c>
      <c r="E2028" s="269" t="s">
        <v>1</v>
      </c>
      <c r="F2028" s="270" t="s">
        <v>229</v>
      </c>
      <c r="G2028" s="268"/>
      <c r="H2028" s="271">
        <v>154.493</v>
      </c>
      <c r="I2028" s="272"/>
      <c r="J2028" s="268"/>
      <c r="K2028" s="268"/>
      <c r="L2028" s="273"/>
      <c r="M2028" s="274"/>
      <c r="N2028" s="275"/>
      <c r="O2028" s="275"/>
      <c r="P2028" s="275"/>
      <c r="Q2028" s="275"/>
      <c r="R2028" s="275"/>
      <c r="S2028" s="275"/>
      <c r="T2028" s="276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T2028" s="277" t="s">
        <v>218</v>
      </c>
      <c r="AU2028" s="277" t="s">
        <v>85</v>
      </c>
      <c r="AV2028" s="15" t="s">
        <v>213</v>
      </c>
      <c r="AW2028" s="15" t="s">
        <v>32</v>
      </c>
      <c r="AX2028" s="15" t="s">
        <v>83</v>
      </c>
      <c r="AY2028" s="277" t="s">
        <v>205</v>
      </c>
    </row>
    <row r="2029" s="14" customFormat="1">
      <c r="A2029" s="14"/>
      <c r="B2029" s="256"/>
      <c r="C2029" s="257"/>
      <c r="D2029" s="247" t="s">
        <v>218</v>
      </c>
      <c r="E2029" s="257"/>
      <c r="F2029" s="259" t="s">
        <v>1683</v>
      </c>
      <c r="G2029" s="257"/>
      <c r="H2029" s="260">
        <v>188.636</v>
      </c>
      <c r="I2029" s="261"/>
      <c r="J2029" s="257"/>
      <c r="K2029" s="257"/>
      <c r="L2029" s="262"/>
      <c r="M2029" s="263"/>
      <c r="N2029" s="264"/>
      <c r="O2029" s="264"/>
      <c r="P2029" s="264"/>
      <c r="Q2029" s="264"/>
      <c r="R2029" s="264"/>
      <c r="S2029" s="264"/>
      <c r="T2029" s="265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T2029" s="266" t="s">
        <v>218</v>
      </c>
      <c r="AU2029" s="266" t="s">
        <v>85</v>
      </c>
      <c r="AV2029" s="14" t="s">
        <v>85</v>
      </c>
      <c r="AW2029" s="14" t="s">
        <v>4</v>
      </c>
      <c r="AX2029" s="14" t="s">
        <v>83</v>
      </c>
      <c r="AY2029" s="266" t="s">
        <v>205</v>
      </c>
    </row>
    <row r="2030" s="2" customFormat="1" ht="24.15" customHeight="1">
      <c r="A2030" s="39"/>
      <c r="B2030" s="40"/>
      <c r="C2030" s="227" t="s">
        <v>1684</v>
      </c>
      <c r="D2030" s="227" t="s">
        <v>208</v>
      </c>
      <c r="E2030" s="228" t="s">
        <v>1685</v>
      </c>
      <c r="F2030" s="229" t="s">
        <v>1686</v>
      </c>
      <c r="G2030" s="230" t="s">
        <v>255</v>
      </c>
      <c r="H2030" s="231">
        <v>110.72</v>
      </c>
      <c r="I2030" s="232"/>
      <c r="J2030" s="233">
        <f>ROUND(I2030*H2030,2)</f>
        <v>0</v>
      </c>
      <c r="K2030" s="229" t="s">
        <v>212</v>
      </c>
      <c r="L2030" s="45"/>
      <c r="M2030" s="234" t="s">
        <v>1</v>
      </c>
      <c r="N2030" s="235" t="s">
        <v>41</v>
      </c>
      <c r="O2030" s="92"/>
      <c r="P2030" s="236">
        <f>O2030*H2030</f>
        <v>0</v>
      </c>
      <c r="Q2030" s="236">
        <v>0.00016000000000000001</v>
      </c>
      <c r="R2030" s="236">
        <f>Q2030*H2030</f>
        <v>0.0177152</v>
      </c>
      <c r="S2030" s="236">
        <v>0</v>
      </c>
      <c r="T2030" s="237">
        <f>S2030*H2030</f>
        <v>0</v>
      </c>
      <c r="U2030" s="39"/>
      <c r="V2030" s="39"/>
      <c r="W2030" s="39"/>
      <c r="X2030" s="39"/>
      <c r="Y2030" s="39"/>
      <c r="Z2030" s="39"/>
      <c r="AA2030" s="39"/>
      <c r="AB2030" s="39"/>
      <c r="AC2030" s="39"/>
      <c r="AD2030" s="39"/>
      <c r="AE2030" s="39"/>
      <c r="AR2030" s="238" t="s">
        <v>303</v>
      </c>
      <c r="AT2030" s="238" t="s">
        <v>208</v>
      </c>
      <c r="AU2030" s="238" t="s">
        <v>85</v>
      </c>
      <c r="AY2030" s="18" t="s">
        <v>205</v>
      </c>
      <c r="BE2030" s="239">
        <f>IF(N2030="základní",J2030,0)</f>
        <v>0</v>
      </c>
      <c r="BF2030" s="239">
        <f>IF(N2030="snížená",J2030,0)</f>
        <v>0</v>
      </c>
      <c r="BG2030" s="239">
        <f>IF(N2030="zákl. přenesená",J2030,0)</f>
        <v>0</v>
      </c>
      <c r="BH2030" s="239">
        <f>IF(N2030="sníž. přenesená",J2030,0)</f>
        <v>0</v>
      </c>
      <c r="BI2030" s="239">
        <f>IF(N2030="nulová",J2030,0)</f>
        <v>0</v>
      </c>
      <c r="BJ2030" s="18" t="s">
        <v>83</v>
      </c>
      <c r="BK2030" s="239">
        <f>ROUND(I2030*H2030,2)</f>
        <v>0</v>
      </c>
      <c r="BL2030" s="18" t="s">
        <v>303</v>
      </c>
      <c r="BM2030" s="238" t="s">
        <v>1687</v>
      </c>
    </row>
    <row r="2031" s="2" customFormat="1">
      <c r="A2031" s="39"/>
      <c r="B2031" s="40"/>
      <c r="C2031" s="41"/>
      <c r="D2031" s="240" t="s">
        <v>216</v>
      </c>
      <c r="E2031" s="41"/>
      <c r="F2031" s="241" t="s">
        <v>1688</v>
      </c>
      <c r="G2031" s="41"/>
      <c r="H2031" s="41"/>
      <c r="I2031" s="242"/>
      <c r="J2031" s="41"/>
      <c r="K2031" s="41"/>
      <c r="L2031" s="45"/>
      <c r="M2031" s="243"/>
      <c r="N2031" s="244"/>
      <c r="O2031" s="92"/>
      <c r="P2031" s="92"/>
      <c r="Q2031" s="92"/>
      <c r="R2031" s="92"/>
      <c r="S2031" s="92"/>
      <c r="T2031" s="93"/>
      <c r="U2031" s="39"/>
      <c r="V2031" s="39"/>
      <c r="W2031" s="39"/>
      <c r="X2031" s="39"/>
      <c r="Y2031" s="39"/>
      <c r="Z2031" s="39"/>
      <c r="AA2031" s="39"/>
      <c r="AB2031" s="39"/>
      <c r="AC2031" s="39"/>
      <c r="AD2031" s="39"/>
      <c r="AE2031" s="39"/>
      <c r="AT2031" s="18" t="s">
        <v>216</v>
      </c>
      <c r="AU2031" s="18" t="s">
        <v>85</v>
      </c>
    </row>
    <row r="2032" s="13" customFormat="1">
      <c r="A2032" s="13"/>
      <c r="B2032" s="245"/>
      <c r="C2032" s="246"/>
      <c r="D2032" s="247" t="s">
        <v>218</v>
      </c>
      <c r="E2032" s="248" t="s">
        <v>1</v>
      </c>
      <c r="F2032" s="249" t="s">
        <v>219</v>
      </c>
      <c r="G2032" s="246"/>
      <c r="H2032" s="248" t="s">
        <v>1</v>
      </c>
      <c r="I2032" s="250"/>
      <c r="J2032" s="246"/>
      <c r="K2032" s="246"/>
      <c r="L2032" s="251"/>
      <c r="M2032" s="252"/>
      <c r="N2032" s="253"/>
      <c r="O2032" s="253"/>
      <c r="P2032" s="253"/>
      <c r="Q2032" s="253"/>
      <c r="R2032" s="253"/>
      <c r="S2032" s="253"/>
      <c r="T2032" s="254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T2032" s="255" t="s">
        <v>218</v>
      </c>
      <c r="AU2032" s="255" t="s">
        <v>85</v>
      </c>
      <c r="AV2032" s="13" t="s">
        <v>83</v>
      </c>
      <c r="AW2032" s="13" t="s">
        <v>32</v>
      </c>
      <c r="AX2032" s="13" t="s">
        <v>76</v>
      </c>
      <c r="AY2032" s="255" t="s">
        <v>205</v>
      </c>
    </row>
    <row r="2033" s="13" customFormat="1">
      <c r="A2033" s="13"/>
      <c r="B2033" s="245"/>
      <c r="C2033" s="246"/>
      <c r="D2033" s="247" t="s">
        <v>218</v>
      </c>
      <c r="E2033" s="248" t="s">
        <v>1</v>
      </c>
      <c r="F2033" s="249" t="s">
        <v>220</v>
      </c>
      <c r="G2033" s="246"/>
      <c r="H2033" s="248" t="s">
        <v>1</v>
      </c>
      <c r="I2033" s="250"/>
      <c r="J2033" s="246"/>
      <c r="K2033" s="246"/>
      <c r="L2033" s="251"/>
      <c r="M2033" s="252"/>
      <c r="N2033" s="253"/>
      <c r="O2033" s="253"/>
      <c r="P2033" s="253"/>
      <c r="Q2033" s="253"/>
      <c r="R2033" s="253"/>
      <c r="S2033" s="253"/>
      <c r="T2033" s="254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T2033" s="255" t="s">
        <v>218</v>
      </c>
      <c r="AU2033" s="255" t="s">
        <v>85</v>
      </c>
      <c r="AV2033" s="13" t="s">
        <v>83</v>
      </c>
      <c r="AW2033" s="13" t="s">
        <v>32</v>
      </c>
      <c r="AX2033" s="13" t="s">
        <v>76</v>
      </c>
      <c r="AY2033" s="255" t="s">
        <v>205</v>
      </c>
    </row>
    <row r="2034" s="13" customFormat="1">
      <c r="A2034" s="13"/>
      <c r="B2034" s="245"/>
      <c r="C2034" s="246"/>
      <c r="D2034" s="247" t="s">
        <v>218</v>
      </c>
      <c r="E2034" s="248" t="s">
        <v>1</v>
      </c>
      <c r="F2034" s="249" t="s">
        <v>222</v>
      </c>
      <c r="G2034" s="246"/>
      <c r="H2034" s="248" t="s">
        <v>1</v>
      </c>
      <c r="I2034" s="250"/>
      <c r="J2034" s="246"/>
      <c r="K2034" s="246"/>
      <c r="L2034" s="251"/>
      <c r="M2034" s="252"/>
      <c r="N2034" s="253"/>
      <c r="O2034" s="253"/>
      <c r="P2034" s="253"/>
      <c r="Q2034" s="253"/>
      <c r="R2034" s="253"/>
      <c r="S2034" s="253"/>
      <c r="T2034" s="254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55" t="s">
        <v>218</v>
      </c>
      <c r="AU2034" s="255" t="s">
        <v>85</v>
      </c>
      <c r="AV2034" s="13" t="s">
        <v>83</v>
      </c>
      <c r="AW2034" s="13" t="s">
        <v>32</v>
      </c>
      <c r="AX2034" s="13" t="s">
        <v>76</v>
      </c>
      <c r="AY2034" s="255" t="s">
        <v>205</v>
      </c>
    </row>
    <row r="2035" s="13" customFormat="1">
      <c r="A2035" s="13"/>
      <c r="B2035" s="245"/>
      <c r="C2035" s="246"/>
      <c r="D2035" s="247" t="s">
        <v>218</v>
      </c>
      <c r="E2035" s="248" t="s">
        <v>1</v>
      </c>
      <c r="F2035" s="249" t="s">
        <v>1111</v>
      </c>
      <c r="G2035" s="246"/>
      <c r="H2035" s="248" t="s">
        <v>1</v>
      </c>
      <c r="I2035" s="250"/>
      <c r="J2035" s="246"/>
      <c r="K2035" s="246"/>
      <c r="L2035" s="251"/>
      <c r="M2035" s="252"/>
      <c r="N2035" s="253"/>
      <c r="O2035" s="253"/>
      <c r="P2035" s="253"/>
      <c r="Q2035" s="253"/>
      <c r="R2035" s="253"/>
      <c r="S2035" s="253"/>
      <c r="T2035" s="254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55" t="s">
        <v>218</v>
      </c>
      <c r="AU2035" s="255" t="s">
        <v>85</v>
      </c>
      <c r="AV2035" s="13" t="s">
        <v>83</v>
      </c>
      <c r="AW2035" s="13" t="s">
        <v>32</v>
      </c>
      <c r="AX2035" s="13" t="s">
        <v>76</v>
      </c>
      <c r="AY2035" s="255" t="s">
        <v>205</v>
      </c>
    </row>
    <row r="2036" s="14" customFormat="1">
      <c r="A2036" s="14"/>
      <c r="B2036" s="256"/>
      <c r="C2036" s="257"/>
      <c r="D2036" s="247" t="s">
        <v>218</v>
      </c>
      <c r="E2036" s="258" t="s">
        <v>1</v>
      </c>
      <c r="F2036" s="259" t="s">
        <v>1689</v>
      </c>
      <c r="G2036" s="257"/>
      <c r="H2036" s="260">
        <v>44.950000000000003</v>
      </c>
      <c r="I2036" s="261"/>
      <c r="J2036" s="257"/>
      <c r="K2036" s="257"/>
      <c r="L2036" s="262"/>
      <c r="M2036" s="263"/>
      <c r="N2036" s="264"/>
      <c r="O2036" s="264"/>
      <c r="P2036" s="264"/>
      <c r="Q2036" s="264"/>
      <c r="R2036" s="264"/>
      <c r="S2036" s="264"/>
      <c r="T2036" s="265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T2036" s="266" t="s">
        <v>218</v>
      </c>
      <c r="AU2036" s="266" t="s">
        <v>85</v>
      </c>
      <c r="AV2036" s="14" t="s">
        <v>85</v>
      </c>
      <c r="AW2036" s="14" t="s">
        <v>32</v>
      </c>
      <c r="AX2036" s="14" t="s">
        <v>76</v>
      </c>
      <c r="AY2036" s="266" t="s">
        <v>205</v>
      </c>
    </row>
    <row r="2037" s="16" customFormat="1">
      <c r="A2037" s="16"/>
      <c r="B2037" s="278"/>
      <c r="C2037" s="279"/>
      <c r="D2037" s="247" t="s">
        <v>218</v>
      </c>
      <c r="E2037" s="280" t="s">
        <v>1</v>
      </c>
      <c r="F2037" s="281" t="s">
        <v>241</v>
      </c>
      <c r="G2037" s="279"/>
      <c r="H2037" s="282">
        <v>44.950000000000003</v>
      </c>
      <c r="I2037" s="283"/>
      <c r="J2037" s="279"/>
      <c r="K2037" s="279"/>
      <c r="L2037" s="284"/>
      <c r="M2037" s="285"/>
      <c r="N2037" s="286"/>
      <c r="O2037" s="286"/>
      <c r="P2037" s="286"/>
      <c r="Q2037" s="286"/>
      <c r="R2037" s="286"/>
      <c r="S2037" s="286"/>
      <c r="T2037" s="287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T2037" s="288" t="s">
        <v>218</v>
      </c>
      <c r="AU2037" s="288" t="s">
        <v>85</v>
      </c>
      <c r="AV2037" s="16" t="s">
        <v>214</v>
      </c>
      <c r="AW2037" s="16" t="s">
        <v>32</v>
      </c>
      <c r="AX2037" s="16" t="s">
        <v>76</v>
      </c>
      <c r="AY2037" s="288" t="s">
        <v>205</v>
      </c>
    </row>
    <row r="2038" s="13" customFormat="1">
      <c r="A2038" s="13"/>
      <c r="B2038" s="245"/>
      <c r="C2038" s="246"/>
      <c r="D2038" s="247" t="s">
        <v>218</v>
      </c>
      <c r="E2038" s="248" t="s">
        <v>1</v>
      </c>
      <c r="F2038" s="249" t="s">
        <v>1124</v>
      </c>
      <c r="G2038" s="246"/>
      <c r="H2038" s="248" t="s">
        <v>1</v>
      </c>
      <c r="I2038" s="250"/>
      <c r="J2038" s="246"/>
      <c r="K2038" s="246"/>
      <c r="L2038" s="251"/>
      <c r="M2038" s="252"/>
      <c r="N2038" s="253"/>
      <c r="O2038" s="253"/>
      <c r="P2038" s="253"/>
      <c r="Q2038" s="253"/>
      <c r="R2038" s="253"/>
      <c r="S2038" s="253"/>
      <c r="T2038" s="254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55" t="s">
        <v>218</v>
      </c>
      <c r="AU2038" s="255" t="s">
        <v>85</v>
      </c>
      <c r="AV2038" s="13" t="s">
        <v>83</v>
      </c>
      <c r="AW2038" s="13" t="s">
        <v>32</v>
      </c>
      <c r="AX2038" s="13" t="s">
        <v>76</v>
      </c>
      <c r="AY2038" s="255" t="s">
        <v>205</v>
      </c>
    </row>
    <row r="2039" s="14" customFormat="1">
      <c r="A2039" s="14"/>
      <c r="B2039" s="256"/>
      <c r="C2039" s="257"/>
      <c r="D2039" s="247" t="s">
        <v>218</v>
      </c>
      <c r="E2039" s="258" t="s">
        <v>1</v>
      </c>
      <c r="F2039" s="259" t="s">
        <v>1690</v>
      </c>
      <c r="G2039" s="257"/>
      <c r="H2039" s="260">
        <v>65.769999999999996</v>
      </c>
      <c r="I2039" s="261"/>
      <c r="J2039" s="257"/>
      <c r="K2039" s="257"/>
      <c r="L2039" s="262"/>
      <c r="M2039" s="263"/>
      <c r="N2039" s="264"/>
      <c r="O2039" s="264"/>
      <c r="P2039" s="264"/>
      <c r="Q2039" s="264"/>
      <c r="R2039" s="264"/>
      <c r="S2039" s="264"/>
      <c r="T2039" s="265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66" t="s">
        <v>218</v>
      </c>
      <c r="AU2039" s="266" t="s">
        <v>85</v>
      </c>
      <c r="AV2039" s="14" t="s">
        <v>85</v>
      </c>
      <c r="AW2039" s="14" t="s">
        <v>32</v>
      </c>
      <c r="AX2039" s="14" t="s">
        <v>76</v>
      </c>
      <c r="AY2039" s="266" t="s">
        <v>205</v>
      </c>
    </row>
    <row r="2040" s="16" customFormat="1">
      <c r="A2040" s="16"/>
      <c r="B2040" s="278"/>
      <c r="C2040" s="279"/>
      <c r="D2040" s="247" t="s">
        <v>218</v>
      </c>
      <c r="E2040" s="280" t="s">
        <v>1</v>
      </c>
      <c r="F2040" s="281" t="s">
        <v>241</v>
      </c>
      <c r="G2040" s="279"/>
      <c r="H2040" s="282">
        <v>65.769999999999996</v>
      </c>
      <c r="I2040" s="283"/>
      <c r="J2040" s="279"/>
      <c r="K2040" s="279"/>
      <c r="L2040" s="284"/>
      <c r="M2040" s="285"/>
      <c r="N2040" s="286"/>
      <c r="O2040" s="286"/>
      <c r="P2040" s="286"/>
      <c r="Q2040" s="286"/>
      <c r="R2040" s="286"/>
      <c r="S2040" s="286"/>
      <c r="T2040" s="287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T2040" s="288" t="s">
        <v>218</v>
      </c>
      <c r="AU2040" s="288" t="s">
        <v>85</v>
      </c>
      <c r="AV2040" s="16" t="s">
        <v>214</v>
      </c>
      <c r="AW2040" s="16" t="s">
        <v>32</v>
      </c>
      <c r="AX2040" s="16" t="s">
        <v>76</v>
      </c>
      <c r="AY2040" s="288" t="s">
        <v>205</v>
      </c>
    </row>
    <row r="2041" s="15" customFormat="1">
      <c r="A2041" s="15"/>
      <c r="B2041" s="267"/>
      <c r="C2041" s="268"/>
      <c r="D2041" s="247" t="s">
        <v>218</v>
      </c>
      <c r="E2041" s="269" t="s">
        <v>1</v>
      </c>
      <c r="F2041" s="270" t="s">
        <v>229</v>
      </c>
      <c r="G2041" s="268"/>
      <c r="H2041" s="271">
        <v>110.72</v>
      </c>
      <c r="I2041" s="272"/>
      <c r="J2041" s="268"/>
      <c r="K2041" s="268"/>
      <c r="L2041" s="273"/>
      <c r="M2041" s="274"/>
      <c r="N2041" s="275"/>
      <c r="O2041" s="275"/>
      <c r="P2041" s="275"/>
      <c r="Q2041" s="275"/>
      <c r="R2041" s="275"/>
      <c r="S2041" s="275"/>
      <c r="T2041" s="276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T2041" s="277" t="s">
        <v>218</v>
      </c>
      <c r="AU2041" s="277" t="s">
        <v>85</v>
      </c>
      <c r="AV2041" s="15" t="s">
        <v>213</v>
      </c>
      <c r="AW2041" s="15" t="s">
        <v>32</v>
      </c>
      <c r="AX2041" s="15" t="s">
        <v>83</v>
      </c>
      <c r="AY2041" s="277" t="s">
        <v>205</v>
      </c>
    </row>
    <row r="2042" s="2" customFormat="1" ht="24.15" customHeight="1">
      <c r="A2042" s="39"/>
      <c r="B2042" s="40"/>
      <c r="C2042" s="227" t="s">
        <v>1691</v>
      </c>
      <c r="D2042" s="227" t="s">
        <v>208</v>
      </c>
      <c r="E2042" s="228" t="s">
        <v>1692</v>
      </c>
      <c r="F2042" s="229" t="s">
        <v>1693</v>
      </c>
      <c r="G2042" s="230" t="s">
        <v>357</v>
      </c>
      <c r="H2042" s="231">
        <v>1.4350000000000001</v>
      </c>
      <c r="I2042" s="232"/>
      <c r="J2042" s="233">
        <f>ROUND(I2042*H2042,2)</f>
        <v>0</v>
      </c>
      <c r="K2042" s="229" t="s">
        <v>212</v>
      </c>
      <c r="L2042" s="45"/>
      <c r="M2042" s="234" t="s">
        <v>1</v>
      </c>
      <c r="N2042" s="235" t="s">
        <v>41</v>
      </c>
      <c r="O2042" s="92"/>
      <c r="P2042" s="236">
        <f>O2042*H2042</f>
        <v>0</v>
      </c>
      <c r="Q2042" s="236">
        <v>0</v>
      </c>
      <c r="R2042" s="236">
        <f>Q2042*H2042</f>
        <v>0</v>
      </c>
      <c r="S2042" s="236">
        <v>0</v>
      </c>
      <c r="T2042" s="237">
        <f>S2042*H2042</f>
        <v>0</v>
      </c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R2042" s="238" t="s">
        <v>303</v>
      </c>
      <c r="AT2042" s="238" t="s">
        <v>208</v>
      </c>
      <c r="AU2042" s="238" t="s">
        <v>85</v>
      </c>
      <c r="AY2042" s="18" t="s">
        <v>205</v>
      </c>
      <c r="BE2042" s="239">
        <f>IF(N2042="základní",J2042,0)</f>
        <v>0</v>
      </c>
      <c r="BF2042" s="239">
        <f>IF(N2042="snížená",J2042,0)</f>
        <v>0</v>
      </c>
      <c r="BG2042" s="239">
        <f>IF(N2042="zákl. přenesená",J2042,0)</f>
        <v>0</v>
      </c>
      <c r="BH2042" s="239">
        <f>IF(N2042="sníž. přenesená",J2042,0)</f>
        <v>0</v>
      </c>
      <c r="BI2042" s="239">
        <f>IF(N2042="nulová",J2042,0)</f>
        <v>0</v>
      </c>
      <c r="BJ2042" s="18" t="s">
        <v>83</v>
      </c>
      <c r="BK2042" s="239">
        <f>ROUND(I2042*H2042,2)</f>
        <v>0</v>
      </c>
      <c r="BL2042" s="18" t="s">
        <v>303</v>
      </c>
      <c r="BM2042" s="238" t="s">
        <v>1694</v>
      </c>
    </row>
    <row r="2043" s="2" customFormat="1">
      <c r="A2043" s="39"/>
      <c r="B2043" s="40"/>
      <c r="C2043" s="41"/>
      <c r="D2043" s="240" t="s">
        <v>216</v>
      </c>
      <c r="E2043" s="41"/>
      <c r="F2043" s="241" t="s">
        <v>1695</v>
      </c>
      <c r="G2043" s="41"/>
      <c r="H2043" s="41"/>
      <c r="I2043" s="242"/>
      <c r="J2043" s="41"/>
      <c r="K2043" s="41"/>
      <c r="L2043" s="45"/>
      <c r="M2043" s="243"/>
      <c r="N2043" s="244"/>
      <c r="O2043" s="92"/>
      <c r="P2043" s="92"/>
      <c r="Q2043" s="92"/>
      <c r="R2043" s="92"/>
      <c r="S2043" s="92"/>
      <c r="T2043" s="93"/>
      <c r="U2043" s="39"/>
      <c r="V2043" s="39"/>
      <c r="W2043" s="39"/>
      <c r="X2043" s="39"/>
      <c r="Y2043" s="39"/>
      <c r="Z2043" s="39"/>
      <c r="AA2043" s="39"/>
      <c r="AB2043" s="39"/>
      <c r="AC2043" s="39"/>
      <c r="AD2043" s="39"/>
      <c r="AE2043" s="39"/>
      <c r="AT2043" s="18" t="s">
        <v>216</v>
      </c>
      <c r="AU2043" s="18" t="s">
        <v>85</v>
      </c>
    </row>
    <row r="2044" s="12" customFormat="1" ht="22.8" customHeight="1">
      <c r="A2044" s="12"/>
      <c r="B2044" s="211"/>
      <c r="C2044" s="212"/>
      <c r="D2044" s="213" t="s">
        <v>75</v>
      </c>
      <c r="E2044" s="225" t="s">
        <v>1696</v>
      </c>
      <c r="F2044" s="225" t="s">
        <v>1697</v>
      </c>
      <c r="G2044" s="212"/>
      <c r="H2044" s="212"/>
      <c r="I2044" s="215"/>
      <c r="J2044" s="226">
        <f>BK2044</f>
        <v>0</v>
      </c>
      <c r="K2044" s="212"/>
      <c r="L2044" s="217"/>
      <c r="M2044" s="218"/>
      <c r="N2044" s="219"/>
      <c r="O2044" s="219"/>
      <c r="P2044" s="220">
        <f>SUM(P2045:P2254)</f>
        <v>0</v>
      </c>
      <c r="Q2044" s="219"/>
      <c r="R2044" s="220">
        <f>SUM(R2045:R2254)</f>
        <v>16.063304660000004</v>
      </c>
      <c r="S2044" s="219"/>
      <c r="T2044" s="221">
        <f>SUM(T2045:T2254)</f>
        <v>0</v>
      </c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R2044" s="222" t="s">
        <v>85</v>
      </c>
      <c r="AT2044" s="223" t="s">
        <v>75</v>
      </c>
      <c r="AU2044" s="223" t="s">
        <v>83</v>
      </c>
      <c r="AY2044" s="222" t="s">
        <v>205</v>
      </c>
      <c r="BK2044" s="224">
        <f>SUM(BK2045:BK2254)</f>
        <v>0</v>
      </c>
    </row>
    <row r="2045" s="2" customFormat="1" ht="24.15" customHeight="1">
      <c r="A2045" s="39"/>
      <c r="B2045" s="40"/>
      <c r="C2045" s="227" t="s">
        <v>1698</v>
      </c>
      <c r="D2045" s="227" t="s">
        <v>208</v>
      </c>
      <c r="E2045" s="228" t="s">
        <v>1699</v>
      </c>
      <c r="F2045" s="229" t="s">
        <v>1700</v>
      </c>
      <c r="G2045" s="230" t="s">
        <v>398</v>
      </c>
      <c r="H2045" s="231">
        <v>592.13499999999999</v>
      </c>
      <c r="I2045" s="232"/>
      <c r="J2045" s="233">
        <f>ROUND(I2045*H2045,2)</f>
        <v>0</v>
      </c>
      <c r="K2045" s="229" t="s">
        <v>212</v>
      </c>
      <c r="L2045" s="45"/>
      <c r="M2045" s="234" t="s">
        <v>1</v>
      </c>
      <c r="N2045" s="235" t="s">
        <v>41</v>
      </c>
      <c r="O2045" s="92"/>
      <c r="P2045" s="236">
        <f>O2045*H2045</f>
        <v>0</v>
      </c>
      <c r="Q2045" s="236">
        <v>0</v>
      </c>
      <c r="R2045" s="236">
        <f>Q2045*H2045</f>
        <v>0</v>
      </c>
      <c r="S2045" s="236">
        <v>0</v>
      </c>
      <c r="T2045" s="237">
        <f>S2045*H2045</f>
        <v>0</v>
      </c>
      <c r="U2045" s="39"/>
      <c r="V2045" s="39"/>
      <c r="W2045" s="39"/>
      <c r="X2045" s="39"/>
      <c r="Y2045" s="39"/>
      <c r="Z2045" s="39"/>
      <c r="AA2045" s="39"/>
      <c r="AB2045" s="39"/>
      <c r="AC2045" s="39"/>
      <c r="AD2045" s="39"/>
      <c r="AE2045" s="39"/>
      <c r="AR2045" s="238" t="s">
        <v>303</v>
      </c>
      <c r="AT2045" s="238" t="s">
        <v>208</v>
      </c>
      <c r="AU2045" s="238" t="s">
        <v>85</v>
      </c>
      <c r="AY2045" s="18" t="s">
        <v>205</v>
      </c>
      <c r="BE2045" s="239">
        <f>IF(N2045="základní",J2045,0)</f>
        <v>0</v>
      </c>
      <c r="BF2045" s="239">
        <f>IF(N2045="snížená",J2045,0)</f>
        <v>0</v>
      </c>
      <c r="BG2045" s="239">
        <f>IF(N2045="zákl. přenesená",J2045,0)</f>
        <v>0</v>
      </c>
      <c r="BH2045" s="239">
        <f>IF(N2045="sníž. přenesená",J2045,0)</f>
        <v>0</v>
      </c>
      <c r="BI2045" s="239">
        <f>IF(N2045="nulová",J2045,0)</f>
        <v>0</v>
      </c>
      <c r="BJ2045" s="18" t="s">
        <v>83</v>
      </c>
      <c r="BK2045" s="239">
        <f>ROUND(I2045*H2045,2)</f>
        <v>0</v>
      </c>
      <c r="BL2045" s="18" t="s">
        <v>303</v>
      </c>
      <c r="BM2045" s="238" t="s">
        <v>1701</v>
      </c>
    </row>
    <row r="2046" s="2" customFormat="1">
      <c r="A2046" s="39"/>
      <c r="B2046" s="40"/>
      <c r="C2046" s="41"/>
      <c r="D2046" s="240" t="s">
        <v>216</v>
      </c>
      <c r="E2046" s="41"/>
      <c r="F2046" s="241" t="s">
        <v>1702</v>
      </c>
      <c r="G2046" s="41"/>
      <c r="H2046" s="41"/>
      <c r="I2046" s="242"/>
      <c r="J2046" s="41"/>
      <c r="K2046" s="41"/>
      <c r="L2046" s="45"/>
      <c r="M2046" s="243"/>
      <c r="N2046" s="244"/>
      <c r="O2046" s="92"/>
      <c r="P2046" s="92"/>
      <c r="Q2046" s="92"/>
      <c r="R2046" s="92"/>
      <c r="S2046" s="92"/>
      <c r="T2046" s="93"/>
      <c r="U2046" s="39"/>
      <c r="V2046" s="39"/>
      <c r="W2046" s="39"/>
      <c r="X2046" s="39"/>
      <c r="Y2046" s="39"/>
      <c r="Z2046" s="39"/>
      <c r="AA2046" s="39"/>
      <c r="AB2046" s="39"/>
      <c r="AC2046" s="39"/>
      <c r="AD2046" s="39"/>
      <c r="AE2046" s="39"/>
      <c r="AT2046" s="18" t="s">
        <v>216</v>
      </c>
      <c r="AU2046" s="18" t="s">
        <v>85</v>
      </c>
    </row>
    <row r="2047" s="13" customFormat="1">
      <c r="A2047" s="13"/>
      <c r="B2047" s="245"/>
      <c r="C2047" s="246"/>
      <c r="D2047" s="247" t="s">
        <v>218</v>
      </c>
      <c r="E2047" s="248" t="s">
        <v>1</v>
      </c>
      <c r="F2047" s="249" t="s">
        <v>219</v>
      </c>
      <c r="G2047" s="246"/>
      <c r="H2047" s="248" t="s">
        <v>1</v>
      </c>
      <c r="I2047" s="250"/>
      <c r="J2047" s="246"/>
      <c r="K2047" s="246"/>
      <c r="L2047" s="251"/>
      <c r="M2047" s="252"/>
      <c r="N2047" s="253"/>
      <c r="O2047" s="253"/>
      <c r="P2047" s="253"/>
      <c r="Q2047" s="253"/>
      <c r="R2047" s="253"/>
      <c r="S2047" s="253"/>
      <c r="T2047" s="254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55" t="s">
        <v>218</v>
      </c>
      <c r="AU2047" s="255" t="s">
        <v>85</v>
      </c>
      <c r="AV2047" s="13" t="s">
        <v>83</v>
      </c>
      <c r="AW2047" s="13" t="s">
        <v>32</v>
      </c>
      <c r="AX2047" s="13" t="s">
        <v>76</v>
      </c>
      <c r="AY2047" s="255" t="s">
        <v>205</v>
      </c>
    </row>
    <row r="2048" s="13" customFormat="1">
      <c r="A2048" s="13"/>
      <c r="B2048" s="245"/>
      <c r="C2048" s="246"/>
      <c r="D2048" s="247" t="s">
        <v>218</v>
      </c>
      <c r="E2048" s="248" t="s">
        <v>1</v>
      </c>
      <c r="F2048" s="249" t="s">
        <v>220</v>
      </c>
      <c r="G2048" s="246"/>
      <c r="H2048" s="248" t="s">
        <v>1</v>
      </c>
      <c r="I2048" s="250"/>
      <c r="J2048" s="246"/>
      <c r="K2048" s="246"/>
      <c r="L2048" s="251"/>
      <c r="M2048" s="252"/>
      <c r="N2048" s="253"/>
      <c r="O2048" s="253"/>
      <c r="P2048" s="253"/>
      <c r="Q2048" s="253"/>
      <c r="R2048" s="253"/>
      <c r="S2048" s="253"/>
      <c r="T2048" s="254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55" t="s">
        <v>218</v>
      </c>
      <c r="AU2048" s="255" t="s">
        <v>85</v>
      </c>
      <c r="AV2048" s="13" t="s">
        <v>83</v>
      </c>
      <c r="AW2048" s="13" t="s">
        <v>32</v>
      </c>
      <c r="AX2048" s="13" t="s">
        <v>76</v>
      </c>
      <c r="AY2048" s="255" t="s">
        <v>205</v>
      </c>
    </row>
    <row r="2049" s="13" customFormat="1">
      <c r="A2049" s="13"/>
      <c r="B2049" s="245"/>
      <c r="C2049" s="246"/>
      <c r="D2049" s="247" t="s">
        <v>218</v>
      </c>
      <c r="E2049" s="248" t="s">
        <v>1</v>
      </c>
      <c r="F2049" s="249" t="s">
        <v>222</v>
      </c>
      <c r="G2049" s="246"/>
      <c r="H2049" s="248" t="s">
        <v>1</v>
      </c>
      <c r="I2049" s="250"/>
      <c r="J2049" s="246"/>
      <c r="K2049" s="246"/>
      <c r="L2049" s="251"/>
      <c r="M2049" s="252"/>
      <c r="N2049" s="253"/>
      <c r="O2049" s="253"/>
      <c r="P2049" s="253"/>
      <c r="Q2049" s="253"/>
      <c r="R2049" s="253"/>
      <c r="S2049" s="253"/>
      <c r="T2049" s="254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55" t="s">
        <v>218</v>
      </c>
      <c r="AU2049" s="255" t="s">
        <v>85</v>
      </c>
      <c r="AV2049" s="13" t="s">
        <v>83</v>
      </c>
      <c r="AW2049" s="13" t="s">
        <v>32</v>
      </c>
      <c r="AX2049" s="13" t="s">
        <v>76</v>
      </c>
      <c r="AY2049" s="255" t="s">
        <v>205</v>
      </c>
    </row>
    <row r="2050" s="13" customFormat="1">
      <c r="A2050" s="13"/>
      <c r="B2050" s="245"/>
      <c r="C2050" s="246"/>
      <c r="D2050" s="247" t="s">
        <v>218</v>
      </c>
      <c r="E2050" s="248" t="s">
        <v>1</v>
      </c>
      <c r="F2050" s="249" t="s">
        <v>1703</v>
      </c>
      <c r="G2050" s="246"/>
      <c r="H2050" s="248" t="s">
        <v>1</v>
      </c>
      <c r="I2050" s="250"/>
      <c r="J2050" s="246"/>
      <c r="K2050" s="246"/>
      <c r="L2050" s="251"/>
      <c r="M2050" s="252"/>
      <c r="N2050" s="253"/>
      <c r="O2050" s="253"/>
      <c r="P2050" s="253"/>
      <c r="Q2050" s="253"/>
      <c r="R2050" s="253"/>
      <c r="S2050" s="253"/>
      <c r="T2050" s="254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55" t="s">
        <v>218</v>
      </c>
      <c r="AU2050" s="255" t="s">
        <v>85</v>
      </c>
      <c r="AV2050" s="13" t="s">
        <v>83</v>
      </c>
      <c r="AW2050" s="13" t="s">
        <v>32</v>
      </c>
      <c r="AX2050" s="13" t="s">
        <v>76</v>
      </c>
      <c r="AY2050" s="255" t="s">
        <v>205</v>
      </c>
    </row>
    <row r="2051" s="13" customFormat="1">
      <c r="A2051" s="13"/>
      <c r="B2051" s="245"/>
      <c r="C2051" s="246"/>
      <c r="D2051" s="247" t="s">
        <v>218</v>
      </c>
      <c r="E2051" s="248" t="s">
        <v>1</v>
      </c>
      <c r="F2051" s="249" t="s">
        <v>1704</v>
      </c>
      <c r="G2051" s="246"/>
      <c r="H2051" s="248" t="s">
        <v>1</v>
      </c>
      <c r="I2051" s="250"/>
      <c r="J2051" s="246"/>
      <c r="K2051" s="246"/>
      <c r="L2051" s="251"/>
      <c r="M2051" s="252"/>
      <c r="N2051" s="253"/>
      <c r="O2051" s="253"/>
      <c r="P2051" s="253"/>
      <c r="Q2051" s="253"/>
      <c r="R2051" s="253"/>
      <c r="S2051" s="253"/>
      <c r="T2051" s="254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55" t="s">
        <v>218</v>
      </c>
      <c r="AU2051" s="255" t="s">
        <v>85</v>
      </c>
      <c r="AV2051" s="13" t="s">
        <v>83</v>
      </c>
      <c r="AW2051" s="13" t="s">
        <v>32</v>
      </c>
      <c r="AX2051" s="13" t="s">
        <v>76</v>
      </c>
      <c r="AY2051" s="255" t="s">
        <v>205</v>
      </c>
    </row>
    <row r="2052" s="13" customFormat="1">
      <c r="A2052" s="13"/>
      <c r="B2052" s="245"/>
      <c r="C2052" s="246"/>
      <c r="D2052" s="247" t="s">
        <v>218</v>
      </c>
      <c r="E2052" s="248" t="s">
        <v>1</v>
      </c>
      <c r="F2052" s="249" t="s">
        <v>222</v>
      </c>
      <c r="G2052" s="246"/>
      <c r="H2052" s="248" t="s">
        <v>1</v>
      </c>
      <c r="I2052" s="250"/>
      <c r="J2052" s="246"/>
      <c r="K2052" s="246"/>
      <c r="L2052" s="251"/>
      <c r="M2052" s="252"/>
      <c r="N2052" s="253"/>
      <c r="O2052" s="253"/>
      <c r="P2052" s="253"/>
      <c r="Q2052" s="253"/>
      <c r="R2052" s="253"/>
      <c r="S2052" s="253"/>
      <c r="T2052" s="254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55" t="s">
        <v>218</v>
      </c>
      <c r="AU2052" s="255" t="s">
        <v>85</v>
      </c>
      <c r="AV2052" s="13" t="s">
        <v>83</v>
      </c>
      <c r="AW2052" s="13" t="s">
        <v>32</v>
      </c>
      <c r="AX2052" s="13" t="s">
        <v>76</v>
      </c>
      <c r="AY2052" s="255" t="s">
        <v>205</v>
      </c>
    </row>
    <row r="2053" s="14" customFormat="1">
      <c r="A2053" s="14"/>
      <c r="B2053" s="256"/>
      <c r="C2053" s="257"/>
      <c r="D2053" s="247" t="s">
        <v>218</v>
      </c>
      <c r="E2053" s="258" t="s">
        <v>1</v>
      </c>
      <c r="F2053" s="259" t="s">
        <v>1705</v>
      </c>
      <c r="G2053" s="257"/>
      <c r="H2053" s="260">
        <v>389.75</v>
      </c>
      <c r="I2053" s="261"/>
      <c r="J2053" s="257"/>
      <c r="K2053" s="257"/>
      <c r="L2053" s="262"/>
      <c r="M2053" s="263"/>
      <c r="N2053" s="264"/>
      <c r="O2053" s="264"/>
      <c r="P2053" s="264"/>
      <c r="Q2053" s="264"/>
      <c r="R2053" s="264"/>
      <c r="S2053" s="264"/>
      <c r="T2053" s="265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66" t="s">
        <v>218</v>
      </c>
      <c r="AU2053" s="266" t="s">
        <v>85</v>
      </c>
      <c r="AV2053" s="14" t="s">
        <v>85</v>
      </c>
      <c r="AW2053" s="14" t="s">
        <v>32</v>
      </c>
      <c r="AX2053" s="14" t="s">
        <v>76</v>
      </c>
      <c r="AY2053" s="266" t="s">
        <v>205</v>
      </c>
    </row>
    <row r="2054" s="14" customFormat="1">
      <c r="A2054" s="14"/>
      <c r="B2054" s="256"/>
      <c r="C2054" s="257"/>
      <c r="D2054" s="247" t="s">
        <v>218</v>
      </c>
      <c r="E2054" s="258" t="s">
        <v>1</v>
      </c>
      <c r="F2054" s="259" t="s">
        <v>1706</v>
      </c>
      <c r="G2054" s="257"/>
      <c r="H2054" s="260">
        <v>35</v>
      </c>
      <c r="I2054" s="261"/>
      <c r="J2054" s="257"/>
      <c r="K2054" s="257"/>
      <c r="L2054" s="262"/>
      <c r="M2054" s="263"/>
      <c r="N2054" s="264"/>
      <c r="O2054" s="264"/>
      <c r="P2054" s="264"/>
      <c r="Q2054" s="264"/>
      <c r="R2054" s="264"/>
      <c r="S2054" s="264"/>
      <c r="T2054" s="265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T2054" s="266" t="s">
        <v>218</v>
      </c>
      <c r="AU2054" s="266" t="s">
        <v>85</v>
      </c>
      <c r="AV2054" s="14" t="s">
        <v>85</v>
      </c>
      <c r="AW2054" s="14" t="s">
        <v>32</v>
      </c>
      <c r="AX2054" s="14" t="s">
        <v>76</v>
      </c>
      <c r="AY2054" s="266" t="s">
        <v>205</v>
      </c>
    </row>
    <row r="2055" s="16" customFormat="1">
      <c r="A2055" s="16"/>
      <c r="B2055" s="278"/>
      <c r="C2055" s="279"/>
      <c r="D2055" s="247" t="s">
        <v>218</v>
      </c>
      <c r="E2055" s="280" t="s">
        <v>1</v>
      </c>
      <c r="F2055" s="281" t="s">
        <v>241</v>
      </c>
      <c r="G2055" s="279"/>
      <c r="H2055" s="282">
        <v>424.75</v>
      </c>
      <c r="I2055" s="283"/>
      <c r="J2055" s="279"/>
      <c r="K2055" s="279"/>
      <c r="L2055" s="284"/>
      <c r="M2055" s="285"/>
      <c r="N2055" s="286"/>
      <c r="O2055" s="286"/>
      <c r="P2055" s="286"/>
      <c r="Q2055" s="286"/>
      <c r="R2055" s="286"/>
      <c r="S2055" s="286"/>
      <c r="T2055" s="287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T2055" s="288" t="s">
        <v>218</v>
      </c>
      <c r="AU2055" s="288" t="s">
        <v>85</v>
      </c>
      <c r="AV2055" s="16" t="s">
        <v>214</v>
      </c>
      <c r="AW2055" s="16" t="s">
        <v>32</v>
      </c>
      <c r="AX2055" s="16" t="s">
        <v>76</v>
      </c>
      <c r="AY2055" s="288" t="s">
        <v>205</v>
      </c>
    </row>
    <row r="2056" s="13" customFormat="1">
      <c r="A2056" s="13"/>
      <c r="B2056" s="245"/>
      <c r="C2056" s="246"/>
      <c r="D2056" s="247" t="s">
        <v>218</v>
      </c>
      <c r="E2056" s="248" t="s">
        <v>1</v>
      </c>
      <c r="F2056" s="249" t="s">
        <v>222</v>
      </c>
      <c r="G2056" s="246"/>
      <c r="H2056" s="248" t="s">
        <v>1</v>
      </c>
      <c r="I2056" s="250"/>
      <c r="J2056" s="246"/>
      <c r="K2056" s="246"/>
      <c r="L2056" s="251"/>
      <c r="M2056" s="252"/>
      <c r="N2056" s="253"/>
      <c r="O2056" s="253"/>
      <c r="P2056" s="253"/>
      <c r="Q2056" s="253"/>
      <c r="R2056" s="253"/>
      <c r="S2056" s="253"/>
      <c r="T2056" s="254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T2056" s="255" t="s">
        <v>218</v>
      </c>
      <c r="AU2056" s="255" t="s">
        <v>85</v>
      </c>
      <c r="AV2056" s="13" t="s">
        <v>83</v>
      </c>
      <c r="AW2056" s="13" t="s">
        <v>32</v>
      </c>
      <c r="AX2056" s="13" t="s">
        <v>76</v>
      </c>
      <c r="AY2056" s="255" t="s">
        <v>205</v>
      </c>
    </row>
    <row r="2057" s="13" customFormat="1">
      <c r="A2057" s="13"/>
      <c r="B2057" s="245"/>
      <c r="C2057" s="246"/>
      <c r="D2057" s="247" t="s">
        <v>218</v>
      </c>
      <c r="E2057" s="248" t="s">
        <v>1</v>
      </c>
      <c r="F2057" s="249" t="s">
        <v>1707</v>
      </c>
      <c r="G2057" s="246"/>
      <c r="H2057" s="248" t="s">
        <v>1</v>
      </c>
      <c r="I2057" s="250"/>
      <c r="J2057" s="246"/>
      <c r="K2057" s="246"/>
      <c r="L2057" s="251"/>
      <c r="M2057" s="252"/>
      <c r="N2057" s="253"/>
      <c r="O2057" s="253"/>
      <c r="P2057" s="253"/>
      <c r="Q2057" s="253"/>
      <c r="R2057" s="253"/>
      <c r="S2057" s="253"/>
      <c r="T2057" s="254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T2057" s="255" t="s">
        <v>218</v>
      </c>
      <c r="AU2057" s="255" t="s">
        <v>85</v>
      </c>
      <c r="AV2057" s="13" t="s">
        <v>83</v>
      </c>
      <c r="AW2057" s="13" t="s">
        <v>32</v>
      </c>
      <c r="AX2057" s="13" t="s">
        <v>76</v>
      </c>
      <c r="AY2057" s="255" t="s">
        <v>205</v>
      </c>
    </row>
    <row r="2058" s="14" customFormat="1">
      <c r="A2058" s="14"/>
      <c r="B2058" s="256"/>
      <c r="C2058" s="257"/>
      <c r="D2058" s="247" t="s">
        <v>218</v>
      </c>
      <c r="E2058" s="258" t="s">
        <v>1</v>
      </c>
      <c r="F2058" s="259" t="s">
        <v>1708</v>
      </c>
      <c r="G2058" s="257"/>
      <c r="H2058" s="260">
        <v>125.31</v>
      </c>
      <c r="I2058" s="261"/>
      <c r="J2058" s="257"/>
      <c r="K2058" s="257"/>
      <c r="L2058" s="262"/>
      <c r="M2058" s="263"/>
      <c r="N2058" s="264"/>
      <c r="O2058" s="264"/>
      <c r="P2058" s="264"/>
      <c r="Q2058" s="264"/>
      <c r="R2058" s="264"/>
      <c r="S2058" s="264"/>
      <c r="T2058" s="265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T2058" s="266" t="s">
        <v>218</v>
      </c>
      <c r="AU2058" s="266" t="s">
        <v>85</v>
      </c>
      <c r="AV2058" s="14" t="s">
        <v>85</v>
      </c>
      <c r="AW2058" s="14" t="s">
        <v>32</v>
      </c>
      <c r="AX2058" s="14" t="s">
        <v>76</v>
      </c>
      <c r="AY2058" s="266" t="s">
        <v>205</v>
      </c>
    </row>
    <row r="2059" s="14" customFormat="1">
      <c r="A2059" s="14"/>
      <c r="B2059" s="256"/>
      <c r="C2059" s="257"/>
      <c r="D2059" s="247" t="s">
        <v>218</v>
      </c>
      <c r="E2059" s="258" t="s">
        <v>1</v>
      </c>
      <c r="F2059" s="259" t="s">
        <v>1709</v>
      </c>
      <c r="G2059" s="257"/>
      <c r="H2059" s="260">
        <v>42.075000000000003</v>
      </c>
      <c r="I2059" s="261"/>
      <c r="J2059" s="257"/>
      <c r="K2059" s="257"/>
      <c r="L2059" s="262"/>
      <c r="M2059" s="263"/>
      <c r="N2059" s="264"/>
      <c r="O2059" s="264"/>
      <c r="P2059" s="264"/>
      <c r="Q2059" s="264"/>
      <c r="R2059" s="264"/>
      <c r="S2059" s="264"/>
      <c r="T2059" s="265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T2059" s="266" t="s">
        <v>218</v>
      </c>
      <c r="AU2059" s="266" t="s">
        <v>85</v>
      </c>
      <c r="AV2059" s="14" t="s">
        <v>85</v>
      </c>
      <c r="AW2059" s="14" t="s">
        <v>32</v>
      </c>
      <c r="AX2059" s="14" t="s">
        <v>76</v>
      </c>
      <c r="AY2059" s="266" t="s">
        <v>205</v>
      </c>
    </row>
    <row r="2060" s="16" customFormat="1">
      <c r="A2060" s="16"/>
      <c r="B2060" s="278"/>
      <c r="C2060" s="279"/>
      <c r="D2060" s="247" t="s">
        <v>218</v>
      </c>
      <c r="E2060" s="280" t="s">
        <v>1</v>
      </c>
      <c r="F2060" s="281" t="s">
        <v>241</v>
      </c>
      <c r="G2060" s="279"/>
      <c r="H2060" s="282">
        <v>167.38499999999999</v>
      </c>
      <c r="I2060" s="283"/>
      <c r="J2060" s="279"/>
      <c r="K2060" s="279"/>
      <c r="L2060" s="284"/>
      <c r="M2060" s="285"/>
      <c r="N2060" s="286"/>
      <c r="O2060" s="286"/>
      <c r="P2060" s="286"/>
      <c r="Q2060" s="286"/>
      <c r="R2060" s="286"/>
      <c r="S2060" s="286"/>
      <c r="T2060" s="287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T2060" s="288" t="s">
        <v>218</v>
      </c>
      <c r="AU2060" s="288" t="s">
        <v>85</v>
      </c>
      <c r="AV2060" s="16" t="s">
        <v>214</v>
      </c>
      <c r="AW2060" s="16" t="s">
        <v>32</v>
      </c>
      <c r="AX2060" s="16" t="s">
        <v>76</v>
      </c>
      <c r="AY2060" s="288" t="s">
        <v>205</v>
      </c>
    </row>
    <row r="2061" s="15" customFormat="1">
      <c r="A2061" s="15"/>
      <c r="B2061" s="267"/>
      <c r="C2061" s="268"/>
      <c r="D2061" s="247" t="s">
        <v>218</v>
      </c>
      <c r="E2061" s="269" t="s">
        <v>1</v>
      </c>
      <c r="F2061" s="270" t="s">
        <v>229</v>
      </c>
      <c r="G2061" s="268"/>
      <c r="H2061" s="271">
        <v>592.13499999999999</v>
      </c>
      <c r="I2061" s="272"/>
      <c r="J2061" s="268"/>
      <c r="K2061" s="268"/>
      <c r="L2061" s="273"/>
      <c r="M2061" s="274"/>
      <c r="N2061" s="275"/>
      <c r="O2061" s="275"/>
      <c r="P2061" s="275"/>
      <c r="Q2061" s="275"/>
      <c r="R2061" s="275"/>
      <c r="S2061" s="275"/>
      <c r="T2061" s="276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T2061" s="277" t="s">
        <v>218</v>
      </c>
      <c r="AU2061" s="277" t="s">
        <v>85</v>
      </c>
      <c r="AV2061" s="15" t="s">
        <v>213</v>
      </c>
      <c r="AW2061" s="15" t="s">
        <v>32</v>
      </c>
      <c r="AX2061" s="15" t="s">
        <v>83</v>
      </c>
      <c r="AY2061" s="277" t="s">
        <v>205</v>
      </c>
    </row>
    <row r="2062" s="2" customFormat="1" ht="16.5" customHeight="1">
      <c r="A2062" s="39"/>
      <c r="B2062" s="40"/>
      <c r="C2062" s="289" t="s">
        <v>1710</v>
      </c>
      <c r="D2062" s="289" t="s">
        <v>386</v>
      </c>
      <c r="E2062" s="290" t="s">
        <v>1622</v>
      </c>
      <c r="F2062" s="291" t="s">
        <v>1623</v>
      </c>
      <c r="G2062" s="292" t="s">
        <v>357</v>
      </c>
      <c r="H2062" s="293">
        <v>0.189</v>
      </c>
      <c r="I2062" s="294"/>
      <c r="J2062" s="295">
        <f>ROUND(I2062*H2062,2)</f>
        <v>0</v>
      </c>
      <c r="K2062" s="291" t="s">
        <v>212</v>
      </c>
      <c r="L2062" s="296"/>
      <c r="M2062" s="297" t="s">
        <v>1</v>
      </c>
      <c r="N2062" s="298" t="s">
        <v>41</v>
      </c>
      <c r="O2062" s="92"/>
      <c r="P2062" s="236">
        <f>O2062*H2062</f>
        <v>0</v>
      </c>
      <c r="Q2062" s="236">
        <v>1</v>
      </c>
      <c r="R2062" s="236">
        <f>Q2062*H2062</f>
        <v>0.189</v>
      </c>
      <c r="S2062" s="236">
        <v>0</v>
      </c>
      <c r="T2062" s="237">
        <f>S2062*H2062</f>
        <v>0</v>
      </c>
      <c r="U2062" s="39"/>
      <c r="V2062" s="39"/>
      <c r="W2062" s="39"/>
      <c r="X2062" s="39"/>
      <c r="Y2062" s="39"/>
      <c r="Z2062" s="39"/>
      <c r="AA2062" s="39"/>
      <c r="AB2062" s="39"/>
      <c r="AC2062" s="39"/>
      <c r="AD2062" s="39"/>
      <c r="AE2062" s="39"/>
      <c r="AR2062" s="238" t="s">
        <v>473</v>
      </c>
      <c r="AT2062" s="238" t="s">
        <v>386</v>
      </c>
      <c r="AU2062" s="238" t="s">
        <v>85</v>
      </c>
      <c r="AY2062" s="18" t="s">
        <v>205</v>
      </c>
      <c r="BE2062" s="239">
        <f>IF(N2062="základní",J2062,0)</f>
        <v>0</v>
      </c>
      <c r="BF2062" s="239">
        <f>IF(N2062="snížená",J2062,0)</f>
        <v>0</v>
      </c>
      <c r="BG2062" s="239">
        <f>IF(N2062="zákl. přenesená",J2062,0)</f>
        <v>0</v>
      </c>
      <c r="BH2062" s="239">
        <f>IF(N2062="sníž. přenesená",J2062,0)</f>
        <v>0</v>
      </c>
      <c r="BI2062" s="239">
        <f>IF(N2062="nulová",J2062,0)</f>
        <v>0</v>
      </c>
      <c r="BJ2062" s="18" t="s">
        <v>83</v>
      </c>
      <c r="BK2062" s="239">
        <f>ROUND(I2062*H2062,2)</f>
        <v>0</v>
      </c>
      <c r="BL2062" s="18" t="s">
        <v>303</v>
      </c>
      <c r="BM2062" s="238" t="s">
        <v>1711</v>
      </c>
    </row>
    <row r="2063" s="14" customFormat="1">
      <c r="A2063" s="14"/>
      <c r="B2063" s="256"/>
      <c r="C2063" s="257"/>
      <c r="D2063" s="247" t="s">
        <v>218</v>
      </c>
      <c r="E2063" s="257"/>
      <c r="F2063" s="259" t="s">
        <v>1712</v>
      </c>
      <c r="G2063" s="257"/>
      <c r="H2063" s="260">
        <v>0.189</v>
      </c>
      <c r="I2063" s="261"/>
      <c r="J2063" s="257"/>
      <c r="K2063" s="257"/>
      <c r="L2063" s="262"/>
      <c r="M2063" s="263"/>
      <c r="N2063" s="264"/>
      <c r="O2063" s="264"/>
      <c r="P2063" s="264"/>
      <c r="Q2063" s="264"/>
      <c r="R2063" s="264"/>
      <c r="S2063" s="264"/>
      <c r="T2063" s="265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T2063" s="266" t="s">
        <v>218</v>
      </c>
      <c r="AU2063" s="266" t="s">
        <v>85</v>
      </c>
      <c r="AV2063" s="14" t="s">
        <v>85</v>
      </c>
      <c r="AW2063" s="14" t="s">
        <v>4</v>
      </c>
      <c r="AX2063" s="14" t="s">
        <v>83</v>
      </c>
      <c r="AY2063" s="266" t="s">
        <v>205</v>
      </c>
    </row>
    <row r="2064" s="2" customFormat="1" ht="24.15" customHeight="1">
      <c r="A2064" s="39"/>
      <c r="B2064" s="40"/>
      <c r="C2064" s="227" t="s">
        <v>1713</v>
      </c>
      <c r="D2064" s="227" t="s">
        <v>208</v>
      </c>
      <c r="E2064" s="228" t="s">
        <v>1714</v>
      </c>
      <c r="F2064" s="229" t="s">
        <v>1715</v>
      </c>
      <c r="G2064" s="230" t="s">
        <v>398</v>
      </c>
      <c r="H2064" s="231">
        <v>132.73500000000001</v>
      </c>
      <c r="I2064" s="232"/>
      <c r="J2064" s="233">
        <f>ROUND(I2064*H2064,2)</f>
        <v>0</v>
      </c>
      <c r="K2064" s="229" t="s">
        <v>212</v>
      </c>
      <c r="L2064" s="45"/>
      <c r="M2064" s="234" t="s">
        <v>1</v>
      </c>
      <c r="N2064" s="235" t="s">
        <v>41</v>
      </c>
      <c r="O2064" s="92"/>
      <c r="P2064" s="236">
        <f>O2064*H2064</f>
        <v>0</v>
      </c>
      <c r="Q2064" s="236">
        <v>0.00076999999999999996</v>
      </c>
      <c r="R2064" s="236">
        <f>Q2064*H2064</f>
        <v>0.10220595</v>
      </c>
      <c r="S2064" s="236">
        <v>0</v>
      </c>
      <c r="T2064" s="237">
        <f>S2064*H2064</f>
        <v>0</v>
      </c>
      <c r="U2064" s="39"/>
      <c r="V2064" s="39"/>
      <c r="W2064" s="39"/>
      <c r="X2064" s="39"/>
      <c r="Y2064" s="39"/>
      <c r="Z2064" s="39"/>
      <c r="AA2064" s="39"/>
      <c r="AB2064" s="39"/>
      <c r="AC2064" s="39"/>
      <c r="AD2064" s="39"/>
      <c r="AE2064" s="39"/>
      <c r="AR2064" s="238" t="s">
        <v>303</v>
      </c>
      <c r="AT2064" s="238" t="s">
        <v>208</v>
      </c>
      <c r="AU2064" s="238" t="s">
        <v>85</v>
      </c>
      <c r="AY2064" s="18" t="s">
        <v>205</v>
      </c>
      <c r="BE2064" s="239">
        <f>IF(N2064="základní",J2064,0)</f>
        <v>0</v>
      </c>
      <c r="BF2064" s="239">
        <f>IF(N2064="snížená",J2064,0)</f>
        <v>0</v>
      </c>
      <c r="BG2064" s="239">
        <f>IF(N2064="zákl. přenesená",J2064,0)</f>
        <v>0</v>
      </c>
      <c r="BH2064" s="239">
        <f>IF(N2064="sníž. přenesená",J2064,0)</f>
        <v>0</v>
      </c>
      <c r="BI2064" s="239">
        <f>IF(N2064="nulová",J2064,0)</f>
        <v>0</v>
      </c>
      <c r="BJ2064" s="18" t="s">
        <v>83</v>
      </c>
      <c r="BK2064" s="239">
        <f>ROUND(I2064*H2064,2)</f>
        <v>0</v>
      </c>
      <c r="BL2064" s="18" t="s">
        <v>303</v>
      </c>
      <c r="BM2064" s="238" t="s">
        <v>1716</v>
      </c>
    </row>
    <row r="2065" s="2" customFormat="1">
      <c r="A2065" s="39"/>
      <c r="B2065" s="40"/>
      <c r="C2065" s="41"/>
      <c r="D2065" s="240" t="s">
        <v>216</v>
      </c>
      <c r="E2065" s="41"/>
      <c r="F2065" s="241" t="s">
        <v>1717</v>
      </c>
      <c r="G2065" s="41"/>
      <c r="H2065" s="41"/>
      <c r="I2065" s="242"/>
      <c r="J2065" s="41"/>
      <c r="K2065" s="41"/>
      <c r="L2065" s="45"/>
      <c r="M2065" s="243"/>
      <c r="N2065" s="244"/>
      <c r="O2065" s="92"/>
      <c r="P2065" s="92"/>
      <c r="Q2065" s="92"/>
      <c r="R2065" s="92"/>
      <c r="S2065" s="92"/>
      <c r="T2065" s="93"/>
      <c r="U2065" s="39"/>
      <c r="V2065" s="39"/>
      <c r="W2065" s="39"/>
      <c r="X2065" s="39"/>
      <c r="Y2065" s="39"/>
      <c r="Z2065" s="39"/>
      <c r="AA2065" s="39"/>
      <c r="AB2065" s="39"/>
      <c r="AC2065" s="39"/>
      <c r="AD2065" s="39"/>
      <c r="AE2065" s="39"/>
      <c r="AT2065" s="18" t="s">
        <v>216</v>
      </c>
      <c r="AU2065" s="18" t="s">
        <v>85</v>
      </c>
    </row>
    <row r="2066" s="13" customFormat="1">
      <c r="A2066" s="13"/>
      <c r="B2066" s="245"/>
      <c r="C2066" s="246"/>
      <c r="D2066" s="247" t="s">
        <v>218</v>
      </c>
      <c r="E2066" s="248" t="s">
        <v>1</v>
      </c>
      <c r="F2066" s="249" t="s">
        <v>219</v>
      </c>
      <c r="G2066" s="246"/>
      <c r="H2066" s="248" t="s">
        <v>1</v>
      </c>
      <c r="I2066" s="250"/>
      <c r="J2066" s="246"/>
      <c r="K2066" s="246"/>
      <c r="L2066" s="251"/>
      <c r="M2066" s="252"/>
      <c r="N2066" s="253"/>
      <c r="O2066" s="253"/>
      <c r="P2066" s="253"/>
      <c r="Q2066" s="253"/>
      <c r="R2066" s="253"/>
      <c r="S2066" s="253"/>
      <c r="T2066" s="254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T2066" s="255" t="s">
        <v>218</v>
      </c>
      <c r="AU2066" s="255" t="s">
        <v>85</v>
      </c>
      <c r="AV2066" s="13" t="s">
        <v>83</v>
      </c>
      <c r="AW2066" s="13" t="s">
        <v>32</v>
      </c>
      <c r="AX2066" s="13" t="s">
        <v>76</v>
      </c>
      <c r="AY2066" s="255" t="s">
        <v>205</v>
      </c>
    </row>
    <row r="2067" s="13" customFormat="1">
      <c r="A2067" s="13"/>
      <c r="B2067" s="245"/>
      <c r="C2067" s="246"/>
      <c r="D2067" s="247" t="s">
        <v>218</v>
      </c>
      <c r="E2067" s="248" t="s">
        <v>1</v>
      </c>
      <c r="F2067" s="249" t="s">
        <v>220</v>
      </c>
      <c r="G2067" s="246"/>
      <c r="H2067" s="248" t="s">
        <v>1</v>
      </c>
      <c r="I2067" s="250"/>
      <c r="J2067" s="246"/>
      <c r="K2067" s="246"/>
      <c r="L2067" s="251"/>
      <c r="M2067" s="252"/>
      <c r="N2067" s="253"/>
      <c r="O2067" s="253"/>
      <c r="P2067" s="253"/>
      <c r="Q2067" s="253"/>
      <c r="R2067" s="253"/>
      <c r="S2067" s="253"/>
      <c r="T2067" s="254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T2067" s="255" t="s">
        <v>218</v>
      </c>
      <c r="AU2067" s="255" t="s">
        <v>85</v>
      </c>
      <c r="AV2067" s="13" t="s">
        <v>83</v>
      </c>
      <c r="AW2067" s="13" t="s">
        <v>32</v>
      </c>
      <c r="AX2067" s="13" t="s">
        <v>76</v>
      </c>
      <c r="AY2067" s="255" t="s">
        <v>205</v>
      </c>
    </row>
    <row r="2068" s="13" customFormat="1">
      <c r="A2068" s="13"/>
      <c r="B2068" s="245"/>
      <c r="C2068" s="246"/>
      <c r="D2068" s="247" t="s">
        <v>218</v>
      </c>
      <c r="E2068" s="248" t="s">
        <v>1</v>
      </c>
      <c r="F2068" s="249" t="s">
        <v>222</v>
      </c>
      <c r="G2068" s="246"/>
      <c r="H2068" s="248" t="s">
        <v>1</v>
      </c>
      <c r="I2068" s="250"/>
      <c r="J2068" s="246"/>
      <c r="K2068" s="246"/>
      <c r="L2068" s="251"/>
      <c r="M2068" s="252"/>
      <c r="N2068" s="253"/>
      <c r="O2068" s="253"/>
      <c r="P2068" s="253"/>
      <c r="Q2068" s="253"/>
      <c r="R2068" s="253"/>
      <c r="S2068" s="253"/>
      <c r="T2068" s="254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55" t="s">
        <v>218</v>
      </c>
      <c r="AU2068" s="255" t="s">
        <v>85</v>
      </c>
      <c r="AV2068" s="13" t="s">
        <v>83</v>
      </c>
      <c r="AW2068" s="13" t="s">
        <v>32</v>
      </c>
      <c r="AX2068" s="13" t="s">
        <v>76</v>
      </c>
      <c r="AY2068" s="255" t="s">
        <v>205</v>
      </c>
    </row>
    <row r="2069" s="13" customFormat="1">
      <c r="A2069" s="13"/>
      <c r="B2069" s="245"/>
      <c r="C2069" s="246"/>
      <c r="D2069" s="247" t="s">
        <v>218</v>
      </c>
      <c r="E2069" s="248" t="s">
        <v>1</v>
      </c>
      <c r="F2069" s="249" t="s">
        <v>1718</v>
      </c>
      <c r="G2069" s="246"/>
      <c r="H2069" s="248" t="s">
        <v>1</v>
      </c>
      <c r="I2069" s="250"/>
      <c r="J2069" s="246"/>
      <c r="K2069" s="246"/>
      <c r="L2069" s="251"/>
      <c r="M2069" s="252"/>
      <c r="N2069" s="253"/>
      <c r="O2069" s="253"/>
      <c r="P2069" s="253"/>
      <c r="Q2069" s="253"/>
      <c r="R2069" s="253"/>
      <c r="S2069" s="253"/>
      <c r="T2069" s="254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55" t="s">
        <v>218</v>
      </c>
      <c r="AU2069" s="255" t="s">
        <v>85</v>
      </c>
      <c r="AV2069" s="13" t="s">
        <v>83</v>
      </c>
      <c r="AW2069" s="13" t="s">
        <v>32</v>
      </c>
      <c r="AX2069" s="13" t="s">
        <v>76</v>
      </c>
      <c r="AY2069" s="255" t="s">
        <v>205</v>
      </c>
    </row>
    <row r="2070" s="14" customFormat="1">
      <c r="A2070" s="14"/>
      <c r="B2070" s="256"/>
      <c r="C2070" s="257"/>
      <c r="D2070" s="247" t="s">
        <v>218</v>
      </c>
      <c r="E2070" s="258" t="s">
        <v>1</v>
      </c>
      <c r="F2070" s="259" t="s">
        <v>1708</v>
      </c>
      <c r="G2070" s="257"/>
      <c r="H2070" s="260">
        <v>125.31</v>
      </c>
      <c r="I2070" s="261"/>
      <c r="J2070" s="257"/>
      <c r="K2070" s="257"/>
      <c r="L2070" s="262"/>
      <c r="M2070" s="263"/>
      <c r="N2070" s="264"/>
      <c r="O2070" s="264"/>
      <c r="P2070" s="264"/>
      <c r="Q2070" s="264"/>
      <c r="R2070" s="264"/>
      <c r="S2070" s="264"/>
      <c r="T2070" s="265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T2070" s="266" t="s">
        <v>218</v>
      </c>
      <c r="AU2070" s="266" t="s">
        <v>85</v>
      </c>
      <c r="AV2070" s="14" t="s">
        <v>85</v>
      </c>
      <c r="AW2070" s="14" t="s">
        <v>32</v>
      </c>
      <c r="AX2070" s="14" t="s">
        <v>76</v>
      </c>
      <c r="AY2070" s="266" t="s">
        <v>205</v>
      </c>
    </row>
    <row r="2071" s="14" customFormat="1">
      <c r="A2071" s="14"/>
      <c r="B2071" s="256"/>
      <c r="C2071" s="257"/>
      <c r="D2071" s="247" t="s">
        <v>218</v>
      </c>
      <c r="E2071" s="258" t="s">
        <v>1</v>
      </c>
      <c r="F2071" s="259" t="s">
        <v>1719</v>
      </c>
      <c r="G2071" s="257"/>
      <c r="H2071" s="260">
        <v>7.4249999999999998</v>
      </c>
      <c r="I2071" s="261"/>
      <c r="J2071" s="257"/>
      <c r="K2071" s="257"/>
      <c r="L2071" s="262"/>
      <c r="M2071" s="263"/>
      <c r="N2071" s="264"/>
      <c r="O2071" s="264"/>
      <c r="P2071" s="264"/>
      <c r="Q2071" s="264"/>
      <c r="R2071" s="264"/>
      <c r="S2071" s="264"/>
      <c r="T2071" s="265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66" t="s">
        <v>218</v>
      </c>
      <c r="AU2071" s="266" t="s">
        <v>85</v>
      </c>
      <c r="AV2071" s="14" t="s">
        <v>85</v>
      </c>
      <c r="AW2071" s="14" t="s">
        <v>32</v>
      </c>
      <c r="AX2071" s="14" t="s">
        <v>76</v>
      </c>
      <c r="AY2071" s="266" t="s">
        <v>205</v>
      </c>
    </row>
    <row r="2072" s="15" customFormat="1">
      <c r="A2072" s="15"/>
      <c r="B2072" s="267"/>
      <c r="C2072" s="268"/>
      <c r="D2072" s="247" t="s">
        <v>218</v>
      </c>
      <c r="E2072" s="269" t="s">
        <v>1</v>
      </c>
      <c r="F2072" s="270" t="s">
        <v>229</v>
      </c>
      <c r="G2072" s="268"/>
      <c r="H2072" s="271">
        <v>132.73500000000001</v>
      </c>
      <c r="I2072" s="272"/>
      <c r="J2072" s="268"/>
      <c r="K2072" s="268"/>
      <c r="L2072" s="273"/>
      <c r="M2072" s="274"/>
      <c r="N2072" s="275"/>
      <c r="O2072" s="275"/>
      <c r="P2072" s="275"/>
      <c r="Q2072" s="275"/>
      <c r="R2072" s="275"/>
      <c r="S2072" s="275"/>
      <c r="T2072" s="276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T2072" s="277" t="s">
        <v>218</v>
      </c>
      <c r="AU2072" s="277" t="s">
        <v>85</v>
      </c>
      <c r="AV2072" s="15" t="s">
        <v>213</v>
      </c>
      <c r="AW2072" s="15" t="s">
        <v>32</v>
      </c>
      <c r="AX2072" s="15" t="s">
        <v>83</v>
      </c>
      <c r="AY2072" s="277" t="s">
        <v>205</v>
      </c>
    </row>
    <row r="2073" s="2" customFormat="1" ht="24.15" customHeight="1">
      <c r="A2073" s="39"/>
      <c r="B2073" s="40"/>
      <c r="C2073" s="227" t="s">
        <v>1720</v>
      </c>
      <c r="D2073" s="227" t="s">
        <v>208</v>
      </c>
      <c r="E2073" s="228" t="s">
        <v>1721</v>
      </c>
      <c r="F2073" s="229" t="s">
        <v>1722</v>
      </c>
      <c r="G2073" s="230" t="s">
        <v>398</v>
      </c>
      <c r="H2073" s="231">
        <v>557.13499999999999</v>
      </c>
      <c r="I2073" s="232"/>
      <c r="J2073" s="233">
        <f>ROUND(I2073*H2073,2)</f>
        <v>0</v>
      </c>
      <c r="K2073" s="229" t="s">
        <v>212</v>
      </c>
      <c r="L2073" s="45"/>
      <c r="M2073" s="234" t="s">
        <v>1</v>
      </c>
      <c r="N2073" s="235" t="s">
        <v>41</v>
      </c>
      <c r="O2073" s="92"/>
      <c r="P2073" s="236">
        <f>O2073*H2073</f>
        <v>0</v>
      </c>
      <c r="Q2073" s="236">
        <v>0.00036000000000000002</v>
      </c>
      <c r="R2073" s="236">
        <f>Q2073*H2073</f>
        <v>0.20056860000000001</v>
      </c>
      <c r="S2073" s="236">
        <v>0</v>
      </c>
      <c r="T2073" s="237">
        <f>S2073*H2073</f>
        <v>0</v>
      </c>
      <c r="U2073" s="39"/>
      <c r="V2073" s="39"/>
      <c r="W2073" s="39"/>
      <c r="X2073" s="39"/>
      <c r="Y2073" s="39"/>
      <c r="Z2073" s="39"/>
      <c r="AA2073" s="39"/>
      <c r="AB2073" s="39"/>
      <c r="AC2073" s="39"/>
      <c r="AD2073" s="39"/>
      <c r="AE2073" s="39"/>
      <c r="AR2073" s="238" t="s">
        <v>303</v>
      </c>
      <c r="AT2073" s="238" t="s">
        <v>208</v>
      </c>
      <c r="AU2073" s="238" t="s">
        <v>85</v>
      </c>
      <c r="AY2073" s="18" t="s">
        <v>205</v>
      </c>
      <c r="BE2073" s="239">
        <f>IF(N2073="základní",J2073,0)</f>
        <v>0</v>
      </c>
      <c r="BF2073" s="239">
        <f>IF(N2073="snížená",J2073,0)</f>
        <v>0</v>
      </c>
      <c r="BG2073" s="239">
        <f>IF(N2073="zákl. přenesená",J2073,0)</f>
        <v>0</v>
      </c>
      <c r="BH2073" s="239">
        <f>IF(N2073="sníž. přenesená",J2073,0)</f>
        <v>0</v>
      </c>
      <c r="BI2073" s="239">
        <f>IF(N2073="nulová",J2073,0)</f>
        <v>0</v>
      </c>
      <c r="BJ2073" s="18" t="s">
        <v>83</v>
      </c>
      <c r="BK2073" s="239">
        <f>ROUND(I2073*H2073,2)</f>
        <v>0</v>
      </c>
      <c r="BL2073" s="18" t="s">
        <v>303</v>
      </c>
      <c r="BM2073" s="238" t="s">
        <v>1723</v>
      </c>
    </row>
    <row r="2074" s="2" customFormat="1">
      <c r="A2074" s="39"/>
      <c r="B2074" s="40"/>
      <c r="C2074" s="41"/>
      <c r="D2074" s="240" t="s">
        <v>216</v>
      </c>
      <c r="E2074" s="41"/>
      <c r="F2074" s="241" t="s">
        <v>1724</v>
      </c>
      <c r="G2074" s="41"/>
      <c r="H2074" s="41"/>
      <c r="I2074" s="242"/>
      <c r="J2074" s="41"/>
      <c r="K2074" s="41"/>
      <c r="L2074" s="45"/>
      <c r="M2074" s="243"/>
      <c r="N2074" s="244"/>
      <c r="O2074" s="92"/>
      <c r="P2074" s="92"/>
      <c r="Q2074" s="92"/>
      <c r="R2074" s="92"/>
      <c r="S2074" s="92"/>
      <c r="T2074" s="93"/>
      <c r="U2074" s="39"/>
      <c r="V2074" s="39"/>
      <c r="W2074" s="39"/>
      <c r="X2074" s="39"/>
      <c r="Y2074" s="39"/>
      <c r="Z2074" s="39"/>
      <c r="AA2074" s="39"/>
      <c r="AB2074" s="39"/>
      <c r="AC2074" s="39"/>
      <c r="AD2074" s="39"/>
      <c r="AE2074" s="39"/>
      <c r="AT2074" s="18" t="s">
        <v>216</v>
      </c>
      <c r="AU2074" s="18" t="s">
        <v>85</v>
      </c>
    </row>
    <row r="2075" s="2" customFormat="1" ht="49.05" customHeight="1">
      <c r="A2075" s="39"/>
      <c r="B2075" s="40"/>
      <c r="C2075" s="289" t="s">
        <v>1725</v>
      </c>
      <c r="D2075" s="289" t="s">
        <v>386</v>
      </c>
      <c r="E2075" s="290" t="s">
        <v>1726</v>
      </c>
      <c r="F2075" s="291" t="s">
        <v>1727</v>
      </c>
      <c r="G2075" s="292" t="s">
        <v>398</v>
      </c>
      <c r="H2075" s="293">
        <v>649.34100000000001</v>
      </c>
      <c r="I2075" s="294"/>
      <c r="J2075" s="295">
        <f>ROUND(I2075*H2075,2)</f>
        <v>0</v>
      </c>
      <c r="K2075" s="291" t="s">
        <v>212</v>
      </c>
      <c r="L2075" s="296"/>
      <c r="M2075" s="297" t="s">
        <v>1</v>
      </c>
      <c r="N2075" s="298" t="s">
        <v>41</v>
      </c>
      <c r="O2075" s="92"/>
      <c r="P2075" s="236">
        <f>O2075*H2075</f>
        <v>0</v>
      </c>
      <c r="Q2075" s="236">
        <v>0.0054000000000000003</v>
      </c>
      <c r="R2075" s="236">
        <f>Q2075*H2075</f>
        <v>3.5064414000000004</v>
      </c>
      <c r="S2075" s="236">
        <v>0</v>
      </c>
      <c r="T2075" s="237">
        <f>S2075*H2075</f>
        <v>0</v>
      </c>
      <c r="U2075" s="39"/>
      <c r="V2075" s="39"/>
      <c r="W2075" s="39"/>
      <c r="X2075" s="39"/>
      <c r="Y2075" s="39"/>
      <c r="Z2075" s="39"/>
      <c r="AA2075" s="39"/>
      <c r="AB2075" s="39"/>
      <c r="AC2075" s="39"/>
      <c r="AD2075" s="39"/>
      <c r="AE2075" s="39"/>
      <c r="AR2075" s="238" t="s">
        <v>473</v>
      </c>
      <c r="AT2075" s="238" t="s">
        <v>386</v>
      </c>
      <c r="AU2075" s="238" t="s">
        <v>85</v>
      </c>
      <c r="AY2075" s="18" t="s">
        <v>205</v>
      </c>
      <c r="BE2075" s="239">
        <f>IF(N2075="základní",J2075,0)</f>
        <v>0</v>
      </c>
      <c r="BF2075" s="239">
        <f>IF(N2075="snížená",J2075,0)</f>
        <v>0</v>
      </c>
      <c r="BG2075" s="239">
        <f>IF(N2075="zákl. přenesená",J2075,0)</f>
        <v>0</v>
      </c>
      <c r="BH2075" s="239">
        <f>IF(N2075="sníž. přenesená",J2075,0)</f>
        <v>0</v>
      </c>
      <c r="BI2075" s="239">
        <f>IF(N2075="nulová",J2075,0)</f>
        <v>0</v>
      </c>
      <c r="BJ2075" s="18" t="s">
        <v>83</v>
      </c>
      <c r="BK2075" s="239">
        <f>ROUND(I2075*H2075,2)</f>
        <v>0</v>
      </c>
      <c r="BL2075" s="18" t="s">
        <v>303</v>
      </c>
      <c r="BM2075" s="238" t="s">
        <v>1728</v>
      </c>
    </row>
    <row r="2076" s="13" customFormat="1">
      <c r="A2076" s="13"/>
      <c r="B2076" s="245"/>
      <c r="C2076" s="246"/>
      <c r="D2076" s="247" t="s">
        <v>218</v>
      </c>
      <c r="E2076" s="248" t="s">
        <v>1</v>
      </c>
      <c r="F2076" s="249" t="s">
        <v>219</v>
      </c>
      <c r="G2076" s="246"/>
      <c r="H2076" s="248" t="s">
        <v>1</v>
      </c>
      <c r="I2076" s="250"/>
      <c r="J2076" s="246"/>
      <c r="K2076" s="246"/>
      <c r="L2076" s="251"/>
      <c r="M2076" s="252"/>
      <c r="N2076" s="253"/>
      <c r="O2076" s="253"/>
      <c r="P2076" s="253"/>
      <c r="Q2076" s="253"/>
      <c r="R2076" s="253"/>
      <c r="S2076" s="253"/>
      <c r="T2076" s="254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55" t="s">
        <v>218</v>
      </c>
      <c r="AU2076" s="255" t="s">
        <v>85</v>
      </c>
      <c r="AV2076" s="13" t="s">
        <v>83</v>
      </c>
      <c r="AW2076" s="13" t="s">
        <v>32</v>
      </c>
      <c r="AX2076" s="13" t="s">
        <v>76</v>
      </c>
      <c r="AY2076" s="255" t="s">
        <v>205</v>
      </c>
    </row>
    <row r="2077" s="13" customFormat="1">
      <c r="A2077" s="13"/>
      <c r="B2077" s="245"/>
      <c r="C2077" s="246"/>
      <c r="D2077" s="247" t="s">
        <v>218</v>
      </c>
      <c r="E2077" s="248" t="s">
        <v>1</v>
      </c>
      <c r="F2077" s="249" t="s">
        <v>220</v>
      </c>
      <c r="G2077" s="246"/>
      <c r="H2077" s="248" t="s">
        <v>1</v>
      </c>
      <c r="I2077" s="250"/>
      <c r="J2077" s="246"/>
      <c r="K2077" s="246"/>
      <c r="L2077" s="251"/>
      <c r="M2077" s="252"/>
      <c r="N2077" s="253"/>
      <c r="O2077" s="253"/>
      <c r="P2077" s="253"/>
      <c r="Q2077" s="253"/>
      <c r="R2077" s="253"/>
      <c r="S2077" s="253"/>
      <c r="T2077" s="254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T2077" s="255" t="s">
        <v>218</v>
      </c>
      <c r="AU2077" s="255" t="s">
        <v>85</v>
      </c>
      <c r="AV2077" s="13" t="s">
        <v>83</v>
      </c>
      <c r="AW2077" s="13" t="s">
        <v>32</v>
      </c>
      <c r="AX2077" s="13" t="s">
        <v>76</v>
      </c>
      <c r="AY2077" s="255" t="s">
        <v>205</v>
      </c>
    </row>
    <row r="2078" s="13" customFormat="1">
      <c r="A2078" s="13"/>
      <c r="B2078" s="245"/>
      <c r="C2078" s="246"/>
      <c r="D2078" s="247" t="s">
        <v>218</v>
      </c>
      <c r="E2078" s="248" t="s">
        <v>1</v>
      </c>
      <c r="F2078" s="249" t="s">
        <v>222</v>
      </c>
      <c r="G2078" s="246"/>
      <c r="H2078" s="248" t="s">
        <v>1</v>
      </c>
      <c r="I2078" s="250"/>
      <c r="J2078" s="246"/>
      <c r="K2078" s="246"/>
      <c r="L2078" s="251"/>
      <c r="M2078" s="252"/>
      <c r="N2078" s="253"/>
      <c r="O2078" s="253"/>
      <c r="P2078" s="253"/>
      <c r="Q2078" s="253"/>
      <c r="R2078" s="253"/>
      <c r="S2078" s="253"/>
      <c r="T2078" s="254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55" t="s">
        <v>218</v>
      </c>
      <c r="AU2078" s="255" t="s">
        <v>85</v>
      </c>
      <c r="AV2078" s="13" t="s">
        <v>83</v>
      </c>
      <c r="AW2078" s="13" t="s">
        <v>32</v>
      </c>
      <c r="AX2078" s="13" t="s">
        <v>76</v>
      </c>
      <c r="AY2078" s="255" t="s">
        <v>205</v>
      </c>
    </row>
    <row r="2079" s="13" customFormat="1">
      <c r="A2079" s="13"/>
      <c r="B2079" s="245"/>
      <c r="C2079" s="246"/>
      <c r="D2079" s="247" t="s">
        <v>218</v>
      </c>
      <c r="E2079" s="248" t="s">
        <v>1</v>
      </c>
      <c r="F2079" s="249" t="s">
        <v>1703</v>
      </c>
      <c r="G2079" s="246"/>
      <c r="H2079" s="248" t="s">
        <v>1</v>
      </c>
      <c r="I2079" s="250"/>
      <c r="J2079" s="246"/>
      <c r="K2079" s="246"/>
      <c r="L2079" s="251"/>
      <c r="M2079" s="252"/>
      <c r="N2079" s="253"/>
      <c r="O2079" s="253"/>
      <c r="P2079" s="253"/>
      <c r="Q2079" s="253"/>
      <c r="R2079" s="253"/>
      <c r="S2079" s="253"/>
      <c r="T2079" s="254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T2079" s="255" t="s">
        <v>218</v>
      </c>
      <c r="AU2079" s="255" t="s">
        <v>85</v>
      </c>
      <c r="AV2079" s="13" t="s">
        <v>83</v>
      </c>
      <c r="AW2079" s="13" t="s">
        <v>32</v>
      </c>
      <c r="AX2079" s="13" t="s">
        <v>76</v>
      </c>
      <c r="AY2079" s="255" t="s">
        <v>205</v>
      </c>
    </row>
    <row r="2080" s="13" customFormat="1">
      <c r="A2080" s="13"/>
      <c r="B2080" s="245"/>
      <c r="C2080" s="246"/>
      <c r="D2080" s="247" t="s">
        <v>218</v>
      </c>
      <c r="E2080" s="248" t="s">
        <v>1</v>
      </c>
      <c r="F2080" s="249" t="s">
        <v>1704</v>
      </c>
      <c r="G2080" s="246"/>
      <c r="H2080" s="248" t="s">
        <v>1</v>
      </c>
      <c r="I2080" s="250"/>
      <c r="J2080" s="246"/>
      <c r="K2080" s="246"/>
      <c r="L2080" s="251"/>
      <c r="M2080" s="252"/>
      <c r="N2080" s="253"/>
      <c r="O2080" s="253"/>
      <c r="P2080" s="253"/>
      <c r="Q2080" s="253"/>
      <c r="R2080" s="253"/>
      <c r="S2080" s="253"/>
      <c r="T2080" s="254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55" t="s">
        <v>218</v>
      </c>
      <c r="AU2080" s="255" t="s">
        <v>85</v>
      </c>
      <c r="AV2080" s="13" t="s">
        <v>83</v>
      </c>
      <c r="AW2080" s="13" t="s">
        <v>32</v>
      </c>
      <c r="AX2080" s="13" t="s">
        <v>76</v>
      </c>
      <c r="AY2080" s="255" t="s">
        <v>205</v>
      </c>
    </row>
    <row r="2081" s="13" customFormat="1">
      <c r="A2081" s="13"/>
      <c r="B2081" s="245"/>
      <c r="C2081" s="246"/>
      <c r="D2081" s="247" t="s">
        <v>218</v>
      </c>
      <c r="E2081" s="248" t="s">
        <v>1</v>
      </c>
      <c r="F2081" s="249" t="s">
        <v>222</v>
      </c>
      <c r="G2081" s="246"/>
      <c r="H2081" s="248" t="s">
        <v>1</v>
      </c>
      <c r="I2081" s="250"/>
      <c r="J2081" s="246"/>
      <c r="K2081" s="246"/>
      <c r="L2081" s="251"/>
      <c r="M2081" s="252"/>
      <c r="N2081" s="253"/>
      <c r="O2081" s="253"/>
      <c r="P2081" s="253"/>
      <c r="Q2081" s="253"/>
      <c r="R2081" s="253"/>
      <c r="S2081" s="253"/>
      <c r="T2081" s="254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255" t="s">
        <v>218</v>
      </c>
      <c r="AU2081" s="255" t="s">
        <v>85</v>
      </c>
      <c r="AV2081" s="13" t="s">
        <v>83</v>
      </c>
      <c r="AW2081" s="13" t="s">
        <v>32</v>
      </c>
      <c r="AX2081" s="13" t="s">
        <v>76</v>
      </c>
      <c r="AY2081" s="255" t="s">
        <v>205</v>
      </c>
    </row>
    <row r="2082" s="14" customFormat="1">
      <c r="A2082" s="14"/>
      <c r="B2082" s="256"/>
      <c r="C2082" s="257"/>
      <c r="D2082" s="247" t="s">
        <v>218</v>
      </c>
      <c r="E2082" s="258" t="s">
        <v>1</v>
      </c>
      <c r="F2082" s="259" t="s">
        <v>1705</v>
      </c>
      <c r="G2082" s="257"/>
      <c r="H2082" s="260">
        <v>389.75</v>
      </c>
      <c r="I2082" s="261"/>
      <c r="J2082" s="257"/>
      <c r="K2082" s="257"/>
      <c r="L2082" s="262"/>
      <c r="M2082" s="263"/>
      <c r="N2082" s="264"/>
      <c r="O2082" s="264"/>
      <c r="P2082" s="264"/>
      <c r="Q2082" s="264"/>
      <c r="R2082" s="264"/>
      <c r="S2082" s="264"/>
      <c r="T2082" s="265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66" t="s">
        <v>218</v>
      </c>
      <c r="AU2082" s="266" t="s">
        <v>85</v>
      </c>
      <c r="AV2082" s="14" t="s">
        <v>85</v>
      </c>
      <c r="AW2082" s="14" t="s">
        <v>32</v>
      </c>
      <c r="AX2082" s="14" t="s">
        <v>76</v>
      </c>
      <c r="AY2082" s="266" t="s">
        <v>205</v>
      </c>
    </row>
    <row r="2083" s="16" customFormat="1">
      <c r="A2083" s="16"/>
      <c r="B2083" s="278"/>
      <c r="C2083" s="279"/>
      <c r="D2083" s="247" t="s">
        <v>218</v>
      </c>
      <c r="E2083" s="280" t="s">
        <v>1</v>
      </c>
      <c r="F2083" s="281" t="s">
        <v>241</v>
      </c>
      <c r="G2083" s="279"/>
      <c r="H2083" s="282">
        <v>389.75</v>
      </c>
      <c r="I2083" s="283"/>
      <c r="J2083" s="279"/>
      <c r="K2083" s="279"/>
      <c r="L2083" s="284"/>
      <c r="M2083" s="285"/>
      <c r="N2083" s="286"/>
      <c r="O2083" s="286"/>
      <c r="P2083" s="286"/>
      <c r="Q2083" s="286"/>
      <c r="R2083" s="286"/>
      <c r="S2083" s="286"/>
      <c r="T2083" s="287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T2083" s="288" t="s">
        <v>218</v>
      </c>
      <c r="AU2083" s="288" t="s">
        <v>85</v>
      </c>
      <c r="AV2083" s="16" t="s">
        <v>214</v>
      </c>
      <c r="AW2083" s="16" t="s">
        <v>32</v>
      </c>
      <c r="AX2083" s="16" t="s">
        <v>76</v>
      </c>
      <c r="AY2083" s="288" t="s">
        <v>205</v>
      </c>
    </row>
    <row r="2084" s="13" customFormat="1">
      <c r="A2084" s="13"/>
      <c r="B2084" s="245"/>
      <c r="C2084" s="246"/>
      <c r="D2084" s="247" t="s">
        <v>218</v>
      </c>
      <c r="E2084" s="248" t="s">
        <v>1</v>
      </c>
      <c r="F2084" s="249" t="s">
        <v>222</v>
      </c>
      <c r="G2084" s="246"/>
      <c r="H2084" s="248" t="s">
        <v>1</v>
      </c>
      <c r="I2084" s="250"/>
      <c r="J2084" s="246"/>
      <c r="K2084" s="246"/>
      <c r="L2084" s="251"/>
      <c r="M2084" s="252"/>
      <c r="N2084" s="253"/>
      <c r="O2084" s="253"/>
      <c r="P2084" s="253"/>
      <c r="Q2084" s="253"/>
      <c r="R2084" s="253"/>
      <c r="S2084" s="253"/>
      <c r="T2084" s="254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255" t="s">
        <v>218</v>
      </c>
      <c r="AU2084" s="255" t="s">
        <v>85</v>
      </c>
      <c r="AV2084" s="13" t="s">
        <v>83</v>
      </c>
      <c r="AW2084" s="13" t="s">
        <v>32</v>
      </c>
      <c r="AX2084" s="13" t="s">
        <v>76</v>
      </c>
      <c r="AY2084" s="255" t="s">
        <v>205</v>
      </c>
    </row>
    <row r="2085" s="13" customFormat="1">
      <c r="A2085" s="13"/>
      <c r="B2085" s="245"/>
      <c r="C2085" s="246"/>
      <c r="D2085" s="247" t="s">
        <v>218</v>
      </c>
      <c r="E2085" s="248" t="s">
        <v>1</v>
      </c>
      <c r="F2085" s="249" t="s">
        <v>1707</v>
      </c>
      <c r="G2085" s="246"/>
      <c r="H2085" s="248" t="s">
        <v>1</v>
      </c>
      <c r="I2085" s="250"/>
      <c r="J2085" s="246"/>
      <c r="K2085" s="246"/>
      <c r="L2085" s="251"/>
      <c r="M2085" s="252"/>
      <c r="N2085" s="253"/>
      <c r="O2085" s="253"/>
      <c r="P2085" s="253"/>
      <c r="Q2085" s="253"/>
      <c r="R2085" s="253"/>
      <c r="S2085" s="253"/>
      <c r="T2085" s="254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55" t="s">
        <v>218</v>
      </c>
      <c r="AU2085" s="255" t="s">
        <v>85</v>
      </c>
      <c r="AV2085" s="13" t="s">
        <v>83</v>
      </c>
      <c r="AW2085" s="13" t="s">
        <v>32</v>
      </c>
      <c r="AX2085" s="13" t="s">
        <v>76</v>
      </c>
      <c r="AY2085" s="255" t="s">
        <v>205</v>
      </c>
    </row>
    <row r="2086" s="14" customFormat="1">
      <c r="A2086" s="14"/>
      <c r="B2086" s="256"/>
      <c r="C2086" s="257"/>
      <c r="D2086" s="247" t="s">
        <v>218</v>
      </c>
      <c r="E2086" s="258" t="s">
        <v>1</v>
      </c>
      <c r="F2086" s="259" t="s">
        <v>1708</v>
      </c>
      <c r="G2086" s="257"/>
      <c r="H2086" s="260">
        <v>125.31</v>
      </c>
      <c r="I2086" s="261"/>
      <c r="J2086" s="257"/>
      <c r="K2086" s="257"/>
      <c r="L2086" s="262"/>
      <c r="M2086" s="263"/>
      <c r="N2086" s="264"/>
      <c r="O2086" s="264"/>
      <c r="P2086" s="264"/>
      <c r="Q2086" s="264"/>
      <c r="R2086" s="264"/>
      <c r="S2086" s="264"/>
      <c r="T2086" s="265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66" t="s">
        <v>218</v>
      </c>
      <c r="AU2086" s="266" t="s">
        <v>85</v>
      </c>
      <c r="AV2086" s="14" t="s">
        <v>85</v>
      </c>
      <c r="AW2086" s="14" t="s">
        <v>32</v>
      </c>
      <c r="AX2086" s="14" t="s">
        <v>76</v>
      </c>
      <c r="AY2086" s="266" t="s">
        <v>205</v>
      </c>
    </row>
    <row r="2087" s="14" customFormat="1">
      <c r="A2087" s="14"/>
      <c r="B2087" s="256"/>
      <c r="C2087" s="257"/>
      <c r="D2087" s="247" t="s">
        <v>218</v>
      </c>
      <c r="E2087" s="258" t="s">
        <v>1</v>
      </c>
      <c r="F2087" s="259" t="s">
        <v>1709</v>
      </c>
      <c r="G2087" s="257"/>
      <c r="H2087" s="260">
        <v>42.075000000000003</v>
      </c>
      <c r="I2087" s="261"/>
      <c r="J2087" s="257"/>
      <c r="K2087" s="257"/>
      <c r="L2087" s="262"/>
      <c r="M2087" s="263"/>
      <c r="N2087" s="264"/>
      <c r="O2087" s="264"/>
      <c r="P2087" s="264"/>
      <c r="Q2087" s="264"/>
      <c r="R2087" s="264"/>
      <c r="S2087" s="264"/>
      <c r="T2087" s="265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T2087" s="266" t="s">
        <v>218</v>
      </c>
      <c r="AU2087" s="266" t="s">
        <v>85</v>
      </c>
      <c r="AV2087" s="14" t="s">
        <v>85</v>
      </c>
      <c r="AW2087" s="14" t="s">
        <v>32</v>
      </c>
      <c r="AX2087" s="14" t="s">
        <v>76</v>
      </c>
      <c r="AY2087" s="266" t="s">
        <v>205</v>
      </c>
    </row>
    <row r="2088" s="16" customFormat="1">
      <c r="A2088" s="16"/>
      <c r="B2088" s="278"/>
      <c r="C2088" s="279"/>
      <c r="D2088" s="247" t="s">
        <v>218</v>
      </c>
      <c r="E2088" s="280" t="s">
        <v>1</v>
      </c>
      <c r="F2088" s="281" t="s">
        <v>241</v>
      </c>
      <c r="G2088" s="279"/>
      <c r="H2088" s="282">
        <v>167.38499999999999</v>
      </c>
      <c r="I2088" s="283"/>
      <c r="J2088" s="279"/>
      <c r="K2088" s="279"/>
      <c r="L2088" s="284"/>
      <c r="M2088" s="285"/>
      <c r="N2088" s="286"/>
      <c r="O2088" s="286"/>
      <c r="P2088" s="286"/>
      <c r="Q2088" s="286"/>
      <c r="R2088" s="286"/>
      <c r="S2088" s="286"/>
      <c r="T2088" s="287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T2088" s="288" t="s">
        <v>218</v>
      </c>
      <c r="AU2088" s="288" t="s">
        <v>85</v>
      </c>
      <c r="AV2088" s="16" t="s">
        <v>214</v>
      </c>
      <c r="AW2088" s="16" t="s">
        <v>32</v>
      </c>
      <c r="AX2088" s="16" t="s">
        <v>76</v>
      </c>
      <c r="AY2088" s="288" t="s">
        <v>205</v>
      </c>
    </row>
    <row r="2089" s="15" customFormat="1">
      <c r="A2089" s="15"/>
      <c r="B2089" s="267"/>
      <c r="C2089" s="268"/>
      <c r="D2089" s="247" t="s">
        <v>218</v>
      </c>
      <c r="E2089" s="269" t="s">
        <v>1</v>
      </c>
      <c r="F2089" s="270" t="s">
        <v>229</v>
      </c>
      <c r="G2089" s="268"/>
      <c r="H2089" s="271">
        <v>557.13499999999999</v>
      </c>
      <c r="I2089" s="272"/>
      <c r="J2089" s="268"/>
      <c r="K2089" s="268"/>
      <c r="L2089" s="273"/>
      <c r="M2089" s="274"/>
      <c r="N2089" s="275"/>
      <c r="O2089" s="275"/>
      <c r="P2089" s="275"/>
      <c r="Q2089" s="275"/>
      <c r="R2089" s="275"/>
      <c r="S2089" s="275"/>
      <c r="T2089" s="276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T2089" s="277" t="s">
        <v>218</v>
      </c>
      <c r="AU2089" s="277" t="s">
        <v>85</v>
      </c>
      <c r="AV2089" s="15" t="s">
        <v>213</v>
      </c>
      <c r="AW2089" s="15" t="s">
        <v>32</v>
      </c>
      <c r="AX2089" s="15" t="s">
        <v>83</v>
      </c>
      <c r="AY2089" s="277" t="s">
        <v>205</v>
      </c>
    </row>
    <row r="2090" s="14" customFormat="1">
      <c r="A2090" s="14"/>
      <c r="B2090" s="256"/>
      <c r="C2090" s="257"/>
      <c r="D2090" s="247" t="s">
        <v>218</v>
      </c>
      <c r="E2090" s="257"/>
      <c r="F2090" s="259" t="s">
        <v>1729</v>
      </c>
      <c r="G2090" s="257"/>
      <c r="H2090" s="260">
        <v>649.34100000000001</v>
      </c>
      <c r="I2090" s="261"/>
      <c r="J2090" s="257"/>
      <c r="K2090" s="257"/>
      <c r="L2090" s="262"/>
      <c r="M2090" s="263"/>
      <c r="N2090" s="264"/>
      <c r="O2090" s="264"/>
      <c r="P2090" s="264"/>
      <c r="Q2090" s="264"/>
      <c r="R2090" s="264"/>
      <c r="S2090" s="264"/>
      <c r="T2090" s="265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T2090" s="266" t="s">
        <v>218</v>
      </c>
      <c r="AU2090" s="266" t="s">
        <v>85</v>
      </c>
      <c r="AV2090" s="14" t="s">
        <v>85</v>
      </c>
      <c r="AW2090" s="14" t="s">
        <v>4</v>
      </c>
      <c r="AX2090" s="14" t="s">
        <v>83</v>
      </c>
      <c r="AY2090" s="266" t="s">
        <v>205</v>
      </c>
    </row>
    <row r="2091" s="2" customFormat="1" ht="37.8" customHeight="1">
      <c r="A2091" s="39"/>
      <c r="B2091" s="40"/>
      <c r="C2091" s="227" t="s">
        <v>1730</v>
      </c>
      <c r="D2091" s="227" t="s">
        <v>208</v>
      </c>
      <c r="E2091" s="228" t="s">
        <v>1731</v>
      </c>
      <c r="F2091" s="229" t="s">
        <v>1732</v>
      </c>
      <c r="G2091" s="230" t="s">
        <v>398</v>
      </c>
      <c r="H2091" s="231">
        <v>318.56299999999999</v>
      </c>
      <c r="I2091" s="232"/>
      <c r="J2091" s="233">
        <f>ROUND(I2091*H2091,2)</f>
        <v>0</v>
      </c>
      <c r="K2091" s="229" t="s">
        <v>212</v>
      </c>
      <c r="L2091" s="45"/>
      <c r="M2091" s="234" t="s">
        <v>1</v>
      </c>
      <c r="N2091" s="235" t="s">
        <v>41</v>
      </c>
      <c r="O2091" s="92"/>
      <c r="P2091" s="236">
        <f>O2091*H2091</f>
        <v>0</v>
      </c>
      <c r="Q2091" s="236">
        <v>0.00018000000000000001</v>
      </c>
      <c r="R2091" s="236">
        <f>Q2091*H2091</f>
        <v>0.057341340000000005</v>
      </c>
      <c r="S2091" s="236">
        <v>0</v>
      </c>
      <c r="T2091" s="237">
        <f>S2091*H2091</f>
        <v>0</v>
      </c>
      <c r="U2091" s="39"/>
      <c r="V2091" s="39"/>
      <c r="W2091" s="39"/>
      <c r="X2091" s="39"/>
      <c r="Y2091" s="39"/>
      <c r="Z2091" s="39"/>
      <c r="AA2091" s="39"/>
      <c r="AB2091" s="39"/>
      <c r="AC2091" s="39"/>
      <c r="AD2091" s="39"/>
      <c r="AE2091" s="39"/>
      <c r="AR2091" s="238" t="s">
        <v>303</v>
      </c>
      <c r="AT2091" s="238" t="s">
        <v>208</v>
      </c>
      <c r="AU2091" s="238" t="s">
        <v>85</v>
      </c>
      <c r="AY2091" s="18" t="s">
        <v>205</v>
      </c>
      <c r="BE2091" s="239">
        <f>IF(N2091="základní",J2091,0)</f>
        <v>0</v>
      </c>
      <c r="BF2091" s="239">
        <f>IF(N2091="snížená",J2091,0)</f>
        <v>0</v>
      </c>
      <c r="BG2091" s="239">
        <f>IF(N2091="zákl. přenesená",J2091,0)</f>
        <v>0</v>
      </c>
      <c r="BH2091" s="239">
        <f>IF(N2091="sníž. přenesená",J2091,0)</f>
        <v>0</v>
      </c>
      <c r="BI2091" s="239">
        <f>IF(N2091="nulová",J2091,0)</f>
        <v>0</v>
      </c>
      <c r="BJ2091" s="18" t="s">
        <v>83</v>
      </c>
      <c r="BK2091" s="239">
        <f>ROUND(I2091*H2091,2)</f>
        <v>0</v>
      </c>
      <c r="BL2091" s="18" t="s">
        <v>303</v>
      </c>
      <c r="BM2091" s="238" t="s">
        <v>1733</v>
      </c>
    </row>
    <row r="2092" s="2" customFormat="1">
      <c r="A2092" s="39"/>
      <c r="B2092" s="40"/>
      <c r="C2092" s="41"/>
      <c r="D2092" s="240" t="s">
        <v>216</v>
      </c>
      <c r="E2092" s="41"/>
      <c r="F2092" s="241" t="s">
        <v>1734</v>
      </c>
      <c r="G2092" s="41"/>
      <c r="H2092" s="41"/>
      <c r="I2092" s="242"/>
      <c r="J2092" s="41"/>
      <c r="K2092" s="41"/>
      <c r="L2092" s="45"/>
      <c r="M2092" s="243"/>
      <c r="N2092" s="244"/>
      <c r="O2092" s="92"/>
      <c r="P2092" s="92"/>
      <c r="Q2092" s="92"/>
      <c r="R2092" s="92"/>
      <c r="S2092" s="92"/>
      <c r="T2092" s="93"/>
      <c r="U2092" s="39"/>
      <c r="V2092" s="39"/>
      <c r="W2092" s="39"/>
      <c r="X2092" s="39"/>
      <c r="Y2092" s="39"/>
      <c r="Z2092" s="39"/>
      <c r="AA2092" s="39"/>
      <c r="AB2092" s="39"/>
      <c r="AC2092" s="39"/>
      <c r="AD2092" s="39"/>
      <c r="AE2092" s="39"/>
      <c r="AT2092" s="18" t="s">
        <v>216</v>
      </c>
      <c r="AU2092" s="18" t="s">
        <v>85</v>
      </c>
    </row>
    <row r="2093" s="13" customFormat="1">
      <c r="A2093" s="13"/>
      <c r="B2093" s="245"/>
      <c r="C2093" s="246"/>
      <c r="D2093" s="247" t="s">
        <v>218</v>
      </c>
      <c r="E2093" s="248" t="s">
        <v>1</v>
      </c>
      <c r="F2093" s="249" t="s">
        <v>219</v>
      </c>
      <c r="G2093" s="246"/>
      <c r="H2093" s="248" t="s">
        <v>1</v>
      </c>
      <c r="I2093" s="250"/>
      <c r="J2093" s="246"/>
      <c r="K2093" s="246"/>
      <c r="L2093" s="251"/>
      <c r="M2093" s="252"/>
      <c r="N2093" s="253"/>
      <c r="O2093" s="253"/>
      <c r="P2093" s="253"/>
      <c r="Q2093" s="253"/>
      <c r="R2093" s="253"/>
      <c r="S2093" s="253"/>
      <c r="T2093" s="254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T2093" s="255" t="s">
        <v>218</v>
      </c>
      <c r="AU2093" s="255" t="s">
        <v>85</v>
      </c>
      <c r="AV2093" s="13" t="s">
        <v>83</v>
      </c>
      <c r="AW2093" s="13" t="s">
        <v>32</v>
      </c>
      <c r="AX2093" s="13" t="s">
        <v>76</v>
      </c>
      <c r="AY2093" s="255" t="s">
        <v>205</v>
      </c>
    </row>
    <row r="2094" s="13" customFormat="1">
      <c r="A2094" s="13"/>
      <c r="B2094" s="245"/>
      <c r="C2094" s="246"/>
      <c r="D2094" s="247" t="s">
        <v>218</v>
      </c>
      <c r="E2094" s="248" t="s">
        <v>1</v>
      </c>
      <c r="F2094" s="249" t="s">
        <v>220</v>
      </c>
      <c r="G2094" s="246"/>
      <c r="H2094" s="248" t="s">
        <v>1</v>
      </c>
      <c r="I2094" s="250"/>
      <c r="J2094" s="246"/>
      <c r="K2094" s="246"/>
      <c r="L2094" s="251"/>
      <c r="M2094" s="252"/>
      <c r="N2094" s="253"/>
      <c r="O2094" s="253"/>
      <c r="P2094" s="253"/>
      <c r="Q2094" s="253"/>
      <c r="R2094" s="253"/>
      <c r="S2094" s="253"/>
      <c r="T2094" s="254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55" t="s">
        <v>218</v>
      </c>
      <c r="AU2094" s="255" t="s">
        <v>85</v>
      </c>
      <c r="AV2094" s="13" t="s">
        <v>83</v>
      </c>
      <c r="AW2094" s="13" t="s">
        <v>32</v>
      </c>
      <c r="AX2094" s="13" t="s">
        <v>76</v>
      </c>
      <c r="AY2094" s="255" t="s">
        <v>205</v>
      </c>
    </row>
    <row r="2095" s="13" customFormat="1">
      <c r="A2095" s="13"/>
      <c r="B2095" s="245"/>
      <c r="C2095" s="246"/>
      <c r="D2095" s="247" t="s">
        <v>218</v>
      </c>
      <c r="E2095" s="248" t="s">
        <v>1</v>
      </c>
      <c r="F2095" s="249" t="s">
        <v>222</v>
      </c>
      <c r="G2095" s="246"/>
      <c r="H2095" s="248" t="s">
        <v>1</v>
      </c>
      <c r="I2095" s="250"/>
      <c r="J2095" s="246"/>
      <c r="K2095" s="246"/>
      <c r="L2095" s="251"/>
      <c r="M2095" s="252"/>
      <c r="N2095" s="253"/>
      <c r="O2095" s="253"/>
      <c r="P2095" s="253"/>
      <c r="Q2095" s="253"/>
      <c r="R2095" s="253"/>
      <c r="S2095" s="253"/>
      <c r="T2095" s="254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255" t="s">
        <v>218</v>
      </c>
      <c r="AU2095" s="255" t="s">
        <v>85</v>
      </c>
      <c r="AV2095" s="13" t="s">
        <v>83</v>
      </c>
      <c r="AW2095" s="13" t="s">
        <v>32</v>
      </c>
      <c r="AX2095" s="13" t="s">
        <v>76</v>
      </c>
      <c r="AY2095" s="255" t="s">
        <v>205</v>
      </c>
    </row>
    <row r="2096" s="13" customFormat="1">
      <c r="A2096" s="13"/>
      <c r="B2096" s="245"/>
      <c r="C2096" s="246"/>
      <c r="D2096" s="247" t="s">
        <v>218</v>
      </c>
      <c r="E2096" s="248" t="s">
        <v>1</v>
      </c>
      <c r="F2096" s="249" t="s">
        <v>1703</v>
      </c>
      <c r="G2096" s="246"/>
      <c r="H2096" s="248" t="s">
        <v>1</v>
      </c>
      <c r="I2096" s="250"/>
      <c r="J2096" s="246"/>
      <c r="K2096" s="246"/>
      <c r="L2096" s="251"/>
      <c r="M2096" s="252"/>
      <c r="N2096" s="253"/>
      <c r="O2096" s="253"/>
      <c r="P2096" s="253"/>
      <c r="Q2096" s="253"/>
      <c r="R2096" s="253"/>
      <c r="S2096" s="253"/>
      <c r="T2096" s="254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255" t="s">
        <v>218</v>
      </c>
      <c r="AU2096" s="255" t="s">
        <v>85</v>
      </c>
      <c r="AV2096" s="13" t="s">
        <v>83</v>
      </c>
      <c r="AW2096" s="13" t="s">
        <v>32</v>
      </c>
      <c r="AX2096" s="13" t="s">
        <v>76</v>
      </c>
      <c r="AY2096" s="255" t="s">
        <v>205</v>
      </c>
    </row>
    <row r="2097" s="13" customFormat="1">
      <c r="A2097" s="13"/>
      <c r="B2097" s="245"/>
      <c r="C2097" s="246"/>
      <c r="D2097" s="247" t="s">
        <v>218</v>
      </c>
      <c r="E2097" s="248" t="s">
        <v>1</v>
      </c>
      <c r="F2097" s="249" t="s">
        <v>1735</v>
      </c>
      <c r="G2097" s="246"/>
      <c r="H2097" s="248" t="s">
        <v>1</v>
      </c>
      <c r="I2097" s="250"/>
      <c r="J2097" s="246"/>
      <c r="K2097" s="246"/>
      <c r="L2097" s="251"/>
      <c r="M2097" s="252"/>
      <c r="N2097" s="253"/>
      <c r="O2097" s="253"/>
      <c r="P2097" s="253"/>
      <c r="Q2097" s="253"/>
      <c r="R2097" s="253"/>
      <c r="S2097" s="253"/>
      <c r="T2097" s="254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55" t="s">
        <v>218</v>
      </c>
      <c r="AU2097" s="255" t="s">
        <v>85</v>
      </c>
      <c r="AV2097" s="13" t="s">
        <v>83</v>
      </c>
      <c r="AW2097" s="13" t="s">
        <v>32</v>
      </c>
      <c r="AX2097" s="13" t="s">
        <v>76</v>
      </c>
      <c r="AY2097" s="255" t="s">
        <v>205</v>
      </c>
    </row>
    <row r="2098" s="13" customFormat="1">
      <c r="A2098" s="13"/>
      <c r="B2098" s="245"/>
      <c r="C2098" s="246"/>
      <c r="D2098" s="247" t="s">
        <v>218</v>
      </c>
      <c r="E2098" s="248" t="s">
        <v>1</v>
      </c>
      <c r="F2098" s="249" t="s">
        <v>222</v>
      </c>
      <c r="G2098" s="246"/>
      <c r="H2098" s="248" t="s">
        <v>1</v>
      </c>
      <c r="I2098" s="250"/>
      <c r="J2098" s="246"/>
      <c r="K2098" s="246"/>
      <c r="L2098" s="251"/>
      <c r="M2098" s="252"/>
      <c r="N2098" s="253"/>
      <c r="O2098" s="253"/>
      <c r="P2098" s="253"/>
      <c r="Q2098" s="253"/>
      <c r="R2098" s="253"/>
      <c r="S2098" s="253"/>
      <c r="T2098" s="254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55" t="s">
        <v>218</v>
      </c>
      <c r="AU2098" s="255" t="s">
        <v>85</v>
      </c>
      <c r="AV2098" s="13" t="s">
        <v>83</v>
      </c>
      <c r="AW2098" s="13" t="s">
        <v>32</v>
      </c>
      <c r="AX2098" s="13" t="s">
        <v>76</v>
      </c>
      <c r="AY2098" s="255" t="s">
        <v>205</v>
      </c>
    </row>
    <row r="2099" s="14" customFormat="1">
      <c r="A2099" s="14"/>
      <c r="B2099" s="256"/>
      <c r="C2099" s="257"/>
      <c r="D2099" s="247" t="s">
        <v>218</v>
      </c>
      <c r="E2099" s="258" t="s">
        <v>1</v>
      </c>
      <c r="F2099" s="259" t="s">
        <v>1705</v>
      </c>
      <c r="G2099" s="257"/>
      <c r="H2099" s="260">
        <v>389.75</v>
      </c>
      <c r="I2099" s="261"/>
      <c r="J2099" s="257"/>
      <c r="K2099" s="257"/>
      <c r="L2099" s="262"/>
      <c r="M2099" s="263"/>
      <c r="N2099" s="264"/>
      <c r="O2099" s="264"/>
      <c r="P2099" s="264"/>
      <c r="Q2099" s="264"/>
      <c r="R2099" s="264"/>
      <c r="S2099" s="264"/>
      <c r="T2099" s="265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T2099" s="266" t="s">
        <v>218</v>
      </c>
      <c r="AU2099" s="266" t="s">
        <v>85</v>
      </c>
      <c r="AV2099" s="14" t="s">
        <v>85</v>
      </c>
      <c r="AW2099" s="14" t="s">
        <v>32</v>
      </c>
      <c r="AX2099" s="14" t="s">
        <v>76</v>
      </c>
      <c r="AY2099" s="266" t="s">
        <v>205</v>
      </c>
    </row>
    <row r="2100" s="14" customFormat="1">
      <c r="A2100" s="14"/>
      <c r="B2100" s="256"/>
      <c r="C2100" s="257"/>
      <c r="D2100" s="247" t="s">
        <v>218</v>
      </c>
      <c r="E2100" s="258" t="s">
        <v>1</v>
      </c>
      <c r="F2100" s="259" t="s">
        <v>1706</v>
      </c>
      <c r="G2100" s="257"/>
      <c r="H2100" s="260">
        <v>35</v>
      </c>
      <c r="I2100" s="261"/>
      <c r="J2100" s="257"/>
      <c r="K2100" s="257"/>
      <c r="L2100" s="262"/>
      <c r="M2100" s="263"/>
      <c r="N2100" s="264"/>
      <c r="O2100" s="264"/>
      <c r="P2100" s="264"/>
      <c r="Q2100" s="264"/>
      <c r="R2100" s="264"/>
      <c r="S2100" s="264"/>
      <c r="T2100" s="265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T2100" s="266" t="s">
        <v>218</v>
      </c>
      <c r="AU2100" s="266" t="s">
        <v>85</v>
      </c>
      <c r="AV2100" s="14" t="s">
        <v>85</v>
      </c>
      <c r="AW2100" s="14" t="s">
        <v>32</v>
      </c>
      <c r="AX2100" s="14" t="s">
        <v>76</v>
      </c>
      <c r="AY2100" s="266" t="s">
        <v>205</v>
      </c>
    </row>
    <row r="2101" s="15" customFormat="1">
      <c r="A2101" s="15"/>
      <c r="B2101" s="267"/>
      <c r="C2101" s="268"/>
      <c r="D2101" s="247" t="s">
        <v>218</v>
      </c>
      <c r="E2101" s="269" t="s">
        <v>1</v>
      </c>
      <c r="F2101" s="270" t="s">
        <v>229</v>
      </c>
      <c r="G2101" s="268"/>
      <c r="H2101" s="271">
        <v>424.75</v>
      </c>
      <c r="I2101" s="272"/>
      <c r="J2101" s="268"/>
      <c r="K2101" s="268"/>
      <c r="L2101" s="273"/>
      <c r="M2101" s="274"/>
      <c r="N2101" s="275"/>
      <c r="O2101" s="275"/>
      <c r="P2101" s="275"/>
      <c r="Q2101" s="275"/>
      <c r="R2101" s="275"/>
      <c r="S2101" s="275"/>
      <c r="T2101" s="276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T2101" s="277" t="s">
        <v>218</v>
      </c>
      <c r="AU2101" s="277" t="s">
        <v>85</v>
      </c>
      <c r="AV2101" s="15" t="s">
        <v>213</v>
      </c>
      <c r="AW2101" s="15" t="s">
        <v>32</v>
      </c>
      <c r="AX2101" s="15" t="s">
        <v>83</v>
      </c>
      <c r="AY2101" s="277" t="s">
        <v>205</v>
      </c>
    </row>
    <row r="2102" s="14" customFormat="1">
      <c r="A2102" s="14"/>
      <c r="B2102" s="256"/>
      <c r="C2102" s="257"/>
      <c r="D2102" s="247" t="s">
        <v>218</v>
      </c>
      <c r="E2102" s="257"/>
      <c r="F2102" s="259" t="s">
        <v>1736</v>
      </c>
      <c r="G2102" s="257"/>
      <c r="H2102" s="260">
        <v>318.56299999999999</v>
      </c>
      <c r="I2102" s="261"/>
      <c r="J2102" s="257"/>
      <c r="K2102" s="257"/>
      <c r="L2102" s="262"/>
      <c r="M2102" s="263"/>
      <c r="N2102" s="264"/>
      <c r="O2102" s="264"/>
      <c r="P2102" s="264"/>
      <c r="Q2102" s="264"/>
      <c r="R2102" s="264"/>
      <c r="S2102" s="264"/>
      <c r="T2102" s="265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T2102" s="266" t="s">
        <v>218</v>
      </c>
      <c r="AU2102" s="266" t="s">
        <v>85</v>
      </c>
      <c r="AV2102" s="14" t="s">
        <v>85</v>
      </c>
      <c r="AW2102" s="14" t="s">
        <v>4</v>
      </c>
      <c r="AX2102" s="14" t="s">
        <v>83</v>
      </c>
      <c r="AY2102" s="266" t="s">
        <v>205</v>
      </c>
    </row>
    <row r="2103" s="2" customFormat="1" ht="37.8" customHeight="1">
      <c r="A2103" s="39"/>
      <c r="B2103" s="40"/>
      <c r="C2103" s="227" t="s">
        <v>1737</v>
      </c>
      <c r="D2103" s="227" t="s">
        <v>208</v>
      </c>
      <c r="E2103" s="228" t="s">
        <v>1738</v>
      </c>
      <c r="F2103" s="229" t="s">
        <v>1739</v>
      </c>
      <c r="G2103" s="230" t="s">
        <v>398</v>
      </c>
      <c r="H2103" s="231">
        <v>84.950000000000003</v>
      </c>
      <c r="I2103" s="232"/>
      <c r="J2103" s="233">
        <f>ROUND(I2103*H2103,2)</f>
        <v>0</v>
      </c>
      <c r="K2103" s="229" t="s">
        <v>212</v>
      </c>
      <c r="L2103" s="45"/>
      <c r="M2103" s="234" t="s">
        <v>1</v>
      </c>
      <c r="N2103" s="235" t="s">
        <v>41</v>
      </c>
      <c r="O2103" s="92"/>
      <c r="P2103" s="236">
        <f>O2103*H2103</f>
        <v>0</v>
      </c>
      <c r="Q2103" s="236">
        <v>0.00036000000000000002</v>
      </c>
      <c r="R2103" s="236">
        <f>Q2103*H2103</f>
        <v>0.030582000000000002</v>
      </c>
      <c r="S2103" s="236">
        <v>0</v>
      </c>
      <c r="T2103" s="237">
        <f>S2103*H2103</f>
        <v>0</v>
      </c>
      <c r="U2103" s="39"/>
      <c r="V2103" s="39"/>
      <c r="W2103" s="39"/>
      <c r="X2103" s="39"/>
      <c r="Y2103" s="39"/>
      <c r="Z2103" s="39"/>
      <c r="AA2103" s="39"/>
      <c r="AB2103" s="39"/>
      <c r="AC2103" s="39"/>
      <c r="AD2103" s="39"/>
      <c r="AE2103" s="39"/>
      <c r="AR2103" s="238" t="s">
        <v>303</v>
      </c>
      <c r="AT2103" s="238" t="s">
        <v>208</v>
      </c>
      <c r="AU2103" s="238" t="s">
        <v>85</v>
      </c>
      <c r="AY2103" s="18" t="s">
        <v>205</v>
      </c>
      <c r="BE2103" s="239">
        <f>IF(N2103="základní",J2103,0)</f>
        <v>0</v>
      </c>
      <c r="BF2103" s="239">
        <f>IF(N2103="snížená",J2103,0)</f>
        <v>0</v>
      </c>
      <c r="BG2103" s="239">
        <f>IF(N2103="zákl. přenesená",J2103,0)</f>
        <v>0</v>
      </c>
      <c r="BH2103" s="239">
        <f>IF(N2103="sníž. přenesená",J2103,0)</f>
        <v>0</v>
      </c>
      <c r="BI2103" s="239">
        <f>IF(N2103="nulová",J2103,0)</f>
        <v>0</v>
      </c>
      <c r="BJ2103" s="18" t="s">
        <v>83</v>
      </c>
      <c r="BK2103" s="239">
        <f>ROUND(I2103*H2103,2)</f>
        <v>0</v>
      </c>
      <c r="BL2103" s="18" t="s">
        <v>303</v>
      </c>
      <c r="BM2103" s="238" t="s">
        <v>1740</v>
      </c>
    </row>
    <row r="2104" s="2" customFormat="1">
      <c r="A2104" s="39"/>
      <c r="B2104" s="40"/>
      <c r="C2104" s="41"/>
      <c r="D2104" s="240" t="s">
        <v>216</v>
      </c>
      <c r="E2104" s="41"/>
      <c r="F2104" s="241" t="s">
        <v>1741</v>
      </c>
      <c r="G2104" s="41"/>
      <c r="H2104" s="41"/>
      <c r="I2104" s="242"/>
      <c r="J2104" s="41"/>
      <c r="K2104" s="41"/>
      <c r="L2104" s="45"/>
      <c r="M2104" s="243"/>
      <c r="N2104" s="244"/>
      <c r="O2104" s="92"/>
      <c r="P2104" s="92"/>
      <c r="Q2104" s="92"/>
      <c r="R2104" s="92"/>
      <c r="S2104" s="92"/>
      <c r="T2104" s="93"/>
      <c r="U2104" s="39"/>
      <c r="V2104" s="39"/>
      <c r="W2104" s="39"/>
      <c r="X2104" s="39"/>
      <c r="Y2104" s="39"/>
      <c r="Z2104" s="39"/>
      <c r="AA2104" s="39"/>
      <c r="AB2104" s="39"/>
      <c r="AC2104" s="39"/>
      <c r="AD2104" s="39"/>
      <c r="AE2104" s="39"/>
      <c r="AT2104" s="18" t="s">
        <v>216</v>
      </c>
      <c r="AU2104" s="18" t="s">
        <v>85</v>
      </c>
    </row>
    <row r="2105" s="13" customFormat="1">
      <c r="A2105" s="13"/>
      <c r="B2105" s="245"/>
      <c r="C2105" s="246"/>
      <c r="D2105" s="247" t="s">
        <v>218</v>
      </c>
      <c r="E2105" s="248" t="s">
        <v>1</v>
      </c>
      <c r="F2105" s="249" t="s">
        <v>219</v>
      </c>
      <c r="G2105" s="246"/>
      <c r="H2105" s="248" t="s">
        <v>1</v>
      </c>
      <c r="I2105" s="250"/>
      <c r="J2105" s="246"/>
      <c r="K2105" s="246"/>
      <c r="L2105" s="251"/>
      <c r="M2105" s="252"/>
      <c r="N2105" s="253"/>
      <c r="O2105" s="253"/>
      <c r="P2105" s="253"/>
      <c r="Q2105" s="253"/>
      <c r="R2105" s="253"/>
      <c r="S2105" s="253"/>
      <c r="T2105" s="254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55" t="s">
        <v>218</v>
      </c>
      <c r="AU2105" s="255" t="s">
        <v>85</v>
      </c>
      <c r="AV2105" s="13" t="s">
        <v>83</v>
      </c>
      <c r="AW2105" s="13" t="s">
        <v>32</v>
      </c>
      <c r="AX2105" s="13" t="s">
        <v>76</v>
      </c>
      <c r="AY2105" s="255" t="s">
        <v>205</v>
      </c>
    </row>
    <row r="2106" s="13" customFormat="1">
      <c r="A2106" s="13"/>
      <c r="B2106" s="245"/>
      <c r="C2106" s="246"/>
      <c r="D2106" s="247" t="s">
        <v>218</v>
      </c>
      <c r="E2106" s="248" t="s">
        <v>1</v>
      </c>
      <c r="F2106" s="249" t="s">
        <v>220</v>
      </c>
      <c r="G2106" s="246"/>
      <c r="H2106" s="248" t="s">
        <v>1</v>
      </c>
      <c r="I2106" s="250"/>
      <c r="J2106" s="246"/>
      <c r="K2106" s="246"/>
      <c r="L2106" s="251"/>
      <c r="M2106" s="252"/>
      <c r="N2106" s="253"/>
      <c r="O2106" s="253"/>
      <c r="P2106" s="253"/>
      <c r="Q2106" s="253"/>
      <c r="R2106" s="253"/>
      <c r="S2106" s="253"/>
      <c r="T2106" s="254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55" t="s">
        <v>218</v>
      </c>
      <c r="AU2106" s="255" t="s">
        <v>85</v>
      </c>
      <c r="AV2106" s="13" t="s">
        <v>83</v>
      </c>
      <c r="AW2106" s="13" t="s">
        <v>32</v>
      </c>
      <c r="AX2106" s="13" t="s">
        <v>76</v>
      </c>
      <c r="AY2106" s="255" t="s">
        <v>205</v>
      </c>
    </row>
    <row r="2107" s="13" customFormat="1">
      <c r="A2107" s="13"/>
      <c r="B2107" s="245"/>
      <c r="C2107" s="246"/>
      <c r="D2107" s="247" t="s">
        <v>218</v>
      </c>
      <c r="E2107" s="248" t="s">
        <v>1</v>
      </c>
      <c r="F2107" s="249" t="s">
        <v>222</v>
      </c>
      <c r="G2107" s="246"/>
      <c r="H2107" s="248" t="s">
        <v>1</v>
      </c>
      <c r="I2107" s="250"/>
      <c r="J2107" s="246"/>
      <c r="K2107" s="246"/>
      <c r="L2107" s="251"/>
      <c r="M2107" s="252"/>
      <c r="N2107" s="253"/>
      <c r="O2107" s="253"/>
      <c r="P2107" s="253"/>
      <c r="Q2107" s="253"/>
      <c r="R2107" s="253"/>
      <c r="S2107" s="253"/>
      <c r="T2107" s="254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T2107" s="255" t="s">
        <v>218</v>
      </c>
      <c r="AU2107" s="255" t="s">
        <v>85</v>
      </c>
      <c r="AV2107" s="13" t="s">
        <v>83</v>
      </c>
      <c r="AW2107" s="13" t="s">
        <v>32</v>
      </c>
      <c r="AX2107" s="13" t="s">
        <v>76</v>
      </c>
      <c r="AY2107" s="255" t="s">
        <v>205</v>
      </c>
    </row>
    <row r="2108" s="13" customFormat="1">
      <c r="A2108" s="13"/>
      <c r="B2108" s="245"/>
      <c r="C2108" s="246"/>
      <c r="D2108" s="247" t="s">
        <v>218</v>
      </c>
      <c r="E2108" s="248" t="s">
        <v>1</v>
      </c>
      <c r="F2108" s="249" t="s">
        <v>1703</v>
      </c>
      <c r="G2108" s="246"/>
      <c r="H2108" s="248" t="s">
        <v>1</v>
      </c>
      <c r="I2108" s="250"/>
      <c r="J2108" s="246"/>
      <c r="K2108" s="246"/>
      <c r="L2108" s="251"/>
      <c r="M2108" s="252"/>
      <c r="N2108" s="253"/>
      <c r="O2108" s="253"/>
      <c r="P2108" s="253"/>
      <c r="Q2108" s="253"/>
      <c r="R2108" s="253"/>
      <c r="S2108" s="253"/>
      <c r="T2108" s="254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55" t="s">
        <v>218</v>
      </c>
      <c r="AU2108" s="255" t="s">
        <v>85</v>
      </c>
      <c r="AV2108" s="13" t="s">
        <v>83</v>
      </c>
      <c r="AW2108" s="13" t="s">
        <v>32</v>
      </c>
      <c r="AX2108" s="13" t="s">
        <v>76</v>
      </c>
      <c r="AY2108" s="255" t="s">
        <v>205</v>
      </c>
    </row>
    <row r="2109" s="13" customFormat="1">
      <c r="A2109" s="13"/>
      <c r="B2109" s="245"/>
      <c r="C2109" s="246"/>
      <c r="D2109" s="247" t="s">
        <v>218</v>
      </c>
      <c r="E2109" s="248" t="s">
        <v>1</v>
      </c>
      <c r="F2109" s="249" t="s">
        <v>1742</v>
      </c>
      <c r="G2109" s="246"/>
      <c r="H2109" s="248" t="s">
        <v>1</v>
      </c>
      <c r="I2109" s="250"/>
      <c r="J2109" s="246"/>
      <c r="K2109" s="246"/>
      <c r="L2109" s="251"/>
      <c r="M2109" s="252"/>
      <c r="N2109" s="253"/>
      <c r="O2109" s="253"/>
      <c r="P2109" s="253"/>
      <c r="Q2109" s="253"/>
      <c r="R2109" s="253"/>
      <c r="S2109" s="253"/>
      <c r="T2109" s="254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T2109" s="255" t="s">
        <v>218</v>
      </c>
      <c r="AU2109" s="255" t="s">
        <v>85</v>
      </c>
      <c r="AV2109" s="13" t="s">
        <v>83</v>
      </c>
      <c r="AW2109" s="13" t="s">
        <v>32</v>
      </c>
      <c r="AX2109" s="13" t="s">
        <v>76</v>
      </c>
      <c r="AY2109" s="255" t="s">
        <v>205</v>
      </c>
    </row>
    <row r="2110" s="13" customFormat="1">
      <c r="A2110" s="13"/>
      <c r="B2110" s="245"/>
      <c r="C2110" s="246"/>
      <c r="D2110" s="247" t="s">
        <v>218</v>
      </c>
      <c r="E2110" s="248" t="s">
        <v>1</v>
      </c>
      <c r="F2110" s="249" t="s">
        <v>222</v>
      </c>
      <c r="G2110" s="246"/>
      <c r="H2110" s="248" t="s">
        <v>1</v>
      </c>
      <c r="I2110" s="250"/>
      <c r="J2110" s="246"/>
      <c r="K2110" s="246"/>
      <c r="L2110" s="251"/>
      <c r="M2110" s="252"/>
      <c r="N2110" s="253"/>
      <c r="O2110" s="253"/>
      <c r="P2110" s="253"/>
      <c r="Q2110" s="253"/>
      <c r="R2110" s="253"/>
      <c r="S2110" s="253"/>
      <c r="T2110" s="254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T2110" s="255" t="s">
        <v>218</v>
      </c>
      <c r="AU2110" s="255" t="s">
        <v>85</v>
      </c>
      <c r="AV2110" s="13" t="s">
        <v>83</v>
      </c>
      <c r="AW2110" s="13" t="s">
        <v>32</v>
      </c>
      <c r="AX2110" s="13" t="s">
        <v>76</v>
      </c>
      <c r="AY2110" s="255" t="s">
        <v>205</v>
      </c>
    </row>
    <row r="2111" s="14" customFormat="1">
      <c r="A2111" s="14"/>
      <c r="B2111" s="256"/>
      <c r="C2111" s="257"/>
      <c r="D2111" s="247" t="s">
        <v>218</v>
      </c>
      <c r="E2111" s="258" t="s">
        <v>1</v>
      </c>
      <c r="F2111" s="259" t="s">
        <v>1705</v>
      </c>
      <c r="G2111" s="257"/>
      <c r="H2111" s="260">
        <v>389.75</v>
      </c>
      <c r="I2111" s="261"/>
      <c r="J2111" s="257"/>
      <c r="K2111" s="257"/>
      <c r="L2111" s="262"/>
      <c r="M2111" s="263"/>
      <c r="N2111" s="264"/>
      <c r="O2111" s="264"/>
      <c r="P2111" s="264"/>
      <c r="Q2111" s="264"/>
      <c r="R2111" s="264"/>
      <c r="S2111" s="264"/>
      <c r="T2111" s="265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T2111" s="266" t="s">
        <v>218</v>
      </c>
      <c r="AU2111" s="266" t="s">
        <v>85</v>
      </c>
      <c r="AV2111" s="14" t="s">
        <v>85</v>
      </c>
      <c r="AW2111" s="14" t="s">
        <v>32</v>
      </c>
      <c r="AX2111" s="14" t="s">
        <v>76</v>
      </c>
      <c r="AY2111" s="266" t="s">
        <v>205</v>
      </c>
    </row>
    <row r="2112" s="14" customFormat="1">
      <c r="A2112" s="14"/>
      <c r="B2112" s="256"/>
      <c r="C2112" s="257"/>
      <c r="D2112" s="247" t="s">
        <v>218</v>
      </c>
      <c r="E2112" s="258" t="s">
        <v>1</v>
      </c>
      <c r="F2112" s="259" t="s">
        <v>1706</v>
      </c>
      <c r="G2112" s="257"/>
      <c r="H2112" s="260">
        <v>35</v>
      </c>
      <c r="I2112" s="261"/>
      <c r="J2112" s="257"/>
      <c r="K2112" s="257"/>
      <c r="L2112" s="262"/>
      <c r="M2112" s="263"/>
      <c r="N2112" s="264"/>
      <c r="O2112" s="264"/>
      <c r="P2112" s="264"/>
      <c r="Q2112" s="264"/>
      <c r="R2112" s="264"/>
      <c r="S2112" s="264"/>
      <c r="T2112" s="265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T2112" s="266" t="s">
        <v>218</v>
      </c>
      <c r="AU2112" s="266" t="s">
        <v>85</v>
      </c>
      <c r="AV2112" s="14" t="s">
        <v>85</v>
      </c>
      <c r="AW2112" s="14" t="s">
        <v>32</v>
      </c>
      <c r="AX2112" s="14" t="s">
        <v>76</v>
      </c>
      <c r="AY2112" s="266" t="s">
        <v>205</v>
      </c>
    </row>
    <row r="2113" s="15" customFormat="1">
      <c r="A2113" s="15"/>
      <c r="B2113" s="267"/>
      <c r="C2113" s="268"/>
      <c r="D2113" s="247" t="s">
        <v>218</v>
      </c>
      <c r="E2113" s="269" t="s">
        <v>1</v>
      </c>
      <c r="F2113" s="270" t="s">
        <v>229</v>
      </c>
      <c r="G2113" s="268"/>
      <c r="H2113" s="271">
        <v>424.75</v>
      </c>
      <c r="I2113" s="272"/>
      <c r="J2113" s="268"/>
      <c r="K2113" s="268"/>
      <c r="L2113" s="273"/>
      <c r="M2113" s="274"/>
      <c r="N2113" s="275"/>
      <c r="O2113" s="275"/>
      <c r="P2113" s="275"/>
      <c r="Q2113" s="275"/>
      <c r="R2113" s="275"/>
      <c r="S2113" s="275"/>
      <c r="T2113" s="276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T2113" s="277" t="s">
        <v>218</v>
      </c>
      <c r="AU2113" s="277" t="s">
        <v>85</v>
      </c>
      <c r="AV2113" s="15" t="s">
        <v>213</v>
      </c>
      <c r="AW2113" s="15" t="s">
        <v>32</v>
      </c>
      <c r="AX2113" s="15" t="s">
        <v>83</v>
      </c>
      <c r="AY2113" s="277" t="s">
        <v>205</v>
      </c>
    </row>
    <row r="2114" s="14" customFormat="1">
      <c r="A2114" s="14"/>
      <c r="B2114" s="256"/>
      <c r="C2114" s="257"/>
      <c r="D2114" s="247" t="s">
        <v>218</v>
      </c>
      <c r="E2114" s="257"/>
      <c r="F2114" s="259" t="s">
        <v>1743</v>
      </c>
      <c r="G2114" s="257"/>
      <c r="H2114" s="260">
        <v>84.950000000000003</v>
      </c>
      <c r="I2114" s="261"/>
      <c r="J2114" s="257"/>
      <c r="K2114" s="257"/>
      <c r="L2114" s="262"/>
      <c r="M2114" s="263"/>
      <c r="N2114" s="264"/>
      <c r="O2114" s="264"/>
      <c r="P2114" s="264"/>
      <c r="Q2114" s="264"/>
      <c r="R2114" s="264"/>
      <c r="S2114" s="264"/>
      <c r="T2114" s="265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T2114" s="266" t="s">
        <v>218</v>
      </c>
      <c r="AU2114" s="266" t="s">
        <v>85</v>
      </c>
      <c r="AV2114" s="14" t="s">
        <v>85</v>
      </c>
      <c r="AW2114" s="14" t="s">
        <v>4</v>
      </c>
      <c r="AX2114" s="14" t="s">
        <v>83</v>
      </c>
      <c r="AY2114" s="266" t="s">
        <v>205</v>
      </c>
    </row>
    <row r="2115" s="2" customFormat="1" ht="37.8" customHeight="1">
      <c r="A2115" s="39"/>
      <c r="B2115" s="40"/>
      <c r="C2115" s="227" t="s">
        <v>1744</v>
      </c>
      <c r="D2115" s="227" t="s">
        <v>208</v>
      </c>
      <c r="E2115" s="228" t="s">
        <v>1745</v>
      </c>
      <c r="F2115" s="229" t="s">
        <v>1746</v>
      </c>
      <c r="G2115" s="230" t="s">
        <v>398</v>
      </c>
      <c r="H2115" s="231">
        <v>21.238</v>
      </c>
      <c r="I2115" s="232"/>
      <c r="J2115" s="233">
        <f>ROUND(I2115*H2115,2)</f>
        <v>0</v>
      </c>
      <c r="K2115" s="229" t="s">
        <v>212</v>
      </c>
      <c r="L2115" s="45"/>
      <c r="M2115" s="234" t="s">
        <v>1</v>
      </c>
      <c r="N2115" s="235" t="s">
        <v>41</v>
      </c>
      <c r="O2115" s="92"/>
      <c r="P2115" s="236">
        <f>O2115*H2115</f>
        <v>0</v>
      </c>
      <c r="Q2115" s="236">
        <v>0.00054000000000000001</v>
      </c>
      <c r="R2115" s="236">
        <f>Q2115*H2115</f>
        <v>0.011468519999999999</v>
      </c>
      <c r="S2115" s="236">
        <v>0</v>
      </c>
      <c r="T2115" s="237">
        <f>S2115*H2115</f>
        <v>0</v>
      </c>
      <c r="U2115" s="39"/>
      <c r="V2115" s="39"/>
      <c r="W2115" s="39"/>
      <c r="X2115" s="39"/>
      <c r="Y2115" s="39"/>
      <c r="Z2115" s="39"/>
      <c r="AA2115" s="39"/>
      <c r="AB2115" s="39"/>
      <c r="AC2115" s="39"/>
      <c r="AD2115" s="39"/>
      <c r="AE2115" s="39"/>
      <c r="AR2115" s="238" t="s">
        <v>303</v>
      </c>
      <c r="AT2115" s="238" t="s">
        <v>208</v>
      </c>
      <c r="AU2115" s="238" t="s">
        <v>85</v>
      </c>
      <c r="AY2115" s="18" t="s">
        <v>205</v>
      </c>
      <c r="BE2115" s="239">
        <f>IF(N2115="základní",J2115,0)</f>
        <v>0</v>
      </c>
      <c r="BF2115" s="239">
        <f>IF(N2115="snížená",J2115,0)</f>
        <v>0</v>
      </c>
      <c r="BG2115" s="239">
        <f>IF(N2115="zákl. přenesená",J2115,0)</f>
        <v>0</v>
      </c>
      <c r="BH2115" s="239">
        <f>IF(N2115="sníž. přenesená",J2115,0)</f>
        <v>0</v>
      </c>
      <c r="BI2115" s="239">
        <f>IF(N2115="nulová",J2115,0)</f>
        <v>0</v>
      </c>
      <c r="BJ2115" s="18" t="s">
        <v>83</v>
      </c>
      <c r="BK2115" s="239">
        <f>ROUND(I2115*H2115,2)</f>
        <v>0</v>
      </c>
      <c r="BL2115" s="18" t="s">
        <v>303</v>
      </c>
      <c r="BM2115" s="238" t="s">
        <v>1747</v>
      </c>
    </row>
    <row r="2116" s="2" customFormat="1">
      <c r="A2116" s="39"/>
      <c r="B2116" s="40"/>
      <c r="C2116" s="41"/>
      <c r="D2116" s="240" t="s">
        <v>216</v>
      </c>
      <c r="E2116" s="41"/>
      <c r="F2116" s="241" t="s">
        <v>1748</v>
      </c>
      <c r="G2116" s="41"/>
      <c r="H2116" s="41"/>
      <c r="I2116" s="242"/>
      <c r="J2116" s="41"/>
      <c r="K2116" s="41"/>
      <c r="L2116" s="45"/>
      <c r="M2116" s="243"/>
      <c r="N2116" s="244"/>
      <c r="O2116" s="92"/>
      <c r="P2116" s="92"/>
      <c r="Q2116" s="92"/>
      <c r="R2116" s="92"/>
      <c r="S2116" s="92"/>
      <c r="T2116" s="93"/>
      <c r="U2116" s="39"/>
      <c r="V2116" s="39"/>
      <c r="W2116" s="39"/>
      <c r="X2116" s="39"/>
      <c r="Y2116" s="39"/>
      <c r="Z2116" s="39"/>
      <c r="AA2116" s="39"/>
      <c r="AB2116" s="39"/>
      <c r="AC2116" s="39"/>
      <c r="AD2116" s="39"/>
      <c r="AE2116" s="39"/>
      <c r="AT2116" s="18" t="s">
        <v>216</v>
      </c>
      <c r="AU2116" s="18" t="s">
        <v>85</v>
      </c>
    </row>
    <row r="2117" s="13" customFormat="1">
      <c r="A2117" s="13"/>
      <c r="B2117" s="245"/>
      <c r="C2117" s="246"/>
      <c r="D2117" s="247" t="s">
        <v>218</v>
      </c>
      <c r="E2117" s="248" t="s">
        <v>1</v>
      </c>
      <c r="F2117" s="249" t="s">
        <v>219</v>
      </c>
      <c r="G2117" s="246"/>
      <c r="H2117" s="248" t="s">
        <v>1</v>
      </c>
      <c r="I2117" s="250"/>
      <c r="J2117" s="246"/>
      <c r="K2117" s="246"/>
      <c r="L2117" s="251"/>
      <c r="M2117" s="252"/>
      <c r="N2117" s="253"/>
      <c r="O2117" s="253"/>
      <c r="P2117" s="253"/>
      <c r="Q2117" s="253"/>
      <c r="R2117" s="253"/>
      <c r="S2117" s="253"/>
      <c r="T2117" s="254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T2117" s="255" t="s">
        <v>218</v>
      </c>
      <c r="AU2117" s="255" t="s">
        <v>85</v>
      </c>
      <c r="AV2117" s="13" t="s">
        <v>83</v>
      </c>
      <c r="AW2117" s="13" t="s">
        <v>32</v>
      </c>
      <c r="AX2117" s="13" t="s">
        <v>76</v>
      </c>
      <c r="AY2117" s="255" t="s">
        <v>205</v>
      </c>
    </row>
    <row r="2118" s="13" customFormat="1">
      <c r="A2118" s="13"/>
      <c r="B2118" s="245"/>
      <c r="C2118" s="246"/>
      <c r="D2118" s="247" t="s">
        <v>218</v>
      </c>
      <c r="E2118" s="248" t="s">
        <v>1</v>
      </c>
      <c r="F2118" s="249" t="s">
        <v>220</v>
      </c>
      <c r="G2118" s="246"/>
      <c r="H2118" s="248" t="s">
        <v>1</v>
      </c>
      <c r="I2118" s="250"/>
      <c r="J2118" s="246"/>
      <c r="K2118" s="246"/>
      <c r="L2118" s="251"/>
      <c r="M2118" s="252"/>
      <c r="N2118" s="253"/>
      <c r="O2118" s="253"/>
      <c r="P2118" s="253"/>
      <c r="Q2118" s="253"/>
      <c r="R2118" s="253"/>
      <c r="S2118" s="253"/>
      <c r="T2118" s="254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T2118" s="255" t="s">
        <v>218</v>
      </c>
      <c r="AU2118" s="255" t="s">
        <v>85</v>
      </c>
      <c r="AV2118" s="13" t="s">
        <v>83</v>
      </c>
      <c r="AW2118" s="13" t="s">
        <v>32</v>
      </c>
      <c r="AX2118" s="13" t="s">
        <v>76</v>
      </c>
      <c r="AY2118" s="255" t="s">
        <v>205</v>
      </c>
    </row>
    <row r="2119" s="13" customFormat="1">
      <c r="A2119" s="13"/>
      <c r="B2119" s="245"/>
      <c r="C2119" s="246"/>
      <c r="D2119" s="247" t="s">
        <v>218</v>
      </c>
      <c r="E2119" s="248" t="s">
        <v>1</v>
      </c>
      <c r="F2119" s="249" t="s">
        <v>222</v>
      </c>
      <c r="G2119" s="246"/>
      <c r="H2119" s="248" t="s">
        <v>1</v>
      </c>
      <c r="I2119" s="250"/>
      <c r="J2119" s="246"/>
      <c r="K2119" s="246"/>
      <c r="L2119" s="251"/>
      <c r="M2119" s="252"/>
      <c r="N2119" s="253"/>
      <c r="O2119" s="253"/>
      <c r="P2119" s="253"/>
      <c r="Q2119" s="253"/>
      <c r="R2119" s="253"/>
      <c r="S2119" s="253"/>
      <c r="T2119" s="254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55" t="s">
        <v>218</v>
      </c>
      <c r="AU2119" s="255" t="s">
        <v>85</v>
      </c>
      <c r="AV2119" s="13" t="s">
        <v>83</v>
      </c>
      <c r="AW2119" s="13" t="s">
        <v>32</v>
      </c>
      <c r="AX2119" s="13" t="s">
        <v>76</v>
      </c>
      <c r="AY2119" s="255" t="s">
        <v>205</v>
      </c>
    </row>
    <row r="2120" s="13" customFormat="1">
      <c r="A2120" s="13"/>
      <c r="B2120" s="245"/>
      <c r="C2120" s="246"/>
      <c r="D2120" s="247" t="s">
        <v>218</v>
      </c>
      <c r="E2120" s="248" t="s">
        <v>1</v>
      </c>
      <c r="F2120" s="249" t="s">
        <v>1703</v>
      </c>
      <c r="G2120" s="246"/>
      <c r="H2120" s="248" t="s">
        <v>1</v>
      </c>
      <c r="I2120" s="250"/>
      <c r="J2120" s="246"/>
      <c r="K2120" s="246"/>
      <c r="L2120" s="251"/>
      <c r="M2120" s="252"/>
      <c r="N2120" s="253"/>
      <c r="O2120" s="253"/>
      <c r="P2120" s="253"/>
      <c r="Q2120" s="253"/>
      <c r="R2120" s="253"/>
      <c r="S2120" s="253"/>
      <c r="T2120" s="254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55" t="s">
        <v>218</v>
      </c>
      <c r="AU2120" s="255" t="s">
        <v>85</v>
      </c>
      <c r="AV2120" s="13" t="s">
        <v>83</v>
      </c>
      <c r="AW2120" s="13" t="s">
        <v>32</v>
      </c>
      <c r="AX2120" s="13" t="s">
        <v>76</v>
      </c>
      <c r="AY2120" s="255" t="s">
        <v>205</v>
      </c>
    </row>
    <row r="2121" s="13" customFormat="1">
      <c r="A2121" s="13"/>
      <c r="B2121" s="245"/>
      <c r="C2121" s="246"/>
      <c r="D2121" s="247" t="s">
        <v>218</v>
      </c>
      <c r="E2121" s="248" t="s">
        <v>1</v>
      </c>
      <c r="F2121" s="249" t="s">
        <v>1749</v>
      </c>
      <c r="G2121" s="246"/>
      <c r="H2121" s="248" t="s">
        <v>1</v>
      </c>
      <c r="I2121" s="250"/>
      <c r="J2121" s="246"/>
      <c r="K2121" s="246"/>
      <c r="L2121" s="251"/>
      <c r="M2121" s="252"/>
      <c r="N2121" s="253"/>
      <c r="O2121" s="253"/>
      <c r="P2121" s="253"/>
      <c r="Q2121" s="253"/>
      <c r="R2121" s="253"/>
      <c r="S2121" s="253"/>
      <c r="T2121" s="254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55" t="s">
        <v>218</v>
      </c>
      <c r="AU2121" s="255" t="s">
        <v>85</v>
      </c>
      <c r="AV2121" s="13" t="s">
        <v>83</v>
      </c>
      <c r="AW2121" s="13" t="s">
        <v>32</v>
      </c>
      <c r="AX2121" s="13" t="s">
        <v>76</v>
      </c>
      <c r="AY2121" s="255" t="s">
        <v>205</v>
      </c>
    </row>
    <row r="2122" s="13" customFormat="1">
      <c r="A2122" s="13"/>
      <c r="B2122" s="245"/>
      <c r="C2122" s="246"/>
      <c r="D2122" s="247" t="s">
        <v>218</v>
      </c>
      <c r="E2122" s="248" t="s">
        <v>1</v>
      </c>
      <c r="F2122" s="249" t="s">
        <v>222</v>
      </c>
      <c r="G2122" s="246"/>
      <c r="H2122" s="248" t="s">
        <v>1</v>
      </c>
      <c r="I2122" s="250"/>
      <c r="J2122" s="246"/>
      <c r="K2122" s="246"/>
      <c r="L2122" s="251"/>
      <c r="M2122" s="252"/>
      <c r="N2122" s="253"/>
      <c r="O2122" s="253"/>
      <c r="P2122" s="253"/>
      <c r="Q2122" s="253"/>
      <c r="R2122" s="253"/>
      <c r="S2122" s="253"/>
      <c r="T2122" s="254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55" t="s">
        <v>218</v>
      </c>
      <c r="AU2122" s="255" t="s">
        <v>85</v>
      </c>
      <c r="AV2122" s="13" t="s">
        <v>83</v>
      </c>
      <c r="AW2122" s="13" t="s">
        <v>32</v>
      </c>
      <c r="AX2122" s="13" t="s">
        <v>76</v>
      </c>
      <c r="AY2122" s="255" t="s">
        <v>205</v>
      </c>
    </row>
    <row r="2123" s="14" customFormat="1">
      <c r="A2123" s="14"/>
      <c r="B2123" s="256"/>
      <c r="C2123" s="257"/>
      <c r="D2123" s="247" t="s">
        <v>218</v>
      </c>
      <c r="E2123" s="258" t="s">
        <v>1</v>
      </c>
      <c r="F2123" s="259" t="s">
        <v>1705</v>
      </c>
      <c r="G2123" s="257"/>
      <c r="H2123" s="260">
        <v>389.75</v>
      </c>
      <c r="I2123" s="261"/>
      <c r="J2123" s="257"/>
      <c r="K2123" s="257"/>
      <c r="L2123" s="262"/>
      <c r="M2123" s="263"/>
      <c r="N2123" s="264"/>
      <c r="O2123" s="264"/>
      <c r="P2123" s="264"/>
      <c r="Q2123" s="264"/>
      <c r="R2123" s="264"/>
      <c r="S2123" s="264"/>
      <c r="T2123" s="265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T2123" s="266" t="s">
        <v>218</v>
      </c>
      <c r="AU2123" s="266" t="s">
        <v>85</v>
      </c>
      <c r="AV2123" s="14" t="s">
        <v>85</v>
      </c>
      <c r="AW2123" s="14" t="s">
        <v>32</v>
      </c>
      <c r="AX2123" s="14" t="s">
        <v>76</v>
      </c>
      <c r="AY2123" s="266" t="s">
        <v>205</v>
      </c>
    </row>
    <row r="2124" s="14" customFormat="1">
      <c r="A2124" s="14"/>
      <c r="B2124" s="256"/>
      <c r="C2124" s="257"/>
      <c r="D2124" s="247" t="s">
        <v>218</v>
      </c>
      <c r="E2124" s="258" t="s">
        <v>1</v>
      </c>
      <c r="F2124" s="259" t="s">
        <v>1706</v>
      </c>
      <c r="G2124" s="257"/>
      <c r="H2124" s="260">
        <v>35</v>
      </c>
      <c r="I2124" s="261"/>
      <c r="J2124" s="257"/>
      <c r="K2124" s="257"/>
      <c r="L2124" s="262"/>
      <c r="M2124" s="263"/>
      <c r="N2124" s="264"/>
      <c r="O2124" s="264"/>
      <c r="P2124" s="264"/>
      <c r="Q2124" s="264"/>
      <c r="R2124" s="264"/>
      <c r="S2124" s="264"/>
      <c r="T2124" s="265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T2124" s="266" t="s">
        <v>218</v>
      </c>
      <c r="AU2124" s="266" t="s">
        <v>85</v>
      </c>
      <c r="AV2124" s="14" t="s">
        <v>85</v>
      </c>
      <c r="AW2124" s="14" t="s">
        <v>32</v>
      </c>
      <c r="AX2124" s="14" t="s">
        <v>76</v>
      </c>
      <c r="AY2124" s="266" t="s">
        <v>205</v>
      </c>
    </row>
    <row r="2125" s="15" customFormat="1">
      <c r="A2125" s="15"/>
      <c r="B2125" s="267"/>
      <c r="C2125" s="268"/>
      <c r="D2125" s="247" t="s">
        <v>218</v>
      </c>
      <c r="E2125" s="269" t="s">
        <v>1</v>
      </c>
      <c r="F2125" s="270" t="s">
        <v>229</v>
      </c>
      <c r="G2125" s="268"/>
      <c r="H2125" s="271">
        <v>424.75</v>
      </c>
      <c r="I2125" s="272"/>
      <c r="J2125" s="268"/>
      <c r="K2125" s="268"/>
      <c r="L2125" s="273"/>
      <c r="M2125" s="274"/>
      <c r="N2125" s="275"/>
      <c r="O2125" s="275"/>
      <c r="P2125" s="275"/>
      <c r="Q2125" s="275"/>
      <c r="R2125" s="275"/>
      <c r="S2125" s="275"/>
      <c r="T2125" s="276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T2125" s="277" t="s">
        <v>218</v>
      </c>
      <c r="AU2125" s="277" t="s">
        <v>85</v>
      </c>
      <c r="AV2125" s="15" t="s">
        <v>213</v>
      </c>
      <c r="AW2125" s="15" t="s">
        <v>32</v>
      </c>
      <c r="AX2125" s="15" t="s">
        <v>83</v>
      </c>
      <c r="AY2125" s="277" t="s">
        <v>205</v>
      </c>
    </row>
    <row r="2126" s="14" customFormat="1">
      <c r="A2126" s="14"/>
      <c r="B2126" s="256"/>
      <c r="C2126" s="257"/>
      <c r="D2126" s="247" t="s">
        <v>218</v>
      </c>
      <c r="E2126" s="257"/>
      <c r="F2126" s="259" t="s">
        <v>1750</v>
      </c>
      <c r="G2126" s="257"/>
      <c r="H2126" s="260">
        <v>21.238</v>
      </c>
      <c r="I2126" s="261"/>
      <c r="J2126" s="257"/>
      <c r="K2126" s="257"/>
      <c r="L2126" s="262"/>
      <c r="M2126" s="263"/>
      <c r="N2126" s="264"/>
      <c r="O2126" s="264"/>
      <c r="P2126" s="264"/>
      <c r="Q2126" s="264"/>
      <c r="R2126" s="264"/>
      <c r="S2126" s="264"/>
      <c r="T2126" s="265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T2126" s="266" t="s">
        <v>218</v>
      </c>
      <c r="AU2126" s="266" t="s">
        <v>85</v>
      </c>
      <c r="AV2126" s="14" t="s">
        <v>85</v>
      </c>
      <c r="AW2126" s="14" t="s">
        <v>4</v>
      </c>
      <c r="AX2126" s="14" t="s">
        <v>83</v>
      </c>
      <c r="AY2126" s="266" t="s">
        <v>205</v>
      </c>
    </row>
    <row r="2127" s="2" customFormat="1" ht="24.15" customHeight="1">
      <c r="A2127" s="39"/>
      <c r="B2127" s="40"/>
      <c r="C2127" s="289" t="s">
        <v>1751</v>
      </c>
      <c r="D2127" s="289" t="s">
        <v>386</v>
      </c>
      <c r="E2127" s="290" t="s">
        <v>1752</v>
      </c>
      <c r="F2127" s="291" t="s">
        <v>1753</v>
      </c>
      <c r="G2127" s="292" t="s">
        <v>398</v>
      </c>
      <c r="H2127" s="293">
        <v>495.04599999999999</v>
      </c>
      <c r="I2127" s="294"/>
      <c r="J2127" s="295">
        <f>ROUND(I2127*H2127,2)</f>
        <v>0</v>
      </c>
      <c r="K2127" s="291" t="s">
        <v>212</v>
      </c>
      <c r="L2127" s="296"/>
      <c r="M2127" s="297" t="s">
        <v>1</v>
      </c>
      <c r="N2127" s="298" t="s">
        <v>41</v>
      </c>
      <c r="O2127" s="92"/>
      <c r="P2127" s="236">
        <f>O2127*H2127</f>
        <v>0</v>
      </c>
      <c r="Q2127" s="236">
        <v>0.0020999999999999999</v>
      </c>
      <c r="R2127" s="236">
        <f>Q2127*H2127</f>
        <v>1.0395965999999999</v>
      </c>
      <c r="S2127" s="236">
        <v>0</v>
      </c>
      <c r="T2127" s="237">
        <f>S2127*H2127</f>
        <v>0</v>
      </c>
      <c r="U2127" s="39"/>
      <c r="V2127" s="39"/>
      <c r="W2127" s="39"/>
      <c r="X2127" s="39"/>
      <c r="Y2127" s="39"/>
      <c r="Z2127" s="39"/>
      <c r="AA2127" s="39"/>
      <c r="AB2127" s="39"/>
      <c r="AC2127" s="39"/>
      <c r="AD2127" s="39"/>
      <c r="AE2127" s="39"/>
      <c r="AR2127" s="238" t="s">
        <v>473</v>
      </c>
      <c r="AT2127" s="238" t="s">
        <v>386</v>
      </c>
      <c r="AU2127" s="238" t="s">
        <v>85</v>
      </c>
      <c r="AY2127" s="18" t="s">
        <v>205</v>
      </c>
      <c r="BE2127" s="239">
        <f>IF(N2127="základní",J2127,0)</f>
        <v>0</v>
      </c>
      <c r="BF2127" s="239">
        <f>IF(N2127="snížená",J2127,0)</f>
        <v>0</v>
      </c>
      <c r="BG2127" s="239">
        <f>IF(N2127="zákl. přenesená",J2127,0)</f>
        <v>0</v>
      </c>
      <c r="BH2127" s="239">
        <f>IF(N2127="sníž. přenesená",J2127,0)</f>
        <v>0</v>
      </c>
      <c r="BI2127" s="239">
        <f>IF(N2127="nulová",J2127,0)</f>
        <v>0</v>
      </c>
      <c r="BJ2127" s="18" t="s">
        <v>83</v>
      </c>
      <c r="BK2127" s="239">
        <f>ROUND(I2127*H2127,2)</f>
        <v>0</v>
      </c>
      <c r="BL2127" s="18" t="s">
        <v>303</v>
      </c>
      <c r="BM2127" s="238" t="s">
        <v>1754</v>
      </c>
    </row>
    <row r="2128" s="13" customFormat="1">
      <c r="A2128" s="13"/>
      <c r="B2128" s="245"/>
      <c r="C2128" s="246"/>
      <c r="D2128" s="247" t="s">
        <v>218</v>
      </c>
      <c r="E2128" s="248" t="s">
        <v>1</v>
      </c>
      <c r="F2128" s="249" t="s">
        <v>219</v>
      </c>
      <c r="G2128" s="246"/>
      <c r="H2128" s="248" t="s">
        <v>1</v>
      </c>
      <c r="I2128" s="250"/>
      <c r="J2128" s="246"/>
      <c r="K2128" s="246"/>
      <c r="L2128" s="251"/>
      <c r="M2128" s="252"/>
      <c r="N2128" s="253"/>
      <c r="O2128" s="253"/>
      <c r="P2128" s="253"/>
      <c r="Q2128" s="253"/>
      <c r="R2128" s="253"/>
      <c r="S2128" s="253"/>
      <c r="T2128" s="254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T2128" s="255" t="s">
        <v>218</v>
      </c>
      <c r="AU2128" s="255" t="s">
        <v>85</v>
      </c>
      <c r="AV2128" s="13" t="s">
        <v>83</v>
      </c>
      <c r="AW2128" s="13" t="s">
        <v>32</v>
      </c>
      <c r="AX2128" s="13" t="s">
        <v>76</v>
      </c>
      <c r="AY2128" s="255" t="s">
        <v>205</v>
      </c>
    </row>
    <row r="2129" s="13" customFormat="1">
      <c r="A2129" s="13"/>
      <c r="B2129" s="245"/>
      <c r="C2129" s="246"/>
      <c r="D2129" s="247" t="s">
        <v>218</v>
      </c>
      <c r="E2129" s="248" t="s">
        <v>1</v>
      </c>
      <c r="F2129" s="249" t="s">
        <v>220</v>
      </c>
      <c r="G2129" s="246"/>
      <c r="H2129" s="248" t="s">
        <v>1</v>
      </c>
      <c r="I2129" s="250"/>
      <c r="J2129" s="246"/>
      <c r="K2129" s="246"/>
      <c r="L2129" s="251"/>
      <c r="M2129" s="252"/>
      <c r="N2129" s="253"/>
      <c r="O2129" s="253"/>
      <c r="P2129" s="253"/>
      <c r="Q2129" s="253"/>
      <c r="R2129" s="253"/>
      <c r="S2129" s="253"/>
      <c r="T2129" s="254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T2129" s="255" t="s">
        <v>218</v>
      </c>
      <c r="AU2129" s="255" t="s">
        <v>85</v>
      </c>
      <c r="AV2129" s="13" t="s">
        <v>83</v>
      </c>
      <c r="AW2129" s="13" t="s">
        <v>32</v>
      </c>
      <c r="AX2129" s="13" t="s">
        <v>76</v>
      </c>
      <c r="AY2129" s="255" t="s">
        <v>205</v>
      </c>
    </row>
    <row r="2130" s="13" customFormat="1">
      <c r="A2130" s="13"/>
      <c r="B2130" s="245"/>
      <c r="C2130" s="246"/>
      <c r="D2130" s="247" t="s">
        <v>218</v>
      </c>
      <c r="E2130" s="248" t="s">
        <v>1</v>
      </c>
      <c r="F2130" s="249" t="s">
        <v>222</v>
      </c>
      <c r="G2130" s="246"/>
      <c r="H2130" s="248" t="s">
        <v>1</v>
      </c>
      <c r="I2130" s="250"/>
      <c r="J2130" s="246"/>
      <c r="K2130" s="246"/>
      <c r="L2130" s="251"/>
      <c r="M2130" s="252"/>
      <c r="N2130" s="253"/>
      <c r="O2130" s="253"/>
      <c r="P2130" s="253"/>
      <c r="Q2130" s="253"/>
      <c r="R2130" s="253"/>
      <c r="S2130" s="253"/>
      <c r="T2130" s="254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T2130" s="255" t="s">
        <v>218</v>
      </c>
      <c r="AU2130" s="255" t="s">
        <v>85</v>
      </c>
      <c r="AV2130" s="13" t="s">
        <v>83</v>
      </c>
      <c r="AW2130" s="13" t="s">
        <v>32</v>
      </c>
      <c r="AX2130" s="13" t="s">
        <v>76</v>
      </c>
      <c r="AY2130" s="255" t="s">
        <v>205</v>
      </c>
    </row>
    <row r="2131" s="13" customFormat="1">
      <c r="A2131" s="13"/>
      <c r="B2131" s="245"/>
      <c r="C2131" s="246"/>
      <c r="D2131" s="247" t="s">
        <v>218</v>
      </c>
      <c r="E2131" s="248" t="s">
        <v>1</v>
      </c>
      <c r="F2131" s="249" t="s">
        <v>1703</v>
      </c>
      <c r="G2131" s="246"/>
      <c r="H2131" s="248" t="s">
        <v>1</v>
      </c>
      <c r="I2131" s="250"/>
      <c r="J2131" s="246"/>
      <c r="K2131" s="246"/>
      <c r="L2131" s="251"/>
      <c r="M2131" s="252"/>
      <c r="N2131" s="253"/>
      <c r="O2131" s="253"/>
      <c r="P2131" s="253"/>
      <c r="Q2131" s="253"/>
      <c r="R2131" s="253"/>
      <c r="S2131" s="253"/>
      <c r="T2131" s="254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255" t="s">
        <v>218</v>
      </c>
      <c r="AU2131" s="255" t="s">
        <v>85</v>
      </c>
      <c r="AV2131" s="13" t="s">
        <v>83</v>
      </c>
      <c r="AW2131" s="13" t="s">
        <v>32</v>
      </c>
      <c r="AX2131" s="13" t="s">
        <v>76</v>
      </c>
      <c r="AY2131" s="255" t="s">
        <v>205</v>
      </c>
    </row>
    <row r="2132" s="13" customFormat="1">
      <c r="A2132" s="13"/>
      <c r="B2132" s="245"/>
      <c r="C2132" s="246"/>
      <c r="D2132" s="247" t="s">
        <v>218</v>
      </c>
      <c r="E2132" s="248" t="s">
        <v>1</v>
      </c>
      <c r="F2132" s="249" t="s">
        <v>222</v>
      </c>
      <c r="G2132" s="246"/>
      <c r="H2132" s="248" t="s">
        <v>1</v>
      </c>
      <c r="I2132" s="250"/>
      <c r="J2132" s="246"/>
      <c r="K2132" s="246"/>
      <c r="L2132" s="251"/>
      <c r="M2132" s="252"/>
      <c r="N2132" s="253"/>
      <c r="O2132" s="253"/>
      <c r="P2132" s="253"/>
      <c r="Q2132" s="253"/>
      <c r="R2132" s="253"/>
      <c r="S2132" s="253"/>
      <c r="T2132" s="254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T2132" s="255" t="s">
        <v>218</v>
      </c>
      <c r="AU2132" s="255" t="s">
        <v>85</v>
      </c>
      <c r="AV2132" s="13" t="s">
        <v>83</v>
      </c>
      <c r="AW2132" s="13" t="s">
        <v>32</v>
      </c>
      <c r="AX2132" s="13" t="s">
        <v>76</v>
      </c>
      <c r="AY2132" s="255" t="s">
        <v>205</v>
      </c>
    </row>
    <row r="2133" s="14" customFormat="1">
      <c r="A2133" s="14"/>
      <c r="B2133" s="256"/>
      <c r="C2133" s="257"/>
      <c r="D2133" s="247" t="s">
        <v>218</v>
      </c>
      <c r="E2133" s="258" t="s">
        <v>1</v>
      </c>
      <c r="F2133" s="259" t="s">
        <v>1705</v>
      </c>
      <c r="G2133" s="257"/>
      <c r="H2133" s="260">
        <v>389.75</v>
      </c>
      <c r="I2133" s="261"/>
      <c r="J2133" s="257"/>
      <c r="K2133" s="257"/>
      <c r="L2133" s="262"/>
      <c r="M2133" s="263"/>
      <c r="N2133" s="264"/>
      <c r="O2133" s="264"/>
      <c r="P2133" s="264"/>
      <c r="Q2133" s="264"/>
      <c r="R2133" s="264"/>
      <c r="S2133" s="264"/>
      <c r="T2133" s="265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66" t="s">
        <v>218</v>
      </c>
      <c r="AU2133" s="266" t="s">
        <v>85</v>
      </c>
      <c r="AV2133" s="14" t="s">
        <v>85</v>
      </c>
      <c r="AW2133" s="14" t="s">
        <v>32</v>
      </c>
      <c r="AX2133" s="14" t="s">
        <v>76</v>
      </c>
      <c r="AY2133" s="266" t="s">
        <v>205</v>
      </c>
    </row>
    <row r="2134" s="14" customFormat="1">
      <c r="A2134" s="14"/>
      <c r="B2134" s="256"/>
      <c r="C2134" s="257"/>
      <c r="D2134" s="247" t="s">
        <v>218</v>
      </c>
      <c r="E2134" s="258" t="s">
        <v>1</v>
      </c>
      <c r="F2134" s="259" t="s">
        <v>1706</v>
      </c>
      <c r="G2134" s="257"/>
      <c r="H2134" s="260">
        <v>35</v>
      </c>
      <c r="I2134" s="261"/>
      <c r="J2134" s="257"/>
      <c r="K2134" s="257"/>
      <c r="L2134" s="262"/>
      <c r="M2134" s="263"/>
      <c r="N2134" s="264"/>
      <c r="O2134" s="264"/>
      <c r="P2134" s="264"/>
      <c r="Q2134" s="264"/>
      <c r="R2134" s="264"/>
      <c r="S2134" s="264"/>
      <c r="T2134" s="265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66" t="s">
        <v>218</v>
      </c>
      <c r="AU2134" s="266" t="s">
        <v>85</v>
      </c>
      <c r="AV2134" s="14" t="s">
        <v>85</v>
      </c>
      <c r="AW2134" s="14" t="s">
        <v>32</v>
      </c>
      <c r="AX2134" s="14" t="s">
        <v>76</v>
      </c>
      <c r="AY2134" s="266" t="s">
        <v>205</v>
      </c>
    </row>
    <row r="2135" s="15" customFormat="1">
      <c r="A2135" s="15"/>
      <c r="B2135" s="267"/>
      <c r="C2135" s="268"/>
      <c r="D2135" s="247" t="s">
        <v>218</v>
      </c>
      <c r="E2135" s="269" t="s">
        <v>1</v>
      </c>
      <c r="F2135" s="270" t="s">
        <v>229</v>
      </c>
      <c r="G2135" s="268"/>
      <c r="H2135" s="271">
        <v>424.75</v>
      </c>
      <c r="I2135" s="272"/>
      <c r="J2135" s="268"/>
      <c r="K2135" s="268"/>
      <c r="L2135" s="273"/>
      <c r="M2135" s="274"/>
      <c r="N2135" s="275"/>
      <c r="O2135" s="275"/>
      <c r="P2135" s="275"/>
      <c r="Q2135" s="275"/>
      <c r="R2135" s="275"/>
      <c r="S2135" s="275"/>
      <c r="T2135" s="276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T2135" s="277" t="s">
        <v>218</v>
      </c>
      <c r="AU2135" s="277" t="s">
        <v>85</v>
      </c>
      <c r="AV2135" s="15" t="s">
        <v>213</v>
      </c>
      <c r="AW2135" s="15" t="s">
        <v>32</v>
      </c>
      <c r="AX2135" s="15" t="s">
        <v>83</v>
      </c>
      <c r="AY2135" s="277" t="s">
        <v>205</v>
      </c>
    </row>
    <row r="2136" s="14" customFormat="1">
      <c r="A2136" s="14"/>
      <c r="B2136" s="256"/>
      <c r="C2136" s="257"/>
      <c r="D2136" s="247" t="s">
        <v>218</v>
      </c>
      <c r="E2136" s="257"/>
      <c r="F2136" s="259" t="s">
        <v>1755</v>
      </c>
      <c r="G2136" s="257"/>
      <c r="H2136" s="260">
        <v>495.04599999999999</v>
      </c>
      <c r="I2136" s="261"/>
      <c r="J2136" s="257"/>
      <c r="K2136" s="257"/>
      <c r="L2136" s="262"/>
      <c r="M2136" s="263"/>
      <c r="N2136" s="264"/>
      <c r="O2136" s="264"/>
      <c r="P2136" s="264"/>
      <c r="Q2136" s="264"/>
      <c r="R2136" s="264"/>
      <c r="S2136" s="264"/>
      <c r="T2136" s="265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66" t="s">
        <v>218</v>
      </c>
      <c r="AU2136" s="266" t="s">
        <v>85</v>
      </c>
      <c r="AV2136" s="14" t="s">
        <v>85</v>
      </c>
      <c r="AW2136" s="14" t="s">
        <v>4</v>
      </c>
      <c r="AX2136" s="14" t="s">
        <v>83</v>
      </c>
      <c r="AY2136" s="266" t="s">
        <v>205</v>
      </c>
    </row>
    <row r="2137" s="2" customFormat="1" ht="37.8" customHeight="1">
      <c r="A2137" s="39"/>
      <c r="B2137" s="40"/>
      <c r="C2137" s="227" t="s">
        <v>1756</v>
      </c>
      <c r="D2137" s="227" t="s">
        <v>208</v>
      </c>
      <c r="E2137" s="228" t="s">
        <v>1757</v>
      </c>
      <c r="F2137" s="229" t="s">
        <v>1758</v>
      </c>
      <c r="G2137" s="230" t="s">
        <v>398</v>
      </c>
      <c r="H2137" s="231">
        <v>125.31</v>
      </c>
      <c r="I2137" s="232"/>
      <c r="J2137" s="233">
        <f>ROUND(I2137*H2137,2)</f>
        <v>0</v>
      </c>
      <c r="K2137" s="229" t="s">
        <v>212</v>
      </c>
      <c r="L2137" s="45"/>
      <c r="M2137" s="234" t="s">
        <v>1</v>
      </c>
      <c r="N2137" s="235" t="s">
        <v>41</v>
      </c>
      <c r="O2137" s="92"/>
      <c r="P2137" s="236">
        <f>O2137*H2137</f>
        <v>0</v>
      </c>
      <c r="Q2137" s="236">
        <v>0</v>
      </c>
      <c r="R2137" s="236">
        <f>Q2137*H2137</f>
        <v>0</v>
      </c>
      <c r="S2137" s="236">
        <v>0</v>
      </c>
      <c r="T2137" s="237">
        <f>S2137*H2137</f>
        <v>0</v>
      </c>
      <c r="U2137" s="39"/>
      <c r="V2137" s="39"/>
      <c r="W2137" s="39"/>
      <c r="X2137" s="39"/>
      <c r="Y2137" s="39"/>
      <c r="Z2137" s="39"/>
      <c r="AA2137" s="39"/>
      <c r="AB2137" s="39"/>
      <c r="AC2137" s="39"/>
      <c r="AD2137" s="39"/>
      <c r="AE2137" s="39"/>
      <c r="AR2137" s="238" t="s">
        <v>303</v>
      </c>
      <c r="AT2137" s="238" t="s">
        <v>208</v>
      </c>
      <c r="AU2137" s="238" t="s">
        <v>85</v>
      </c>
      <c r="AY2137" s="18" t="s">
        <v>205</v>
      </c>
      <c r="BE2137" s="239">
        <f>IF(N2137="základní",J2137,0)</f>
        <v>0</v>
      </c>
      <c r="BF2137" s="239">
        <f>IF(N2137="snížená",J2137,0)</f>
        <v>0</v>
      </c>
      <c r="BG2137" s="239">
        <f>IF(N2137="zákl. přenesená",J2137,0)</f>
        <v>0</v>
      </c>
      <c r="BH2137" s="239">
        <f>IF(N2137="sníž. přenesená",J2137,0)</f>
        <v>0</v>
      </c>
      <c r="BI2137" s="239">
        <f>IF(N2137="nulová",J2137,0)</f>
        <v>0</v>
      </c>
      <c r="BJ2137" s="18" t="s">
        <v>83</v>
      </c>
      <c r="BK2137" s="239">
        <f>ROUND(I2137*H2137,2)</f>
        <v>0</v>
      </c>
      <c r="BL2137" s="18" t="s">
        <v>303</v>
      </c>
      <c r="BM2137" s="238" t="s">
        <v>1759</v>
      </c>
    </row>
    <row r="2138" s="2" customFormat="1">
      <c r="A2138" s="39"/>
      <c r="B2138" s="40"/>
      <c r="C2138" s="41"/>
      <c r="D2138" s="240" t="s">
        <v>216</v>
      </c>
      <c r="E2138" s="41"/>
      <c r="F2138" s="241" t="s">
        <v>1760</v>
      </c>
      <c r="G2138" s="41"/>
      <c r="H2138" s="41"/>
      <c r="I2138" s="242"/>
      <c r="J2138" s="41"/>
      <c r="K2138" s="41"/>
      <c r="L2138" s="45"/>
      <c r="M2138" s="243"/>
      <c r="N2138" s="244"/>
      <c r="O2138" s="92"/>
      <c r="P2138" s="92"/>
      <c r="Q2138" s="92"/>
      <c r="R2138" s="92"/>
      <c r="S2138" s="92"/>
      <c r="T2138" s="93"/>
      <c r="U2138" s="39"/>
      <c r="V2138" s="39"/>
      <c r="W2138" s="39"/>
      <c r="X2138" s="39"/>
      <c r="Y2138" s="39"/>
      <c r="Z2138" s="39"/>
      <c r="AA2138" s="39"/>
      <c r="AB2138" s="39"/>
      <c r="AC2138" s="39"/>
      <c r="AD2138" s="39"/>
      <c r="AE2138" s="39"/>
      <c r="AT2138" s="18" t="s">
        <v>216</v>
      </c>
      <c r="AU2138" s="18" t="s">
        <v>85</v>
      </c>
    </row>
    <row r="2139" s="13" customFormat="1">
      <c r="A2139" s="13"/>
      <c r="B2139" s="245"/>
      <c r="C2139" s="246"/>
      <c r="D2139" s="247" t="s">
        <v>218</v>
      </c>
      <c r="E2139" s="248" t="s">
        <v>1</v>
      </c>
      <c r="F2139" s="249" t="s">
        <v>219</v>
      </c>
      <c r="G2139" s="246"/>
      <c r="H2139" s="248" t="s">
        <v>1</v>
      </c>
      <c r="I2139" s="250"/>
      <c r="J2139" s="246"/>
      <c r="K2139" s="246"/>
      <c r="L2139" s="251"/>
      <c r="M2139" s="252"/>
      <c r="N2139" s="253"/>
      <c r="O2139" s="253"/>
      <c r="P2139" s="253"/>
      <c r="Q2139" s="253"/>
      <c r="R2139" s="253"/>
      <c r="S2139" s="253"/>
      <c r="T2139" s="254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T2139" s="255" t="s">
        <v>218</v>
      </c>
      <c r="AU2139" s="255" t="s">
        <v>85</v>
      </c>
      <c r="AV2139" s="13" t="s">
        <v>83</v>
      </c>
      <c r="AW2139" s="13" t="s">
        <v>32</v>
      </c>
      <c r="AX2139" s="13" t="s">
        <v>76</v>
      </c>
      <c r="AY2139" s="255" t="s">
        <v>205</v>
      </c>
    </row>
    <row r="2140" s="13" customFormat="1">
      <c r="A2140" s="13"/>
      <c r="B2140" s="245"/>
      <c r="C2140" s="246"/>
      <c r="D2140" s="247" t="s">
        <v>218</v>
      </c>
      <c r="E2140" s="248" t="s">
        <v>1</v>
      </c>
      <c r="F2140" s="249" t="s">
        <v>220</v>
      </c>
      <c r="G2140" s="246"/>
      <c r="H2140" s="248" t="s">
        <v>1</v>
      </c>
      <c r="I2140" s="250"/>
      <c r="J2140" s="246"/>
      <c r="K2140" s="246"/>
      <c r="L2140" s="251"/>
      <c r="M2140" s="252"/>
      <c r="N2140" s="253"/>
      <c r="O2140" s="253"/>
      <c r="P2140" s="253"/>
      <c r="Q2140" s="253"/>
      <c r="R2140" s="253"/>
      <c r="S2140" s="253"/>
      <c r="T2140" s="254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T2140" s="255" t="s">
        <v>218</v>
      </c>
      <c r="AU2140" s="255" t="s">
        <v>85</v>
      </c>
      <c r="AV2140" s="13" t="s">
        <v>83</v>
      </c>
      <c r="AW2140" s="13" t="s">
        <v>32</v>
      </c>
      <c r="AX2140" s="13" t="s">
        <v>76</v>
      </c>
      <c r="AY2140" s="255" t="s">
        <v>205</v>
      </c>
    </row>
    <row r="2141" s="13" customFormat="1">
      <c r="A2141" s="13"/>
      <c r="B2141" s="245"/>
      <c r="C2141" s="246"/>
      <c r="D2141" s="247" t="s">
        <v>218</v>
      </c>
      <c r="E2141" s="248" t="s">
        <v>1</v>
      </c>
      <c r="F2141" s="249" t="s">
        <v>222</v>
      </c>
      <c r="G2141" s="246"/>
      <c r="H2141" s="248" t="s">
        <v>1</v>
      </c>
      <c r="I2141" s="250"/>
      <c r="J2141" s="246"/>
      <c r="K2141" s="246"/>
      <c r="L2141" s="251"/>
      <c r="M2141" s="252"/>
      <c r="N2141" s="253"/>
      <c r="O2141" s="253"/>
      <c r="P2141" s="253"/>
      <c r="Q2141" s="253"/>
      <c r="R2141" s="253"/>
      <c r="S2141" s="253"/>
      <c r="T2141" s="254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T2141" s="255" t="s">
        <v>218</v>
      </c>
      <c r="AU2141" s="255" t="s">
        <v>85</v>
      </c>
      <c r="AV2141" s="13" t="s">
        <v>83</v>
      </c>
      <c r="AW2141" s="13" t="s">
        <v>32</v>
      </c>
      <c r="AX2141" s="13" t="s">
        <v>76</v>
      </c>
      <c r="AY2141" s="255" t="s">
        <v>205</v>
      </c>
    </row>
    <row r="2142" s="13" customFormat="1">
      <c r="A2142" s="13"/>
      <c r="B2142" s="245"/>
      <c r="C2142" s="246"/>
      <c r="D2142" s="247" t="s">
        <v>218</v>
      </c>
      <c r="E2142" s="248" t="s">
        <v>1</v>
      </c>
      <c r="F2142" s="249" t="s">
        <v>1707</v>
      </c>
      <c r="G2142" s="246"/>
      <c r="H2142" s="248" t="s">
        <v>1</v>
      </c>
      <c r="I2142" s="250"/>
      <c r="J2142" s="246"/>
      <c r="K2142" s="246"/>
      <c r="L2142" s="251"/>
      <c r="M2142" s="252"/>
      <c r="N2142" s="253"/>
      <c r="O2142" s="253"/>
      <c r="P2142" s="253"/>
      <c r="Q2142" s="253"/>
      <c r="R2142" s="253"/>
      <c r="S2142" s="253"/>
      <c r="T2142" s="254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T2142" s="255" t="s">
        <v>218</v>
      </c>
      <c r="AU2142" s="255" t="s">
        <v>85</v>
      </c>
      <c r="AV2142" s="13" t="s">
        <v>83</v>
      </c>
      <c r="AW2142" s="13" t="s">
        <v>32</v>
      </c>
      <c r="AX2142" s="13" t="s">
        <v>76</v>
      </c>
      <c r="AY2142" s="255" t="s">
        <v>205</v>
      </c>
    </row>
    <row r="2143" s="14" customFormat="1">
      <c r="A2143" s="14"/>
      <c r="B2143" s="256"/>
      <c r="C2143" s="257"/>
      <c r="D2143" s="247" t="s">
        <v>218</v>
      </c>
      <c r="E2143" s="258" t="s">
        <v>1</v>
      </c>
      <c r="F2143" s="259" t="s">
        <v>1708</v>
      </c>
      <c r="G2143" s="257"/>
      <c r="H2143" s="260">
        <v>125.31</v>
      </c>
      <c r="I2143" s="261"/>
      <c r="J2143" s="257"/>
      <c r="K2143" s="257"/>
      <c r="L2143" s="262"/>
      <c r="M2143" s="263"/>
      <c r="N2143" s="264"/>
      <c r="O2143" s="264"/>
      <c r="P2143" s="264"/>
      <c r="Q2143" s="264"/>
      <c r="R2143" s="264"/>
      <c r="S2143" s="264"/>
      <c r="T2143" s="265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T2143" s="266" t="s">
        <v>218</v>
      </c>
      <c r="AU2143" s="266" t="s">
        <v>85</v>
      </c>
      <c r="AV2143" s="14" t="s">
        <v>85</v>
      </c>
      <c r="AW2143" s="14" t="s">
        <v>32</v>
      </c>
      <c r="AX2143" s="14" t="s">
        <v>76</v>
      </c>
      <c r="AY2143" s="266" t="s">
        <v>205</v>
      </c>
    </row>
    <row r="2144" s="15" customFormat="1">
      <c r="A2144" s="15"/>
      <c r="B2144" s="267"/>
      <c r="C2144" s="268"/>
      <c r="D2144" s="247" t="s">
        <v>218</v>
      </c>
      <c r="E2144" s="269" t="s">
        <v>1</v>
      </c>
      <c r="F2144" s="270" t="s">
        <v>229</v>
      </c>
      <c r="G2144" s="268"/>
      <c r="H2144" s="271">
        <v>125.31</v>
      </c>
      <c r="I2144" s="272"/>
      <c r="J2144" s="268"/>
      <c r="K2144" s="268"/>
      <c r="L2144" s="273"/>
      <c r="M2144" s="274"/>
      <c r="N2144" s="275"/>
      <c r="O2144" s="275"/>
      <c r="P2144" s="275"/>
      <c r="Q2144" s="275"/>
      <c r="R2144" s="275"/>
      <c r="S2144" s="275"/>
      <c r="T2144" s="276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T2144" s="277" t="s">
        <v>218</v>
      </c>
      <c r="AU2144" s="277" t="s">
        <v>85</v>
      </c>
      <c r="AV2144" s="15" t="s">
        <v>213</v>
      </c>
      <c r="AW2144" s="15" t="s">
        <v>32</v>
      </c>
      <c r="AX2144" s="15" t="s">
        <v>83</v>
      </c>
      <c r="AY2144" s="277" t="s">
        <v>205</v>
      </c>
    </row>
    <row r="2145" s="2" customFormat="1" ht="44.25" customHeight="1">
      <c r="A2145" s="39"/>
      <c r="B2145" s="40"/>
      <c r="C2145" s="227" t="s">
        <v>1761</v>
      </c>
      <c r="D2145" s="227" t="s">
        <v>208</v>
      </c>
      <c r="E2145" s="228" t="s">
        <v>1762</v>
      </c>
      <c r="F2145" s="229" t="s">
        <v>1763</v>
      </c>
      <c r="G2145" s="230" t="s">
        <v>398</v>
      </c>
      <c r="H2145" s="231">
        <v>27.225000000000001</v>
      </c>
      <c r="I2145" s="232"/>
      <c r="J2145" s="233">
        <f>ROUND(I2145*H2145,2)</f>
        <v>0</v>
      </c>
      <c r="K2145" s="229" t="s">
        <v>212</v>
      </c>
      <c r="L2145" s="45"/>
      <c r="M2145" s="234" t="s">
        <v>1</v>
      </c>
      <c r="N2145" s="235" t="s">
        <v>41</v>
      </c>
      <c r="O2145" s="92"/>
      <c r="P2145" s="236">
        <f>O2145*H2145</f>
        <v>0</v>
      </c>
      <c r="Q2145" s="236">
        <v>0</v>
      </c>
      <c r="R2145" s="236">
        <f>Q2145*H2145</f>
        <v>0</v>
      </c>
      <c r="S2145" s="236">
        <v>0</v>
      </c>
      <c r="T2145" s="237">
        <f>S2145*H2145</f>
        <v>0</v>
      </c>
      <c r="U2145" s="39"/>
      <c r="V2145" s="39"/>
      <c r="W2145" s="39"/>
      <c r="X2145" s="39"/>
      <c r="Y2145" s="39"/>
      <c r="Z2145" s="39"/>
      <c r="AA2145" s="39"/>
      <c r="AB2145" s="39"/>
      <c r="AC2145" s="39"/>
      <c r="AD2145" s="39"/>
      <c r="AE2145" s="39"/>
      <c r="AR2145" s="238" t="s">
        <v>303</v>
      </c>
      <c r="AT2145" s="238" t="s">
        <v>208</v>
      </c>
      <c r="AU2145" s="238" t="s">
        <v>85</v>
      </c>
      <c r="AY2145" s="18" t="s">
        <v>205</v>
      </c>
      <c r="BE2145" s="239">
        <f>IF(N2145="základní",J2145,0)</f>
        <v>0</v>
      </c>
      <c r="BF2145" s="239">
        <f>IF(N2145="snížená",J2145,0)</f>
        <v>0</v>
      </c>
      <c r="BG2145" s="239">
        <f>IF(N2145="zákl. přenesená",J2145,0)</f>
        <v>0</v>
      </c>
      <c r="BH2145" s="239">
        <f>IF(N2145="sníž. přenesená",J2145,0)</f>
        <v>0</v>
      </c>
      <c r="BI2145" s="239">
        <f>IF(N2145="nulová",J2145,0)</f>
        <v>0</v>
      </c>
      <c r="BJ2145" s="18" t="s">
        <v>83</v>
      </c>
      <c r="BK2145" s="239">
        <f>ROUND(I2145*H2145,2)</f>
        <v>0</v>
      </c>
      <c r="BL2145" s="18" t="s">
        <v>303</v>
      </c>
      <c r="BM2145" s="238" t="s">
        <v>1764</v>
      </c>
    </row>
    <row r="2146" s="2" customFormat="1">
      <c r="A2146" s="39"/>
      <c r="B2146" s="40"/>
      <c r="C2146" s="41"/>
      <c r="D2146" s="240" t="s">
        <v>216</v>
      </c>
      <c r="E2146" s="41"/>
      <c r="F2146" s="241" t="s">
        <v>1765</v>
      </c>
      <c r="G2146" s="41"/>
      <c r="H2146" s="41"/>
      <c r="I2146" s="242"/>
      <c r="J2146" s="41"/>
      <c r="K2146" s="41"/>
      <c r="L2146" s="45"/>
      <c r="M2146" s="243"/>
      <c r="N2146" s="244"/>
      <c r="O2146" s="92"/>
      <c r="P2146" s="92"/>
      <c r="Q2146" s="92"/>
      <c r="R2146" s="92"/>
      <c r="S2146" s="92"/>
      <c r="T2146" s="93"/>
      <c r="U2146" s="39"/>
      <c r="V2146" s="39"/>
      <c r="W2146" s="39"/>
      <c r="X2146" s="39"/>
      <c r="Y2146" s="39"/>
      <c r="Z2146" s="39"/>
      <c r="AA2146" s="39"/>
      <c r="AB2146" s="39"/>
      <c r="AC2146" s="39"/>
      <c r="AD2146" s="39"/>
      <c r="AE2146" s="39"/>
      <c r="AT2146" s="18" t="s">
        <v>216</v>
      </c>
      <c r="AU2146" s="18" t="s">
        <v>85</v>
      </c>
    </row>
    <row r="2147" s="13" customFormat="1">
      <c r="A2147" s="13"/>
      <c r="B2147" s="245"/>
      <c r="C2147" s="246"/>
      <c r="D2147" s="247" t="s">
        <v>218</v>
      </c>
      <c r="E2147" s="248" t="s">
        <v>1</v>
      </c>
      <c r="F2147" s="249" t="s">
        <v>219</v>
      </c>
      <c r="G2147" s="246"/>
      <c r="H2147" s="248" t="s">
        <v>1</v>
      </c>
      <c r="I2147" s="250"/>
      <c r="J2147" s="246"/>
      <c r="K2147" s="246"/>
      <c r="L2147" s="251"/>
      <c r="M2147" s="252"/>
      <c r="N2147" s="253"/>
      <c r="O2147" s="253"/>
      <c r="P2147" s="253"/>
      <c r="Q2147" s="253"/>
      <c r="R2147" s="253"/>
      <c r="S2147" s="253"/>
      <c r="T2147" s="254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T2147" s="255" t="s">
        <v>218</v>
      </c>
      <c r="AU2147" s="255" t="s">
        <v>85</v>
      </c>
      <c r="AV2147" s="13" t="s">
        <v>83</v>
      </c>
      <c r="AW2147" s="13" t="s">
        <v>32</v>
      </c>
      <c r="AX2147" s="13" t="s">
        <v>76</v>
      </c>
      <c r="AY2147" s="255" t="s">
        <v>205</v>
      </c>
    </row>
    <row r="2148" s="13" customFormat="1">
      <c r="A2148" s="13"/>
      <c r="B2148" s="245"/>
      <c r="C2148" s="246"/>
      <c r="D2148" s="247" t="s">
        <v>218</v>
      </c>
      <c r="E2148" s="248" t="s">
        <v>1</v>
      </c>
      <c r="F2148" s="249" t="s">
        <v>220</v>
      </c>
      <c r="G2148" s="246"/>
      <c r="H2148" s="248" t="s">
        <v>1</v>
      </c>
      <c r="I2148" s="250"/>
      <c r="J2148" s="246"/>
      <c r="K2148" s="246"/>
      <c r="L2148" s="251"/>
      <c r="M2148" s="252"/>
      <c r="N2148" s="253"/>
      <c r="O2148" s="253"/>
      <c r="P2148" s="253"/>
      <c r="Q2148" s="253"/>
      <c r="R2148" s="253"/>
      <c r="S2148" s="253"/>
      <c r="T2148" s="254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T2148" s="255" t="s">
        <v>218</v>
      </c>
      <c r="AU2148" s="255" t="s">
        <v>85</v>
      </c>
      <c r="AV2148" s="13" t="s">
        <v>83</v>
      </c>
      <c r="AW2148" s="13" t="s">
        <v>32</v>
      </c>
      <c r="AX2148" s="13" t="s">
        <v>76</v>
      </c>
      <c r="AY2148" s="255" t="s">
        <v>205</v>
      </c>
    </row>
    <row r="2149" s="13" customFormat="1">
      <c r="A2149" s="13"/>
      <c r="B2149" s="245"/>
      <c r="C2149" s="246"/>
      <c r="D2149" s="247" t="s">
        <v>218</v>
      </c>
      <c r="E2149" s="248" t="s">
        <v>1</v>
      </c>
      <c r="F2149" s="249" t="s">
        <v>222</v>
      </c>
      <c r="G2149" s="246"/>
      <c r="H2149" s="248" t="s">
        <v>1</v>
      </c>
      <c r="I2149" s="250"/>
      <c r="J2149" s="246"/>
      <c r="K2149" s="246"/>
      <c r="L2149" s="251"/>
      <c r="M2149" s="252"/>
      <c r="N2149" s="253"/>
      <c r="O2149" s="253"/>
      <c r="P2149" s="253"/>
      <c r="Q2149" s="253"/>
      <c r="R2149" s="253"/>
      <c r="S2149" s="253"/>
      <c r="T2149" s="254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55" t="s">
        <v>218</v>
      </c>
      <c r="AU2149" s="255" t="s">
        <v>85</v>
      </c>
      <c r="AV2149" s="13" t="s">
        <v>83</v>
      </c>
      <c r="AW2149" s="13" t="s">
        <v>32</v>
      </c>
      <c r="AX2149" s="13" t="s">
        <v>76</v>
      </c>
      <c r="AY2149" s="255" t="s">
        <v>205</v>
      </c>
    </row>
    <row r="2150" s="13" customFormat="1">
      <c r="A2150" s="13"/>
      <c r="B2150" s="245"/>
      <c r="C2150" s="246"/>
      <c r="D2150" s="247" t="s">
        <v>218</v>
      </c>
      <c r="E2150" s="248" t="s">
        <v>1</v>
      </c>
      <c r="F2150" s="249" t="s">
        <v>1707</v>
      </c>
      <c r="G2150" s="246"/>
      <c r="H2150" s="248" t="s">
        <v>1</v>
      </c>
      <c r="I2150" s="250"/>
      <c r="J2150" s="246"/>
      <c r="K2150" s="246"/>
      <c r="L2150" s="251"/>
      <c r="M2150" s="252"/>
      <c r="N2150" s="253"/>
      <c r="O2150" s="253"/>
      <c r="P2150" s="253"/>
      <c r="Q2150" s="253"/>
      <c r="R2150" s="253"/>
      <c r="S2150" s="253"/>
      <c r="T2150" s="254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T2150" s="255" t="s">
        <v>218</v>
      </c>
      <c r="AU2150" s="255" t="s">
        <v>85</v>
      </c>
      <c r="AV2150" s="13" t="s">
        <v>83</v>
      </c>
      <c r="AW2150" s="13" t="s">
        <v>32</v>
      </c>
      <c r="AX2150" s="13" t="s">
        <v>76</v>
      </c>
      <c r="AY2150" s="255" t="s">
        <v>205</v>
      </c>
    </row>
    <row r="2151" s="14" customFormat="1">
      <c r="A2151" s="14"/>
      <c r="B2151" s="256"/>
      <c r="C2151" s="257"/>
      <c r="D2151" s="247" t="s">
        <v>218</v>
      </c>
      <c r="E2151" s="258" t="s">
        <v>1</v>
      </c>
      <c r="F2151" s="259" t="s">
        <v>1766</v>
      </c>
      <c r="G2151" s="257"/>
      <c r="H2151" s="260">
        <v>27.225000000000001</v>
      </c>
      <c r="I2151" s="261"/>
      <c r="J2151" s="257"/>
      <c r="K2151" s="257"/>
      <c r="L2151" s="262"/>
      <c r="M2151" s="263"/>
      <c r="N2151" s="264"/>
      <c r="O2151" s="264"/>
      <c r="P2151" s="264"/>
      <c r="Q2151" s="264"/>
      <c r="R2151" s="264"/>
      <c r="S2151" s="264"/>
      <c r="T2151" s="265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T2151" s="266" t="s">
        <v>218</v>
      </c>
      <c r="AU2151" s="266" t="s">
        <v>85</v>
      </c>
      <c r="AV2151" s="14" t="s">
        <v>85</v>
      </c>
      <c r="AW2151" s="14" t="s">
        <v>32</v>
      </c>
      <c r="AX2151" s="14" t="s">
        <v>76</v>
      </c>
      <c r="AY2151" s="266" t="s">
        <v>205</v>
      </c>
    </row>
    <row r="2152" s="15" customFormat="1">
      <c r="A2152" s="15"/>
      <c r="B2152" s="267"/>
      <c r="C2152" s="268"/>
      <c r="D2152" s="247" t="s">
        <v>218</v>
      </c>
      <c r="E2152" s="269" t="s">
        <v>1</v>
      </c>
      <c r="F2152" s="270" t="s">
        <v>229</v>
      </c>
      <c r="G2152" s="268"/>
      <c r="H2152" s="271">
        <v>27.225000000000001</v>
      </c>
      <c r="I2152" s="272"/>
      <c r="J2152" s="268"/>
      <c r="K2152" s="268"/>
      <c r="L2152" s="273"/>
      <c r="M2152" s="274"/>
      <c r="N2152" s="275"/>
      <c r="O2152" s="275"/>
      <c r="P2152" s="275"/>
      <c r="Q2152" s="275"/>
      <c r="R2152" s="275"/>
      <c r="S2152" s="275"/>
      <c r="T2152" s="276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T2152" s="277" t="s">
        <v>218</v>
      </c>
      <c r="AU2152" s="277" t="s">
        <v>85</v>
      </c>
      <c r="AV2152" s="15" t="s">
        <v>213</v>
      </c>
      <c r="AW2152" s="15" t="s">
        <v>32</v>
      </c>
      <c r="AX2152" s="15" t="s">
        <v>83</v>
      </c>
      <c r="AY2152" s="277" t="s">
        <v>205</v>
      </c>
    </row>
    <row r="2153" s="2" customFormat="1" ht="33" customHeight="1">
      <c r="A2153" s="39"/>
      <c r="B2153" s="40"/>
      <c r="C2153" s="289" t="s">
        <v>1767</v>
      </c>
      <c r="D2153" s="289" t="s">
        <v>386</v>
      </c>
      <c r="E2153" s="290" t="s">
        <v>1768</v>
      </c>
      <c r="F2153" s="291" t="s">
        <v>1769</v>
      </c>
      <c r="G2153" s="292" t="s">
        <v>398</v>
      </c>
      <c r="H2153" s="293">
        <v>186.24500000000001</v>
      </c>
      <c r="I2153" s="294"/>
      <c r="J2153" s="295">
        <f>ROUND(I2153*H2153,2)</f>
        <v>0</v>
      </c>
      <c r="K2153" s="291" t="s">
        <v>212</v>
      </c>
      <c r="L2153" s="296"/>
      <c r="M2153" s="297" t="s">
        <v>1</v>
      </c>
      <c r="N2153" s="298" t="s">
        <v>41</v>
      </c>
      <c r="O2153" s="92"/>
      <c r="P2153" s="236">
        <f>O2153*H2153</f>
        <v>0</v>
      </c>
      <c r="Q2153" s="236">
        <v>0.0022300000000000002</v>
      </c>
      <c r="R2153" s="236">
        <f>Q2153*H2153</f>
        <v>0.41532635000000007</v>
      </c>
      <c r="S2153" s="236">
        <v>0</v>
      </c>
      <c r="T2153" s="237">
        <f>S2153*H2153</f>
        <v>0</v>
      </c>
      <c r="U2153" s="39"/>
      <c r="V2153" s="39"/>
      <c r="W2153" s="39"/>
      <c r="X2153" s="39"/>
      <c r="Y2153" s="39"/>
      <c r="Z2153" s="39"/>
      <c r="AA2153" s="39"/>
      <c r="AB2153" s="39"/>
      <c r="AC2153" s="39"/>
      <c r="AD2153" s="39"/>
      <c r="AE2153" s="39"/>
      <c r="AR2153" s="238" t="s">
        <v>473</v>
      </c>
      <c r="AT2153" s="238" t="s">
        <v>386</v>
      </c>
      <c r="AU2153" s="238" t="s">
        <v>85</v>
      </c>
      <c r="AY2153" s="18" t="s">
        <v>205</v>
      </c>
      <c r="BE2153" s="239">
        <f>IF(N2153="základní",J2153,0)</f>
        <v>0</v>
      </c>
      <c r="BF2153" s="239">
        <f>IF(N2153="snížená",J2153,0)</f>
        <v>0</v>
      </c>
      <c r="BG2153" s="239">
        <f>IF(N2153="zákl. přenesená",J2153,0)</f>
        <v>0</v>
      </c>
      <c r="BH2153" s="239">
        <f>IF(N2153="sníž. přenesená",J2153,0)</f>
        <v>0</v>
      </c>
      <c r="BI2153" s="239">
        <f>IF(N2153="nulová",J2153,0)</f>
        <v>0</v>
      </c>
      <c r="BJ2153" s="18" t="s">
        <v>83</v>
      </c>
      <c r="BK2153" s="239">
        <f>ROUND(I2153*H2153,2)</f>
        <v>0</v>
      </c>
      <c r="BL2153" s="18" t="s">
        <v>303</v>
      </c>
      <c r="BM2153" s="238" t="s">
        <v>1770</v>
      </c>
    </row>
    <row r="2154" s="14" customFormat="1">
      <c r="A2154" s="14"/>
      <c r="B2154" s="256"/>
      <c r="C2154" s="257"/>
      <c r="D2154" s="247" t="s">
        <v>218</v>
      </c>
      <c r="E2154" s="257"/>
      <c r="F2154" s="259" t="s">
        <v>1771</v>
      </c>
      <c r="G2154" s="257"/>
      <c r="H2154" s="260">
        <v>186.24500000000001</v>
      </c>
      <c r="I2154" s="261"/>
      <c r="J2154" s="257"/>
      <c r="K2154" s="257"/>
      <c r="L2154" s="262"/>
      <c r="M2154" s="263"/>
      <c r="N2154" s="264"/>
      <c r="O2154" s="264"/>
      <c r="P2154" s="264"/>
      <c r="Q2154" s="264"/>
      <c r="R2154" s="264"/>
      <c r="S2154" s="264"/>
      <c r="T2154" s="265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T2154" s="266" t="s">
        <v>218</v>
      </c>
      <c r="AU2154" s="266" t="s">
        <v>85</v>
      </c>
      <c r="AV2154" s="14" t="s">
        <v>85</v>
      </c>
      <c r="AW2154" s="14" t="s">
        <v>4</v>
      </c>
      <c r="AX2154" s="14" t="s">
        <v>83</v>
      </c>
      <c r="AY2154" s="266" t="s">
        <v>205</v>
      </c>
    </row>
    <row r="2155" s="2" customFormat="1" ht="24.15" customHeight="1">
      <c r="A2155" s="39"/>
      <c r="B2155" s="40"/>
      <c r="C2155" s="227" t="s">
        <v>1772</v>
      </c>
      <c r="D2155" s="227" t="s">
        <v>208</v>
      </c>
      <c r="E2155" s="228" t="s">
        <v>1773</v>
      </c>
      <c r="F2155" s="229" t="s">
        <v>1774</v>
      </c>
      <c r="G2155" s="230" t="s">
        <v>255</v>
      </c>
      <c r="H2155" s="231">
        <v>321.77999999999997</v>
      </c>
      <c r="I2155" s="232"/>
      <c r="J2155" s="233">
        <f>ROUND(I2155*H2155,2)</f>
        <v>0</v>
      </c>
      <c r="K2155" s="229" t="s">
        <v>212</v>
      </c>
      <c r="L2155" s="45"/>
      <c r="M2155" s="234" t="s">
        <v>1</v>
      </c>
      <c r="N2155" s="235" t="s">
        <v>41</v>
      </c>
      <c r="O2155" s="92"/>
      <c r="P2155" s="236">
        <f>O2155*H2155</f>
        <v>0</v>
      </c>
      <c r="Q2155" s="236">
        <v>0.00018000000000000001</v>
      </c>
      <c r="R2155" s="236">
        <f>Q2155*H2155</f>
        <v>0.057920399999999997</v>
      </c>
      <c r="S2155" s="236">
        <v>0</v>
      </c>
      <c r="T2155" s="237">
        <f>S2155*H2155</f>
        <v>0</v>
      </c>
      <c r="U2155" s="39"/>
      <c r="V2155" s="39"/>
      <c r="W2155" s="39"/>
      <c r="X2155" s="39"/>
      <c r="Y2155" s="39"/>
      <c r="Z2155" s="39"/>
      <c r="AA2155" s="39"/>
      <c r="AB2155" s="39"/>
      <c r="AC2155" s="39"/>
      <c r="AD2155" s="39"/>
      <c r="AE2155" s="39"/>
      <c r="AR2155" s="238" t="s">
        <v>303</v>
      </c>
      <c r="AT2155" s="238" t="s">
        <v>208</v>
      </c>
      <c r="AU2155" s="238" t="s">
        <v>85</v>
      </c>
      <c r="AY2155" s="18" t="s">
        <v>205</v>
      </c>
      <c r="BE2155" s="239">
        <f>IF(N2155="základní",J2155,0)</f>
        <v>0</v>
      </c>
      <c r="BF2155" s="239">
        <f>IF(N2155="snížená",J2155,0)</f>
        <v>0</v>
      </c>
      <c r="BG2155" s="239">
        <f>IF(N2155="zákl. přenesená",J2155,0)</f>
        <v>0</v>
      </c>
      <c r="BH2155" s="239">
        <f>IF(N2155="sníž. přenesená",J2155,0)</f>
        <v>0</v>
      </c>
      <c r="BI2155" s="239">
        <f>IF(N2155="nulová",J2155,0)</f>
        <v>0</v>
      </c>
      <c r="BJ2155" s="18" t="s">
        <v>83</v>
      </c>
      <c r="BK2155" s="239">
        <f>ROUND(I2155*H2155,2)</f>
        <v>0</v>
      </c>
      <c r="BL2155" s="18" t="s">
        <v>303</v>
      </c>
      <c r="BM2155" s="238" t="s">
        <v>1775</v>
      </c>
    </row>
    <row r="2156" s="2" customFormat="1">
      <c r="A2156" s="39"/>
      <c r="B2156" s="40"/>
      <c r="C2156" s="41"/>
      <c r="D2156" s="240" t="s">
        <v>216</v>
      </c>
      <c r="E2156" s="41"/>
      <c r="F2156" s="241" t="s">
        <v>1776</v>
      </c>
      <c r="G2156" s="41"/>
      <c r="H2156" s="41"/>
      <c r="I2156" s="242"/>
      <c r="J2156" s="41"/>
      <c r="K2156" s="41"/>
      <c r="L2156" s="45"/>
      <c r="M2156" s="243"/>
      <c r="N2156" s="244"/>
      <c r="O2156" s="92"/>
      <c r="P2156" s="92"/>
      <c r="Q2156" s="92"/>
      <c r="R2156" s="92"/>
      <c r="S2156" s="92"/>
      <c r="T2156" s="93"/>
      <c r="U2156" s="39"/>
      <c r="V2156" s="39"/>
      <c r="W2156" s="39"/>
      <c r="X2156" s="39"/>
      <c r="Y2156" s="39"/>
      <c r="Z2156" s="39"/>
      <c r="AA2156" s="39"/>
      <c r="AB2156" s="39"/>
      <c r="AC2156" s="39"/>
      <c r="AD2156" s="39"/>
      <c r="AE2156" s="39"/>
      <c r="AT2156" s="18" t="s">
        <v>216</v>
      </c>
      <c r="AU2156" s="18" t="s">
        <v>85</v>
      </c>
    </row>
    <row r="2157" s="14" customFormat="1">
      <c r="A2157" s="14"/>
      <c r="B2157" s="256"/>
      <c r="C2157" s="257"/>
      <c r="D2157" s="247" t="s">
        <v>218</v>
      </c>
      <c r="E2157" s="258" t="s">
        <v>1</v>
      </c>
      <c r="F2157" s="259" t="s">
        <v>1777</v>
      </c>
      <c r="G2157" s="257"/>
      <c r="H2157" s="260">
        <v>495.04599999999999</v>
      </c>
      <c r="I2157" s="261"/>
      <c r="J2157" s="257"/>
      <c r="K2157" s="257"/>
      <c r="L2157" s="262"/>
      <c r="M2157" s="263"/>
      <c r="N2157" s="264"/>
      <c r="O2157" s="264"/>
      <c r="P2157" s="264"/>
      <c r="Q2157" s="264"/>
      <c r="R2157" s="264"/>
      <c r="S2157" s="264"/>
      <c r="T2157" s="265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T2157" s="266" t="s">
        <v>218</v>
      </c>
      <c r="AU2157" s="266" t="s">
        <v>85</v>
      </c>
      <c r="AV2157" s="14" t="s">
        <v>85</v>
      </c>
      <c r="AW2157" s="14" t="s">
        <v>32</v>
      </c>
      <c r="AX2157" s="14" t="s">
        <v>83</v>
      </c>
      <c r="AY2157" s="266" t="s">
        <v>205</v>
      </c>
    </row>
    <row r="2158" s="14" customFormat="1">
      <c r="A2158" s="14"/>
      <c r="B2158" s="256"/>
      <c r="C2158" s="257"/>
      <c r="D2158" s="247" t="s">
        <v>218</v>
      </c>
      <c r="E2158" s="257"/>
      <c r="F2158" s="259" t="s">
        <v>1778</v>
      </c>
      <c r="G2158" s="257"/>
      <c r="H2158" s="260">
        <v>321.77999999999997</v>
      </c>
      <c r="I2158" s="261"/>
      <c r="J2158" s="257"/>
      <c r="K2158" s="257"/>
      <c r="L2158" s="262"/>
      <c r="M2158" s="263"/>
      <c r="N2158" s="264"/>
      <c r="O2158" s="264"/>
      <c r="P2158" s="264"/>
      <c r="Q2158" s="264"/>
      <c r="R2158" s="264"/>
      <c r="S2158" s="264"/>
      <c r="T2158" s="265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66" t="s">
        <v>218</v>
      </c>
      <c r="AU2158" s="266" t="s">
        <v>85</v>
      </c>
      <c r="AV2158" s="14" t="s">
        <v>85</v>
      </c>
      <c r="AW2158" s="14" t="s">
        <v>4</v>
      </c>
      <c r="AX2158" s="14" t="s">
        <v>83</v>
      </c>
      <c r="AY2158" s="266" t="s">
        <v>205</v>
      </c>
    </row>
    <row r="2159" s="2" customFormat="1" ht="24.15" customHeight="1">
      <c r="A2159" s="39"/>
      <c r="B2159" s="40"/>
      <c r="C2159" s="227" t="s">
        <v>1779</v>
      </c>
      <c r="D2159" s="227" t="s">
        <v>208</v>
      </c>
      <c r="E2159" s="228" t="s">
        <v>1780</v>
      </c>
      <c r="F2159" s="229" t="s">
        <v>1781</v>
      </c>
      <c r="G2159" s="230" t="s">
        <v>398</v>
      </c>
      <c r="H2159" s="231">
        <v>542.28499999999997</v>
      </c>
      <c r="I2159" s="232"/>
      <c r="J2159" s="233">
        <f>ROUND(I2159*H2159,2)</f>
        <v>0</v>
      </c>
      <c r="K2159" s="229" t="s">
        <v>212</v>
      </c>
      <c r="L2159" s="45"/>
      <c r="M2159" s="234" t="s">
        <v>1</v>
      </c>
      <c r="N2159" s="235" t="s">
        <v>41</v>
      </c>
      <c r="O2159" s="92"/>
      <c r="P2159" s="236">
        <f>O2159*H2159</f>
        <v>0</v>
      </c>
      <c r="Q2159" s="236">
        <v>0</v>
      </c>
      <c r="R2159" s="236">
        <f>Q2159*H2159</f>
        <v>0</v>
      </c>
      <c r="S2159" s="236">
        <v>0</v>
      </c>
      <c r="T2159" s="237">
        <f>S2159*H2159</f>
        <v>0</v>
      </c>
      <c r="U2159" s="39"/>
      <c r="V2159" s="39"/>
      <c r="W2159" s="39"/>
      <c r="X2159" s="39"/>
      <c r="Y2159" s="39"/>
      <c r="Z2159" s="39"/>
      <c r="AA2159" s="39"/>
      <c r="AB2159" s="39"/>
      <c r="AC2159" s="39"/>
      <c r="AD2159" s="39"/>
      <c r="AE2159" s="39"/>
      <c r="AR2159" s="238" t="s">
        <v>303</v>
      </c>
      <c r="AT2159" s="238" t="s">
        <v>208</v>
      </c>
      <c r="AU2159" s="238" t="s">
        <v>85</v>
      </c>
      <c r="AY2159" s="18" t="s">
        <v>205</v>
      </c>
      <c r="BE2159" s="239">
        <f>IF(N2159="základní",J2159,0)</f>
        <v>0</v>
      </c>
      <c r="BF2159" s="239">
        <f>IF(N2159="snížená",J2159,0)</f>
        <v>0</v>
      </c>
      <c r="BG2159" s="239">
        <f>IF(N2159="zákl. přenesená",J2159,0)</f>
        <v>0</v>
      </c>
      <c r="BH2159" s="239">
        <f>IF(N2159="sníž. přenesená",J2159,0)</f>
        <v>0</v>
      </c>
      <c r="BI2159" s="239">
        <f>IF(N2159="nulová",J2159,0)</f>
        <v>0</v>
      </c>
      <c r="BJ2159" s="18" t="s">
        <v>83</v>
      </c>
      <c r="BK2159" s="239">
        <f>ROUND(I2159*H2159,2)</f>
        <v>0</v>
      </c>
      <c r="BL2159" s="18" t="s">
        <v>303</v>
      </c>
      <c r="BM2159" s="238" t="s">
        <v>1782</v>
      </c>
    </row>
    <row r="2160" s="2" customFormat="1">
      <c r="A2160" s="39"/>
      <c r="B2160" s="40"/>
      <c r="C2160" s="41"/>
      <c r="D2160" s="240" t="s">
        <v>216</v>
      </c>
      <c r="E2160" s="41"/>
      <c r="F2160" s="241" t="s">
        <v>1783</v>
      </c>
      <c r="G2160" s="41"/>
      <c r="H2160" s="41"/>
      <c r="I2160" s="242"/>
      <c r="J2160" s="41"/>
      <c r="K2160" s="41"/>
      <c r="L2160" s="45"/>
      <c r="M2160" s="243"/>
      <c r="N2160" s="244"/>
      <c r="O2160" s="92"/>
      <c r="P2160" s="92"/>
      <c r="Q2160" s="92"/>
      <c r="R2160" s="92"/>
      <c r="S2160" s="92"/>
      <c r="T2160" s="93"/>
      <c r="U2160" s="39"/>
      <c r="V2160" s="39"/>
      <c r="W2160" s="39"/>
      <c r="X2160" s="39"/>
      <c r="Y2160" s="39"/>
      <c r="Z2160" s="39"/>
      <c r="AA2160" s="39"/>
      <c r="AB2160" s="39"/>
      <c r="AC2160" s="39"/>
      <c r="AD2160" s="39"/>
      <c r="AE2160" s="39"/>
      <c r="AT2160" s="18" t="s">
        <v>216</v>
      </c>
      <c r="AU2160" s="18" t="s">
        <v>85</v>
      </c>
    </row>
    <row r="2161" s="2" customFormat="1" ht="16.5" customHeight="1">
      <c r="A2161" s="39"/>
      <c r="B2161" s="40"/>
      <c r="C2161" s="289" t="s">
        <v>1784</v>
      </c>
      <c r="D2161" s="289" t="s">
        <v>386</v>
      </c>
      <c r="E2161" s="290" t="s">
        <v>1785</v>
      </c>
      <c r="F2161" s="291" t="s">
        <v>1786</v>
      </c>
      <c r="G2161" s="292" t="s">
        <v>398</v>
      </c>
      <c r="H2161" s="293">
        <v>626.33900000000006</v>
      </c>
      <c r="I2161" s="294"/>
      <c r="J2161" s="295">
        <f>ROUND(I2161*H2161,2)</f>
        <v>0</v>
      </c>
      <c r="K2161" s="291" t="s">
        <v>212</v>
      </c>
      <c r="L2161" s="296"/>
      <c r="M2161" s="297" t="s">
        <v>1</v>
      </c>
      <c r="N2161" s="298" t="s">
        <v>41</v>
      </c>
      <c r="O2161" s="92"/>
      <c r="P2161" s="236">
        <f>O2161*H2161</f>
        <v>0</v>
      </c>
      <c r="Q2161" s="236">
        <v>0.00029999999999999997</v>
      </c>
      <c r="R2161" s="236">
        <f>Q2161*H2161</f>
        <v>0.18790170000000001</v>
      </c>
      <c r="S2161" s="236">
        <v>0</v>
      </c>
      <c r="T2161" s="237">
        <f>S2161*H2161</f>
        <v>0</v>
      </c>
      <c r="U2161" s="39"/>
      <c r="V2161" s="39"/>
      <c r="W2161" s="39"/>
      <c r="X2161" s="39"/>
      <c r="Y2161" s="39"/>
      <c r="Z2161" s="39"/>
      <c r="AA2161" s="39"/>
      <c r="AB2161" s="39"/>
      <c r="AC2161" s="39"/>
      <c r="AD2161" s="39"/>
      <c r="AE2161" s="39"/>
      <c r="AR2161" s="238" t="s">
        <v>473</v>
      </c>
      <c r="AT2161" s="238" t="s">
        <v>386</v>
      </c>
      <c r="AU2161" s="238" t="s">
        <v>85</v>
      </c>
      <c r="AY2161" s="18" t="s">
        <v>205</v>
      </c>
      <c r="BE2161" s="239">
        <f>IF(N2161="základní",J2161,0)</f>
        <v>0</v>
      </c>
      <c r="BF2161" s="239">
        <f>IF(N2161="snížená",J2161,0)</f>
        <v>0</v>
      </c>
      <c r="BG2161" s="239">
        <f>IF(N2161="zákl. přenesená",J2161,0)</f>
        <v>0</v>
      </c>
      <c r="BH2161" s="239">
        <f>IF(N2161="sníž. přenesená",J2161,0)</f>
        <v>0</v>
      </c>
      <c r="BI2161" s="239">
        <f>IF(N2161="nulová",J2161,0)</f>
        <v>0</v>
      </c>
      <c r="BJ2161" s="18" t="s">
        <v>83</v>
      </c>
      <c r="BK2161" s="239">
        <f>ROUND(I2161*H2161,2)</f>
        <v>0</v>
      </c>
      <c r="BL2161" s="18" t="s">
        <v>303</v>
      </c>
      <c r="BM2161" s="238" t="s">
        <v>1787</v>
      </c>
    </row>
    <row r="2162" s="13" customFormat="1">
      <c r="A2162" s="13"/>
      <c r="B2162" s="245"/>
      <c r="C2162" s="246"/>
      <c r="D2162" s="247" t="s">
        <v>218</v>
      </c>
      <c r="E2162" s="248" t="s">
        <v>1</v>
      </c>
      <c r="F2162" s="249" t="s">
        <v>219</v>
      </c>
      <c r="G2162" s="246"/>
      <c r="H2162" s="248" t="s">
        <v>1</v>
      </c>
      <c r="I2162" s="250"/>
      <c r="J2162" s="246"/>
      <c r="K2162" s="246"/>
      <c r="L2162" s="251"/>
      <c r="M2162" s="252"/>
      <c r="N2162" s="253"/>
      <c r="O2162" s="253"/>
      <c r="P2162" s="253"/>
      <c r="Q2162" s="253"/>
      <c r="R2162" s="253"/>
      <c r="S2162" s="253"/>
      <c r="T2162" s="254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T2162" s="255" t="s">
        <v>218</v>
      </c>
      <c r="AU2162" s="255" t="s">
        <v>85</v>
      </c>
      <c r="AV2162" s="13" t="s">
        <v>83</v>
      </c>
      <c r="AW2162" s="13" t="s">
        <v>32</v>
      </c>
      <c r="AX2162" s="13" t="s">
        <v>76</v>
      </c>
      <c r="AY2162" s="255" t="s">
        <v>205</v>
      </c>
    </row>
    <row r="2163" s="13" customFormat="1">
      <c r="A2163" s="13"/>
      <c r="B2163" s="245"/>
      <c r="C2163" s="246"/>
      <c r="D2163" s="247" t="s">
        <v>218</v>
      </c>
      <c r="E2163" s="248" t="s">
        <v>1</v>
      </c>
      <c r="F2163" s="249" t="s">
        <v>220</v>
      </c>
      <c r="G2163" s="246"/>
      <c r="H2163" s="248" t="s">
        <v>1</v>
      </c>
      <c r="I2163" s="250"/>
      <c r="J2163" s="246"/>
      <c r="K2163" s="246"/>
      <c r="L2163" s="251"/>
      <c r="M2163" s="252"/>
      <c r="N2163" s="253"/>
      <c r="O2163" s="253"/>
      <c r="P2163" s="253"/>
      <c r="Q2163" s="253"/>
      <c r="R2163" s="253"/>
      <c r="S2163" s="253"/>
      <c r="T2163" s="254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T2163" s="255" t="s">
        <v>218</v>
      </c>
      <c r="AU2163" s="255" t="s">
        <v>85</v>
      </c>
      <c r="AV2163" s="13" t="s">
        <v>83</v>
      </c>
      <c r="AW2163" s="13" t="s">
        <v>32</v>
      </c>
      <c r="AX2163" s="13" t="s">
        <v>76</v>
      </c>
      <c r="AY2163" s="255" t="s">
        <v>205</v>
      </c>
    </row>
    <row r="2164" s="13" customFormat="1">
      <c r="A2164" s="13"/>
      <c r="B2164" s="245"/>
      <c r="C2164" s="246"/>
      <c r="D2164" s="247" t="s">
        <v>218</v>
      </c>
      <c r="E2164" s="248" t="s">
        <v>1</v>
      </c>
      <c r="F2164" s="249" t="s">
        <v>222</v>
      </c>
      <c r="G2164" s="246"/>
      <c r="H2164" s="248" t="s">
        <v>1</v>
      </c>
      <c r="I2164" s="250"/>
      <c r="J2164" s="246"/>
      <c r="K2164" s="246"/>
      <c r="L2164" s="251"/>
      <c r="M2164" s="252"/>
      <c r="N2164" s="253"/>
      <c r="O2164" s="253"/>
      <c r="P2164" s="253"/>
      <c r="Q2164" s="253"/>
      <c r="R2164" s="253"/>
      <c r="S2164" s="253"/>
      <c r="T2164" s="254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T2164" s="255" t="s">
        <v>218</v>
      </c>
      <c r="AU2164" s="255" t="s">
        <v>85</v>
      </c>
      <c r="AV2164" s="13" t="s">
        <v>83</v>
      </c>
      <c r="AW2164" s="13" t="s">
        <v>32</v>
      </c>
      <c r="AX2164" s="13" t="s">
        <v>76</v>
      </c>
      <c r="AY2164" s="255" t="s">
        <v>205</v>
      </c>
    </row>
    <row r="2165" s="13" customFormat="1">
      <c r="A2165" s="13"/>
      <c r="B2165" s="245"/>
      <c r="C2165" s="246"/>
      <c r="D2165" s="247" t="s">
        <v>218</v>
      </c>
      <c r="E2165" s="248" t="s">
        <v>1</v>
      </c>
      <c r="F2165" s="249" t="s">
        <v>1703</v>
      </c>
      <c r="G2165" s="246"/>
      <c r="H2165" s="248" t="s">
        <v>1</v>
      </c>
      <c r="I2165" s="250"/>
      <c r="J2165" s="246"/>
      <c r="K2165" s="246"/>
      <c r="L2165" s="251"/>
      <c r="M2165" s="252"/>
      <c r="N2165" s="253"/>
      <c r="O2165" s="253"/>
      <c r="P2165" s="253"/>
      <c r="Q2165" s="253"/>
      <c r="R2165" s="253"/>
      <c r="S2165" s="253"/>
      <c r="T2165" s="254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T2165" s="255" t="s">
        <v>218</v>
      </c>
      <c r="AU2165" s="255" t="s">
        <v>85</v>
      </c>
      <c r="AV2165" s="13" t="s">
        <v>83</v>
      </c>
      <c r="AW2165" s="13" t="s">
        <v>32</v>
      </c>
      <c r="AX2165" s="13" t="s">
        <v>76</v>
      </c>
      <c r="AY2165" s="255" t="s">
        <v>205</v>
      </c>
    </row>
    <row r="2166" s="14" customFormat="1">
      <c r="A2166" s="14"/>
      <c r="B2166" s="256"/>
      <c r="C2166" s="257"/>
      <c r="D2166" s="247" t="s">
        <v>218</v>
      </c>
      <c r="E2166" s="258" t="s">
        <v>1</v>
      </c>
      <c r="F2166" s="259" t="s">
        <v>1705</v>
      </c>
      <c r="G2166" s="257"/>
      <c r="H2166" s="260">
        <v>389.75</v>
      </c>
      <c r="I2166" s="261"/>
      <c r="J2166" s="257"/>
      <c r="K2166" s="257"/>
      <c r="L2166" s="262"/>
      <c r="M2166" s="263"/>
      <c r="N2166" s="264"/>
      <c r="O2166" s="264"/>
      <c r="P2166" s="264"/>
      <c r="Q2166" s="264"/>
      <c r="R2166" s="264"/>
      <c r="S2166" s="264"/>
      <c r="T2166" s="265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66" t="s">
        <v>218</v>
      </c>
      <c r="AU2166" s="266" t="s">
        <v>85</v>
      </c>
      <c r="AV2166" s="14" t="s">
        <v>85</v>
      </c>
      <c r="AW2166" s="14" t="s">
        <v>32</v>
      </c>
      <c r="AX2166" s="14" t="s">
        <v>76</v>
      </c>
      <c r="AY2166" s="266" t="s">
        <v>205</v>
      </c>
    </row>
    <row r="2167" s="16" customFormat="1">
      <c r="A2167" s="16"/>
      <c r="B2167" s="278"/>
      <c r="C2167" s="279"/>
      <c r="D2167" s="247" t="s">
        <v>218</v>
      </c>
      <c r="E2167" s="280" t="s">
        <v>1</v>
      </c>
      <c r="F2167" s="281" t="s">
        <v>241</v>
      </c>
      <c r="G2167" s="279"/>
      <c r="H2167" s="282">
        <v>389.75</v>
      </c>
      <c r="I2167" s="283"/>
      <c r="J2167" s="279"/>
      <c r="K2167" s="279"/>
      <c r="L2167" s="284"/>
      <c r="M2167" s="285"/>
      <c r="N2167" s="286"/>
      <c r="O2167" s="286"/>
      <c r="P2167" s="286"/>
      <c r="Q2167" s="286"/>
      <c r="R2167" s="286"/>
      <c r="S2167" s="286"/>
      <c r="T2167" s="287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T2167" s="288" t="s">
        <v>218</v>
      </c>
      <c r="AU2167" s="288" t="s">
        <v>85</v>
      </c>
      <c r="AV2167" s="16" t="s">
        <v>214</v>
      </c>
      <c r="AW2167" s="16" t="s">
        <v>32</v>
      </c>
      <c r="AX2167" s="16" t="s">
        <v>76</v>
      </c>
      <c r="AY2167" s="288" t="s">
        <v>205</v>
      </c>
    </row>
    <row r="2168" s="13" customFormat="1">
      <c r="A2168" s="13"/>
      <c r="B2168" s="245"/>
      <c r="C2168" s="246"/>
      <c r="D2168" s="247" t="s">
        <v>218</v>
      </c>
      <c r="E2168" s="248" t="s">
        <v>1</v>
      </c>
      <c r="F2168" s="249" t="s">
        <v>1707</v>
      </c>
      <c r="G2168" s="246"/>
      <c r="H2168" s="248" t="s">
        <v>1</v>
      </c>
      <c r="I2168" s="250"/>
      <c r="J2168" s="246"/>
      <c r="K2168" s="246"/>
      <c r="L2168" s="251"/>
      <c r="M2168" s="252"/>
      <c r="N2168" s="253"/>
      <c r="O2168" s="253"/>
      <c r="P2168" s="253"/>
      <c r="Q2168" s="253"/>
      <c r="R2168" s="253"/>
      <c r="S2168" s="253"/>
      <c r="T2168" s="254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T2168" s="255" t="s">
        <v>218</v>
      </c>
      <c r="AU2168" s="255" t="s">
        <v>85</v>
      </c>
      <c r="AV2168" s="13" t="s">
        <v>83</v>
      </c>
      <c r="AW2168" s="13" t="s">
        <v>32</v>
      </c>
      <c r="AX2168" s="13" t="s">
        <v>76</v>
      </c>
      <c r="AY2168" s="255" t="s">
        <v>205</v>
      </c>
    </row>
    <row r="2169" s="14" customFormat="1">
      <c r="A2169" s="14"/>
      <c r="B2169" s="256"/>
      <c r="C2169" s="257"/>
      <c r="D2169" s="247" t="s">
        <v>218</v>
      </c>
      <c r="E2169" s="258" t="s">
        <v>1</v>
      </c>
      <c r="F2169" s="259" t="s">
        <v>1708</v>
      </c>
      <c r="G2169" s="257"/>
      <c r="H2169" s="260">
        <v>125.31</v>
      </c>
      <c r="I2169" s="261"/>
      <c r="J2169" s="257"/>
      <c r="K2169" s="257"/>
      <c r="L2169" s="262"/>
      <c r="M2169" s="263"/>
      <c r="N2169" s="264"/>
      <c r="O2169" s="264"/>
      <c r="P2169" s="264"/>
      <c r="Q2169" s="264"/>
      <c r="R2169" s="264"/>
      <c r="S2169" s="264"/>
      <c r="T2169" s="265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T2169" s="266" t="s">
        <v>218</v>
      </c>
      <c r="AU2169" s="266" t="s">
        <v>85</v>
      </c>
      <c r="AV2169" s="14" t="s">
        <v>85</v>
      </c>
      <c r="AW2169" s="14" t="s">
        <v>32</v>
      </c>
      <c r="AX2169" s="14" t="s">
        <v>76</v>
      </c>
      <c r="AY2169" s="266" t="s">
        <v>205</v>
      </c>
    </row>
    <row r="2170" s="14" customFormat="1">
      <c r="A2170" s="14"/>
      <c r="B2170" s="256"/>
      <c r="C2170" s="257"/>
      <c r="D2170" s="247" t="s">
        <v>218</v>
      </c>
      <c r="E2170" s="258" t="s">
        <v>1</v>
      </c>
      <c r="F2170" s="259" t="s">
        <v>1766</v>
      </c>
      <c r="G2170" s="257"/>
      <c r="H2170" s="260">
        <v>27.225000000000001</v>
      </c>
      <c r="I2170" s="261"/>
      <c r="J2170" s="257"/>
      <c r="K2170" s="257"/>
      <c r="L2170" s="262"/>
      <c r="M2170" s="263"/>
      <c r="N2170" s="264"/>
      <c r="O2170" s="264"/>
      <c r="P2170" s="264"/>
      <c r="Q2170" s="264"/>
      <c r="R2170" s="264"/>
      <c r="S2170" s="264"/>
      <c r="T2170" s="265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66" t="s">
        <v>218</v>
      </c>
      <c r="AU2170" s="266" t="s">
        <v>85</v>
      </c>
      <c r="AV2170" s="14" t="s">
        <v>85</v>
      </c>
      <c r="AW2170" s="14" t="s">
        <v>32</v>
      </c>
      <c r="AX2170" s="14" t="s">
        <v>76</v>
      </c>
      <c r="AY2170" s="266" t="s">
        <v>205</v>
      </c>
    </row>
    <row r="2171" s="16" customFormat="1">
      <c r="A2171" s="16"/>
      <c r="B2171" s="278"/>
      <c r="C2171" s="279"/>
      <c r="D2171" s="247" t="s">
        <v>218</v>
      </c>
      <c r="E2171" s="280" t="s">
        <v>1</v>
      </c>
      <c r="F2171" s="281" t="s">
        <v>241</v>
      </c>
      <c r="G2171" s="279"/>
      <c r="H2171" s="282">
        <v>152.535</v>
      </c>
      <c r="I2171" s="283"/>
      <c r="J2171" s="279"/>
      <c r="K2171" s="279"/>
      <c r="L2171" s="284"/>
      <c r="M2171" s="285"/>
      <c r="N2171" s="286"/>
      <c r="O2171" s="286"/>
      <c r="P2171" s="286"/>
      <c r="Q2171" s="286"/>
      <c r="R2171" s="286"/>
      <c r="S2171" s="286"/>
      <c r="T2171" s="287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T2171" s="288" t="s">
        <v>218</v>
      </c>
      <c r="AU2171" s="288" t="s">
        <v>85</v>
      </c>
      <c r="AV2171" s="16" t="s">
        <v>214</v>
      </c>
      <c r="AW2171" s="16" t="s">
        <v>32</v>
      </c>
      <c r="AX2171" s="16" t="s">
        <v>76</v>
      </c>
      <c r="AY2171" s="288" t="s">
        <v>205</v>
      </c>
    </row>
    <row r="2172" s="15" customFormat="1">
      <c r="A2172" s="15"/>
      <c r="B2172" s="267"/>
      <c r="C2172" s="268"/>
      <c r="D2172" s="247" t="s">
        <v>218</v>
      </c>
      <c r="E2172" s="269" t="s">
        <v>1</v>
      </c>
      <c r="F2172" s="270" t="s">
        <v>229</v>
      </c>
      <c r="G2172" s="268"/>
      <c r="H2172" s="271">
        <v>542.28499999999997</v>
      </c>
      <c r="I2172" s="272"/>
      <c r="J2172" s="268"/>
      <c r="K2172" s="268"/>
      <c r="L2172" s="273"/>
      <c r="M2172" s="274"/>
      <c r="N2172" s="275"/>
      <c r="O2172" s="275"/>
      <c r="P2172" s="275"/>
      <c r="Q2172" s="275"/>
      <c r="R2172" s="275"/>
      <c r="S2172" s="275"/>
      <c r="T2172" s="276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T2172" s="277" t="s">
        <v>218</v>
      </c>
      <c r="AU2172" s="277" t="s">
        <v>85</v>
      </c>
      <c r="AV2172" s="15" t="s">
        <v>213</v>
      </c>
      <c r="AW2172" s="15" t="s">
        <v>32</v>
      </c>
      <c r="AX2172" s="15" t="s">
        <v>83</v>
      </c>
      <c r="AY2172" s="277" t="s">
        <v>205</v>
      </c>
    </row>
    <row r="2173" s="14" customFormat="1">
      <c r="A2173" s="14"/>
      <c r="B2173" s="256"/>
      <c r="C2173" s="257"/>
      <c r="D2173" s="247" t="s">
        <v>218</v>
      </c>
      <c r="E2173" s="257"/>
      <c r="F2173" s="259" t="s">
        <v>1788</v>
      </c>
      <c r="G2173" s="257"/>
      <c r="H2173" s="260">
        <v>626.33900000000006</v>
      </c>
      <c r="I2173" s="261"/>
      <c r="J2173" s="257"/>
      <c r="K2173" s="257"/>
      <c r="L2173" s="262"/>
      <c r="M2173" s="263"/>
      <c r="N2173" s="264"/>
      <c r="O2173" s="264"/>
      <c r="P2173" s="264"/>
      <c r="Q2173" s="264"/>
      <c r="R2173" s="264"/>
      <c r="S2173" s="264"/>
      <c r="T2173" s="265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66" t="s">
        <v>218</v>
      </c>
      <c r="AU2173" s="266" t="s">
        <v>85</v>
      </c>
      <c r="AV2173" s="14" t="s">
        <v>85</v>
      </c>
      <c r="AW2173" s="14" t="s">
        <v>4</v>
      </c>
      <c r="AX2173" s="14" t="s">
        <v>83</v>
      </c>
      <c r="AY2173" s="266" t="s">
        <v>205</v>
      </c>
    </row>
    <row r="2174" s="2" customFormat="1" ht="24.15" customHeight="1">
      <c r="A2174" s="39"/>
      <c r="B2174" s="40"/>
      <c r="C2174" s="227" t="s">
        <v>1789</v>
      </c>
      <c r="D2174" s="227" t="s">
        <v>208</v>
      </c>
      <c r="E2174" s="228" t="s">
        <v>1790</v>
      </c>
      <c r="F2174" s="229" t="s">
        <v>1791</v>
      </c>
      <c r="G2174" s="230" t="s">
        <v>398</v>
      </c>
      <c r="H2174" s="231">
        <v>152.535</v>
      </c>
      <c r="I2174" s="232"/>
      <c r="J2174" s="233">
        <f>ROUND(I2174*H2174,2)</f>
        <v>0</v>
      </c>
      <c r="K2174" s="229" t="s">
        <v>212</v>
      </c>
      <c r="L2174" s="45"/>
      <c r="M2174" s="234" t="s">
        <v>1</v>
      </c>
      <c r="N2174" s="235" t="s">
        <v>41</v>
      </c>
      <c r="O2174" s="92"/>
      <c r="P2174" s="236">
        <f>O2174*H2174</f>
        <v>0</v>
      </c>
      <c r="Q2174" s="236">
        <v>0</v>
      </c>
      <c r="R2174" s="236">
        <f>Q2174*H2174</f>
        <v>0</v>
      </c>
      <c r="S2174" s="236">
        <v>0</v>
      </c>
      <c r="T2174" s="237">
        <f>S2174*H2174</f>
        <v>0</v>
      </c>
      <c r="U2174" s="39"/>
      <c r="V2174" s="39"/>
      <c r="W2174" s="39"/>
      <c r="X2174" s="39"/>
      <c r="Y2174" s="39"/>
      <c r="Z2174" s="39"/>
      <c r="AA2174" s="39"/>
      <c r="AB2174" s="39"/>
      <c r="AC2174" s="39"/>
      <c r="AD2174" s="39"/>
      <c r="AE2174" s="39"/>
      <c r="AR2174" s="238" t="s">
        <v>303</v>
      </c>
      <c r="AT2174" s="238" t="s">
        <v>208</v>
      </c>
      <c r="AU2174" s="238" t="s">
        <v>85</v>
      </c>
      <c r="AY2174" s="18" t="s">
        <v>205</v>
      </c>
      <c r="BE2174" s="239">
        <f>IF(N2174="základní",J2174,0)</f>
        <v>0</v>
      </c>
      <c r="BF2174" s="239">
        <f>IF(N2174="snížená",J2174,0)</f>
        <v>0</v>
      </c>
      <c r="BG2174" s="239">
        <f>IF(N2174="zákl. přenesená",J2174,0)</f>
        <v>0</v>
      </c>
      <c r="BH2174" s="239">
        <f>IF(N2174="sníž. přenesená",J2174,0)</f>
        <v>0</v>
      </c>
      <c r="BI2174" s="239">
        <f>IF(N2174="nulová",J2174,0)</f>
        <v>0</v>
      </c>
      <c r="BJ2174" s="18" t="s">
        <v>83</v>
      </c>
      <c r="BK2174" s="239">
        <f>ROUND(I2174*H2174,2)</f>
        <v>0</v>
      </c>
      <c r="BL2174" s="18" t="s">
        <v>303</v>
      </c>
      <c r="BM2174" s="238" t="s">
        <v>1792</v>
      </c>
    </row>
    <row r="2175" s="2" customFormat="1">
      <c r="A2175" s="39"/>
      <c r="B2175" s="40"/>
      <c r="C2175" s="41"/>
      <c r="D2175" s="240" t="s">
        <v>216</v>
      </c>
      <c r="E2175" s="41"/>
      <c r="F2175" s="241" t="s">
        <v>1793</v>
      </c>
      <c r="G2175" s="41"/>
      <c r="H2175" s="41"/>
      <c r="I2175" s="242"/>
      <c r="J2175" s="41"/>
      <c r="K2175" s="41"/>
      <c r="L2175" s="45"/>
      <c r="M2175" s="243"/>
      <c r="N2175" s="244"/>
      <c r="O2175" s="92"/>
      <c r="P2175" s="92"/>
      <c r="Q2175" s="92"/>
      <c r="R2175" s="92"/>
      <c r="S2175" s="92"/>
      <c r="T2175" s="93"/>
      <c r="U2175" s="39"/>
      <c r="V2175" s="39"/>
      <c r="W2175" s="39"/>
      <c r="X2175" s="39"/>
      <c r="Y2175" s="39"/>
      <c r="Z2175" s="39"/>
      <c r="AA2175" s="39"/>
      <c r="AB2175" s="39"/>
      <c r="AC2175" s="39"/>
      <c r="AD2175" s="39"/>
      <c r="AE2175" s="39"/>
      <c r="AT2175" s="18" t="s">
        <v>216</v>
      </c>
      <c r="AU2175" s="18" t="s">
        <v>85</v>
      </c>
    </row>
    <row r="2176" s="2" customFormat="1" ht="16.5" customHeight="1">
      <c r="A2176" s="39"/>
      <c r="B2176" s="40"/>
      <c r="C2176" s="289" t="s">
        <v>1794</v>
      </c>
      <c r="D2176" s="289" t="s">
        <v>386</v>
      </c>
      <c r="E2176" s="290" t="s">
        <v>1785</v>
      </c>
      <c r="F2176" s="291" t="s">
        <v>1786</v>
      </c>
      <c r="G2176" s="292" t="s">
        <v>398</v>
      </c>
      <c r="H2176" s="293">
        <v>176.178</v>
      </c>
      <c r="I2176" s="294"/>
      <c r="J2176" s="295">
        <f>ROUND(I2176*H2176,2)</f>
        <v>0</v>
      </c>
      <c r="K2176" s="291" t="s">
        <v>212</v>
      </c>
      <c r="L2176" s="296"/>
      <c r="M2176" s="297" t="s">
        <v>1</v>
      </c>
      <c r="N2176" s="298" t="s">
        <v>41</v>
      </c>
      <c r="O2176" s="92"/>
      <c r="P2176" s="236">
        <f>O2176*H2176</f>
        <v>0</v>
      </c>
      <c r="Q2176" s="236">
        <v>0.00029999999999999997</v>
      </c>
      <c r="R2176" s="236">
        <f>Q2176*H2176</f>
        <v>0.052853399999999995</v>
      </c>
      <c r="S2176" s="236">
        <v>0</v>
      </c>
      <c r="T2176" s="237">
        <f>S2176*H2176</f>
        <v>0</v>
      </c>
      <c r="U2176" s="39"/>
      <c r="V2176" s="39"/>
      <c r="W2176" s="39"/>
      <c r="X2176" s="39"/>
      <c r="Y2176" s="39"/>
      <c r="Z2176" s="39"/>
      <c r="AA2176" s="39"/>
      <c r="AB2176" s="39"/>
      <c r="AC2176" s="39"/>
      <c r="AD2176" s="39"/>
      <c r="AE2176" s="39"/>
      <c r="AR2176" s="238" t="s">
        <v>473</v>
      </c>
      <c r="AT2176" s="238" t="s">
        <v>386</v>
      </c>
      <c r="AU2176" s="238" t="s">
        <v>85</v>
      </c>
      <c r="AY2176" s="18" t="s">
        <v>205</v>
      </c>
      <c r="BE2176" s="239">
        <f>IF(N2176="základní",J2176,0)</f>
        <v>0</v>
      </c>
      <c r="BF2176" s="239">
        <f>IF(N2176="snížená",J2176,0)</f>
        <v>0</v>
      </c>
      <c r="BG2176" s="239">
        <f>IF(N2176="zákl. přenesená",J2176,0)</f>
        <v>0</v>
      </c>
      <c r="BH2176" s="239">
        <f>IF(N2176="sníž. přenesená",J2176,0)</f>
        <v>0</v>
      </c>
      <c r="BI2176" s="239">
        <f>IF(N2176="nulová",J2176,0)</f>
        <v>0</v>
      </c>
      <c r="BJ2176" s="18" t="s">
        <v>83</v>
      </c>
      <c r="BK2176" s="239">
        <f>ROUND(I2176*H2176,2)</f>
        <v>0</v>
      </c>
      <c r="BL2176" s="18" t="s">
        <v>303</v>
      </c>
      <c r="BM2176" s="238" t="s">
        <v>1795</v>
      </c>
    </row>
    <row r="2177" s="13" customFormat="1">
      <c r="A2177" s="13"/>
      <c r="B2177" s="245"/>
      <c r="C2177" s="246"/>
      <c r="D2177" s="247" t="s">
        <v>218</v>
      </c>
      <c r="E2177" s="248" t="s">
        <v>1</v>
      </c>
      <c r="F2177" s="249" t="s">
        <v>219</v>
      </c>
      <c r="G2177" s="246"/>
      <c r="H2177" s="248" t="s">
        <v>1</v>
      </c>
      <c r="I2177" s="250"/>
      <c r="J2177" s="246"/>
      <c r="K2177" s="246"/>
      <c r="L2177" s="251"/>
      <c r="M2177" s="252"/>
      <c r="N2177" s="253"/>
      <c r="O2177" s="253"/>
      <c r="P2177" s="253"/>
      <c r="Q2177" s="253"/>
      <c r="R2177" s="253"/>
      <c r="S2177" s="253"/>
      <c r="T2177" s="254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T2177" s="255" t="s">
        <v>218</v>
      </c>
      <c r="AU2177" s="255" t="s">
        <v>85</v>
      </c>
      <c r="AV2177" s="13" t="s">
        <v>83</v>
      </c>
      <c r="AW2177" s="13" t="s">
        <v>32</v>
      </c>
      <c r="AX2177" s="13" t="s">
        <v>76</v>
      </c>
      <c r="AY2177" s="255" t="s">
        <v>205</v>
      </c>
    </row>
    <row r="2178" s="13" customFormat="1">
      <c r="A2178" s="13"/>
      <c r="B2178" s="245"/>
      <c r="C2178" s="246"/>
      <c r="D2178" s="247" t="s">
        <v>218</v>
      </c>
      <c r="E2178" s="248" t="s">
        <v>1</v>
      </c>
      <c r="F2178" s="249" t="s">
        <v>220</v>
      </c>
      <c r="G2178" s="246"/>
      <c r="H2178" s="248" t="s">
        <v>1</v>
      </c>
      <c r="I2178" s="250"/>
      <c r="J2178" s="246"/>
      <c r="K2178" s="246"/>
      <c r="L2178" s="251"/>
      <c r="M2178" s="252"/>
      <c r="N2178" s="253"/>
      <c r="O2178" s="253"/>
      <c r="P2178" s="253"/>
      <c r="Q2178" s="253"/>
      <c r="R2178" s="253"/>
      <c r="S2178" s="253"/>
      <c r="T2178" s="254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T2178" s="255" t="s">
        <v>218</v>
      </c>
      <c r="AU2178" s="255" t="s">
        <v>85</v>
      </c>
      <c r="AV2178" s="13" t="s">
        <v>83</v>
      </c>
      <c r="AW2178" s="13" t="s">
        <v>32</v>
      </c>
      <c r="AX2178" s="13" t="s">
        <v>76</v>
      </c>
      <c r="AY2178" s="255" t="s">
        <v>205</v>
      </c>
    </row>
    <row r="2179" s="13" customFormat="1">
      <c r="A2179" s="13"/>
      <c r="B2179" s="245"/>
      <c r="C2179" s="246"/>
      <c r="D2179" s="247" t="s">
        <v>218</v>
      </c>
      <c r="E2179" s="248" t="s">
        <v>1</v>
      </c>
      <c r="F2179" s="249" t="s">
        <v>222</v>
      </c>
      <c r="G2179" s="246"/>
      <c r="H2179" s="248" t="s">
        <v>1</v>
      </c>
      <c r="I2179" s="250"/>
      <c r="J2179" s="246"/>
      <c r="K2179" s="246"/>
      <c r="L2179" s="251"/>
      <c r="M2179" s="252"/>
      <c r="N2179" s="253"/>
      <c r="O2179" s="253"/>
      <c r="P2179" s="253"/>
      <c r="Q2179" s="253"/>
      <c r="R2179" s="253"/>
      <c r="S2179" s="253"/>
      <c r="T2179" s="254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T2179" s="255" t="s">
        <v>218</v>
      </c>
      <c r="AU2179" s="255" t="s">
        <v>85</v>
      </c>
      <c r="AV2179" s="13" t="s">
        <v>83</v>
      </c>
      <c r="AW2179" s="13" t="s">
        <v>32</v>
      </c>
      <c r="AX2179" s="13" t="s">
        <v>76</v>
      </c>
      <c r="AY2179" s="255" t="s">
        <v>205</v>
      </c>
    </row>
    <row r="2180" s="13" customFormat="1">
      <c r="A2180" s="13"/>
      <c r="B2180" s="245"/>
      <c r="C2180" s="246"/>
      <c r="D2180" s="247" t="s">
        <v>218</v>
      </c>
      <c r="E2180" s="248" t="s">
        <v>1</v>
      </c>
      <c r="F2180" s="249" t="s">
        <v>1707</v>
      </c>
      <c r="G2180" s="246"/>
      <c r="H2180" s="248" t="s">
        <v>1</v>
      </c>
      <c r="I2180" s="250"/>
      <c r="J2180" s="246"/>
      <c r="K2180" s="246"/>
      <c r="L2180" s="251"/>
      <c r="M2180" s="252"/>
      <c r="N2180" s="253"/>
      <c r="O2180" s="253"/>
      <c r="P2180" s="253"/>
      <c r="Q2180" s="253"/>
      <c r="R2180" s="253"/>
      <c r="S2180" s="253"/>
      <c r="T2180" s="254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55" t="s">
        <v>218</v>
      </c>
      <c r="AU2180" s="255" t="s">
        <v>85</v>
      </c>
      <c r="AV2180" s="13" t="s">
        <v>83</v>
      </c>
      <c r="AW2180" s="13" t="s">
        <v>32</v>
      </c>
      <c r="AX2180" s="13" t="s">
        <v>76</v>
      </c>
      <c r="AY2180" s="255" t="s">
        <v>205</v>
      </c>
    </row>
    <row r="2181" s="14" customFormat="1">
      <c r="A2181" s="14"/>
      <c r="B2181" s="256"/>
      <c r="C2181" s="257"/>
      <c r="D2181" s="247" t="s">
        <v>218</v>
      </c>
      <c r="E2181" s="258" t="s">
        <v>1</v>
      </c>
      <c r="F2181" s="259" t="s">
        <v>1708</v>
      </c>
      <c r="G2181" s="257"/>
      <c r="H2181" s="260">
        <v>125.31</v>
      </c>
      <c r="I2181" s="261"/>
      <c r="J2181" s="257"/>
      <c r="K2181" s="257"/>
      <c r="L2181" s="262"/>
      <c r="M2181" s="263"/>
      <c r="N2181" s="264"/>
      <c r="O2181" s="264"/>
      <c r="P2181" s="264"/>
      <c r="Q2181" s="264"/>
      <c r="R2181" s="264"/>
      <c r="S2181" s="264"/>
      <c r="T2181" s="265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T2181" s="266" t="s">
        <v>218</v>
      </c>
      <c r="AU2181" s="266" t="s">
        <v>85</v>
      </c>
      <c r="AV2181" s="14" t="s">
        <v>85</v>
      </c>
      <c r="AW2181" s="14" t="s">
        <v>32</v>
      </c>
      <c r="AX2181" s="14" t="s">
        <v>76</v>
      </c>
      <c r="AY2181" s="266" t="s">
        <v>205</v>
      </c>
    </row>
    <row r="2182" s="14" customFormat="1">
      <c r="A2182" s="14"/>
      <c r="B2182" s="256"/>
      <c r="C2182" s="257"/>
      <c r="D2182" s="247" t="s">
        <v>218</v>
      </c>
      <c r="E2182" s="258" t="s">
        <v>1</v>
      </c>
      <c r="F2182" s="259" t="s">
        <v>1766</v>
      </c>
      <c r="G2182" s="257"/>
      <c r="H2182" s="260">
        <v>27.225000000000001</v>
      </c>
      <c r="I2182" s="261"/>
      <c r="J2182" s="257"/>
      <c r="K2182" s="257"/>
      <c r="L2182" s="262"/>
      <c r="M2182" s="263"/>
      <c r="N2182" s="264"/>
      <c r="O2182" s="264"/>
      <c r="P2182" s="264"/>
      <c r="Q2182" s="264"/>
      <c r="R2182" s="264"/>
      <c r="S2182" s="264"/>
      <c r="T2182" s="265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T2182" s="266" t="s">
        <v>218</v>
      </c>
      <c r="AU2182" s="266" t="s">
        <v>85</v>
      </c>
      <c r="AV2182" s="14" t="s">
        <v>85</v>
      </c>
      <c r="AW2182" s="14" t="s">
        <v>32</v>
      </c>
      <c r="AX2182" s="14" t="s">
        <v>76</v>
      </c>
      <c r="AY2182" s="266" t="s">
        <v>205</v>
      </c>
    </row>
    <row r="2183" s="15" customFormat="1">
      <c r="A2183" s="15"/>
      <c r="B2183" s="267"/>
      <c r="C2183" s="268"/>
      <c r="D2183" s="247" t="s">
        <v>218</v>
      </c>
      <c r="E2183" s="269" t="s">
        <v>1</v>
      </c>
      <c r="F2183" s="270" t="s">
        <v>229</v>
      </c>
      <c r="G2183" s="268"/>
      <c r="H2183" s="271">
        <v>152.535</v>
      </c>
      <c r="I2183" s="272"/>
      <c r="J2183" s="268"/>
      <c r="K2183" s="268"/>
      <c r="L2183" s="273"/>
      <c r="M2183" s="274"/>
      <c r="N2183" s="275"/>
      <c r="O2183" s="275"/>
      <c r="P2183" s="275"/>
      <c r="Q2183" s="275"/>
      <c r="R2183" s="275"/>
      <c r="S2183" s="275"/>
      <c r="T2183" s="276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T2183" s="277" t="s">
        <v>218</v>
      </c>
      <c r="AU2183" s="277" t="s">
        <v>85</v>
      </c>
      <c r="AV2183" s="15" t="s">
        <v>213</v>
      </c>
      <c r="AW2183" s="15" t="s">
        <v>32</v>
      </c>
      <c r="AX2183" s="15" t="s">
        <v>83</v>
      </c>
      <c r="AY2183" s="277" t="s">
        <v>205</v>
      </c>
    </row>
    <row r="2184" s="14" customFormat="1">
      <c r="A2184" s="14"/>
      <c r="B2184" s="256"/>
      <c r="C2184" s="257"/>
      <c r="D2184" s="247" t="s">
        <v>218</v>
      </c>
      <c r="E2184" s="257"/>
      <c r="F2184" s="259" t="s">
        <v>1796</v>
      </c>
      <c r="G2184" s="257"/>
      <c r="H2184" s="260">
        <v>176.178</v>
      </c>
      <c r="I2184" s="261"/>
      <c r="J2184" s="257"/>
      <c r="K2184" s="257"/>
      <c r="L2184" s="262"/>
      <c r="M2184" s="263"/>
      <c r="N2184" s="264"/>
      <c r="O2184" s="264"/>
      <c r="P2184" s="264"/>
      <c r="Q2184" s="264"/>
      <c r="R2184" s="264"/>
      <c r="S2184" s="264"/>
      <c r="T2184" s="265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T2184" s="266" t="s">
        <v>218</v>
      </c>
      <c r="AU2184" s="266" t="s">
        <v>85</v>
      </c>
      <c r="AV2184" s="14" t="s">
        <v>85</v>
      </c>
      <c r="AW2184" s="14" t="s">
        <v>4</v>
      </c>
      <c r="AX2184" s="14" t="s">
        <v>83</v>
      </c>
      <c r="AY2184" s="266" t="s">
        <v>205</v>
      </c>
    </row>
    <row r="2185" s="2" customFormat="1" ht="24.15" customHeight="1">
      <c r="A2185" s="39"/>
      <c r="B2185" s="40"/>
      <c r="C2185" s="227" t="s">
        <v>1797</v>
      </c>
      <c r="D2185" s="227" t="s">
        <v>208</v>
      </c>
      <c r="E2185" s="228" t="s">
        <v>1798</v>
      </c>
      <c r="F2185" s="229" t="s">
        <v>1799</v>
      </c>
      <c r="G2185" s="230" t="s">
        <v>398</v>
      </c>
      <c r="H2185" s="231">
        <v>641.01999999999998</v>
      </c>
      <c r="I2185" s="232"/>
      <c r="J2185" s="233">
        <f>ROUND(I2185*H2185,2)</f>
        <v>0</v>
      </c>
      <c r="K2185" s="229" t="s">
        <v>212</v>
      </c>
      <c r="L2185" s="45"/>
      <c r="M2185" s="234" t="s">
        <v>1</v>
      </c>
      <c r="N2185" s="235" t="s">
        <v>41</v>
      </c>
      <c r="O2185" s="92"/>
      <c r="P2185" s="236">
        <f>O2185*H2185</f>
        <v>0</v>
      </c>
      <c r="Q2185" s="236">
        <v>0</v>
      </c>
      <c r="R2185" s="236">
        <f>Q2185*H2185</f>
        <v>0</v>
      </c>
      <c r="S2185" s="236">
        <v>0</v>
      </c>
      <c r="T2185" s="237">
        <f>S2185*H2185</f>
        <v>0</v>
      </c>
      <c r="U2185" s="39"/>
      <c r="V2185" s="39"/>
      <c r="W2185" s="39"/>
      <c r="X2185" s="39"/>
      <c r="Y2185" s="39"/>
      <c r="Z2185" s="39"/>
      <c r="AA2185" s="39"/>
      <c r="AB2185" s="39"/>
      <c r="AC2185" s="39"/>
      <c r="AD2185" s="39"/>
      <c r="AE2185" s="39"/>
      <c r="AR2185" s="238" t="s">
        <v>303</v>
      </c>
      <c r="AT2185" s="238" t="s">
        <v>208</v>
      </c>
      <c r="AU2185" s="238" t="s">
        <v>85</v>
      </c>
      <c r="AY2185" s="18" t="s">
        <v>205</v>
      </c>
      <c r="BE2185" s="239">
        <f>IF(N2185="základní",J2185,0)</f>
        <v>0</v>
      </c>
      <c r="BF2185" s="239">
        <f>IF(N2185="snížená",J2185,0)</f>
        <v>0</v>
      </c>
      <c r="BG2185" s="239">
        <f>IF(N2185="zákl. přenesená",J2185,0)</f>
        <v>0</v>
      </c>
      <c r="BH2185" s="239">
        <f>IF(N2185="sníž. přenesená",J2185,0)</f>
        <v>0</v>
      </c>
      <c r="BI2185" s="239">
        <f>IF(N2185="nulová",J2185,0)</f>
        <v>0</v>
      </c>
      <c r="BJ2185" s="18" t="s">
        <v>83</v>
      </c>
      <c r="BK2185" s="239">
        <f>ROUND(I2185*H2185,2)</f>
        <v>0</v>
      </c>
      <c r="BL2185" s="18" t="s">
        <v>303</v>
      </c>
      <c r="BM2185" s="238" t="s">
        <v>1800</v>
      </c>
    </row>
    <row r="2186" s="2" customFormat="1">
      <c r="A2186" s="39"/>
      <c r="B2186" s="40"/>
      <c r="C2186" s="41"/>
      <c r="D2186" s="240" t="s">
        <v>216</v>
      </c>
      <c r="E2186" s="41"/>
      <c r="F2186" s="241" t="s">
        <v>1801</v>
      </c>
      <c r="G2186" s="41"/>
      <c r="H2186" s="41"/>
      <c r="I2186" s="242"/>
      <c r="J2186" s="41"/>
      <c r="K2186" s="41"/>
      <c r="L2186" s="45"/>
      <c r="M2186" s="243"/>
      <c r="N2186" s="244"/>
      <c r="O2186" s="92"/>
      <c r="P2186" s="92"/>
      <c r="Q2186" s="92"/>
      <c r="R2186" s="92"/>
      <c r="S2186" s="92"/>
      <c r="T2186" s="93"/>
      <c r="U2186" s="39"/>
      <c r="V2186" s="39"/>
      <c r="W2186" s="39"/>
      <c r="X2186" s="39"/>
      <c r="Y2186" s="39"/>
      <c r="Z2186" s="39"/>
      <c r="AA2186" s="39"/>
      <c r="AB2186" s="39"/>
      <c r="AC2186" s="39"/>
      <c r="AD2186" s="39"/>
      <c r="AE2186" s="39"/>
      <c r="AT2186" s="18" t="s">
        <v>216</v>
      </c>
      <c r="AU2186" s="18" t="s">
        <v>85</v>
      </c>
    </row>
    <row r="2187" s="2" customFormat="1" ht="24.15" customHeight="1">
      <c r="A2187" s="39"/>
      <c r="B2187" s="40"/>
      <c r="C2187" s="289" t="s">
        <v>1802</v>
      </c>
      <c r="D2187" s="289" t="s">
        <v>386</v>
      </c>
      <c r="E2187" s="290" t="s">
        <v>1803</v>
      </c>
      <c r="F2187" s="291" t="s">
        <v>1804</v>
      </c>
      <c r="G2187" s="292" t="s">
        <v>1634</v>
      </c>
      <c r="H2187" s="293">
        <v>256.40800000000002</v>
      </c>
      <c r="I2187" s="294"/>
      <c r="J2187" s="295">
        <f>ROUND(I2187*H2187,2)</f>
        <v>0</v>
      </c>
      <c r="K2187" s="291" t="s">
        <v>1</v>
      </c>
      <c r="L2187" s="296"/>
      <c r="M2187" s="297" t="s">
        <v>1</v>
      </c>
      <c r="N2187" s="298" t="s">
        <v>41</v>
      </c>
      <c r="O2187" s="92"/>
      <c r="P2187" s="236">
        <f>O2187*H2187</f>
        <v>0</v>
      </c>
      <c r="Q2187" s="236">
        <v>0.001</v>
      </c>
      <c r="R2187" s="236">
        <f>Q2187*H2187</f>
        <v>0.25640800000000002</v>
      </c>
      <c r="S2187" s="236">
        <v>0</v>
      </c>
      <c r="T2187" s="237">
        <f>S2187*H2187</f>
        <v>0</v>
      </c>
      <c r="U2187" s="39"/>
      <c r="V2187" s="39"/>
      <c r="W2187" s="39"/>
      <c r="X2187" s="39"/>
      <c r="Y2187" s="39"/>
      <c r="Z2187" s="39"/>
      <c r="AA2187" s="39"/>
      <c r="AB2187" s="39"/>
      <c r="AC2187" s="39"/>
      <c r="AD2187" s="39"/>
      <c r="AE2187" s="39"/>
      <c r="AR2187" s="238" t="s">
        <v>473</v>
      </c>
      <c r="AT2187" s="238" t="s">
        <v>386</v>
      </c>
      <c r="AU2187" s="238" t="s">
        <v>85</v>
      </c>
      <c r="AY2187" s="18" t="s">
        <v>205</v>
      </c>
      <c r="BE2187" s="239">
        <f>IF(N2187="základní",J2187,0)</f>
        <v>0</v>
      </c>
      <c r="BF2187" s="239">
        <f>IF(N2187="snížená",J2187,0)</f>
        <v>0</v>
      </c>
      <c r="BG2187" s="239">
        <f>IF(N2187="zákl. přenesená",J2187,0)</f>
        <v>0</v>
      </c>
      <c r="BH2187" s="239">
        <f>IF(N2187="sníž. přenesená",J2187,0)</f>
        <v>0</v>
      </c>
      <c r="BI2187" s="239">
        <f>IF(N2187="nulová",J2187,0)</f>
        <v>0</v>
      </c>
      <c r="BJ2187" s="18" t="s">
        <v>83</v>
      </c>
      <c r="BK2187" s="239">
        <f>ROUND(I2187*H2187,2)</f>
        <v>0</v>
      </c>
      <c r="BL2187" s="18" t="s">
        <v>303</v>
      </c>
      <c r="BM2187" s="238" t="s">
        <v>1805</v>
      </c>
    </row>
    <row r="2188" s="13" customFormat="1">
      <c r="A2188" s="13"/>
      <c r="B2188" s="245"/>
      <c r="C2188" s="246"/>
      <c r="D2188" s="247" t="s">
        <v>218</v>
      </c>
      <c r="E2188" s="248" t="s">
        <v>1</v>
      </c>
      <c r="F2188" s="249" t="s">
        <v>219</v>
      </c>
      <c r="G2188" s="246"/>
      <c r="H2188" s="248" t="s">
        <v>1</v>
      </c>
      <c r="I2188" s="250"/>
      <c r="J2188" s="246"/>
      <c r="K2188" s="246"/>
      <c r="L2188" s="251"/>
      <c r="M2188" s="252"/>
      <c r="N2188" s="253"/>
      <c r="O2188" s="253"/>
      <c r="P2188" s="253"/>
      <c r="Q2188" s="253"/>
      <c r="R2188" s="253"/>
      <c r="S2188" s="253"/>
      <c r="T2188" s="254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T2188" s="255" t="s">
        <v>218</v>
      </c>
      <c r="AU2188" s="255" t="s">
        <v>85</v>
      </c>
      <c r="AV2188" s="13" t="s">
        <v>83</v>
      </c>
      <c r="AW2188" s="13" t="s">
        <v>32</v>
      </c>
      <c r="AX2188" s="13" t="s">
        <v>76</v>
      </c>
      <c r="AY2188" s="255" t="s">
        <v>205</v>
      </c>
    </row>
    <row r="2189" s="13" customFormat="1">
      <c r="A2189" s="13"/>
      <c r="B2189" s="245"/>
      <c r="C2189" s="246"/>
      <c r="D2189" s="247" t="s">
        <v>218</v>
      </c>
      <c r="E2189" s="248" t="s">
        <v>1</v>
      </c>
      <c r="F2189" s="249" t="s">
        <v>220</v>
      </c>
      <c r="G2189" s="246"/>
      <c r="H2189" s="248" t="s">
        <v>1</v>
      </c>
      <c r="I2189" s="250"/>
      <c r="J2189" s="246"/>
      <c r="K2189" s="246"/>
      <c r="L2189" s="251"/>
      <c r="M2189" s="252"/>
      <c r="N2189" s="253"/>
      <c r="O2189" s="253"/>
      <c r="P2189" s="253"/>
      <c r="Q2189" s="253"/>
      <c r="R2189" s="253"/>
      <c r="S2189" s="253"/>
      <c r="T2189" s="254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T2189" s="255" t="s">
        <v>218</v>
      </c>
      <c r="AU2189" s="255" t="s">
        <v>85</v>
      </c>
      <c r="AV2189" s="13" t="s">
        <v>83</v>
      </c>
      <c r="AW2189" s="13" t="s">
        <v>32</v>
      </c>
      <c r="AX2189" s="13" t="s">
        <v>76</v>
      </c>
      <c r="AY2189" s="255" t="s">
        <v>205</v>
      </c>
    </row>
    <row r="2190" s="13" customFormat="1">
      <c r="A2190" s="13"/>
      <c r="B2190" s="245"/>
      <c r="C2190" s="246"/>
      <c r="D2190" s="247" t="s">
        <v>218</v>
      </c>
      <c r="E2190" s="248" t="s">
        <v>1</v>
      </c>
      <c r="F2190" s="249" t="s">
        <v>222</v>
      </c>
      <c r="G2190" s="246"/>
      <c r="H2190" s="248" t="s">
        <v>1</v>
      </c>
      <c r="I2190" s="250"/>
      <c r="J2190" s="246"/>
      <c r="K2190" s="246"/>
      <c r="L2190" s="251"/>
      <c r="M2190" s="252"/>
      <c r="N2190" s="253"/>
      <c r="O2190" s="253"/>
      <c r="P2190" s="253"/>
      <c r="Q2190" s="253"/>
      <c r="R2190" s="253"/>
      <c r="S2190" s="253"/>
      <c r="T2190" s="254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T2190" s="255" t="s">
        <v>218</v>
      </c>
      <c r="AU2190" s="255" t="s">
        <v>85</v>
      </c>
      <c r="AV2190" s="13" t="s">
        <v>83</v>
      </c>
      <c r="AW2190" s="13" t="s">
        <v>32</v>
      </c>
      <c r="AX2190" s="13" t="s">
        <v>76</v>
      </c>
      <c r="AY2190" s="255" t="s">
        <v>205</v>
      </c>
    </row>
    <row r="2191" s="13" customFormat="1">
      <c r="A2191" s="13"/>
      <c r="B2191" s="245"/>
      <c r="C2191" s="246"/>
      <c r="D2191" s="247" t="s">
        <v>218</v>
      </c>
      <c r="E2191" s="248" t="s">
        <v>1</v>
      </c>
      <c r="F2191" s="249" t="s">
        <v>1281</v>
      </c>
      <c r="G2191" s="246"/>
      <c r="H2191" s="248" t="s">
        <v>1</v>
      </c>
      <c r="I2191" s="250"/>
      <c r="J2191" s="246"/>
      <c r="K2191" s="246"/>
      <c r="L2191" s="251"/>
      <c r="M2191" s="252"/>
      <c r="N2191" s="253"/>
      <c r="O2191" s="253"/>
      <c r="P2191" s="253"/>
      <c r="Q2191" s="253"/>
      <c r="R2191" s="253"/>
      <c r="S2191" s="253"/>
      <c r="T2191" s="254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T2191" s="255" t="s">
        <v>218</v>
      </c>
      <c r="AU2191" s="255" t="s">
        <v>85</v>
      </c>
      <c r="AV2191" s="13" t="s">
        <v>83</v>
      </c>
      <c r="AW2191" s="13" t="s">
        <v>32</v>
      </c>
      <c r="AX2191" s="13" t="s">
        <v>76</v>
      </c>
      <c r="AY2191" s="255" t="s">
        <v>205</v>
      </c>
    </row>
    <row r="2192" s="14" customFormat="1">
      <c r="A2192" s="14"/>
      <c r="B2192" s="256"/>
      <c r="C2192" s="257"/>
      <c r="D2192" s="247" t="s">
        <v>218</v>
      </c>
      <c r="E2192" s="258" t="s">
        <v>1</v>
      </c>
      <c r="F2192" s="259" t="s">
        <v>1806</v>
      </c>
      <c r="G2192" s="257"/>
      <c r="H2192" s="260">
        <v>10.6</v>
      </c>
      <c r="I2192" s="261"/>
      <c r="J2192" s="257"/>
      <c r="K2192" s="257"/>
      <c r="L2192" s="262"/>
      <c r="M2192" s="263"/>
      <c r="N2192" s="264"/>
      <c r="O2192" s="264"/>
      <c r="P2192" s="264"/>
      <c r="Q2192" s="264"/>
      <c r="R2192" s="264"/>
      <c r="S2192" s="264"/>
      <c r="T2192" s="265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T2192" s="266" t="s">
        <v>218</v>
      </c>
      <c r="AU2192" s="266" t="s">
        <v>85</v>
      </c>
      <c r="AV2192" s="14" t="s">
        <v>85</v>
      </c>
      <c r="AW2192" s="14" t="s">
        <v>32</v>
      </c>
      <c r="AX2192" s="14" t="s">
        <v>76</v>
      </c>
      <c r="AY2192" s="266" t="s">
        <v>205</v>
      </c>
    </row>
    <row r="2193" s="14" customFormat="1">
      <c r="A2193" s="14"/>
      <c r="B2193" s="256"/>
      <c r="C2193" s="257"/>
      <c r="D2193" s="247" t="s">
        <v>218</v>
      </c>
      <c r="E2193" s="258" t="s">
        <v>1</v>
      </c>
      <c r="F2193" s="259" t="s">
        <v>1807</v>
      </c>
      <c r="G2193" s="257"/>
      <c r="H2193" s="260">
        <v>7.1799999999999997</v>
      </c>
      <c r="I2193" s="261"/>
      <c r="J2193" s="257"/>
      <c r="K2193" s="257"/>
      <c r="L2193" s="262"/>
      <c r="M2193" s="263"/>
      <c r="N2193" s="264"/>
      <c r="O2193" s="264"/>
      <c r="P2193" s="264"/>
      <c r="Q2193" s="264"/>
      <c r="R2193" s="264"/>
      <c r="S2193" s="264"/>
      <c r="T2193" s="265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T2193" s="266" t="s">
        <v>218</v>
      </c>
      <c r="AU2193" s="266" t="s">
        <v>85</v>
      </c>
      <c r="AV2193" s="14" t="s">
        <v>85</v>
      </c>
      <c r="AW2193" s="14" t="s">
        <v>32</v>
      </c>
      <c r="AX2193" s="14" t="s">
        <v>76</v>
      </c>
      <c r="AY2193" s="266" t="s">
        <v>205</v>
      </c>
    </row>
    <row r="2194" s="14" customFormat="1">
      <c r="A2194" s="14"/>
      <c r="B2194" s="256"/>
      <c r="C2194" s="257"/>
      <c r="D2194" s="247" t="s">
        <v>218</v>
      </c>
      <c r="E2194" s="258" t="s">
        <v>1</v>
      </c>
      <c r="F2194" s="259" t="s">
        <v>1808</v>
      </c>
      <c r="G2194" s="257"/>
      <c r="H2194" s="260">
        <v>288.13</v>
      </c>
      <c r="I2194" s="261"/>
      <c r="J2194" s="257"/>
      <c r="K2194" s="257"/>
      <c r="L2194" s="262"/>
      <c r="M2194" s="263"/>
      <c r="N2194" s="264"/>
      <c r="O2194" s="264"/>
      <c r="P2194" s="264"/>
      <c r="Q2194" s="264"/>
      <c r="R2194" s="264"/>
      <c r="S2194" s="264"/>
      <c r="T2194" s="265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T2194" s="266" t="s">
        <v>218</v>
      </c>
      <c r="AU2194" s="266" t="s">
        <v>85</v>
      </c>
      <c r="AV2194" s="14" t="s">
        <v>85</v>
      </c>
      <c r="AW2194" s="14" t="s">
        <v>32</v>
      </c>
      <c r="AX2194" s="14" t="s">
        <v>76</v>
      </c>
      <c r="AY2194" s="266" t="s">
        <v>205</v>
      </c>
    </row>
    <row r="2195" s="16" customFormat="1">
      <c r="A2195" s="16"/>
      <c r="B2195" s="278"/>
      <c r="C2195" s="279"/>
      <c r="D2195" s="247" t="s">
        <v>218</v>
      </c>
      <c r="E2195" s="280" t="s">
        <v>1</v>
      </c>
      <c r="F2195" s="281" t="s">
        <v>241</v>
      </c>
      <c r="G2195" s="279"/>
      <c r="H2195" s="282">
        <v>305.91000000000003</v>
      </c>
      <c r="I2195" s="283"/>
      <c r="J2195" s="279"/>
      <c r="K2195" s="279"/>
      <c r="L2195" s="284"/>
      <c r="M2195" s="285"/>
      <c r="N2195" s="286"/>
      <c r="O2195" s="286"/>
      <c r="P2195" s="286"/>
      <c r="Q2195" s="286"/>
      <c r="R2195" s="286"/>
      <c r="S2195" s="286"/>
      <c r="T2195" s="287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T2195" s="288" t="s">
        <v>218</v>
      </c>
      <c r="AU2195" s="288" t="s">
        <v>85</v>
      </c>
      <c r="AV2195" s="16" t="s">
        <v>214</v>
      </c>
      <c r="AW2195" s="16" t="s">
        <v>32</v>
      </c>
      <c r="AX2195" s="16" t="s">
        <v>76</v>
      </c>
      <c r="AY2195" s="288" t="s">
        <v>205</v>
      </c>
    </row>
    <row r="2196" s="13" customFormat="1">
      <c r="A2196" s="13"/>
      <c r="B2196" s="245"/>
      <c r="C2196" s="246"/>
      <c r="D2196" s="247" t="s">
        <v>218</v>
      </c>
      <c r="E2196" s="248" t="s">
        <v>1</v>
      </c>
      <c r="F2196" s="249" t="s">
        <v>1285</v>
      </c>
      <c r="G2196" s="246"/>
      <c r="H2196" s="248" t="s">
        <v>1</v>
      </c>
      <c r="I2196" s="250"/>
      <c r="J2196" s="246"/>
      <c r="K2196" s="246"/>
      <c r="L2196" s="251"/>
      <c r="M2196" s="252"/>
      <c r="N2196" s="253"/>
      <c r="O2196" s="253"/>
      <c r="P2196" s="253"/>
      <c r="Q2196" s="253"/>
      <c r="R2196" s="253"/>
      <c r="S2196" s="253"/>
      <c r="T2196" s="254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55" t="s">
        <v>218</v>
      </c>
      <c r="AU2196" s="255" t="s">
        <v>85</v>
      </c>
      <c r="AV2196" s="13" t="s">
        <v>83</v>
      </c>
      <c r="AW2196" s="13" t="s">
        <v>32</v>
      </c>
      <c r="AX2196" s="13" t="s">
        <v>76</v>
      </c>
      <c r="AY2196" s="255" t="s">
        <v>205</v>
      </c>
    </row>
    <row r="2197" s="14" customFormat="1">
      <c r="A2197" s="14"/>
      <c r="B2197" s="256"/>
      <c r="C2197" s="257"/>
      <c r="D2197" s="247" t="s">
        <v>218</v>
      </c>
      <c r="E2197" s="258" t="s">
        <v>1</v>
      </c>
      <c r="F2197" s="259" t="s">
        <v>1809</v>
      </c>
      <c r="G2197" s="257"/>
      <c r="H2197" s="260">
        <v>14.6</v>
      </c>
      <c r="I2197" s="261"/>
      <c r="J2197" s="257"/>
      <c r="K2197" s="257"/>
      <c r="L2197" s="262"/>
      <c r="M2197" s="263"/>
      <c r="N2197" s="264"/>
      <c r="O2197" s="264"/>
      <c r="P2197" s="264"/>
      <c r="Q2197" s="264"/>
      <c r="R2197" s="264"/>
      <c r="S2197" s="264"/>
      <c r="T2197" s="265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66" t="s">
        <v>218</v>
      </c>
      <c r="AU2197" s="266" t="s">
        <v>85</v>
      </c>
      <c r="AV2197" s="14" t="s">
        <v>85</v>
      </c>
      <c r="AW2197" s="14" t="s">
        <v>32</v>
      </c>
      <c r="AX2197" s="14" t="s">
        <v>76</v>
      </c>
      <c r="AY2197" s="266" t="s">
        <v>205</v>
      </c>
    </row>
    <row r="2198" s="16" customFormat="1">
      <c r="A2198" s="16"/>
      <c r="B2198" s="278"/>
      <c r="C2198" s="279"/>
      <c r="D2198" s="247" t="s">
        <v>218</v>
      </c>
      <c r="E2198" s="280" t="s">
        <v>1</v>
      </c>
      <c r="F2198" s="281" t="s">
        <v>241</v>
      </c>
      <c r="G2198" s="279"/>
      <c r="H2198" s="282">
        <v>14.6</v>
      </c>
      <c r="I2198" s="283"/>
      <c r="J2198" s="279"/>
      <c r="K2198" s="279"/>
      <c r="L2198" s="284"/>
      <c r="M2198" s="285"/>
      <c r="N2198" s="286"/>
      <c r="O2198" s="286"/>
      <c r="P2198" s="286"/>
      <c r="Q2198" s="286"/>
      <c r="R2198" s="286"/>
      <c r="S2198" s="286"/>
      <c r="T2198" s="287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T2198" s="288" t="s">
        <v>218</v>
      </c>
      <c r="AU2198" s="288" t="s">
        <v>85</v>
      </c>
      <c r="AV2198" s="16" t="s">
        <v>214</v>
      </c>
      <c r="AW2198" s="16" t="s">
        <v>32</v>
      </c>
      <c r="AX2198" s="16" t="s">
        <v>76</v>
      </c>
      <c r="AY2198" s="288" t="s">
        <v>205</v>
      </c>
    </row>
    <row r="2199" s="15" customFormat="1">
      <c r="A2199" s="15"/>
      <c r="B2199" s="267"/>
      <c r="C2199" s="268"/>
      <c r="D2199" s="247" t="s">
        <v>218</v>
      </c>
      <c r="E2199" s="269" t="s">
        <v>1</v>
      </c>
      <c r="F2199" s="270" t="s">
        <v>229</v>
      </c>
      <c r="G2199" s="268"/>
      <c r="H2199" s="271">
        <v>320.50999999999999</v>
      </c>
      <c r="I2199" s="272"/>
      <c r="J2199" s="268"/>
      <c r="K2199" s="268"/>
      <c r="L2199" s="273"/>
      <c r="M2199" s="274"/>
      <c r="N2199" s="275"/>
      <c r="O2199" s="275"/>
      <c r="P2199" s="275"/>
      <c r="Q2199" s="275"/>
      <c r="R2199" s="275"/>
      <c r="S2199" s="275"/>
      <c r="T2199" s="276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T2199" s="277" t="s">
        <v>218</v>
      </c>
      <c r="AU2199" s="277" t="s">
        <v>85</v>
      </c>
      <c r="AV2199" s="15" t="s">
        <v>213</v>
      </c>
      <c r="AW2199" s="15" t="s">
        <v>32</v>
      </c>
      <c r="AX2199" s="15" t="s">
        <v>83</v>
      </c>
      <c r="AY2199" s="277" t="s">
        <v>205</v>
      </c>
    </row>
    <row r="2200" s="14" customFormat="1">
      <c r="A2200" s="14"/>
      <c r="B2200" s="256"/>
      <c r="C2200" s="257"/>
      <c r="D2200" s="247" t="s">
        <v>218</v>
      </c>
      <c r="E2200" s="257"/>
      <c r="F2200" s="259" t="s">
        <v>1810</v>
      </c>
      <c r="G2200" s="257"/>
      <c r="H2200" s="260">
        <v>256.40800000000002</v>
      </c>
      <c r="I2200" s="261"/>
      <c r="J2200" s="257"/>
      <c r="K2200" s="257"/>
      <c r="L2200" s="262"/>
      <c r="M2200" s="263"/>
      <c r="N2200" s="264"/>
      <c r="O2200" s="264"/>
      <c r="P2200" s="264"/>
      <c r="Q2200" s="264"/>
      <c r="R2200" s="264"/>
      <c r="S2200" s="264"/>
      <c r="T2200" s="265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T2200" s="266" t="s">
        <v>218</v>
      </c>
      <c r="AU2200" s="266" t="s">
        <v>85</v>
      </c>
      <c r="AV2200" s="14" t="s">
        <v>85</v>
      </c>
      <c r="AW2200" s="14" t="s">
        <v>4</v>
      </c>
      <c r="AX2200" s="14" t="s">
        <v>83</v>
      </c>
      <c r="AY2200" s="266" t="s">
        <v>205</v>
      </c>
    </row>
    <row r="2201" s="2" customFormat="1" ht="24.15" customHeight="1">
      <c r="A2201" s="39"/>
      <c r="B2201" s="40"/>
      <c r="C2201" s="289" t="s">
        <v>1811</v>
      </c>
      <c r="D2201" s="289" t="s">
        <v>386</v>
      </c>
      <c r="E2201" s="290" t="s">
        <v>1812</v>
      </c>
      <c r="F2201" s="291" t="s">
        <v>1813</v>
      </c>
      <c r="G2201" s="292" t="s">
        <v>1634</v>
      </c>
      <c r="H2201" s="293">
        <v>961.52999999999997</v>
      </c>
      <c r="I2201" s="294"/>
      <c r="J2201" s="295">
        <f>ROUND(I2201*H2201,2)</f>
        <v>0</v>
      </c>
      <c r="K2201" s="291" t="s">
        <v>1</v>
      </c>
      <c r="L2201" s="296"/>
      <c r="M2201" s="297" t="s">
        <v>1</v>
      </c>
      <c r="N2201" s="298" t="s">
        <v>41</v>
      </c>
      <c r="O2201" s="92"/>
      <c r="P2201" s="236">
        <f>O2201*H2201</f>
        <v>0</v>
      </c>
      <c r="Q2201" s="236">
        <v>0.001</v>
      </c>
      <c r="R2201" s="236">
        <f>Q2201*H2201</f>
        <v>0.96153</v>
      </c>
      <c r="S2201" s="236">
        <v>0</v>
      </c>
      <c r="T2201" s="237">
        <f>S2201*H2201</f>
        <v>0</v>
      </c>
      <c r="U2201" s="39"/>
      <c r="V2201" s="39"/>
      <c r="W2201" s="39"/>
      <c r="X2201" s="39"/>
      <c r="Y2201" s="39"/>
      <c r="Z2201" s="39"/>
      <c r="AA2201" s="39"/>
      <c r="AB2201" s="39"/>
      <c r="AC2201" s="39"/>
      <c r="AD2201" s="39"/>
      <c r="AE2201" s="39"/>
      <c r="AR2201" s="238" t="s">
        <v>473</v>
      </c>
      <c r="AT2201" s="238" t="s">
        <v>386</v>
      </c>
      <c r="AU2201" s="238" t="s">
        <v>85</v>
      </c>
      <c r="AY2201" s="18" t="s">
        <v>205</v>
      </c>
      <c r="BE2201" s="239">
        <f>IF(N2201="základní",J2201,0)</f>
        <v>0</v>
      </c>
      <c r="BF2201" s="239">
        <f>IF(N2201="snížená",J2201,0)</f>
        <v>0</v>
      </c>
      <c r="BG2201" s="239">
        <f>IF(N2201="zákl. přenesená",J2201,0)</f>
        <v>0</v>
      </c>
      <c r="BH2201" s="239">
        <f>IF(N2201="sníž. přenesená",J2201,0)</f>
        <v>0</v>
      </c>
      <c r="BI2201" s="239">
        <f>IF(N2201="nulová",J2201,0)</f>
        <v>0</v>
      </c>
      <c r="BJ2201" s="18" t="s">
        <v>83</v>
      </c>
      <c r="BK2201" s="239">
        <f>ROUND(I2201*H2201,2)</f>
        <v>0</v>
      </c>
      <c r="BL2201" s="18" t="s">
        <v>303</v>
      </c>
      <c r="BM2201" s="238" t="s">
        <v>1814</v>
      </c>
    </row>
    <row r="2202" s="13" customFormat="1">
      <c r="A2202" s="13"/>
      <c r="B2202" s="245"/>
      <c r="C2202" s="246"/>
      <c r="D2202" s="247" t="s">
        <v>218</v>
      </c>
      <c r="E2202" s="248" t="s">
        <v>1</v>
      </c>
      <c r="F2202" s="249" t="s">
        <v>219</v>
      </c>
      <c r="G2202" s="246"/>
      <c r="H2202" s="248" t="s">
        <v>1</v>
      </c>
      <c r="I2202" s="250"/>
      <c r="J2202" s="246"/>
      <c r="K2202" s="246"/>
      <c r="L2202" s="251"/>
      <c r="M2202" s="252"/>
      <c r="N2202" s="253"/>
      <c r="O2202" s="253"/>
      <c r="P2202" s="253"/>
      <c r="Q2202" s="253"/>
      <c r="R2202" s="253"/>
      <c r="S2202" s="253"/>
      <c r="T2202" s="254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T2202" s="255" t="s">
        <v>218</v>
      </c>
      <c r="AU2202" s="255" t="s">
        <v>85</v>
      </c>
      <c r="AV2202" s="13" t="s">
        <v>83</v>
      </c>
      <c r="AW2202" s="13" t="s">
        <v>32</v>
      </c>
      <c r="AX2202" s="13" t="s">
        <v>76</v>
      </c>
      <c r="AY2202" s="255" t="s">
        <v>205</v>
      </c>
    </row>
    <row r="2203" s="13" customFormat="1">
      <c r="A2203" s="13"/>
      <c r="B2203" s="245"/>
      <c r="C2203" s="246"/>
      <c r="D2203" s="247" t="s">
        <v>218</v>
      </c>
      <c r="E2203" s="248" t="s">
        <v>1</v>
      </c>
      <c r="F2203" s="249" t="s">
        <v>220</v>
      </c>
      <c r="G2203" s="246"/>
      <c r="H2203" s="248" t="s">
        <v>1</v>
      </c>
      <c r="I2203" s="250"/>
      <c r="J2203" s="246"/>
      <c r="K2203" s="246"/>
      <c r="L2203" s="251"/>
      <c r="M2203" s="252"/>
      <c r="N2203" s="253"/>
      <c r="O2203" s="253"/>
      <c r="P2203" s="253"/>
      <c r="Q2203" s="253"/>
      <c r="R2203" s="253"/>
      <c r="S2203" s="253"/>
      <c r="T2203" s="254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T2203" s="255" t="s">
        <v>218</v>
      </c>
      <c r="AU2203" s="255" t="s">
        <v>85</v>
      </c>
      <c r="AV2203" s="13" t="s">
        <v>83</v>
      </c>
      <c r="AW2203" s="13" t="s">
        <v>32</v>
      </c>
      <c r="AX2203" s="13" t="s">
        <v>76</v>
      </c>
      <c r="AY2203" s="255" t="s">
        <v>205</v>
      </c>
    </row>
    <row r="2204" s="13" customFormat="1">
      <c r="A2204" s="13"/>
      <c r="B2204" s="245"/>
      <c r="C2204" s="246"/>
      <c r="D2204" s="247" t="s">
        <v>218</v>
      </c>
      <c r="E2204" s="248" t="s">
        <v>1</v>
      </c>
      <c r="F2204" s="249" t="s">
        <v>222</v>
      </c>
      <c r="G2204" s="246"/>
      <c r="H2204" s="248" t="s">
        <v>1</v>
      </c>
      <c r="I2204" s="250"/>
      <c r="J2204" s="246"/>
      <c r="K2204" s="246"/>
      <c r="L2204" s="251"/>
      <c r="M2204" s="252"/>
      <c r="N2204" s="253"/>
      <c r="O2204" s="253"/>
      <c r="P2204" s="253"/>
      <c r="Q2204" s="253"/>
      <c r="R2204" s="253"/>
      <c r="S2204" s="253"/>
      <c r="T2204" s="254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T2204" s="255" t="s">
        <v>218</v>
      </c>
      <c r="AU2204" s="255" t="s">
        <v>85</v>
      </c>
      <c r="AV2204" s="13" t="s">
        <v>83</v>
      </c>
      <c r="AW2204" s="13" t="s">
        <v>32</v>
      </c>
      <c r="AX2204" s="13" t="s">
        <v>76</v>
      </c>
      <c r="AY2204" s="255" t="s">
        <v>205</v>
      </c>
    </row>
    <row r="2205" s="13" customFormat="1">
      <c r="A2205" s="13"/>
      <c r="B2205" s="245"/>
      <c r="C2205" s="246"/>
      <c r="D2205" s="247" t="s">
        <v>218</v>
      </c>
      <c r="E2205" s="248" t="s">
        <v>1</v>
      </c>
      <c r="F2205" s="249" t="s">
        <v>1281</v>
      </c>
      <c r="G2205" s="246"/>
      <c r="H2205" s="248" t="s">
        <v>1</v>
      </c>
      <c r="I2205" s="250"/>
      <c r="J2205" s="246"/>
      <c r="K2205" s="246"/>
      <c r="L2205" s="251"/>
      <c r="M2205" s="252"/>
      <c r="N2205" s="253"/>
      <c r="O2205" s="253"/>
      <c r="P2205" s="253"/>
      <c r="Q2205" s="253"/>
      <c r="R2205" s="253"/>
      <c r="S2205" s="253"/>
      <c r="T2205" s="254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T2205" s="255" t="s">
        <v>218</v>
      </c>
      <c r="AU2205" s="255" t="s">
        <v>85</v>
      </c>
      <c r="AV2205" s="13" t="s">
        <v>83</v>
      </c>
      <c r="AW2205" s="13" t="s">
        <v>32</v>
      </c>
      <c r="AX2205" s="13" t="s">
        <v>76</v>
      </c>
      <c r="AY2205" s="255" t="s">
        <v>205</v>
      </c>
    </row>
    <row r="2206" s="14" customFormat="1">
      <c r="A2206" s="14"/>
      <c r="B2206" s="256"/>
      <c r="C2206" s="257"/>
      <c r="D2206" s="247" t="s">
        <v>218</v>
      </c>
      <c r="E2206" s="258" t="s">
        <v>1</v>
      </c>
      <c r="F2206" s="259" t="s">
        <v>1806</v>
      </c>
      <c r="G2206" s="257"/>
      <c r="H2206" s="260">
        <v>10.6</v>
      </c>
      <c r="I2206" s="261"/>
      <c r="J2206" s="257"/>
      <c r="K2206" s="257"/>
      <c r="L2206" s="262"/>
      <c r="M2206" s="263"/>
      <c r="N2206" s="264"/>
      <c r="O2206" s="264"/>
      <c r="P2206" s="264"/>
      <c r="Q2206" s="264"/>
      <c r="R2206" s="264"/>
      <c r="S2206" s="264"/>
      <c r="T2206" s="265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T2206" s="266" t="s">
        <v>218</v>
      </c>
      <c r="AU2206" s="266" t="s">
        <v>85</v>
      </c>
      <c r="AV2206" s="14" t="s">
        <v>85</v>
      </c>
      <c r="AW2206" s="14" t="s">
        <v>32</v>
      </c>
      <c r="AX2206" s="14" t="s">
        <v>76</v>
      </c>
      <c r="AY2206" s="266" t="s">
        <v>205</v>
      </c>
    </row>
    <row r="2207" s="14" customFormat="1">
      <c r="A2207" s="14"/>
      <c r="B2207" s="256"/>
      <c r="C2207" s="257"/>
      <c r="D2207" s="247" t="s">
        <v>218</v>
      </c>
      <c r="E2207" s="258" t="s">
        <v>1</v>
      </c>
      <c r="F2207" s="259" t="s">
        <v>1807</v>
      </c>
      <c r="G2207" s="257"/>
      <c r="H2207" s="260">
        <v>7.1799999999999997</v>
      </c>
      <c r="I2207" s="261"/>
      <c r="J2207" s="257"/>
      <c r="K2207" s="257"/>
      <c r="L2207" s="262"/>
      <c r="M2207" s="263"/>
      <c r="N2207" s="264"/>
      <c r="O2207" s="264"/>
      <c r="P2207" s="264"/>
      <c r="Q2207" s="264"/>
      <c r="R2207" s="264"/>
      <c r="S2207" s="264"/>
      <c r="T2207" s="265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T2207" s="266" t="s">
        <v>218</v>
      </c>
      <c r="AU2207" s="266" t="s">
        <v>85</v>
      </c>
      <c r="AV2207" s="14" t="s">
        <v>85</v>
      </c>
      <c r="AW2207" s="14" t="s">
        <v>32</v>
      </c>
      <c r="AX2207" s="14" t="s">
        <v>76</v>
      </c>
      <c r="AY2207" s="266" t="s">
        <v>205</v>
      </c>
    </row>
    <row r="2208" s="14" customFormat="1">
      <c r="A2208" s="14"/>
      <c r="B2208" s="256"/>
      <c r="C2208" s="257"/>
      <c r="D2208" s="247" t="s">
        <v>218</v>
      </c>
      <c r="E2208" s="258" t="s">
        <v>1</v>
      </c>
      <c r="F2208" s="259" t="s">
        <v>1808</v>
      </c>
      <c r="G2208" s="257"/>
      <c r="H2208" s="260">
        <v>288.13</v>
      </c>
      <c r="I2208" s="261"/>
      <c r="J2208" s="257"/>
      <c r="K2208" s="257"/>
      <c r="L2208" s="262"/>
      <c r="M2208" s="263"/>
      <c r="N2208" s="264"/>
      <c r="O2208" s="264"/>
      <c r="P2208" s="264"/>
      <c r="Q2208" s="264"/>
      <c r="R2208" s="264"/>
      <c r="S2208" s="264"/>
      <c r="T2208" s="265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T2208" s="266" t="s">
        <v>218</v>
      </c>
      <c r="AU2208" s="266" t="s">
        <v>85</v>
      </c>
      <c r="AV2208" s="14" t="s">
        <v>85</v>
      </c>
      <c r="AW2208" s="14" t="s">
        <v>32</v>
      </c>
      <c r="AX2208" s="14" t="s">
        <v>76</v>
      </c>
      <c r="AY2208" s="266" t="s">
        <v>205</v>
      </c>
    </row>
    <row r="2209" s="16" customFormat="1">
      <c r="A2209" s="16"/>
      <c r="B2209" s="278"/>
      <c r="C2209" s="279"/>
      <c r="D2209" s="247" t="s">
        <v>218</v>
      </c>
      <c r="E2209" s="280" t="s">
        <v>1</v>
      </c>
      <c r="F2209" s="281" t="s">
        <v>241</v>
      </c>
      <c r="G2209" s="279"/>
      <c r="H2209" s="282">
        <v>305.91000000000003</v>
      </c>
      <c r="I2209" s="283"/>
      <c r="J2209" s="279"/>
      <c r="K2209" s="279"/>
      <c r="L2209" s="284"/>
      <c r="M2209" s="285"/>
      <c r="N2209" s="286"/>
      <c r="O2209" s="286"/>
      <c r="P2209" s="286"/>
      <c r="Q2209" s="286"/>
      <c r="R2209" s="286"/>
      <c r="S2209" s="286"/>
      <c r="T2209" s="287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T2209" s="288" t="s">
        <v>218</v>
      </c>
      <c r="AU2209" s="288" t="s">
        <v>85</v>
      </c>
      <c r="AV2209" s="16" t="s">
        <v>214</v>
      </c>
      <c r="AW2209" s="16" t="s">
        <v>32</v>
      </c>
      <c r="AX2209" s="16" t="s">
        <v>76</v>
      </c>
      <c r="AY2209" s="288" t="s">
        <v>205</v>
      </c>
    </row>
    <row r="2210" s="13" customFormat="1">
      <c r="A2210" s="13"/>
      <c r="B2210" s="245"/>
      <c r="C2210" s="246"/>
      <c r="D2210" s="247" t="s">
        <v>218</v>
      </c>
      <c r="E2210" s="248" t="s">
        <v>1</v>
      </c>
      <c r="F2210" s="249" t="s">
        <v>1285</v>
      </c>
      <c r="G2210" s="246"/>
      <c r="H2210" s="248" t="s">
        <v>1</v>
      </c>
      <c r="I2210" s="250"/>
      <c r="J2210" s="246"/>
      <c r="K2210" s="246"/>
      <c r="L2210" s="251"/>
      <c r="M2210" s="252"/>
      <c r="N2210" s="253"/>
      <c r="O2210" s="253"/>
      <c r="P2210" s="253"/>
      <c r="Q2210" s="253"/>
      <c r="R2210" s="253"/>
      <c r="S2210" s="253"/>
      <c r="T2210" s="254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T2210" s="255" t="s">
        <v>218</v>
      </c>
      <c r="AU2210" s="255" t="s">
        <v>85</v>
      </c>
      <c r="AV2210" s="13" t="s">
        <v>83</v>
      </c>
      <c r="AW2210" s="13" t="s">
        <v>32</v>
      </c>
      <c r="AX2210" s="13" t="s">
        <v>76</v>
      </c>
      <c r="AY2210" s="255" t="s">
        <v>205</v>
      </c>
    </row>
    <row r="2211" s="14" customFormat="1">
      <c r="A2211" s="14"/>
      <c r="B2211" s="256"/>
      <c r="C2211" s="257"/>
      <c r="D2211" s="247" t="s">
        <v>218</v>
      </c>
      <c r="E2211" s="258" t="s">
        <v>1</v>
      </c>
      <c r="F2211" s="259" t="s">
        <v>1809</v>
      </c>
      <c r="G2211" s="257"/>
      <c r="H2211" s="260">
        <v>14.6</v>
      </c>
      <c r="I2211" s="261"/>
      <c r="J2211" s="257"/>
      <c r="K2211" s="257"/>
      <c r="L2211" s="262"/>
      <c r="M2211" s="263"/>
      <c r="N2211" s="264"/>
      <c r="O2211" s="264"/>
      <c r="P2211" s="264"/>
      <c r="Q2211" s="264"/>
      <c r="R2211" s="264"/>
      <c r="S2211" s="264"/>
      <c r="T2211" s="265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66" t="s">
        <v>218</v>
      </c>
      <c r="AU2211" s="266" t="s">
        <v>85</v>
      </c>
      <c r="AV2211" s="14" t="s">
        <v>85</v>
      </c>
      <c r="AW2211" s="14" t="s">
        <v>32</v>
      </c>
      <c r="AX2211" s="14" t="s">
        <v>76</v>
      </c>
      <c r="AY2211" s="266" t="s">
        <v>205</v>
      </c>
    </row>
    <row r="2212" s="16" customFormat="1">
      <c r="A2212" s="16"/>
      <c r="B2212" s="278"/>
      <c r="C2212" s="279"/>
      <c r="D2212" s="247" t="s">
        <v>218</v>
      </c>
      <c r="E2212" s="280" t="s">
        <v>1</v>
      </c>
      <c r="F2212" s="281" t="s">
        <v>241</v>
      </c>
      <c r="G2212" s="279"/>
      <c r="H2212" s="282">
        <v>14.6</v>
      </c>
      <c r="I2212" s="283"/>
      <c r="J2212" s="279"/>
      <c r="K2212" s="279"/>
      <c r="L2212" s="284"/>
      <c r="M2212" s="285"/>
      <c r="N2212" s="286"/>
      <c r="O2212" s="286"/>
      <c r="P2212" s="286"/>
      <c r="Q2212" s="286"/>
      <c r="R2212" s="286"/>
      <c r="S2212" s="286"/>
      <c r="T2212" s="287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T2212" s="288" t="s">
        <v>218</v>
      </c>
      <c r="AU2212" s="288" t="s">
        <v>85</v>
      </c>
      <c r="AV2212" s="16" t="s">
        <v>214</v>
      </c>
      <c r="AW2212" s="16" t="s">
        <v>32</v>
      </c>
      <c r="AX2212" s="16" t="s">
        <v>76</v>
      </c>
      <c r="AY2212" s="288" t="s">
        <v>205</v>
      </c>
    </row>
    <row r="2213" s="15" customFormat="1">
      <c r="A2213" s="15"/>
      <c r="B2213" s="267"/>
      <c r="C2213" s="268"/>
      <c r="D2213" s="247" t="s">
        <v>218</v>
      </c>
      <c r="E2213" s="269" t="s">
        <v>1</v>
      </c>
      <c r="F2213" s="270" t="s">
        <v>229</v>
      </c>
      <c r="G2213" s="268"/>
      <c r="H2213" s="271">
        <v>320.50999999999999</v>
      </c>
      <c r="I2213" s="272"/>
      <c r="J2213" s="268"/>
      <c r="K2213" s="268"/>
      <c r="L2213" s="273"/>
      <c r="M2213" s="274"/>
      <c r="N2213" s="275"/>
      <c r="O2213" s="275"/>
      <c r="P2213" s="275"/>
      <c r="Q2213" s="275"/>
      <c r="R2213" s="275"/>
      <c r="S2213" s="275"/>
      <c r="T2213" s="276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T2213" s="277" t="s">
        <v>218</v>
      </c>
      <c r="AU2213" s="277" t="s">
        <v>85</v>
      </c>
      <c r="AV2213" s="15" t="s">
        <v>213</v>
      </c>
      <c r="AW2213" s="15" t="s">
        <v>32</v>
      </c>
      <c r="AX2213" s="15" t="s">
        <v>83</v>
      </c>
      <c r="AY2213" s="277" t="s">
        <v>205</v>
      </c>
    </row>
    <row r="2214" s="14" customFormat="1">
      <c r="A2214" s="14"/>
      <c r="B2214" s="256"/>
      <c r="C2214" s="257"/>
      <c r="D2214" s="247" t="s">
        <v>218</v>
      </c>
      <c r="E2214" s="257"/>
      <c r="F2214" s="259" t="s">
        <v>1815</v>
      </c>
      <c r="G2214" s="257"/>
      <c r="H2214" s="260">
        <v>961.52999999999997</v>
      </c>
      <c r="I2214" s="261"/>
      <c r="J2214" s="257"/>
      <c r="K2214" s="257"/>
      <c r="L2214" s="262"/>
      <c r="M2214" s="263"/>
      <c r="N2214" s="264"/>
      <c r="O2214" s="264"/>
      <c r="P2214" s="264"/>
      <c r="Q2214" s="264"/>
      <c r="R2214" s="264"/>
      <c r="S2214" s="264"/>
      <c r="T2214" s="265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66" t="s">
        <v>218</v>
      </c>
      <c r="AU2214" s="266" t="s">
        <v>85</v>
      </c>
      <c r="AV2214" s="14" t="s">
        <v>85</v>
      </c>
      <c r="AW2214" s="14" t="s">
        <v>4</v>
      </c>
      <c r="AX2214" s="14" t="s">
        <v>83</v>
      </c>
      <c r="AY2214" s="266" t="s">
        <v>205</v>
      </c>
    </row>
    <row r="2215" s="2" customFormat="1" ht="24.15" customHeight="1">
      <c r="A2215" s="39"/>
      <c r="B2215" s="40"/>
      <c r="C2215" s="227" t="s">
        <v>1816</v>
      </c>
      <c r="D2215" s="227" t="s">
        <v>208</v>
      </c>
      <c r="E2215" s="228" t="s">
        <v>1817</v>
      </c>
      <c r="F2215" s="229" t="s">
        <v>1818</v>
      </c>
      <c r="G2215" s="230" t="s">
        <v>547</v>
      </c>
      <c r="H2215" s="231">
        <v>2</v>
      </c>
      <c r="I2215" s="232"/>
      <c r="J2215" s="233">
        <f>ROUND(I2215*H2215,2)</f>
        <v>0</v>
      </c>
      <c r="K2215" s="229" t="s">
        <v>212</v>
      </c>
      <c r="L2215" s="45"/>
      <c r="M2215" s="234" t="s">
        <v>1</v>
      </c>
      <c r="N2215" s="235" t="s">
        <v>41</v>
      </c>
      <c r="O2215" s="92"/>
      <c r="P2215" s="236">
        <f>O2215*H2215</f>
        <v>0</v>
      </c>
      <c r="Q2215" s="236">
        <v>0.00010000000000000001</v>
      </c>
      <c r="R2215" s="236">
        <f>Q2215*H2215</f>
        <v>0.00020000000000000001</v>
      </c>
      <c r="S2215" s="236">
        <v>0</v>
      </c>
      <c r="T2215" s="237">
        <f>S2215*H2215</f>
        <v>0</v>
      </c>
      <c r="U2215" s="39"/>
      <c r="V2215" s="39"/>
      <c r="W2215" s="39"/>
      <c r="X2215" s="39"/>
      <c r="Y2215" s="39"/>
      <c r="Z2215" s="39"/>
      <c r="AA2215" s="39"/>
      <c r="AB2215" s="39"/>
      <c r="AC2215" s="39"/>
      <c r="AD2215" s="39"/>
      <c r="AE2215" s="39"/>
      <c r="AR2215" s="238" t="s">
        <v>303</v>
      </c>
      <c r="AT2215" s="238" t="s">
        <v>208</v>
      </c>
      <c r="AU2215" s="238" t="s">
        <v>85</v>
      </c>
      <c r="AY2215" s="18" t="s">
        <v>205</v>
      </c>
      <c r="BE2215" s="239">
        <f>IF(N2215="základní",J2215,0)</f>
        <v>0</v>
      </c>
      <c r="BF2215" s="239">
        <f>IF(N2215="snížená",J2215,0)</f>
        <v>0</v>
      </c>
      <c r="BG2215" s="239">
        <f>IF(N2215="zákl. přenesená",J2215,0)</f>
        <v>0</v>
      </c>
      <c r="BH2215" s="239">
        <f>IF(N2215="sníž. přenesená",J2215,0)</f>
        <v>0</v>
      </c>
      <c r="BI2215" s="239">
        <f>IF(N2215="nulová",J2215,0)</f>
        <v>0</v>
      </c>
      <c r="BJ2215" s="18" t="s">
        <v>83</v>
      </c>
      <c r="BK2215" s="239">
        <f>ROUND(I2215*H2215,2)</f>
        <v>0</v>
      </c>
      <c r="BL2215" s="18" t="s">
        <v>303</v>
      </c>
      <c r="BM2215" s="238" t="s">
        <v>1819</v>
      </c>
    </row>
    <row r="2216" s="2" customFormat="1">
      <c r="A2216" s="39"/>
      <c r="B2216" s="40"/>
      <c r="C2216" s="41"/>
      <c r="D2216" s="240" t="s">
        <v>216</v>
      </c>
      <c r="E2216" s="41"/>
      <c r="F2216" s="241" t="s">
        <v>1820</v>
      </c>
      <c r="G2216" s="41"/>
      <c r="H2216" s="41"/>
      <c r="I2216" s="242"/>
      <c r="J2216" s="41"/>
      <c r="K2216" s="41"/>
      <c r="L2216" s="45"/>
      <c r="M2216" s="243"/>
      <c r="N2216" s="244"/>
      <c r="O2216" s="92"/>
      <c r="P2216" s="92"/>
      <c r="Q2216" s="92"/>
      <c r="R2216" s="92"/>
      <c r="S2216" s="92"/>
      <c r="T2216" s="93"/>
      <c r="U2216" s="39"/>
      <c r="V2216" s="39"/>
      <c r="W2216" s="39"/>
      <c r="X2216" s="39"/>
      <c r="Y2216" s="39"/>
      <c r="Z2216" s="39"/>
      <c r="AA2216" s="39"/>
      <c r="AB2216" s="39"/>
      <c r="AC2216" s="39"/>
      <c r="AD2216" s="39"/>
      <c r="AE2216" s="39"/>
      <c r="AT2216" s="18" t="s">
        <v>216</v>
      </c>
      <c r="AU2216" s="18" t="s">
        <v>85</v>
      </c>
    </row>
    <row r="2217" s="13" customFormat="1">
      <c r="A2217" s="13"/>
      <c r="B2217" s="245"/>
      <c r="C2217" s="246"/>
      <c r="D2217" s="247" t="s">
        <v>218</v>
      </c>
      <c r="E2217" s="248" t="s">
        <v>1</v>
      </c>
      <c r="F2217" s="249" t="s">
        <v>219</v>
      </c>
      <c r="G2217" s="246"/>
      <c r="H2217" s="248" t="s">
        <v>1</v>
      </c>
      <c r="I2217" s="250"/>
      <c r="J2217" s="246"/>
      <c r="K2217" s="246"/>
      <c r="L2217" s="251"/>
      <c r="M2217" s="252"/>
      <c r="N2217" s="253"/>
      <c r="O2217" s="253"/>
      <c r="P2217" s="253"/>
      <c r="Q2217" s="253"/>
      <c r="R2217" s="253"/>
      <c r="S2217" s="253"/>
      <c r="T2217" s="254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T2217" s="255" t="s">
        <v>218</v>
      </c>
      <c r="AU2217" s="255" t="s">
        <v>85</v>
      </c>
      <c r="AV2217" s="13" t="s">
        <v>83</v>
      </c>
      <c r="AW2217" s="13" t="s">
        <v>32</v>
      </c>
      <c r="AX2217" s="13" t="s">
        <v>76</v>
      </c>
      <c r="AY2217" s="255" t="s">
        <v>205</v>
      </c>
    </row>
    <row r="2218" s="13" customFormat="1">
      <c r="A2218" s="13"/>
      <c r="B2218" s="245"/>
      <c r="C2218" s="246"/>
      <c r="D2218" s="247" t="s">
        <v>218</v>
      </c>
      <c r="E2218" s="248" t="s">
        <v>1</v>
      </c>
      <c r="F2218" s="249" t="s">
        <v>220</v>
      </c>
      <c r="G2218" s="246"/>
      <c r="H2218" s="248" t="s">
        <v>1</v>
      </c>
      <c r="I2218" s="250"/>
      <c r="J2218" s="246"/>
      <c r="K2218" s="246"/>
      <c r="L2218" s="251"/>
      <c r="M2218" s="252"/>
      <c r="N2218" s="253"/>
      <c r="O2218" s="253"/>
      <c r="P2218" s="253"/>
      <c r="Q2218" s="253"/>
      <c r="R2218" s="253"/>
      <c r="S2218" s="253"/>
      <c r="T2218" s="254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55" t="s">
        <v>218</v>
      </c>
      <c r="AU2218" s="255" t="s">
        <v>85</v>
      </c>
      <c r="AV2218" s="13" t="s">
        <v>83</v>
      </c>
      <c r="AW2218" s="13" t="s">
        <v>32</v>
      </c>
      <c r="AX2218" s="13" t="s">
        <v>76</v>
      </c>
      <c r="AY2218" s="255" t="s">
        <v>205</v>
      </c>
    </row>
    <row r="2219" s="13" customFormat="1">
      <c r="A2219" s="13"/>
      <c r="B2219" s="245"/>
      <c r="C2219" s="246"/>
      <c r="D2219" s="247" t="s">
        <v>218</v>
      </c>
      <c r="E2219" s="248" t="s">
        <v>1</v>
      </c>
      <c r="F2219" s="249" t="s">
        <v>222</v>
      </c>
      <c r="G2219" s="246"/>
      <c r="H2219" s="248" t="s">
        <v>1</v>
      </c>
      <c r="I2219" s="250"/>
      <c r="J2219" s="246"/>
      <c r="K2219" s="246"/>
      <c r="L2219" s="251"/>
      <c r="M2219" s="252"/>
      <c r="N2219" s="253"/>
      <c r="O2219" s="253"/>
      <c r="P2219" s="253"/>
      <c r="Q2219" s="253"/>
      <c r="R2219" s="253"/>
      <c r="S2219" s="253"/>
      <c r="T2219" s="254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T2219" s="255" t="s">
        <v>218</v>
      </c>
      <c r="AU2219" s="255" t="s">
        <v>85</v>
      </c>
      <c r="AV2219" s="13" t="s">
        <v>83</v>
      </c>
      <c r="AW2219" s="13" t="s">
        <v>32</v>
      </c>
      <c r="AX2219" s="13" t="s">
        <v>76</v>
      </c>
      <c r="AY2219" s="255" t="s">
        <v>205</v>
      </c>
    </row>
    <row r="2220" s="14" customFormat="1">
      <c r="A2220" s="14"/>
      <c r="B2220" s="256"/>
      <c r="C2220" s="257"/>
      <c r="D2220" s="247" t="s">
        <v>218</v>
      </c>
      <c r="E2220" s="258" t="s">
        <v>1</v>
      </c>
      <c r="F2220" s="259" t="s">
        <v>1821</v>
      </c>
      <c r="G2220" s="257"/>
      <c r="H2220" s="260">
        <v>2</v>
      </c>
      <c r="I2220" s="261"/>
      <c r="J2220" s="257"/>
      <c r="K2220" s="257"/>
      <c r="L2220" s="262"/>
      <c r="M2220" s="263"/>
      <c r="N2220" s="264"/>
      <c r="O2220" s="264"/>
      <c r="P2220" s="264"/>
      <c r="Q2220" s="264"/>
      <c r="R2220" s="264"/>
      <c r="S2220" s="264"/>
      <c r="T2220" s="265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T2220" s="266" t="s">
        <v>218</v>
      </c>
      <c r="AU2220" s="266" t="s">
        <v>85</v>
      </c>
      <c r="AV2220" s="14" t="s">
        <v>85</v>
      </c>
      <c r="AW2220" s="14" t="s">
        <v>32</v>
      </c>
      <c r="AX2220" s="14" t="s">
        <v>76</v>
      </c>
      <c r="AY2220" s="266" t="s">
        <v>205</v>
      </c>
    </row>
    <row r="2221" s="15" customFormat="1">
      <c r="A2221" s="15"/>
      <c r="B2221" s="267"/>
      <c r="C2221" s="268"/>
      <c r="D2221" s="247" t="s">
        <v>218</v>
      </c>
      <c r="E2221" s="269" t="s">
        <v>1</v>
      </c>
      <c r="F2221" s="270" t="s">
        <v>229</v>
      </c>
      <c r="G2221" s="268"/>
      <c r="H2221" s="271">
        <v>2</v>
      </c>
      <c r="I2221" s="272"/>
      <c r="J2221" s="268"/>
      <c r="K2221" s="268"/>
      <c r="L2221" s="273"/>
      <c r="M2221" s="274"/>
      <c r="N2221" s="275"/>
      <c r="O2221" s="275"/>
      <c r="P2221" s="275"/>
      <c r="Q2221" s="275"/>
      <c r="R2221" s="275"/>
      <c r="S2221" s="275"/>
      <c r="T2221" s="276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T2221" s="277" t="s">
        <v>218</v>
      </c>
      <c r="AU2221" s="277" t="s">
        <v>85</v>
      </c>
      <c r="AV2221" s="15" t="s">
        <v>213</v>
      </c>
      <c r="AW2221" s="15" t="s">
        <v>32</v>
      </c>
      <c r="AX2221" s="15" t="s">
        <v>83</v>
      </c>
      <c r="AY2221" s="277" t="s">
        <v>205</v>
      </c>
    </row>
    <row r="2222" s="2" customFormat="1" ht="24.15" customHeight="1">
      <c r="A2222" s="39"/>
      <c r="B2222" s="40"/>
      <c r="C2222" s="227" t="s">
        <v>1822</v>
      </c>
      <c r="D2222" s="227" t="s">
        <v>208</v>
      </c>
      <c r="E2222" s="228" t="s">
        <v>1823</v>
      </c>
      <c r="F2222" s="229" t="s">
        <v>1824</v>
      </c>
      <c r="G2222" s="230" t="s">
        <v>398</v>
      </c>
      <c r="H2222" s="231">
        <v>132.73500000000001</v>
      </c>
      <c r="I2222" s="232"/>
      <c r="J2222" s="233">
        <f>ROUND(I2222*H2222,2)</f>
        <v>0</v>
      </c>
      <c r="K2222" s="229" t="s">
        <v>212</v>
      </c>
      <c r="L2222" s="45"/>
      <c r="M2222" s="234" t="s">
        <v>1</v>
      </c>
      <c r="N2222" s="235" t="s">
        <v>41</v>
      </c>
      <c r="O2222" s="92"/>
      <c r="P2222" s="236">
        <f>O2222*H2222</f>
        <v>0</v>
      </c>
      <c r="Q2222" s="236">
        <v>0</v>
      </c>
      <c r="R2222" s="236">
        <f>Q2222*H2222</f>
        <v>0</v>
      </c>
      <c r="S2222" s="236">
        <v>0</v>
      </c>
      <c r="T2222" s="237">
        <f>S2222*H2222</f>
        <v>0</v>
      </c>
      <c r="U2222" s="39"/>
      <c r="V2222" s="39"/>
      <c r="W2222" s="39"/>
      <c r="X2222" s="39"/>
      <c r="Y2222" s="39"/>
      <c r="Z2222" s="39"/>
      <c r="AA2222" s="39"/>
      <c r="AB2222" s="39"/>
      <c r="AC2222" s="39"/>
      <c r="AD2222" s="39"/>
      <c r="AE2222" s="39"/>
      <c r="AR2222" s="238" t="s">
        <v>303</v>
      </c>
      <c r="AT2222" s="238" t="s">
        <v>208</v>
      </c>
      <c r="AU2222" s="238" t="s">
        <v>85</v>
      </c>
      <c r="AY2222" s="18" t="s">
        <v>205</v>
      </c>
      <c r="BE2222" s="239">
        <f>IF(N2222="základní",J2222,0)</f>
        <v>0</v>
      </c>
      <c r="BF2222" s="239">
        <f>IF(N2222="snížená",J2222,0)</f>
        <v>0</v>
      </c>
      <c r="BG2222" s="239">
        <f>IF(N2222="zákl. přenesená",J2222,0)</f>
        <v>0</v>
      </c>
      <c r="BH2222" s="239">
        <f>IF(N2222="sníž. přenesená",J2222,0)</f>
        <v>0</v>
      </c>
      <c r="BI2222" s="239">
        <f>IF(N2222="nulová",J2222,0)</f>
        <v>0</v>
      </c>
      <c r="BJ2222" s="18" t="s">
        <v>83</v>
      </c>
      <c r="BK2222" s="239">
        <f>ROUND(I2222*H2222,2)</f>
        <v>0</v>
      </c>
      <c r="BL2222" s="18" t="s">
        <v>303</v>
      </c>
      <c r="BM2222" s="238" t="s">
        <v>1825</v>
      </c>
    </row>
    <row r="2223" s="2" customFormat="1">
      <c r="A2223" s="39"/>
      <c r="B2223" s="40"/>
      <c r="C2223" s="41"/>
      <c r="D2223" s="240" t="s">
        <v>216</v>
      </c>
      <c r="E2223" s="41"/>
      <c r="F2223" s="241" t="s">
        <v>1826</v>
      </c>
      <c r="G2223" s="41"/>
      <c r="H2223" s="41"/>
      <c r="I2223" s="242"/>
      <c r="J2223" s="41"/>
      <c r="K2223" s="41"/>
      <c r="L2223" s="45"/>
      <c r="M2223" s="243"/>
      <c r="N2223" s="244"/>
      <c r="O2223" s="92"/>
      <c r="P2223" s="92"/>
      <c r="Q2223" s="92"/>
      <c r="R2223" s="92"/>
      <c r="S2223" s="92"/>
      <c r="T2223" s="93"/>
      <c r="U2223" s="39"/>
      <c r="V2223" s="39"/>
      <c r="W2223" s="39"/>
      <c r="X2223" s="39"/>
      <c r="Y2223" s="39"/>
      <c r="Z2223" s="39"/>
      <c r="AA2223" s="39"/>
      <c r="AB2223" s="39"/>
      <c r="AC2223" s="39"/>
      <c r="AD2223" s="39"/>
      <c r="AE2223" s="39"/>
      <c r="AT2223" s="18" t="s">
        <v>216</v>
      </c>
      <c r="AU2223" s="18" t="s">
        <v>85</v>
      </c>
    </row>
    <row r="2224" s="2" customFormat="1" ht="16.5" customHeight="1">
      <c r="A2224" s="39"/>
      <c r="B2224" s="40"/>
      <c r="C2224" s="289" t="s">
        <v>1827</v>
      </c>
      <c r="D2224" s="289" t="s">
        <v>386</v>
      </c>
      <c r="E2224" s="290" t="s">
        <v>1828</v>
      </c>
      <c r="F2224" s="291" t="s">
        <v>1829</v>
      </c>
      <c r="G2224" s="292" t="s">
        <v>398</v>
      </c>
      <c r="H2224" s="293">
        <v>139.37200000000001</v>
      </c>
      <c r="I2224" s="294"/>
      <c r="J2224" s="295">
        <f>ROUND(I2224*H2224,2)</f>
        <v>0</v>
      </c>
      <c r="K2224" s="291" t="s">
        <v>212</v>
      </c>
      <c r="L2224" s="296"/>
      <c r="M2224" s="297" t="s">
        <v>1</v>
      </c>
      <c r="N2224" s="298" t="s">
        <v>41</v>
      </c>
      <c r="O2224" s="92"/>
      <c r="P2224" s="236">
        <f>O2224*H2224</f>
        <v>0</v>
      </c>
      <c r="Q2224" s="236">
        <v>0.00020000000000000001</v>
      </c>
      <c r="R2224" s="236">
        <f>Q2224*H2224</f>
        <v>0.027874400000000004</v>
      </c>
      <c r="S2224" s="236">
        <v>0</v>
      </c>
      <c r="T2224" s="237">
        <f>S2224*H2224</f>
        <v>0</v>
      </c>
      <c r="U2224" s="39"/>
      <c r="V2224" s="39"/>
      <c r="W2224" s="39"/>
      <c r="X2224" s="39"/>
      <c r="Y2224" s="39"/>
      <c r="Z2224" s="39"/>
      <c r="AA2224" s="39"/>
      <c r="AB2224" s="39"/>
      <c r="AC2224" s="39"/>
      <c r="AD2224" s="39"/>
      <c r="AE2224" s="39"/>
      <c r="AR2224" s="238" t="s">
        <v>473</v>
      </c>
      <c r="AT2224" s="238" t="s">
        <v>386</v>
      </c>
      <c r="AU2224" s="238" t="s">
        <v>85</v>
      </c>
      <c r="AY2224" s="18" t="s">
        <v>205</v>
      </c>
      <c r="BE2224" s="239">
        <f>IF(N2224="základní",J2224,0)</f>
        <v>0</v>
      </c>
      <c r="BF2224" s="239">
        <f>IF(N2224="snížená",J2224,0)</f>
        <v>0</v>
      </c>
      <c r="BG2224" s="239">
        <f>IF(N2224="zákl. přenesená",J2224,0)</f>
        <v>0</v>
      </c>
      <c r="BH2224" s="239">
        <f>IF(N2224="sníž. přenesená",J2224,0)</f>
        <v>0</v>
      </c>
      <c r="BI2224" s="239">
        <f>IF(N2224="nulová",J2224,0)</f>
        <v>0</v>
      </c>
      <c r="BJ2224" s="18" t="s">
        <v>83</v>
      </c>
      <c r="BK2224" s="239">
        <f>ROUND(I2224*H2224,2)</f>
        <v>0</v>
      </c>
      <c r="BL2224" s="18" t="s">
        <v>303</v>
      </c>
      <c r="BM2224" s="238" t="s">
        <v>1830</v>
      </c>
    </row>
    <row r="2225" s="13" customFormat="1">
      <c r="A2225" s="13"/>
      <c r="B2225" s="245"/>
      <c r="C2225" s="246"/>
      <c r="D2225" s="247" t="s">
        <v>218</v>
      </c>
      <c r="E2225" s="248" t="s">
        <v>1</v>
      </c>
      <c r="F2225" s="249" t="s">
        <v>219</v>
      </c>
      <c r="G2225" s="246"/>
      <c r="H2225" s="248" t="s">
        <v>1</v>
      </c>
      <c r="I2225" s="250"/>
      <c r="J2225" s="246"/>
      <c r="K2225" s="246"/>
      <c r="L2225" s="251"/>
      <c r="M2225" s="252"/>
      <c r="N2225" s="253"/>
      <c r="O2225" s="253"/>
      <c r="P2225" s="253"/>
      <c r="Q2225" s="253"/>
      <c r="R2225" s="253"/>
      <c r="S2225" s="253"/>
      <c r="T2225" s="254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T2225" s="255" t="s">
        <v>218</v>
      </c>
      <c r="AU2225" s="255" t="s">
        <v>85</v>
      </c>
      <c r="AV2225" s="13" t="s">
        <v>83</v>
      </c>
      <c r="AW2225" s="13" t="s">
        <v>32</v>
      </c>
      <c r="AX2225" s="13" t="s">
        <v>76</v>
      </c>
      <c r="AY2225" s="255" t="s">
        <v>205</v>
      </c>
    </row>
    <row r="2226" s="13" customFormat="1">
      <c r="A2226" s="13"/>
      <c r="B2226" s="245"/>
      <c r="C2226" s="246"/>
      <c r="D2226" s="247" t="s">
        <v>218</v>
      </c>
      <c r="E2226" s="248" t="s">
        <v>1</v>
      </c>
      <c r="F2226" s="249" t="s">
        <v>220</v>
      </c>
      <c r="G2226" s="246"/>
      <c r="H2226" s="248" t="s">
        <v>1</v>
      </c>
      <c r="I2226" s="250"/>
      <c r="J2226" s="246"/>
      <c r="K2226" s="246"/>
      <c r="L2226" s="251"/>
      <c r="M2226" s="252"/>
      <c r="N2226" s="253"/>
      <c r="O2226" s="253"/>
      <c r="P2226" s="253"/>
      <c r="Q2226" s="253"/>
      <c r="R2226" s="253"/>
      <c r="S2226" s="253"/>
      <c r="T2226" s="254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T2226" s="255" t="s">
        <v>218</v>
      </c>
      <c r="AU2226" s="255" t="s">
        <v>85</v>
      </c>
      <c r="AV2226" s="13" t="s">
        <v>83</v>
      </c>
      <c r="AW2226" s="13" t="s">
        <v>32</v>
      </c>
      <c r="AX2226" s="13" t="s">
        <v>76</v>
      </c>
      <c r="AY2226" s="255" t="s">
        <v>205</v>
      </c>
    </row>
    <row r="2227" s="13" customFormat="1">
      <c r="A2227" s="13"/>
      <c r="B2227" s="245"/>
      <c r="C2227" s="246"/>
      <c r="D2227" s="247" t="s">
        <v>218</v>
      </c>
      <c r="E2227" s="248" t="s">
        <v>1</v>
      </c>
      <c r="F2227" s="249" t="s">
        <v>222</v>
      </c>
      <c r="G2227" s="246"/>
      <c r="H2227" s="248" t="s">
        <v>1</v>
      </c>
      <c r="I2227" s="250"/>
      <c r="J2227" s="246"/>
      <c r="K2227" s="246"/>
      <c r="L2227" s="251"/>
      <c r="M2227" s="252"/>
      <c r="N2227" s="253"/>
      <c r="O2227" s="253"/>
      <c r="P2227" s="253"/>
      <c r="Q2227" s="253"/>
      <c r="R2227" s="253"/>
      <c r="S2227" s="253"/>
      <c r="T2227" s="254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55" t="s">
        <v>218</v>
      </c>
      <c r="AU2227" s="255" t="s">
        <v>85</v>
      </c>
      <c r="AV2227" s="13" t="s">
        <v>83</v>
      </c>
      <c r="AW2227" s="13" t="s">
        <v>32</v>
      </c>
      <c r="AX2227" s="13" t="s">
        <v>76</v>
      </c>
      <c r="AY2227" s="255" t="s">
        <v>205</v>
      </c>
    </row>
    <row r="2228" s="13" customFormat="1">
      <c r="A2228" s="13"/>
      <c r="B2228" s="245"/>
      <c r="C2228" s="246"/>
      <c r="D2228" s="247" t="s">
        <v>218</v>
      </c>
      <c r="E2228" s="248" t="s">
        <v>1</v>
      </c>
      <c r="F2228" s="249" t="s">
        <v>1718</v>
      </c>
      <c r="G2228" s="246"/>
      <c r="H2228" s="248" t="s">
        <v>1</v>
      </c>
      <c r="I2228" s="250"/>
      <c r="J2228" s="246"/>
      <c r="K2228" s="246"/>
      <c r="L2228" s="251"/>
      <c r="M2228" s="252"/>
      <c r="N2228" s="253"/>
      <c r="O2228" s="253"/>
      <c r="P2228" s="253"/>
      <c r="Q2228" s="253"/>
      <c r="R2228" s="253"/>
      <c r="S2228" s="253"/>
      <c r="T2228" s="254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T2228" s="255" t="s">
        <v>218</v>
      </c>
      <c r="AU2228" s="255" t="s">
        <v>85</v>
      </c>
      <c r="AV2228" s="13" t="s">
        <v>83</v>
      </c>
      <c r="AW2228" s="13" t="s">
        <v>32</v>
      </c>
      <c r="AX2228" s="13" t="s">
        <v>76</v>
      </c>
      <c r="AY2228" s="255" t="s">
        <v>205</v>
      </c>
    </row>
    <row r="2229" s="14" customFormat="1">
      <c r="A2229" s="14"/>
      <c r="B2229" s="256"/>
      <c r="C2229" s="257"/>
      <c r="D2229" s="247" t="s">
        <v>218</v>
      </c>
      <c r="E2229" s="258" t="s">
        <v>1</v>
      </c>
      <c r="F2229" s="259" t="s">
        <v>1708</v>
      </c>
      <c r="G2229" s="257"/>
      <c r="H2229" s="260">
        <v>125.31</v>
      </c>
      <c r="I2229" s="261"/>
      <c r="J2229" s="257"/>
      <c r="K2229" s="257"/>
      <c r="L2229" s="262"/>
      <c r="M2229" s="263"/>
      <c r="N2229" s="264"/>
      <c r="O2229" s="264"/>
      <c r="P2229" s="264"/>
      <c r="Q2229" s="264"/>
      <c r="R2229" s="264"/>
      <c r="S2229" s="264"/>
      <c r="T2229" s="265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66" t="s">
        <v>218</v>
      </c>
      <c r="AU2229" s="266" t="s">
        <v>85</v>
      </c>
      <c r="AV2229" s="14" t="s">
        <v>85</v>
      </c>
      <c r="AW2229" s="14" t="s">
        <v>32</v>
      </c>
      <c r="AX2229" s="14" t="s">
        <v>76</v>
      </c>
      <c r="AY2229" s="266" t="s">
        <v>205</v>
      </c>
    </row>
    <row r="2230" s="14" customFormat="1">
      <c r="A2230" s="14"/>
      <c r="B2230" s="256"/>
      <c r="C2230" s="257"/>
      <c r="D2230" s="247" t="s">
        <v>218</v>
      </c>
      <c r="E2230" s="258" t="s">
        <v>1</v>
      </c>
      <c r="F2230" s="259" t="s">
        <v>1719</v>
      </c>
      <c r="G2230" s="257"/>
      <c r="H2230" s="260">
        <v>7.4249999999999998</v>
      </c>
      <c r="I2230" s="261"/>
      <c r="J2230" s="257"/>
      <c r="K2230" s="257"/>
      <c r="L2230" s="262"/>
      <c r="M2230" s="263"/>
      <c r="N2230" s="264"/>
      <c r="O2230" s="264"/>
      <c r="P2230" s="264"/>
      <c r="Q2230" s="264"/>
      <c r="R2230" s="264"/>
      <c r="S2230" s="264"/>
      <c r="T2230" s="265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T2230" s="266" t="s">
        <v>218</v>
      </c>
      <c r="AU2230" s="266" t="s">
        <v>85</v>
      </c>
      <c r="AV2230" s="14" t="s">
        <v>85</v>
      </c>
      <c r="AW2230" s="14" t="s">
        <v>32</v>
      </c>
      <c r="AX2230" s="14" t="s">
        <v>76</v>
      </c>
      <c r="AY2230" s="266" t="s">
        <v>205</v>
      </c>
    </row>
    <row r="2231" s="15" customFormat="1">
      <c r="A2231" s="15"/>
      <c r="B2231" s="267"/>
      <c r="C2231" s="268"/>
      <c r="D2231" s="247" t="s">
        <v>218</v>
      </c>
      <c r="E2231" s="269" t="s">
        <v>1</v>
      </c>
      <c r="F2231" s="270" t="s">
        <v>229</v>
      </c>
      <c r="G2231" s="268"/>
      <c r="H2231" s="271">
        <v>132.73500000000001</v>
      </c>
      <c r="I2231" s="272"/>
      <c r="J2231" s="268"/>
      <c r="K2231" s="268"/>
      <c r="L2231" s="273"/>
      <c r="M2231" s="274"/>
      <c r="N2231" s="275"/>
      <c r="O2231" s="275"/>
      <c r="P2231" s="275"/>
      <c r="Q2231" s="275"/>
      <c r="R2231" s="275"/>
      <c r="S2231" s="275"/>
      <c r="T2231" s="276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T2231" s="277" t="s">
        <v>218</v>
      </c>
      <c r="AU2231" s="277" t="s">
        <v>85</v>
      </c>
      <c r="AV2231" s="15" t="s">
        <v>213</v>
      </c>
      <c r="AW2231" s="15" t="s">
        <v>32</v>
      </c>
      <c r="AX2231" s="15" t="s">
        <v>83</v>
      </c>
      <c r="AY2231" s="277" t="s">
        <v>205</v>
      </c>
    </row>
    <row r="2232" s="14" customFormat="1">
      <c r="A2232" s="14"/>
      <c r="B2232" s="256"/>
      <c r="C2232" s="257"/>
      <c r="D2232" s="247" t="s">
        <v>218</v>
      </c>
      <c r="E2232" s="257"/>
      <c r="F2232" s="259" t="s">
        <v>1831</v>
      </c>
      <c r="G2232" s="257"/>
      <c r="H2232" s="260">
        <v>139.37200000000001</v>
      </c>
      <c r="I2232" s="261"/>
      <c r="J2232" s="257"/>
      <c r="K2232" s="257"/>
      <c r="L2232" s="262"/>
      <c r="M2232" s="263"/>
      <c r="N2232" s="264"/>
      <c r="O2232" s="264"/>
      <c r="P2232" s="264"/>
      <c r="Q2232" s="264"/>
      <c r="R2232" s="264"/>
      <c r="S2232" s="264"/>
      <c r="T2232" s="265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66" t="s">
        <v>218</v>
      </c>
      <c r="AU2232" s="266" t="s">
        <v>85</v>
      </c>
      <c r="AV2232" s="14" t="s">
        <v>85</v>
      </c>
      <c r="AW2232" s="14" t="s">
        <v>4</v>
      </c>
      <c r="AX2232" s="14" t="s">
        <v>83</v>
      </c>
      <c r="AY2232" s="266" t="s">
        <v>205</v>
      </c>
    </row>
    <row r="2233" s="2" customFormat="1" ht="24.15" customHeight="1">
      <c r="A2233" s="39"/>
      <c r="B2233" s="40"/>
      <c r="C2233" s="227" t="s">
        <v>1832</v>
      </c>
      <c r="D2233" s="227" t="s">
        <v>208</v>
      </c>
      <c r="E2233" s="228" t="s">
        <v>1833</v>
      </c>
      <c r="F2233" s="229" t="s">
        <v>1834</v>
      </c>
      <c r="G2233" s="230" t="s">
        <v>398</v>
      </c>
      <c r="H2233" s="231">
        <v>125.31</v>
      </c>
      <c r="I2233" s="232"/>
      <c r="J2233" s="233">
        <f>ROUND(I2233*H2233,2)</f>
        <v>0</v>
      </c>
      <c r="K2233" s="229" t="s">
        <v>212</v>
      </c>
      <c r="L2233" s="45"/>
      <c r="M2233" s="234" t="s">
        <v>1</v>
      </c>
      <c r="N2233" s="235" t="s">
        <v>41</v>
      </c>
      <c r="O2233" s="92"/>
      <c r="P2233" s="236">
        <f>O2233*H2233</f>
        <v>0</v>
      </c>
      <c r="Q2233" s="236">
        <v>0</v>
      </c>
      <c r="R2233" s="236">
        <f>Q2233*H2233</f>
        <v>0</v>
      </c>
      <c r="S2233" s="236">
        <v>0</v>
      </c>
      <c r="T2233" s="237">
        <f>S2233*H2233</f>
        <v>0</v>
      </c>
      <c r="U2233" s="39"/>
      <c r="V2233" s="39"/>
      <c r="W2233" s="39"/>
      <c r="X2233" s="39"/>
      <c r="Y2233" s="39"/>
      <c r="Z2233" s="39"/>
      <c r="AA2233" s="39"/>
      <c r="AB2233" s="39"/>
      <c r="AC2233" s="39"/>
      <c r="AD2233" s="39"/>
      <c r="AE2233" s="39"/>
      <c r="AR2233" s="238" t="s">
        <v>303</v>
      </c>
      <c r="AT2233" s="238" t="s">
        <v>208</v>
      </c>
      <c r="AU2233" s="238" t="s">
        <v>85</v>
      </c>
      <c r="AY2233" s="18" t="s">
        <v>205</v>
      </c>
      <c r="BE2233" s="239">
        <f>IF(N2233="základní",J2233,0)</f>
        <v>0</v>
      </c>
      <c r="BF2233" s="239">
        <f>IF(N2233="snížená",J2233,0)</f>
        <v>0</v>
      </c>
      <c r="BG2233" s="239">
        <f>IF(N2233="zákl. přenesená",J2233,0)</f>
        <v>0</v>
      </c>
      <c r="BH2233" s="239">
        <f>IF(N2233="sníž. přenesená",J2233,0)</f>
        <v>0</v>
      </c>
      <c r="BI2233" s="239">
        <f>IF(N2233="nulová",J2233,0)</f>
        <v>0</v>
      </c>
      <c r="BJ2233" s="18" t="s">
        <v>83</v>
      </c>
      <c r="BK2233" s="239">
        <f>ROUND(I2233*H2233,2)</f>
        <v>0</v>
      </c>
      <c r="BL2233" s="18" t="s">
        <v>303</v>
      </c>
      <c r="BM2233" s="238" t="s">
        <v>1835</v>
      </c>
    </row>
    <row r="2234" s="2" customFormat="1">
      <c r="A2234" s="39"/>
      <c r="B2234" s="40"/>
      <c r="C2234" s="41"/>
      <c r="D2234" s="240" t="s">
        <v>216</v>
      </c>
      <c r="E2234" s="41"/>
      <c r="F2234" s="241" t="s">
        <v>1836</v>
      </c>
      <c r="G2234" s="41"/>
      <c r="H2234" s="41"/>
      <c r="I2234" s="242"/>
      <c r="J2234" s="41"/>
      <c r="K2234" s="41"/>
      <c r="L2234" s="45"/>
      <c r="M2234" s="243"/>
      <c r="N2234" s="244"/>
      <c r="O2234" s="92"/>
      <c r="P2234" s="92"/>
      <c r="Q2234" s="92"/>
      <c r="R2234" s="92"/>
      <c r="S2234" s="92"/>
      <c r="T2234" s="93"/>
      <c r="U2234" s="39"/>
      <c r="V2234" s="39"/>
      <c r="W2234" s="39"/>
      <c r="X2234" s="39"/>
      <c r="Y2234" s="39"/>
      <c r="Z2234" s="39"/>
      <c r="AA2234" s="39"/>
      <c r="AB2234" s="39"/>
      <c r="AC2234" s="39"/>
      <c r="AD2234" s="39"/>
      <c r="AE2234" s="39"/>
      <c r="AT2234" s="18" t="s">
        <v>216</v>
      </c>
      <c r="AU2234" s="18" t="s">
        <v>85</v>
      </c>
    </row>
    <row r="2235" s="13" customFormat="1">
      <c r="A2235" s="13"/>
      <c r="B2235" s="245"/>
      <c r="C2235" s="246"/>
      <c r="D2235" s="247" t="s">
        <v>218</v>
      </c>
      <c r="E2235" s="248" t="s">
        <v>1</v>
      </c>
      <c r="F2235" s="249" t="s">
        <v>219</v>
      </c>
      <c r="G2235" s="246"/>
      <c r="H2235" s="248" t="s">
        <v>1</v>
      </c>
      <c r="I2235" s="250"/>
      <c r="J2235" s="246"/>
      <c r="K2235" s="246"/>
      <c r="L2235" s="251"/>
      <c r="M2235" s="252"/>
      <c r="N2235" s="253"/>
      <c r="O2235" s="253"/>
      <c r="P2235" s="253"/>
      <c r="Q2235" s="253"/>
      <c r="R2235" s="253"/>
      <c r="S2235" s="253"/>
      <c r="T2235" s="254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T2235" s="255" t="s">
        <v>218</v>
      </c>
      <c r="AU2235" s="255" t="s">
        <v>85</v>
      </c>
      <c r="AV2235" s="13" t="s">
        <v>83</v>
      </c>
      <c r="AW2235" s="13" t="s">
        <v>32</v>
      </c>
      <c r="AX2235" s="13" t="s">
        <v>76</v>
      </c>
      <c r="AY2235" s="255" t="s">
        <v>205</v>
      </c>
    </row>
    <row r="2236" s="13" customFormat="1">
      <c r="A2236" s="13"/>
      <c r="B2236" s="245"/>
      <c r="C2236" s="246"/>
      <c r="D2236" s="247" t="s">
        <v>218</v>
      </c>
      <c r="E2236" s="248" t="s">
        <v>1</v>
      </c>
      <c r="F2236" s="249" t="s">
        <v>220</v>
      </c>
      <c r="G2236" s="246"/>
      <c r="H2236" s="248" t="s">
        <v>1</v>
      </c>
      <c r="I2236" s="250"/>
      <c r="J2236" s="246"/>
      <c r="K2236" s="246"/>
      <c r="L2236" s="251"/>
      <c r="M2236" s="252"/>
      <c r="N2236" s="253"/>
      <c r="O2236" s="253"/>
      <c r="P2236" s="253"/>
      <c r="Q2236" s="253"/>
      <c r="R2236" s="253"/>
      <c r="S2236" s="253"/>
      <c r="T2236" s="254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55" t="s">
        <v>218</v>
      </c>
      <c r="AU2236" s="255" t="s">
        <v>85</v>
      </c>
      <c r="AV2236" s="13" t="s">
        <v>83</v>
      </c>
      <c r="AW2236" s="13" t="s">
        <v>32</v>
      </c>
      <c r="AX2236" s="13" t="s">
        <v>76</v>
      </c>
      <c r="AY2236" s="255" t="s">
        <v>205</v>
      </c>
    </row>
    <row r="2237" s="13" customFormat="1">
      <c r="A2237" s="13"/>
      <c r="B2237" s="245"/>
      <c r="C2237" s="246"/>
      <c r="D2237" s="247" t="s">
        <v>218</v>
      </c>
      <c r="E2237" s="248" t="s">
        <v>1</v>
      </c>
      <c r="F2237" s="249" t="s">
        <v>222</v>
      </c>
      <c r="G2237" s="246"/>
      <c r="H2237" s="248" t="s">
        <v>1</v>
      </c>
      <c r="I2237" s="250"/>
      <c r="J2237" s="246"/>
      <c r="K2237" s="246"/>
      <c r="L2237" s="251"/>
      <c r="M2237" s="252"/>
      <c r="N2237" s="253"/>
      <c r="O2237" s="253"/>
      <c r="P2237" s="253"/>
      <c r="Q2237" s="253"/>
      <c r="R2237" s="253"/>
      <c r="S2237" s="253"/>
      <c r="T2237" s="254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T2237" s="255" t="s">
        <v>218</v>
      </c>
      <c r="AU2237" s="255" t="s">
        <v>85</v>
      </c>
      <c r="AV2237" s="13" t="s">
        <v>83</v>
      </c>
      <c r="AW2237" s="13" t="s">
        <v>32</v>
      </c>
      <c r="AX2237" s="13" t="s">
        <v>76</v>
      </c>
      <c r="AY2237" s="255" t="s">
        <v>205</v>
      </c>
    </row>
    <row r="2238" s="13" customFormat="1">
      <c r="A2238" s="13"/>
      <c r="B2238" s="245"/>
      <c r="C2238" s="246"/>
      <c r="D2238" s="247" t="s">
        <v>218</v>
      </c>
      <c r="E2238" s="248" t="s">
        <v>1</v>
      </c>
      <c r="F2238" s="249" t="s">
        <v>1718</v>
      </c>
      <c r="G2238" s="246"/>
      <c r="H2238" s="248" t="s">
        <v>1</v>
      </c>
      <c r="I2238" s="250"/>
      <c r="J2238" s="246"/>
      <c r="K2238" s="246"/>
      <c r="L2238" s="251"/>
      <c r="M2238" s="252"/>
      <c r="N2238" s="253"/>
      <c r="O2238" s="253"/>
      <c r="P2238" s="253"/>
      <c r="Q2238" s="253"/>
      <c r="R2238" s="253"/>
      <c r="S2238" s="253"/>
      <c r="T2238" s="254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55" t="s">
        <v>218</v>
      </c>
      <c r="AU2238" s="255" t="s">
        <v>85</v>
      </c>
      <c r="AV2238" s="13" t="s">
        <v>83</v>
      </c>
      <c r="AW2238" s="13" t="s">
        <v>32</v>
      </c>
      <c r="AX2238" s="13" t="s">
        <v>76</v>
      </c>
      <c r="AY2238" s="255" t="s">
        <v>205</v>
      </c>
    </row>
    <row r="2239" s="14" customFormat="1">
      <c r="A2239" s="14"/>
      <c r="B2239" s="256"/>
      <c r="C2239" s="257"/>
      <c r="D2239" s="247" t="s">
        <v>218</v>
      </c>
      <c r="E2239" s="258" t="s">
        <v>1</v>
      </c>
      <c r="F2239" s="259" t="s">
        <v>1708</v>
      </c>
      <c r="G2239" s="257"/>
      <c r="H2239" s="260">
        <v>125.31</v>
      </c>
      <c r="I2239" s="261"/>
      <c r="J2239" s="257"/>
      <c r="K2239" s="257"/>
      <c r="L2239" s="262"/>
      <c r="M2239" s="263"/>
      <c r="N2239" s="264"/>
      <c r="O2239" s="264"/>
      <c r="P2239" s="264"/>
      <c r="Q2239" s="264"/>
      <c r="R2239" s="264"/>
      <c r="S2239" s="264"/>
      <c r="T2239" s="265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T2239" s="266" t="s">
        <v>218</v>
      </c>
      <c r="AU2239" s="266" t="s">
        <v>85</v>
      </c>
      <c r="AV2239" s="14" t="s">
        <v>85</v>
      </c>
      <c r="AW2239" s="14" t="s">
        <v>32</v>
      </c>
      <c r="AX2239" s="14" t="s">
        <v>76</v>
      </c>
      <c r="AY2239" s="266" t="s">
        <v>205</v>
      </c>
    </row>
    <row r="2240" s="15" customFormat="1">
      <c r="A2240" s="15"/>
      <c r="B2240" s="267"/>
      <c r="C2240" s="268"/>
      <c r="D2240" s="247" t="s">
        <v>218</v>
      </c>
      <c r="E2240" s="269" t="s">
        <v>1</v>
      </c>
      <c r="F2240" s="270" t="s">
        <v>229</v>
      </c>
      <c r="G2240" s="268"/>
      <c r="H2240" s="271">
        <v>125.31</v>
      </c>
      <c r="I2240" s="272"/>
      <c r="J2240" s="268"/>
      <c r="K2240" s="268"/>
      <c r="L2240" s="273"/>
      <c r="M2240" s="274"/>
      <c r="N2240" s="275"/>
      <c r="O2240" s="275"/>
      <c r="P2240" s="275"/>
      <c r="Q2240" s="275"/>
      <c r="R2240" s="275"/>
      <c r="S2240" s="275"/>
      <c r="T2240" s="276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T2240" s="277" t="s">
        <v>218</v>
      </c>
      <c r="AU2240" s="277" t="s">
        <v>85</v>
      </c>
      <c r="AV2240" s="15" t="s">
        <v>213</v>
      </c>
      <c r="AW2240" s="15" t="s">
        <v>32</v>
      </c>
      <c r="AX2240" s="15" t="s">
        <v>83</v>
      </c>
      <c r="AY2240" s="277" t="s">
        <v>205</v>
      </c>
    </row>
    <row r="2241" s="2" customFormat="1" ht="24.15" customHeight="1">
      <c r="A2241" s="39"/>
      <c r="B2241" s="40"/>
      <c r="C2241" s="289" t="s">
        <v>1837</v>
      </c>
      <c r="D2241" s="289" t="s">
        <v>386</v>
      </c>
      <c r="E2241" s="290" t="s">
        <v>1838</v>
      </c>
      <c r="F2241" s="291" t="s">
        <v>1839</v>
      </c>
      <c r="G2241" s="292" t="s">
        <v>211</v>
      </c>
      <c r="H2241" s="293">
        <v>10.025</v>
      </c>
      <c r="I2241" s="294"/>
      <c r="J2241" s="295">
        <f>ROUND(I2241*H2241,2)</f>
        <v>0</v>
      </c>
      <c r="K2241" s="291" t="s">
        <v>212</v>
      </c>
      <c r="L2241" s="296"/>
      <c r="M2241" s="297" t="s">
        <v>1</v>
      </c>
      <c r="N2241" s="298" t="s">
        <v>41</v>
      </c>
      <c r="O2241" s="92"/>
      <c r="P2241" s="236">
        <f>O2241*H2241</f>
        <v>0</v>
      </c>
      <c r="Q2241" s="236">
        <v>0.75</v>
      </c>
      <c r="R2241" s="236">
        <f>Q2241*H2241</f>
        <v>7.5187500000000007</v>
      </c>
      <c r="S2241" s="236">
        <v>0</v>
      </c>
      <c r="T2241" s="237">
        <f>S2241*H2241</f>
        <v>0</v>
      </c>
      <c r="U2241" s="39"/>
      <c r="V2241" s="39"/>
      <c r="W2241" s="39"/>
      <c r="X2241" s="39"/>
      <c r="Y2241" s="39"/>
      <c r="Z2241" s="39"/>
      <c r="AA2241" s="39"/>
      <c r="AB2241" s="39"/>
      <c r="AC2241" s="39"/>
      <c r="AD2241" s="39"/>
      <c r="AE2241" s="39"/>
      <c r="AR2241" s="238" t="s">
        <v>473</v>
      </c>
      <c r="AT2241" s="238" t="s">
        <v>386</v>
      </c>
      <c r="AU2241" s="238" t="s">
        <v>85</v>
      </c>
      <c r="AY2241" s="18" t="s">
        <v>205</v>
      </c>
      <c r="BE2241" s="239">
        <f>IF(N2241="základní",J2241,0)</f>
        <v>0</v>
      </c>
      <c r="BF2241" s="239">
        <f>IF(N2241="snížená",J2241,0)</f>
        <v>0</v>
      </c>
      <c r="BG2241" s="239">
        <f>IF(N2241="zákl. přenesená",J2241,0)</f>
        <v>0</v>
      </c>
      <c r="BH2241" s="239">
        <f>IF(N2241="sníž. přenesená",J2241,0)</f>
        <v>0</v>
      </c>
      <c r="BI2241" s="239">
        <f>IF(N2241="nulová",J2241,0)</f>
        <v>0</v>
      </c>
      <c r="BJ2241" s="18" t="s">
        <v>83</v>
      </c>
      <c r="BK2241" s="239">
        <f>ROUND(I2241*H2241,2)</f>
        <v>0</v>
      </c>
      <c r="BL2241" s="18" t="s">
        <v>303</v>
      </c>
      <c r="BM2241" s="238" t="s">
        <v>1840</v>
      </c>
    </row>
    <row r="2242" s="14" customFormat="1">
      <c r="A2242" s="14"/>
      <c r="B2242" s="256"/>
      <c r="C2242" s="257"/>
      <c r="D2242" s="247" t="s">
        <v>218</v>
      </c>
      <c r="E2242" s="257"/>
      <c r="F2242" s="259" t="s">
        <v>1841</v>
      </c>
      <c r="G2242" s="257"/>
      <c r="H2242" s="260">
        <v>10.025</v>
      </c>
      <c r="I2242" s="261"/>
      <c r="J2242" s="257"/>
      <c r="K2242" s="257"/>
      <c r="L2242" s="262"/>
      <c r="M2242" s="263"/>
      <c r="N2242" s="264"/>
      <c r="O2242" s="264"/>
      <c r="P2242" s="264"/>
      <c r="Q2242" s="264"/>
      <c r="R2242" s="264"/>
      <c r="S2242" s="264"/>
      <c r="T2242" s="265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T2242" s="266" t="s">
        <v>218</v>
      </c>
      <c r="AU2242" s="266" t="s">
        <v>85</v>
      </c>
      <c r="AV2242" s="14" t="s">
        <v>85</v>
      </c>
      <c r="AW2242" s="14" t="s">
        <v>4</v>
      </c>
      <c r="AX2242" s="14" t="s">
        <v>83</v>
      </c>
      <c r="AY2242" s="266" t="s">
        <v>205</v>
      </c>
    </row>
    <row r="2243" s="2" customFormat="1" ht="24.15" customHeight="1">
      <c r="A2243" s="39"/>
      <c r="B2243" s="40"/>
      <c r="C2243" s="227" t="s">
        <v>1842</v>
      </c>
      <c r="D2243" s="227" t="s">
        <v>208</v>
      </c>
      <c r="E2243" s="228" t="s">
        <v>1843</v>
      </c>
      <c r="F2243" s="229" t="s">
        <v>1844</v>
      </c>
      <c r="G2243" s="230" t="s">
        <v>398</v>
      </c>
      <c r="H2243" s="231">
        <v>125.31</v>
      </c>
      <c r="I2243" s="232"/>
      <c r="J2243" s="233">
        <f>ROUND(I2243*H2243,2)</f>
        <v>0</v>
      </c>
      <c r="K2243" s="229" t="s">
        <v>212</v>
      </c>
      <c r="L2243" s="45"/>
      <c r="M2243" s="234" t="s">
        <v>1</v>
      </c>
      <c r="N2243" s="235" t="s">
        <v>41</v>
      </c>
      <c r="O2243" s="92"/>
      <c r="P2243" s="236">
        <f>O2243*H2243</f>
        <v>0</v>
      </c>
      <c r="Q2243" s="236">
        <v>0</v>
      </c>
      <c r="R2243" s="236">
        <f>Q2243*H2243</f>
        <v>0</v>
      </c>
      <c r="S2243" s="236">
        <v>0</v>
      </c>
      <c r="T2243" s="237">
        <f>S2243*H2243</f>
        <v>0</v>
      </c>
      <c r="U2243" s="39"/>
      <c r="V2243" s="39"/>
      <c r="W2243" s="39"/>
      <c r="X2243" s="39"/>
      <c r="Y2243" s="39"/>
      <c r="Z2243" s="39"/>
      <c r="AA2243" s="39"/>
      <c r="AB2243" s="39"/>
      <c r="AC2243" s="39"/>
      <c r="AD2243" s="39"/>
      <c r="AE2243" s="39"/>
      <c r="AR2243" s="238" t="s">
        <v>303</v>
      </c>
      <c r="AT2243" s="238" t="s">
        <v>208</v>
      </c>
      <c r="AU2243" s="238" t="s">
        <v>85</v>
      </c>
      <c r="AY2243" s="18" t="s">
        <v>205</v>
      </c>
      <c r="BE2243" s="239">
        <f>IF(N2243="základní",J2243,0)</f>
        <v>0</v>
      </c>
      <c r="BF2243" s="239">
        <f>IF(N2243="snížená",J2243,0)</f>
        <v>0</v>
      </c>
      <c r="BG2243" s="239">
        <f>IF(N2243="zákl. přenesená",J2243,0)</f>
        <v>0</v>
      </c>
      <c r="BH2243" s="239">
        <f>IF(N2243="sníž. přenesená",J2243,0)</f>
        <v>0</v>
      </c>
      <c r="BI2243" s="239">
        <f>IF(N2243="nulová",J2243,0)</f>
        <v>0</v>
      </c>
      <c r="BJ2243" s="18" t="s">
        <v>83</v>
      </c>
      <c r="BK2243" s="239">
        <f>ROUND(I2243*H2243,2)</f>
        <v>0</v>
      </c>
      <c r="BL2243" s="18" t="s">
        <v>303</v>
      </c>
      <c r="BM2243" s="238" t="s">
        <v>1845</v>
      </c>
    </row>
    <row r="2244" s="2" customFormat="1">
      <c r="A2244" s="39"/>
      <c r="B2244" s="40"/>
      <c r="C2244" s="41"/>
      <c r="D2244" s="240" t="s">
        <v>216</v>
      </c>
      <c r="E2244" s="41"/>
      <c r="F2244" s="241" t="s">
        <v>1846</v>
      </c>
      <c r="G2244" s="41"/>
      <c r="H2244" s="41"/>
      <c r="I2244" s="242"/>
      <c r="J2244" s="41"/>
      <c r="K2244" s="41"/>
      <c r="L2244" s="45"/>
      <c r="M2244" s="243"/>
      <c r="N2244" s="244"/>
      <c r="O2244" s="92"/>
      <c r="P2244" s="92"/>
      <c r="Q2244" s="92"/>
      <c r="R2244" s="92"/>
      <c r="S2244" s="92"/>
      <c r="T2244" s="93"/>
      <c r="U2244" s="39"/>
      <c r="V2244" s="39"/>
      <c r="W2244" s="39"/>
      <c r="X2244" s="39"/>
      <c r="Y2244" s="39"/>
      <c r="Z2244" s="39"/>
      <c r="AA2244" s="39"/>
      <c r="AB2244" s="39"/>
      <c r="AC2244" s="39"/>
      <c r="AD2244" s="39"/>
      <c r="AE2244" s="39"/>
      <c r="AT2244" s="18" t="s">
        <v>216</v>
      </c>
      <c r="AU2244" s="18" t="s">
        <v>85</v>
      </c>
    </row>
    <row r="2245" s="2" customFormat="1" ht="24.15" customHeight="1">
      <c r="A2245" s="39"/>
      <c r="B2245" s="40"/>
      <c r="C2245" s="289" t="s">
        <v>1847</v>
      </c>
      <c r="D2245" s="289" t="s">
        <v>386</v>
      </c>
      <c r="E2245" s="290" t="s">
        <v>1848</v>
      </c>
      <c r="F2245" s="291" t="s">
        <v>1849</v>
      </c>
      <c r="G2245" s="292" t="s">
        <v>398</v>
      </c>
      <c r="H2245" s="293">
        <v>131.57599999999999</v>
      </c>
      <c r="I2245" s="294"/>
      <c r="J2245" s="295">
        <f>ROUND(I2245*H2245,2)</f>
        <v>0</v>
      </c>
      <c r="K2245" s="291" t="s">
        <v>1</v>
      </c>
      <c r="L2245" s="296"/>
      <c r="M2245" s="297" t="s">
        <v>1</v>
      </c>
      <c r="N2245" s="298" t="s">
        <v>41</v>
      </c>
      <c r="O2245" s="92"/>
      <c r="P2245" s="236">
        <f>O2245*H2245</f>
        <v>0</v>
      </c>
      <c r="Q2245" s="236">
        <v>0.010999999999999999</v>
      </c>
      <c r="R2245" s="236">
        <f>Q2245*H2245</f>
        <v>1.4473359999999997</v>
      </c>
      <c r="S2245" s="236">
        <v>0</v>
      </c>
      <c r="T2245" s="237">
        <f>S2245*H2245</f>
        <v>0</v>
      </c>
      <c r="U2245" s="39"/>
      <c r="V2245" s="39"/>
      <c r="W2245" s="39"/>
      <c r="X2245" s="39"/>
      <c r="Y2245" s="39"/>
      <c r="Z2245" s="39"/>
      <c r="AA2245" s="39"/>
      <c r="AB2245" s="39"/>
      <c r="AC2245" s="39"/>
      <c r="AD2245" s="39"/>
      <c r="AE2245" s="39"/>
      <c r="AR2245" s="238" t="s">
        <v>473</v>
      </c>
      <c r="AT2245" s="238" t="s">
        <v>386</v>
      </c>
      <c r="AU2245" s="238" t="s">
        <v>85</v>
      </c>
      <c r="AY2245" s="18" t="s">
        <v>205</v>
      </c>
      <c r="BE2245" s="239">
        <f>IF(N2245="základní",J2245,0)</f>
        <v>0</v>
      </c>
      <c r="BF2245" s="239">
        <f>IF(N2245="snížená",J2245,0)</f>
        <v>0</v>
      </c>
      <c r="BG2245" s="239">
        <f>IF(N2245="zákl. přenesená",J2245,0)</f>
        <v>0</v>
      </c>
      <c r="BH2245" s="239">
        <f>IF(N2245="sníž. přenesená",J2245,0)</f>
        <v>0</v>
      </c>
      <c r="BI2245" s="239">
        <f>IF(N2245="nulová",J2245,0)</f>
        <v>0</v>
      </c>
      <c r="BJ2245" s="18" t="s">
        <v>83</v>
      </c>
      <c r="BK2245" s="239">
        <f>ROUND(I2245*H2245,2)</f>
        <v>0</v>
      </c>
      <c r="BL2245" s="18" t="s">
        <v>303</v>
      </c>
      <c r="BM2245" s="238" t="s">
        <v>1850</v>
      </c>
    </row>
    <row r="2246" s="13" customFormat="1">
      <c r="A2246" s="13"/>
      <c r="B2246" s="245"/>
      <c r="C2246" s="246"/>
      <c r="D2246" s="247" t="s">
        <v>218</v>
      </c>
      <c r="E2246" s="248" t="s">
        <v>1</v>
      </c>
      <c r="F2246" s="249" t="s">
        <v>219</v>
      </c>
      <c r="G2246" s="246"/>
      <c r="H2246" s="248" t="s">
        <v>1</v>
      </c>
      <c r="I2246" s="250"/>
      <c r="J2246" s="246"/>
      <c r="K2246" s="246"/>
      <c r="L2246" s="251"/>
      <c r="M2246" s="252"/>
      <c r="N2246" s="253"/>
      <c r="O2246" s="253"/>
      <c r="P2246" s="253"/>
      <c r="Q2246" s="253"/>
      <c r="R2246" s="253"/>
      <c r="S2246" s="253"/>
      <c r="T2246" s="254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T2246" s="255" t="s">
        <v>218</v>
      </c>
      <c r="AU2246" s="255" t="s">
        <v>85</v>
      </c>
      <c r="AV2246" s="13" t="s">
        <v>83</v>
      </c>
      <c r="AW2246" s="13" t="s">
        <v>32</v>
      </c>
      <c r="AX2246" s="13" t="s">
        <v>76</v>
      </c>
      <c r="AY2246" s="255" t="s">
        <v>205</v>
      </c>
    </row>
    <row r="2247" s="13" customFormat="1">
      <c r="A2247" s="13"/>
      <c r="B2247" s="245"/>
      <c r="C2247" s="246"/>
      <c r="D2247" s="247" t="s">
        <v>218</v>
      </c>
      <c r="E2247" s="248" t="s">
        <v>1</v>
      </c>
      <c r="F2247" s="249" t="s">
        <v>220</v>
      </c>
      <c r="G2247" s="246"/>
      <c r="H2247" s="248" t="s">
        <v>1</v>
      </c>
      <c r="I2247" s="250"/>
      <c r="J2247" s="246"/>
      <c r="K2247" s="246"/>
      <c r="L2247" s="251"/>
      <c r="M2247" s="252"/>
      <c r="N2247" s="253"/>
      <c r="O2247" s="253"/>
      <c r="P2247" s="253"/>
      <c r="Q2247" s="253"/>
      <c r="R2247" s="253"/>
      <c r="S2247" s="253"/>
      <c r="T2247" s="254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T2247" s="255" t="s">
        <v>218</v>
      </c>
      <c r="AU2247" s="255" t="s">
        <v>85</v>
      </c>
      <c r="AV2247" s="13" t="s">
        <v>83</v>
      </c>
      <c r="AW2247" s="13" t="s">
        <v>32</v>
      </c>
      <c r="AX2247" s="13" t="s">
        <v>76</v>
      </c>
      <c r="AY2247" s="255" t="s">
        <v>205</v>
      </c>
    </row>
    <row r="2248" s="13" customFormat="1">
      <c r="A2248" s="13"/>
      <c r="B2248" s="245"/>
      <c r="C2248" s="246"/>
      <c r="D2248" s="247" t="s">
        <v>218</v>
      </c>
      <c r="E2248" s="248" t="s">
        <v>1</v>
      </c>
      <c r="F2248" s="249" t="s">
        <v>222</v>
      </c>
      <c r="G2248" s="246"/>
      <c r="H2248" s="248" t="s">
        <v>1</v>
      </c>
      <c r="I2248" s="250"/>
      <c r="J2248" s="246"/>
      <c r="K2248" s="246"/>
      <c r="L2248" s="251"/>
      <c r="M2248" s="252"/>
      <c r="N2248" s="253"/>
      <c r="O2248" s="253"/>
      <c r="P2248" s="253"/>
      <c r="Q2248" s="253"/>
      <c r="R2248" s="253"/>
      <c r="S2248" s="253"/>
      <c r="T2248" s="254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T2248" s="255" t="s">
        <v>218</v>
      </c>
      <c r="AU2248" s="255" t="s">
        <v>85</v>
      </c>
      <c r="AV2248" s="13" t="s">
        <v>83</v>
      </c>
      <c r="AW2248" s="13" t="s">
        <v>32</v>
      </c>
      <c r="AX2248" s="13" t="s">
        <v>76</v>
      </c>
      <c r="AY2248" s="255" t="s">
        <v>205</v>
      </c>
    </row>
    <row r="2249" s="13" customFormat="1">
      <c r="A2249" s="13"/>
      <c r="B2249" s="245"/>
      <c r="C2249" s="246"/>
      <c r="D2249" s="247" t="s">
        <v>218</v>
      </c>
      <c r="E2249" s="248" t="s">
        <v>1</v>
      </c>
      <c r="F2249" s="249" t="s">
        <v>1718</v>
      </c>
      <c r="G2249" s="246"/>
      <c r="H2249" s="248" t="s">
        <v>1</v>
      </c>
      <c r="I2249" s="250"/>
      <c r="J2249" s="246"/>
      <c r="K2249" s="246"/>
      <c r="L2249" s="251"/>
      <c r="M2249" s="252"/>
      <c r="N2249" s="253"/>
      <c r="O2249" s="253"/>
      <c r="P2249" s="253"/>
      <c r="Q2249" s="253"/>
      <c r="R2249" s="253"/>
      <c r="S2249" s="253"/>
      <c r="T2249" s="254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T2249" s="255" t="s">
        <v>218</v>
      </c>
      <c r="AU2249" s="255" t="s">
        <v>85</v>
      </c>
      <c r="AV2249" s="13" t="s">
        <v>83</v>
      </c>
      <c r="AW2249" s="13" t="s">
        <v>32</v>
      </c>
      <c r="AX2249" s="13" t="s">
        <v>76</v>
      </c>
      <c r="AY2249" s="255" t="s">
        <v>205</v>
      </c>
    </row>
    <row r="2250" s="14" customFormat="1">
      <c r="A2250" s="14"/>
      <c r="B2250" s="256"/>
      <c r="C2250" s="257"/>
      <c r="D2250" s="247" t="s">
        <v>218</v>
      </c>
      <c r="E2250" s="258" t="s">
        <v>1</v>
      </c>
      <c r="F2250" s="259" t="s">
        <v>1708</v>
      </c>
      <c r="G2250" s="257"/>
      <c r="H2250" s="260">
        <v>125.31</v>
      </c>
      <c r="I2250" s="261"/>
      <c r="J2250" s="257"/>
      <c r="K2250" s="257"/>
      <c r="L2250" s="262"/>
      <c r="M2250" s="263"/>
      <c r="N2250" s="264"/>
      <c r="O2250" s="264"/>
      <c r="P2250" s="264"/>
      <c r="Q2250" s="264"/>
      <c r="R2250" s="264"/>
      <c r="S2250" s="264"/>
      <c r="T2250" s="265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T2250" s="266" t="s">
        <v>218</v>
      </c>
      <c r="AU2250" s="266" t="s">
        <v>85</v>
      </c>
      <c r="AV2250" s="14" t="s">
        <v>85</v>
      </c>
      <c r="AW2250" s="14" t="s">
        <v>32</v>
      </c>
      <c r="AX2250" s="14" t="s">
        <v>76</v>
      </c>
      <c r="AY2250" s="266" t="s">
        <v>205</v>
      </c>
    </row>
    <row r="2251" s="15" customFormat="1">
      <c r="A2251" s="15"/>
      <c r="B2251" s="267"/>
      <c r="C2251" s="268"/>
      <c r="D2251" s="247" t="s">
        <v>218</v>
      </c>
      <c r="E2251" s="269" t="s">
        <v>1</v>
      </c>
      <c r="F2251" s="270" t="s">
        <v>229</v>
      </c>
      <c r="G2251" s="268"/>
      <c r="H2251" s="271">
        <v>125.31</v>
      </c>
      <c r="I2251" s="272"/>
      <c r="J2251" s="268"/>
      <c r="K2251" s="268"/>
      <c r="L2251" s="273"/>
      <c r="M2251" s="274"/>
      <c r="N2251" s="275"/>
      <c r="O2251" s="275"/>
      <c r="P2251" s="275"/>
      <c r="Q2251" s="275"/>
      <c r="R2251" s="275"/>
      <c r="S2251" s="275"/>
      <c r="T2251" s="276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T2251" s="277" t="s">
        <v>218</v>
      </c>
      <c r="AU2251" s="277" t="s">
        <v>85</v>
      </c>
      <c r="AV2251" s="15" t="s">
        <v>213</v>
      </c>
      <c r="AW2251" s="15" t="s">
        <v>32</v>
      </c>
      <c r="AX2251" s="15" t="s">
        <v>83</v>
      </c>
      <c r="AY2251" s="277" t="s">
        <v>205</v>
      </c>
    </row>
    <row r="2252" s="14" customFormat="1">
      <c r="A2252" s="14"/>
      <c r="B2252" s="256"/>
      <c r="C2252" s="257"/>
      <c r="D2252" s="247" t="s">
        <v>218</v>
      </c>
      <c r="E2252" s="257"/>
      <c r="F2252" s="259" t="s">
        <v>1851</v>
      </c>
      <c r="G2252" s="257"/>
      <c r="H2252" s="260">
        <v>131.57599999999999</v>
      </c>
      <c r="I2252" s="261"/>
      <c r="J2252" s="257"/>
      <c r="K2252" s="257"/>
      <c r="L2252" s="262"/>
      <c r="M2252" s="263"/>
      <c r="N2252" s="264"/>
      <c r="O2252" s="264"/>
      <c r="P2252" s="264"/>
      <c r="Q2252" s="264"/>
      <c r="R2252" s="264"/>
      <c r="S2252" s="264"/>
      <c r="T2252" s="265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T2252" s="266" t="s">
        <v>218</v>
      </c>
      <c r="AU2252" s="266" t="s">
        <v>85</v>
      </c>
      <c r="AV2252" s="14" t="s">
        <v>85</v>
      </c>
      <c r="AW2252" s="14" t="s">
        <v>4</v>
      </c>
      <c r="AX2252" s="14" t="s">
        <v>83</v>
      </c>
      <c r="AY2252" s="266" t="s">
        <v>205</v>
      </c>
    </row>
    <row r="2253" s="2" customFormat="1" ht="24.15" customHeight="1">
      <c r="A2253" s="39"/>
      <c r="B2253" s="40"/>
      <c r="C2253" s="227" t="s">
        <v>1852</v>
      </c>
      <c r="D2253" s="227" t="s">
        <v>208</v>
      </c>
      <c r="E2253" s="228" t="s">
        <v>1853</v>
      </c>
      <c r="F2253" s="229" t="s">
        <v>1854</v>
      </c>
      <c r="G2253" s="230" t="s">
        <v>357</v>
      </c>
      <c r="H2253" s="231">
        <v>16.062999999999999</v>
      </c>
      <c r="I2253" s="232"/>
      <c r="J2253" s="233">
        <f>ROUND(I2253*H2253,2)</f>
        <v>0</v>
      </c>
      <c r="K2253" s="229" t="s">
        <v>212</v>
      </c>
      <c r="L2253" s="45"/>
      <c r="M2253" s="234" t="s">
        <v>1</v>
      </c>
      <c r="N2253" s="235" t="s">
        <v>41</v>
      </c>
      <c r="O2253" s="92"/>
      <c r="P2253" s="236">
        <f>O2253*H2253</f>
        <v>0</v>
      </c>
      <c r="Q2253" s="236">
        <v>0</v>
      </c>
      <c r="R2253" s="236">
        <f>Q2253*H2253</f>
        <v>0</v>
      </c>
      <c r="S2253" s="236">
        <v>0</v>
      </c>
      <c r="T2253" s="237">
        <f>S2253*H2253</f>
        <v>0</v>
      </c>
      <c r="U2253" s="39"/>
      <c r="V2253" s="39"/>
      <c r="W2253" s="39"/>
      <c r="X2253" s="39"/>
      <c r="Y2253" s="39"/>
      <c r="Z2253" s="39"/>
      <c r="AA2253" s="39"/>
      <c r="AB2253" s="39"/>
      <c r="AC2253" s="39"/>
      <c r="AD2253" s="39"/>
      <c r="AE2253" s="39"/>
      <c r="AR2253" s="238" t="s">
        <v>303</v>
      </c>
      <c r="AT2253" s="238" t="s">
        <v>208</v>
      </c>
      <c r="AU2253" s="238" t="s">
        <v>85</v>
      </c>
      <c r="AY2253" s="18" t="s">
        <v>205</v>
      </c>
      <c r="BE2253" s="239">
        <f>IF(N2253="základní",J2253,0)</f>
        <v>0</v>
      </c>
      <c r="BF2253" s="239">
        <f>IF(N2253="snížená",J2253,0)</f>
        <v>0</v>
      </c>
      <c r="BG2253" s="239">
        <f>IF(N2253="zákl. přenesená",J2253,0)</f>
        <v>0</v>
      </c>
      <c r="BH2253" s="239">
        <f>IF(N2253="sníž. přenesená",J2253,0)</f>
        <v>0</v>
      </c>
      <c r="BI2253" s="239">
        <f>IF(N2253="nulová",J2253,0)</f>
        <v>0</v>
      </c>
      <c r="BJ2253" s="18" t="s">
        <v>83</v>
      </c>
      <c r="BK2253" s="239">
        <f>ROUND(I2253*H2253,2)</f>
        <v>0</v>
      </c>
      <c r="BL2253" s="18" t="s">
        <v>303</v>
      </c>
      <c r="BM2253" s="238" t="s">
        <v>1855</v>
      </c>
    </row>
    <row r="2254" s="2" customFormat="1">
      <c r="A2254" s="39"/>
      <c r="B2254" s="40"/>
      <c r="C2254" s="41"/>
      <c r="D2254" s="240" t="s">
        <v>216</v>
      </c>
      <c r="E2254" s="41"/>
      <c r="F2254" s="241" t="s">
        <v>1856</v>
      </c>
      <c r="G2254" s="41"/>
      <c r="H2254" s="41"/>
      <c r="I2254" s="242"/>
      <c r="J2254" s="41"/>
      <c r="K2254" s="41"/>
      <c r="L2254" s="45"/>
      <c r="M2254" s="243"/>
      <c r="N2254" s="244"/>
      <c r="O2254" s="92"/>
      <c r="P2254" s="92"/>
      <c r="Q2254" s="92"/>
      <c r="R2254" s="92"/>
      <c r="S2254" s="92"/>
      <c r="T2254" s="93"/>
      <c r="U2254" s="39"/>
      <c r="V2254" s="39"/>
      <c r="W2254" s="39"/>
      <c r="X2254" s="39"/>
      <c r="Y2254" s="39"/>
      <c r="Z2254" s="39"/>
      <c r="AA2254" s="39"/>
      <c r="AB2254" s="39"/>
      <c r="AC2254" s="39"/>
      <c r="AD2254" s="39"/>
      <c r="AE2254" s="39"/>
      <c r="AT2254" s="18" t="s">
        <v>216</v>
      </c>
      <c r="AU2254" s="18" t="s">
        <v>85</v>
      </c>
    </row>
    <row r="2255" s="12" customFormat="1" ht="22.8" customHeight="1">
      <c r="A2255" s="12"/>
      <c r="B2255" s="211"/>
      <c r="C2255" s="212"/>
      <c r="D2255" s="213" t="s">
        <v>75</v>
      </c>
      <c r="E2255" s="225" t="s">
        <v>1857</v>
      </c>
      <c r="F2255" s="225" t="s">
        <v>1858</v>
      </c>
      <c r="G2255" s="212"/>
      <c r="H2255" s="212"/>
      <c r="I2255" s="215"/>
      <c r="J2255" s="226">
        <f>BK2255</f>
        <v>0</v>
      </c>
      <c r="K2255" s="212"/>
      <c r="L2255" s="217"/>
      <c r="M2255" s="218"/>
      <c r="N2255" s="219"/>
      <c r="O2255" s="219"/>
      <c r="P2255" s="220">
        <f>SUM(P2256:P2457)</f>
        <v>0</v>
      </c>
      <c r="Q2255" s="219"/>
      <c r="R2255" s="220">
        <f>SUM(R2256:R2457)</f>
        <v>14.42183446</v>
      </c>
      <c r="S2255" s="219"/>
      <c r="T2255" s="221">
        <f>SUM(T2256:T2457)</f>
        <v>0</v>
      </c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R2255" s="222" t="s">
        <v>85</v>
      </c>
      <c r="AT2255" s="223" t="s">
        <v>75</v>
      </c>
      <c r="AU2255" s="223" t="s">
        <v>83</v>
      </c>
      <c r="AY2255" s="222" t="s">
        <v>205</v>
      </c>
      <c r="BK2255" s="224">
        <f>SUM(BK2256:BK2457)</f>
        <v>0</v>
      </c>
    </row>
    <row r="2256" s="2" customFormat="1" ht="24.15" customHeight="1">
      <c r="A2256" s="39"/>
      <c r="B2256" s="40"/>
      <c r="C2256" s="227" t="s">
        <v>1859</v>
      </c>
      <c r="D2256" s="227" t="s">
        <v>208</v>
      </c>
      <c r="E2256" s="228" t="s">
        <v>1860</v>
      </c>
      <c r="F2256" s="229" t="s">
        <v>1861</v>
      </c>
      <c r="G2256" s="230" t="s">
        <v>398</v>
      </c>
      <c r="H2256" s="231">
        <v>576.48000000000002</v>
      </c>
      <c r="I2256" s="232"/>
      <c r="J2256" s="233">
        <f>ROUND(I2256*H2256,2)</f>
        <v>0</v>
      </c>
      <c r="K2256" s="229" t="s">
        <v>212</v>
      </c>
      <c r="L2256" s="45"/>
      <c r="M2256" s="234" t="s">
        <v>1</v>
      </c>
      <c r="N2256" s="235" t="s">
        <v>41</v>
      </c>
      <c r="O2256" s="92"/>
      <c r="P2256" s="236">
        <f>O2256*H2256</f>
        <v>0</v>
      </c>
      <c r="Q2256" s="236">
        <v>0</v>
      </c>
      <c r="R2256" s="236">
        <f>Q2256*H2256</f>
        <v>0</v>
      </c>
      <c r="S2256" s="236">
        <v>0</v>
      </c>
      <c r="T2256" s="237">
        <f>S2256*H2256</f>
        <v>0</v>
      </c>
      <c r="U2256" s="39"/>
      <c r="V2256" s="39"/>
      <c r="W2256" s="39"/>
      <c r="X2256" s="39"/>
      <c r="Y2256" s="39"/>
      <c r="Z2256" s="39"/>
      <c r="AA2256" s="39"/>
      <c r="AB2256" s="39"/>
      <c r="AC2256" s="39"/>
      <c r="AD2256" s="39"/>
      <c r="AE2256" s="39"/>
      <c r="AR2256" s="238" t="s">
        <v>303</v>
      </c>
      <c r="AT2256" s="238" t="s">
        <v>208</v>
      </c>
      <c r="AU2256" s="238" t="s">
        <v>85</v>
      </c>
      <c r="AY2256" s="18" t="s">
        <v>205</v>
      </c>
      <c r="BE2256" s="239">
        <f>IF(N2256="základní",J2256,0)</f>
        <v>0</v>
      </c>
      <c r="BF2256" s="239">
        <f>IF(N2256="snížená",J2256,0)</f>
        <v>0</v>
      </c>
      <c r="BG2256" s="239">
        <f>IF(N2256="zákl. přenesená",J2256,0)</f>
        <v>0</v>
      </c>
      <c r="BH2256" s="239">
        <f>IF(N2256="sníž. přenesená",J2256,0)</f>
        <v>0</v>
      </c>
      <c r="BI2256" s="239">
        <f>IF(N2256="nulová",J2256,0)</f>
        <v>0</v>
      </c>
      <c r="BJ2256" s="18" t="s">
        <v>83</v>
      </c>
      <c r="BK2256" s="239">
        <f>ROUND(I2256*H2256,2)</f>
        <v>0</v>
      </c>
      <c r="BL2256" s="18" t="s">
        <v>303</v>
      </c>
      <c r="BM2256" s="238" t="s">
        <v>1862</v>
      </c>
    </row>
    <row r="2257" s="2" customFormat="1">
      <c r="A2257" s="39"/>
      <c r="B2257" s="40"/>
      <c r="C2257" s="41"/>
      <c r="D2257" s="240" t="s">
        <v>216</v>
      </c>
      <c r="E2257" s="41"/>
      <c r="F2257" s="241" t="s">
        <v>1863</v>
      </c>
      <c r="G2257" s="41"/>
      <c r="H2257" s="41"/>
      <c r="I2257" s="242"/>
      <c r="J2257" s="41"/>
      <c r="K2257" s="41"/>
      <c r="L2257" s="45"/>
      <c r="M2257" s="243"/>
      <c r="N2257" s="244"/>
      <c r="O2257" s="92"/>
      <c r="P2257" s="92"/>
      <c r="Q2257" s="92"/>
      <c r="R2257" s="92"/>
      <c r="S2257" s="92"/>
      <c r="T2257" s="93"/>
      <c r="U2257" s="39"/>
      <c r="V2257" s="39"/>
      <c r="W2257" s="39"/>
      <c r="X2257" s="39"/>
      <c r="Y2257" s="39"/>
      <c r="Z2257" s="39"/>
      <c r="AA2257" s="39"/>
      <c r="AB2257" s="39"/>
      <c r="AC2257" s="39"/>
      <c r="AD2257" s="39"/>
      <c r="AE2257" s="39"/>
      <c r="AT2257" s="18" t="s">
        <v>216</v>
      </c>
      <c r="AU2257" s="18" t="s">
        <v>85</v>
      </c>
    </row>
    <row r="2258" s="2" customFormat="1" ht="33" customHeight="1">
      <c r="A2258" s="39"/>
      <c r="B2258" s="40"/>
      <c r="C2258" s="289" t="s">
        <v>1864</v>
      </c>
      <c r="D2258" s="289" t="s">
        <v>386</v>
      </c>
      <c r="E2258" s="290" t="s">
        <v>1865</v>
      </c>
      <c r="F2258" s="291" t="s">
        <v>1866</v>
      </c>
      <c r="G2258" s="292" t="s">
        <v>398</v>
      </c>
      <c r="H2258" s="293">
        <v>114.608</v>
      </c>
      <c r="I2258" s="294"/>
      <c r="J2258" s="295">
        <f>ROUND(I2258*H2258,2)</f>
        <v>0</v>
      </c>
      <c r="K2258" s="291" t="s">
        <v>212</v>
      </c>
      <c r="L2258" s="296"/>
      <c r="M2258" s="297" t="s">
        <v>1</v>
      </c>
      <c r="N2258" s="298" t="s">
        <v>41</v>
      </c>
      <c r="O2258" s="92"/>
      <c r="P2258" s="236">
        <f>O2258*H2258</f>
        <v>0</v>
      </c>
      <c r="Q2258" s="236">
        <v>0.0074000000000000003</v>
      </c>
      <c r="R2258" s="236">
        <f>Q2258*H2258</f>
        <v>0.84809920000000005</v>
      </c>
      <c r="S2258" s="236">
        <v>0</v>
      </c>
      <c r="T2258" s="237">
        <f>S2258*H2258</f>
        <v>0</v>
      </c>
      <c r="U2258" s="39"/>
      <c r="V2258" s="39"/>
      <c r="W2258" s="39"/>
      <c r="X2258" s="39"/>
      <c r="Y2258" s="39"/>
      <c r="Z2258" s="39"/>
      <c r="AA2258" s="39"/>
      <c r="AB2258" s="39"/>
      <c r="AC2258" s="39"/>
      <c r="AD2258" s="39"/>
      <c r="AE2258" s="39"/>
      <c r="AR2258" s="238" t="s">
        <v>473</v>
      </c>
      <c r="AT2258" s="238" t="s">
        <v>386</v>
      </c>
      <c r="AU2258" s="238" t="s">
        <v>85</v>
      </c>
      <c r="AY2258" s="18" t="s">
        <v>205</v>
      </c>
      <c r="BE2258" s="239">
        <f>IF(N2258="základní",J2258,0)</f>
        <v>0</v>
      </c>
      <c r="BF2258" s="239">
        <f>IF(N2258="snížená",J2258,0)</f>
        <v>0</v>
      </c>
      <c r="BG2258" s="239">
        <f>IF(N2258="zákl. přenesená",J2258,0)</f>
        <v>0</v>
      </c>
      <c r="BH2258" s="239">
        <f>IF(N2258="sníž. přenesená",J2258,0)</f>
        <v>0</v>
      </c>
      <c r="BI2258" s="239">
        <f>IF(N2258="nulová",J2258,0)</f>
        <v>0</v>
      </c>
      <c r="BJ2258" s="18" t="s">
        <v>83</v>
      </c>
      <c r="BK2258" s="239">
        <f>ROUND(I2258*H2258,2)</f>
        <v>0</v>
      </c>
      <c r="BL2258" s="18" t="s">
        <v>303</v>
      </c>
      <c r="BM2258" s="238" t="s">
        <v>1867</v>
      </c>
    </row>
    <row r="2259" s="13" customFormat="1">
      <c r="A2259" s="13"/>
      <c r="B2259" s="245"/>
      <c r="C2259" s="246"/>
      <c r="D2259" s="247" t="s">
        <v>218</v>
      </c>
      <c r="E2259" s="248" t="s">
        <v>1</v>
      </c>
      <c r="F2259" s="249" t="s">
        <v>219</v>
      </c>
      <c r="G2259" s="246"/>
      <c r="H2259" s="248" t="s">
        <v>1</v>
      </c>
      <c r="I2259" s="250"/>
      <c r="J2259" s="246"/>
      <c r="K2259" s="246"/>
      <c r="L2259" s="251"/>
      <c r="M2259" s="252"/>
      <c r="N2259" s="253"/>
      <c r="O2259" s="253"/>
      <c r="P2259" s="253"/>
      <c r="Q2259" s="253"/>
      <c r="R2259" s="253"/>
      <c r="S2259" s="253"/>
      <c r="T2259" s="254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55" t="s">
        <v>218</v>
      </c>
      <c r="AU2259" s="255" t="s">
        <v>85</v>
      </c>
      <c r="AV2259" s="13" t="s">
        <v>83</v>
      </c>
      <c r="AW2259" s="13" t="s">
        <v>32</v>
      </c>
      <c r="AX2259" s="13" t="s">
        <v>76</v>
      </c>
      <c r="AY2259" s="255" t="s">
        <v>205</v>
      </c>
    </row>
    <row r="2260" s="13" customFormat="1">
      <c r="A2260" s="13"/>
      <c r="B2260" s="245"/>
      <c r="C2260" s="246"/>
      <c r="D2260" s="247" t="s">
        <v>218</v>
      </c>
      <c r="E2260" s="248" t="s">
        <v>1</v>
      </c>
      <c r="F2260" s="249" t="s">
        <v>220</v>
      </c>
      <c r="G2260" s="246"/>
      <c r="H2260" s="248" t="s">
        <v>1</v>
      </c>
      <c r="I2260" s="250"/>
      <c r="J2260" s="246"/>
      <c r="K2260" s="246"/>
      <c r="L2260" s="251"/>
      <c r="M2260" s="252"/>
      <c r="N2260" s="253"/>
      <c r="O2260" s="253"/>
      <c r="P2260" s="253"/>
      <c r="Q2260" s="253"/>
      <c r="R2260" s="253"/>
      <c r="S2260" s="253"/>
      <c r="T2260" s="254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T2260" s="255" t="s">
        <v>218</v>
      </c>
      <c r="AU2260" s="255" t="s">
        <v>85</v>
      </c>
      <c r="AV2260" s="13" t="s">
        <v>83</v>
      </c>
      <c r="AW2260" s="13" t="s">
        <v>32</v>
      </c>
      <c r="AX2260" s="13" t="s">
        <v>76</v>
      </c>
      <c r="AY2260" s="255" t="s">
        <v>205</v>
      </c>
    </row>
    <row r="2261" s="13" customFormat="1">
      <c r="A2261" s="13"/>
      <c r="B2261" s="245"/>
      <c r="C2261" s="246"/>
      <c r="D2261" s="247" t="s">
        <v>218</v>
      </c>
      <c r="E2261" s="248" t="s">
        <v>1</v>
      </c>
      <c r="F2261" s="249" t="s">
        <v>222</v>
      </c>
      <c r="G2261" s="246"/>
      <c r="H2261" s="248" t="s">
        <v>1</v>
      </c>
      <c r="I2261" s="250"/>
      <c r="J2261" s="246"/>
      <c r="K2261" s="246"/>
      <c r="L2261" s="251"/>
      <c r="M2261" s="252"/>
      <c r="N2261" s="253"/>
      <c r="O2261" s="253"/>
      <c r="P2261" s="253"/>
      <c r="Q2261" s="253"/>
      <c r="R2261" s="253"/>
      <c r="S2261" s="253"/>
      <c r="T2261" s="254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T2261" s="255" t="s">
        <v>218</v>
      </c>
      <c r="AU2261" s="255" t="s">
        <v>85</v>
      </c>
      <c r="AV2261" s="13" t="s">
        <v>83</v>
      </c>
      <c r="AW2261" s="13" t="s">
        <v>32</v>
      </c>
      <c r="AX2261" s="13" t="s">
        <v>76</v>
      </c>
      <c r="AY2261" s="255" t="s">
        <v>205</v>
      </c>
    </row>
    <row r="2262" s="13" customFormat="1">
      <c r="A2262" s="13"/>
      <c r="B2262" s="245"/>
      <c r="C2262" s="246"/>
      <c r="D2262" s="247" t="s">
        <v>218</v>
      </c>
      <c r="E2262" s="248" t="s">
        <v>1</v>
      </c>
      <c r="F2262" s="249" t="s">
        <v>1214</v>
      </c>
      <c r="G2262" s="246"/>
      <c r="H2262" s="248" t="s">
        <v>1</v>
      </c>
      <c r="I2262" s="250"/>
      <c r="J2262" s="246"/>
      <c r="K2262" s="246"/>
      <c r="L2262" s="251"/>
      <c r="M2262" s="252"/>
      <c r="N2262" s="253"/>
      <c r="O2262" s="253"/>
      <c r="P2262" s="253"/>
      <c r="Q2262" s="253"/>
      <c r="R2262" s="253"/>
      <c r="S2262" s="253"/>
      <c r="T2262" s="254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T2262" s="255" t="s">
        <v>218</v>
      </c>
      <c r="AU2262" s="255" t="s">
        <v>85</v>
      </c>
      <c r="AV2262" s="13" t="s">
        <v>83</v>
      </c>
      <c r="AW2262" s="13" t="s">
        <v>32</v>
      </c>
      <c r="AX2262" s="13" t="s">
        <v>76</v>
      </c>
      <c r="AY2262" s="255" t="s">
        <v>205</v>
      </c>
    </row>
    <row r="2263" s="14" customFormat="1">
      <c r="A2263" s="14"/>
      <c r="B2263" s="256"/>
      <c r="C2263" s="257"/>
      <c r="D2263" s="247" t="s">
        <v>218</v>
      </c>
      <c r="E2263" s="258" t="s">
        <v>1</v>
      </c>
      <c r="F2263" s="259" t="s">
        <v>1868</v>
      </c>
      <c r="G2263" s="257"/>
      <c r="H2263" s="260">
        <v>14.560000000000001</v>
      </c>
      <c r="I2263" s="261"/>
      <c r="J2263" s="257"/>
      <c r="K2263" s="257"/>
      <c r="L2263" s="262"/>
      <c r="M2263" s="263"/>
      <c r="N2263" s="264"/>
      <c r="O2263" s="264"/>
      <c r="P2263" s="264"/>
      <c r="Q2263" s="264"/>
      <c r="R2263" s="264"/>
      <c r="S2263" s="264"/>
      <c r="T2263" s="265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T2263" s="266" t="s">
        <v>218</v>
      </c>
      <c r="AU2263" s="266" t="s">
        <v>85</v>
      </c>
      <c r="AV2263" s="14" t="s">
        <v>85</v>
      </c>
      <c r="AW2263" s="14" t="s">
        <v>32</v>
      </c>
      <c r="AX2263" s="14" t="s">
        <v>76</v>
      </c>
      <c r="AY2263" s="266" t="s">
        <v>205</v>
      </c>
    </row>
    <row r="2264" s="14" customFormat="1">
      <c r="A2264" s="14"/>
      <c r="B2264" s="256"/>
      <c r="C2264" s="257"/>
      <c r="D2264" s="247" t="s">
        <v>218</v>
      </c>
      <c r="E2264" s="258" t="s">
        <v>1</v>
      </c>
      <c r="F2264" s="259" t="s">
        <v>1869</v>
      </c>
      <c r="G2264" s="257"/>
      <c r="H2264" s="260">
        <v>6.8200000000000003</v>
      </c>
      <c r="I2264" s="261"/>
      <c r="J2264" s="257"/>
      <c r="K2264" s="257"/>
      <c r="L2264" s="262"/>
      <c r="M2264" s="263"/>
      <c r="N2264" s="264"/>
      <c r="O2264" s="264"/>
      <c r="P2264" s="264"/>
      <c r="Q2264" s="264"/>
      <c r="R2264" s="264"/>
      <c r="S2264" s="264"/>
      <c r="T2264" s="265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T2264" s="266" t="s">
        <v>218</v>
      </c>
      <c r="AU2264" s="266" t="s">
        <v>85</v>
      </c>
      <c r="AV2264" s="14" t="s">
        <v>85</v>
      </c>
      <c r="AW2264" s="14" t="s">
        <v>32</v>
      </c>
      <c r="AX2264" s="14" t="s">
        <v>76</v>
      </c>
      <c r="AY2264" s="266" t="s">
        <v>205</v>
      </c>
    </row>
    <row r="2265" s="14" customFormat="1">
      <c r="A2265" s="14"/>
      <c r="B2265" s="256"/>
      <c r="C2265" s="257"/>
      <c r="D2265" s="247" t="s">
        <v>218</v>
      </c>
      <c r="E2265" s="258" t="s">
        <v>1</v>
      </c>
      <c r="F2265" s="259" t="s">
        <v>1870</v>
      </c>
      <c r="G2265" s="257"/>
      <c r="H2265" s="260">
        <v>7.1100000000000003</v>
      </c>
      <c r="I2265" s="261"/>
      <c r="J2265" s="257"/>
      <c r="K2265" s="257"/>
      <c r="L2265" s="262"/>
      <c r="M2265" s="263"/>
      <c r="N2265" s="264"/>
      <c r="O2265" s="264"/>
      <c r="P2265" s="264"/>
      <c r="Q2265" s="264"/>
      <c r="R2265" s="264"/>
      <c r="S2265" s="264"/>
      <c r="T2265" s="265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T2265" s="266" t="s">
        <v>218</v>
      </c>
      <c r="AU2265" s="266" t="s">
        <v>85</v>
      </c>
      <c r="AV2265" s="14" t="s">
        <v>85</v>
      </c>
      <c r="AW2265" s="14" t="s">
        <v>32</v>
      </c>
      <c r="AX2265" s="14" t="s">
        <v>76</v>
      </c>
      <c r="AY2265" s="266" t="s">
        <v>205</v>
      </c>
    </row>
    <row r="2266" s="16" customFormat="1">
      <c r="A2266" s="16"/>
      <c r="B2266" s="278"/>
      <c r="C2266" s="279"/>
      <c r="D2266" s="247" t="s">
        <v>218</v>
      </c>
      <c r="E2266" s="280" t="s">
        <v>1</v>
      </c>
      <c r="F2266" s="281" t="s">
        <v>241</v>
      </c>
      <c r="G2266" s="279"/>
      <c r="H2266" s="282">
        <v>28.489999999999998</v>
      </c>
      <c r="I2266" s="283"/>
      <c r="J2266" s="279"/>
      <c r="K2266" s="279"/>
      <c r="L2266" s="284"/>
      <c r="M2266" s="285"/>
      <c r="N2266" s="286"/>
      <c r="O2266" s="286"/>
      <c r="P2266" s="286"/>
      <c r="Q2266" s="286"/>
      <c r="R2266" s="286"/>
      <c r="S2266" s="286"/>
      <c r="T2266" s="287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T2266" s="288" t="s">
        <v>218</v>
      </c>
      <c r="AU2266" s="288" t="s">
        <v>85</v>
      </c>
      <c r="AV2266" s="16" t="s">
        <v>214</v>
      </c>
      <c r="AW2266" s="16" t="s">
        <v>32</v>
      </c>
      <c r="AX2266" s="16" t="s">
        <v>76</v>
      </c>
      <c r="AY2266" s="288" t="s">
        <v>205</v>
      </c>
    </row>
    <row r="2267" s="13" customFormat="1">
      <c r="A2267" s="13"/>
      <c r="B2267" s="245"/>
      <c r="C2267" s="246"/>
      <c r="D2267" s="247" t="s">
        <v>218</v>
      </c>
      <c r="E2267" s="248" t="s">
        <v>1</v>
      </c>
      <c r="F2267" s="249" t="s">
        <v>1220</v>
      </c>
      <c r="G2267" s="246"/>
      <c r="H2267" s="248" t="s">
        <v>1</v>
      </c>
      <c r="I2267" s="250"/>
      <c r="J2267" s="246"/>
      <c r="K2267" s="246"/>
      <c r="L2267" s="251"/>
      <c r="M2267" s="252"/>
      <c r="N2267" s="253"/>
      <c r="O2267" s="253"/>
      <c r="P2267" s="253"/>
      <c r="Q2267" s="253"/>
      <c r="R2267" s="253"/>
      <c r="S2267" s="253"/>
      <c r="T2267" s="254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T2267" s="255" t="s">
        <v>218</v>
      </c>
      <c r="AU2267" s="255" t="s">
        <v>85</v>
      </c>
      <c r="AV2267" s="13" t="s">
        <v>83</v>
      </c>
      <c r="AW2267" s="13" t="s">
        <v>32</v>
      </c>
      <c r="AX2267" s="13" t="s">
        <v>76</v>
      </c>
      <c r="AY2267" s="255" t="s">
        <v>205</v>
      </c>
    </row>
    <row r="2268" s="14" customFormat="1">
      <c r="A2268" s="14"/>
      <c r="B2268" s="256"/>
      <c r="C2268" s="257"/>
      <c r="D2268" s="247" t="s">
        <v>218</v>
      </c>
      <c r="E2268" s="258" t="s">
        <v>1</v>
      </c>
      <c r="F2268" s="259" t="s">
        <v>1871</v>
      </c>
      <c r="G2268" s="257"/>
      <c r="H2268" s="260">
        <v>23.68</v>
      </c>
      <c r="I2268" s="261"/>
      <c r="J2268" s="257"/>
      <c r="K2268" s="257"/>
      <c r="L2268" s="262"/>
      <c r="M2268" s="263"/>
      <c r="N2268" s="264"/>
      <c r="O2268" s="264"/>
      <c r="P2268" s="264"/>
      <c r="Q2268" s="264"/>
      <c r="R2268" s="264"/>
      <c r="S2268" s="264"/>
      <c r="T2268" s="265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T2268" s="266" t="s">
        <v>218</v>
      </c>
      <c r="AU2268" s="266" t="s">
        <v>85</v>
      </c>
      <c r="AV2268" s="14" t="s">
        <v>85</v>
      </c>
      <c r="AW2268" s="14" t="s">
        <v>32</v>
      </c>
      <c r="AX2268" s="14" t="s">
        <v>76</v>
      </c>
      <c r="AY2268" s="266" t="s">
        <v>205</v>
      </c>
    </row>
    <row r="2269" s="14" customFormat="1">
      <c r="A2269" s="14"/>
      <c r="B2269" s="256"/>
      <c r="C2269" s="257"/>
      <c r="D2269" s="247" t="s">
        <v>218</v>
      </c>
      <c r="E2269" s="258" t="s">
        <v>1</v>
      </c>
      <c r="F2269" s="259" t="s">
        <v>1872</v>
      </c>
      <c r="G2269" s="257"/>
      <c r="H2269" s="260">
        <v>56.979999999999997</v>
      </c>
      <c r="I2269" s="261"/>
      <c r="J2269" s="257"/>
      <c r="K2269" s="257"/>
      <c r="L2269" s="262"/>
      <c r="M2269" s="263"/>
      <c r="N2269" s="264"/>
      <c r="O2269" s="264"/>
      <c r="P2269" s="264"/>
      <c r="Q2269" s="264"/>
      <c r="R2269" s="264"/>
      <c r="S2269" s="264"/>
      <c r="T2269" s="265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T2269" s="266" t="s">
        <v>218</v>
      </c>
      <c r="AU2269" s="266" t="s">
        <v>85</v>
      </c>
      <c r="AV2269" s="14" t="s">
        <v>85</v>
      </c>
      <c r="AW2269" s="14" t="s">
        <v>32</v>
      </c>
      <c r="AX2269" s="14" t="s">
        <v>76</v>
      </c>
      <c r="AY2269" s="266" t="s">
        <v>205</v>
      </c>
    </row>
    <row r="2270" s="16" customFormat="1">
      <c r="A2270" s="16"/>
      <c r="B2270" s="278"/>
      <c r="C2270" s="279"/>
      <c r="D2270" s="247" t="s">
        <v>218</v>
      </c>
      <c r="E2270" s="280" t="s">
        <v>1</v>
      </c>
      <c r="F2270" s="281" t="s">
        <v>241</v>
      </c>
      <c r="G2270" s="279"/>
      <c r="H2270" s="282">
        <v>80.659999999999997</v>
      </c>
      <c r="I2270" s="283"/>
      <c r="J2270" s="279"/>
      <c r="K2270" s="279"/>
      <c r="L2270" s="284"/>
      <c r="M2270" s="285"/>
      <c r="N2270" s="286"/>
      <c r="O2270" s="286"/>
      <c r="P2270" s="286"/>
      <c r="Q2270" s="286"/>
      <c r="R2270" s="286"/>
      <c r="S2270" s="286"/>
      <c r="T2270" s="287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T2270" s="288" t="s">
        <v>218</v>
      </c>
      <c r="AU2270" s="288" t="s">
        <v>85</v>
      </c>
      <c r="AV2270" s="16" t="s">
        <v>214</v>
      </c>
      <c r="AW2270" s="16" t="s">
        <v>32</v>
      </c>
      <c r="AX2270" s="16" t="s">
        <v>76</v>
      </c>
      <c r="AY2270" s="288" t="s">
        <v>205</v>
      </c>
    </row>
    <row r="2271" s="15" customFormat="1">
      <c r="A2271" s="15"/>
      <c r="B2271" s="267"/>
      <c r="C2271" s="268"/>
      <c r="D2271" s="247" t="s">
        <v>218</v>
      </c>
      <c r="E2271" s="269" t="s">
        <v>1</v>
      </c>
      <c r="F2271" s="270" t="s">
        <v>229</v>
      </c>
      <c r="G2271" s="268"/>
      <c r="H2271" s="271">
        <v>109.15000000000001</v>
      </c>
      <c r="I2271" s="272"/>
      <c r="J2271" s="268"/>
      <c r="K2271" s="268"/>
      <c r="L2271" s="273"/>
      <c r="M2271" s="274"/>
      <c r="N2271" s="275"/>
      <c r="O2271" s="275"/>
      <c r="P2271" s="275"/>
      <c r="Q2271" s="275"/>
      <c r="R2271" s="275"/>
      <c r="S2271" s="275"/>
      <c r="T2271" s="276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T2271" s="277" t="s">
        <v>218</v>
      </c>
      <c r="AU2271" s="277" t="s">
        <v>85</v>
      </c>
      <c r="AV2271" s="15" t="s">
        <v>213</v>
      </c>
      <c r="AW2271" s="15" t="s">
        <v>32</v>
      </c>
      <c r="AX2271" s="15" t="s">
        <v>83</v>
      </c>
      <c r="AY2271" s="277" t="s">
        <v>205</v>
      </c>
    </row>
    <row r="2272" s="14" customFormat="1">
      <c r="A2272" s="14"/>
      <c r="B2272" s="256"/>
      <c r="C2272" s="257"/>
      <c r="D2272" s="247" t="s">
        <v>218</v>
      </c>
      <c r="E2272" s="257"/>
      <c r="F2272" s="259" t="s">
        <v>1873</v>
      </c>
      <c r="G2272" s="257"/>
      <c r="H2272" s="260">
        <v>114.608</v>
      </c>
      <c r="I2272" s="261"/>
      <c r="J2272" s="257"/>
      <c r="K2272" s="257"/>
      <c r="L2272" s="262"/>
      <c r="M2272" s="263"/>
      <c r="N2272" s="264"/>
      <c r="O2272" s="264"/>
      <c r="P2272" s="264"/>
      <c r="Q2272" s="264"/>
      <c r="R2272" s="264"/>
      <c r="S2272" s="264"/>
      <c r="T2272" s="265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66" t="s">
        <v>218</v>
      </c>
      <c r="AU2272" s="266" t="s">
        <v>85</v>
      </c>
      <c r="AV2272" s="14" t="s">
        <v>85</v>
      </c>
      <c r="AW2272" s="14" t="s">
        <v>4</v>
      </c>
      <c r="AX2272" s="14" t="s">
        <v>83</v>
      </c>
      <c r="AY2272" s="266" t="s">
        <v>205</v>
      </c>
    </row>
    <row r="2273" s="2" customFormat="1" ht="24.15" customHeight="1">
      <c r="A2273" s="39"/>
      <c r="B2273" s="40"/>
      <c r="C2273" s="289" t="s">
        <v>1874</v>
      </c>
      <c r="D2273" s="289" t="s">
        <v>386</v>
      </c>
      <c r="E2273" s="290" t="s">
        <v>1875</v>
      </c>
      <c r="F2273" s="291" t="s">
        <v>1876</v>
      </c>
      <c r="G2273" s="292" t="s">
        <v>398</v>
      </c>
      <c r="H2273" s="293">
        <v>188.04499999999999</v>
      </c>
      <c r="I2273" s="294"/>
      <c r="J2273" s="295">
        <f>ROUND(I2273*H2273,2)</f>
        <v>0</v>
      </c>
      <c r="K2273" s="291" t="s">
        <v>212</v>
      </c>
      <c r="L2273" s="296"/>
      <c r="M2273" s="297" t="s">
        <v>1</v>
      </c>
      <c r="N2273" s="298" t="s">
        <v>41</v>
      </c>
      <c r="O2273" s="92"/>
      <c r="P2273" s="236">
        <f>O2273*H2273</f>
        <v>0</v>
      </c>
      <c r="Q2273" s="236">
        <v>0.0047999999999999996</v>
      </c>
      <c r="R2273" s="236">
        <f>Q2273*H2273</f>
        <v>0.90261599999999986</v>
      </c>
      <c r="S2273" s="236">
        <v>0</v>
      </c>
      <c r="T2273" s="237">
        <f>S2273*H2273</f>
        <v>0</v>
      </c>
      <c r="U2273" s="39"/>
      <c r="V2273" s="39"/>
      <c r="W2273" s="39"/>
      <c r="X2273" s="39"/>
      <c r="Y2273" s="39"/>
      <c r="Z2273" s="39"/>
      <c r="AA2273" s="39"/>
      <c r="AB2273" s="39"/>
      <c r="AC2273" s="39"/>
      <c r="AD2273" s="39"/>
      <c r="AE2273" s="39"/>
      <c r="AR2273" s="238" t="s">
        <v>473</v>
      </c>
      <c r="AT2273" s="238" t="s">
        <v>386</v>
      </c>
      <c r="AU2273" s="238" t="s">
        <v>85</v>
      </c>
      <c r="AY2273" s="18" t="s">
        <v>205</v>
      </c>
      <c r="BE2273" s="239">
        <f>IF(N2273="základní",J2273,0)</f>
        <v>0</v>
      </c>
      <c r="BF2273" s="239">
        <f>IF(N2273="snížená",J2273,0)</f>
        <v>0</v>
      </c>
      <c r="BG2273" s="239">
        <f>IF(N2273="zákl. přenesená",J2273,0)</f>
        <v>0</v>
      </c>
      <c r="BH2273" s="239">
        <f>IF(N2273="sníž. přenesená",J2273,0)</f>
        <v>0</v>
      </c>
      <c r="BI2273" s="239">
        <f>IF(N2273="nulová",J2273,0)</f>
        <v>0</v>
      </c>
      <c r="BJ2273" s="18" t="s">
        <v>83</v>
      </c>
      <c r="BK2273" s="239">
        <f>ROUND(I2273*H2273,2)</f>
        <v>0</v>
      </c>
      <c r="BL2273" s="18" t="s">
        <v>303</v>
      </c>
      <c r="BM2273" s="238" t="s">
        <v>1877</v>
      </c>
    </row>
    <row r="2274" s="13" customFormat="1">
      <c r="A2274" s="13"/>
      <c r="B2274" s="245"/>
      <c r="C2274" s="246"/>
      <c r="D2274" s="247" t="s">
        <v>218</v>
      </c>
      <c r="E2274" s="248" t="s">
        <v>1</v>
      </c>
      <c r="F2274" s="249" t="s">
        <v>219</v>
      </c>
      <c r="G2274" s="246"/>
      <c r="H2274" s="248" t="s">
        <v>1</v>
      </c>
      <c r="I2274" s="250"/>
      <c r="J2274" s="246"/>
      <c r="K2274" s="246"/>
      <c r="L2274" s="251"/>
      <c r="M2274" s="252"/>
      <c r="N2274" s="253"/>
      <c r="O2274" s="253"/>
      <c r="P2274" s="253"/>
      <c r="Q2274" s="253"/>
      <c r="R2274" s="253"/>
      <c r="S2274" s="253"/>
      <c r="T2274" s="254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T2274" s="255" t="s">
        <v>218</v>
      </c>
      <c r="AU2274" s="255" t="s">
        <v>85</v>
      </c>
      <c r="AV2274" s="13" t="s">
        <v>83</v>
      </c>
      <c r="AW2274" s="13" t="s">
        <v>32</v>
      </c>
      <c r="AX2274" s="13" t="s">
        <v>76</v>
      </c>
      <c r="AY2274" s="255" t="s">
        <v>205</v>
      </c>
    </row>
    <row r="2275" s="13" customFormat="1">
      <c r="A2275" s="13"/>
      <c r="B2275" s="245"/>
      <c r="C2275" s="246"/>
      <c r="D2275" s="247" t="s">
        <v>218</v>
      </c>
      <c r="E2275" s="248" t="s">
        <v>1</v>
      </c>
      <c r="F2275" s="249" t="s">
        <v>220</v>
      </c>
      <c r="G2275" s="246"/>
      <c r="H2275" s="248" t="s">
        <v>1</v>
      </c>
      <c r="I2275" s="250"/>
      <c r="J2275" s="246"/>
      <c r="K2275" s="246"/>
      <c r="L2275" s="251"/>
      <c r="M2275" s="252"/>
      <c r="N2275" s="253"/>
      <c r="O2275" s="253"/>
      <c r="P2275" s="253"/>
      <c r="Q2275" s="253"/>
      <c r="R2275" s="253"/>
      <c r="S2275" s="253"/>
      <c r="T2275" s="254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T2275" s="255" t="s">
        <v>218</v>
      </c>
      <c r="AU2275" s="255" t="s">
        <v>85</v>
      </c>
      <c r="AV2275" s="13" t="s">
        <v>83</v>
      </c>
      <c r="AW2275" s="13" t="s">
        <v>32</v>
      </c>
      <c r="AX2275" s="13" t="s">
        <v>76</v>
      </c>
      <c r="AY2275" s="255" t="s">
        <v>205</v>
      </c>
    </row>
    <row r="2276" s="13" customFormat="1">
      <c r="A2276" s="13"/>
      <c r="B2276" s="245"/>
      <c r="C2276" s="246"/>
      <c r="D2276" s="247" t="s">
        <v>218</v>
      </c>
      <c r="E2276" s="248" t="s">
        <v>1</v>
      </c>
      <c r="F2276" s="249" t="s">
        <v>222</v>
      </c>
      <c r="G2276" s="246"/>
      <c r="H2276" s="248" t="s">
        <v>1</v>
      </c>
      <c r="I2276" s="250"/>
      <c r="J2276" s="246"/>
      <c r="K2276" s="246"/>
      <c r="L2276" s="251"/>
      <c r="M2276" s="252"/>
      <c r="N2276" s="253"/>
      <c r="O2276" s="253"/>
      <c r="P2276" s="253"/>
      <c r="Q2276" s="253"/>
      <c r="R2276" s="253"/>
      <c r="S2276" s="253"/>
      <c r="T2276" s="254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T2276" s="255" t="s">
        <v>218</v>
      </c>
      <c r="AU2276" s="255" t="s">
        <v>85</v>
      </c>
      <c r="AV2276" s="13" t="s">
        <v>83</v>
      </c>
      <c r="AW2276" s="13" t="s">
        <v>32</v>
      </c>
      <c r="AX2276" s="13" t="s">
        <v>76</v>
      </c>
      <c r="AY2276" s="255" t="s">
        <v>205</v>
      </c>
    </row>
    <row r="2277" s="13" customFormat="1">
      <c r="A2277" s="13"/>
      <c r="B2277" s="245"/>
      <c r="C2277" s="246"/>
      <c r="D2277" s="247" t="s">
        <v>218</v>
      </c>
      <c r="E2277" s="248" t="s">
        <v>1</v>
      </c>
      <c r="F2277" s="249" t="s">
        <v>1201</v>
      </c>
      <c r="G2277" s="246"/>
      <c r="H2277" s="248" t="s">
        <v>1</v>
      </c>
      <c r="I2277" s="250"/>
      <c r="J2277" s="246"/>
      <c r="K2277" s="246"/>
      <c r="L2277" s="251"/>
      <c r="M2277" s="252"/>
      <c r="N2277" s="253"/>
      <c r="O2277" s="253"/>
      <c r="P2277" s="253"/>
      <c r="Q2277" s="253"/>
      <c r="R2277" s="253"/>
      <c r="S2277" s="253"/>
      <c r="T2277" s="254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T2277" s="255" t="s">
        <v>218</v>
      </c>
      <c r="AU2277" s="255" t="s">
        <v>85</v>
      </c>
      <c r="AV2277" s="13" t="s">
        <v>83</v>
      </c>
      <c r="AW2277" s="13" t="s">
        <v>32</v>
      </c>
      <c r="AX2277" s="13" t="s">
        <v>76</v>
      </c>
      <c r="AY2277" s="255" t="s">
        <v>205</v>
      </c>
    </row>
    <row r="2278" s="14" customFormat="1">
      <c r="A2278" s="14"/>
      <c r="B2278" s="256"/>
      <c r="C2278" s="257"/>
      <c r="D2278" s="247" t="s">
        <v>218</v>
      </c>
      <c r="E2278" s="258" t="s">
        <v>1</v>
      </c>
      <c r="F2278" s="259" t="s">
        <v>1878</v>
      </c>
      <c r="G2278" s="257"/>
      <c r="H2278" s="260">
        <v>8.9600000000000009</v>
      </c>
      <c r="I2278" s="261"/>
      <c r="J2278" s="257"/>
      <c r="K2278" s="257"/>
      <c r="L2278" s="262"/>
      <c r="M2278" s="263"/>
      <c r="N2278" s="264"/>
      <c r="O2278" s="264"/>
      <c r="P2278" s="264"/>
      <c r="Q2278" s="264"/>
      <c r="R2278" s="264"/>
      <c r="S2278" s="264"/>
      <c r="T2278" s="265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T2278" s="266" t="s">
        <v>218</v>
      </c>
      <c r="AU2278" s="266" t="s">
        <v>85</v>
      </c>
      <c r="AV2278" s="14" t="s">
        <v>85</v>
      </c>
      <c r="AW2278" s="14" t="s">
        <v>32</v>
      </c>
      <c r="AX2278" s="14" t="s">
        <v>76</v>
      </c>
      <c r="AY2278" s="266" t="s">
        <v>205</v>
      </c>
    </row>
    <row r="2279" s="14" customFormat="1">
      <c r="A2279" s="14"/>
      <c r="B2279" s="256"/>
      <c r="C2279" s="257"/>
      <c r="D2279" s="247" t="s">
        <v>218</v>
      </c>
      <c r="E2279" s="258" t="s">
        <v>1</v>
      </c>
      <c r="F2279" s="259" t="s">
        <v>1879</v>
      </c>
      <c r="G2279" s="257"/>
      <c r="H2279" s="260">
        <v>17.280000000000001</v>
      </c>
      <c r="I2279" s="261"/>
      <c r="J2279" s="257"/>
      <c r="K2279" s="257"/>
      <c r="L2279" s="262"/>
      <c r="M2279" s="263"/>
      <c r="N2279" s="264"/>
      <c r="O2279" s="264"/>
      <c r="P2279" s="264"/>
      <c r="Q2279" s="264"/>
      <c r="R2279" s="264"/>
      <c r="S2279" s="264"/>
      <c r="T2279" s="265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T2279" s="266" t="s">
        <v>218</v>
      </c>
      <c r="AU2279" s="266" t="s">
        <v>85</v>
      </c>
      <c r="AV2279" s="14" t="s">
        <v>85</v>
      </c>
      <c r="AW2279" s="14" t="s">
        <v>32</v>
      </c>
      <c r="AX2279" s="14" t="s">
        <v>76</v>
      </c>
      <c r="AY2279" s="266" t="s">
        <v>205</v>
      </c>
    </row>
    <row r="2280" s="14" customFormat="1">
      <c r="A2280" s="14"/>
      <c r="B2280" s="256"/>
      <c r="C2280" s="257"/>
      <c r="D2280" s="247" t="s">
        <v>218</v>
      </c>
      <c r="E2280" s="258" t="s">
        <v>1</v>
      </c>
      <c r="F2280" s="259" t="s">
        <v>1880</v>
      </c>
      <c r="G2280" s="257"/>
      <c r="H2280" s="260">
        <v>5.4299999999999997</v>
      </c>
      <c r="I2280" s="261"/>
      <c r="J2280" s="257"/>
      <c r="K2280" s="257"/>
      <c r="L2280" s="262"/>
      <c r="M2280" s="263"/>
      <c r="N2280" s="264"/>
      <c r="O2280" s="264"/>
      <c r="P2280" s="264"/>
      <c r="Q2280" s="264"/>
      <c r="R2280" s="264"/>
      <c r="S2280" s="264"/>
      <c r="T2280" s="265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66" t="s">
        <v>218</v>
      </c>
      <c r="AU2280" s="266" t="s">
        <v>85</v>
      </c>
      <c r="AV2280" s="14" t="s">
        <v>85</v>
      </c>
      <c r="AW2280" s="14" t="s">
        <v>32</v>
      </c>
      <c r="AX2280" s="14" t="s">
        <v>76</v>
      </c>
      <c r="AY2280" s="266" t="s">
        <v>205</v>
      </c>
    </row>
    <row r="2281" s="14" customFormat="1">
      <c r="A2281" s="14"/>
      <c r="B2281" s="256"/>
      <c r="C2281" s="257"/>
      <c r="D2281" s="247" t="s">
        <v>218</v>
      </c>
      <c r="E2281" s="258" t="s">
        <v>1</v>
      </c>
      <c r="F2281" s="259" t="s">
        <v>1881</v>
      </c>
      <c r="G2281" s="257"/>
      <c r="H2281" s="260">
        <v>6.5700000000000003</v>
      </c>
      <c r="I2281" s="261"/>
      <c r="J2281" s="257"/>
      <c r="K2281" s="257"/>
      <c r="L2281" s="262"/>
      <c r="M2281" s="263"/>
      <c r="N2281" s="264"/>
      <c r="O2281" s="264"/>
      <c r="P2281" s="264"/>
      <c r="Q2281" s="264"/>
      <c r="R2281" s="264"/>
      <c r="S2281" s="264"/>
      <c r="T2281" s="265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66" t="s">
        <v>218</v>
      </c>
      <c r="AU2281" s="266" t="s">
        <v>85</v>
      </c>
      <c r="AV2281" s="14" t="s">
        <v>85</v>
      </c>
      <c r="AW2281" s="14" t="s">
        <v>32</v>
      </c>
      <c r="AX2281" s="14" t="s">
        <v>76</v>
      </c>
      <c r="AY2281" s="266" t="s">
        <v>205</v>
      </c>
    </row>
    <row r="2282" s="16" customFormat="1">
      <c r="A2282" s="16"/>
      <c r="B2282" s="278"/>
      <c r="C2282" s="279"/>
      <c r="D2282" s="247" t="s">
        <v>218</v>
      </c>
      <c r="E2282" s="280" t="s">
        <v>1</v>
      </c>
      <c r="F2282" s="281" t="s">
        <v>241</v>
      </c>
      <c r="G2282" s="279"/>
      <c r="H2282" s="282">
        <v>38.240000000000002</v>
      </c>
      <c r="I2282" s="283"/>
      <c r="J2282" s="279"/>
      <c r="K2282" s="279"/>
      <c r="L2282" s="284"/>
      <c r="M2282" s="285"/>
      <c r="N2282" s="286"/>
      <c r="O2282" s="286"/>
      <c r="P2282" s="286"/>
      <c r="Q2282" s="286"/>
      <c r="R2282" s="286"/>
      <c r="S2282" s="286"/>
      <c r="T2282" s="287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T2282" s="288" t="s">
        <v>218</v>
      </c>
      <c r="AU2282" s="288" t="s">
        <v>85</v>
      </c>
      <c r="AV2282" s="16" t="s">
        <v>214</v>
      </c>
      <c r="AW2282" s="16" t="s">
        <v>32</v>
      </c>
      <c r="AX2282" s="16" t="s">
        <v>76</v>
      </c>
      <c r="AY2282" s="288" t="s">
        <v>205</v>
      </c>
    </row>
    <row r="2283" s="13" customFormat="1">
      <c r="A2283" s="13"/>
      <c r="B2283" s="245"/>
      <c r="C2283" s="246"/>
      <c r="D2283" s="247" t="s">
        <v>218</v>
      </c>
      <c r="E2283" s="248" t="s">
        <v>1</v>
      </c>
      <c r="F2283" s="249" t="s">
        <v>1206</v>
      </c>
      <c r="G2283" s="246"/>
      <c r="H2283" s="248" t="s">
        <v>1</v>
      </c>
      <c r="I2283" s="250"/>
      <c r="J2283" s="246"/>
      <c r="K2283" s="246"/>
      <c r="L2283" s="251"/>
      <c r="M2283" s="252"/>
      <c r="N2283" s="253"/>
      <c r="O2283" s="253"/>
      <c r="P2283" s="253"/>
      <c r="Q2283" s="253"/>
      <c r="R2283" s="253"/>
      <c r="S2283" s="253"/>
      <c r="T2283" s="254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T2283" s="255" t="s">
        <v>218</v>
      </c>
      <c r="AU2283" s="255" t="s">
        <v>85</v>
      </c>
      <c r="AV2283" s="13" t="s">
        <v>83</v>
      </c>
      <c r="AW2283" s="13" t="s">
        <v>32</v>
      </c>
      <c r="AX2283" s="13" t="s">
        <v>76</v>
      </c>
      <c r="AY2283" s="255" t="s">
        <v>205</v>
      </c>
    </row>
    <row r="2284" s="14" customFormat="1">
      <c r="A2284" s="14"/>
      <c r="B2284" s="256"/>
      <c r="C2284" s="257"/>
      <c r="D2284" s="247" t="s">
        <v>218</v>
      </c>
      <c r="E2284" s="258" t="s">
        <v>1</v>
      </c>
      <c r="F2284" s="259" t="s">
        <v>1882</v>
      </c>
      <c r="G2284" s="257"/>
      <c r="H2284" s="260">
        <v>28.800000000000001</v>
      </c>
      <c r="I2284" s="261"/>
      <c r="J2284" s="257"/>
      <c r="K2284" s="257"/>
      <c r="L2284" s="262"/>
      <c r="M2284" s="263"/>
      <c r="N2284" s="264"/>
      <c r="O2284" s="264"/>
      <c r="P2284" s="264"/>
      <c r="Q2284" s="264"/>
      <c r="R2284" s="264"/>
      <c r="S2284" s="264"/>
      <c r="T2284" s="265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T2284" s="266" t="s">
        <v>218</v>
      </c>
      <c r="AU2284" s="266" t="s">
        <v>85</v>
      </c>
      <c r="AV2284" s="14" t="s">
        <v>85</v>
      </c>
      <c r="AW2284" s="14" t="s">
        <v>32</v>
      </c>
      <c r="AX2284" s="14" t="s">
        <v>76</v>
      </c>
      <c r="AY2284" s="266" t="s">
        <v>205</v>
      </c>
    </row>
    <row r="2285" s="16" customFormat="1">
      <c r="A2285" s="16"/>
      <c r="B2285" s="278"/>
      <c r="C2285" s="279"/>
      <c r="D2285" s="247" t="s">
        <v>218</v>
      </c>
      <c r="E2285" s="280" t="s">
        <v>1</v>
      </c>
      <c r="F2285" s="281" t="s">
        <v>241</v>
      </c>
      <c r="G2285" s="279"/>
      <c r="H2285" s="282">
        <v>28.800000000000001</v>
      </c>
      <c r="I2285" s="283"/>
      <c r="J2285" s="279"/>
      <c r="K2285" s="279"/>
      <c r="L2285" s="284"/>
      <c r="M2285" s="285"/>
      <c r="N2285" s="286"/>
      <c r="O2285" s="286"/>
      <c r="P2285" s="286"/>
      <c r="Q2285" s="286"/>
      <c r="R2285" s="286"/>
      <c r="S2285" s="286"/>
      <c r="T2285" s="287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T2285" s="288" t="s">
        <v>218</v>
      </c>
      <c r="AU2285" s="288" t="s">
        <v>85</v>
      </c>
      <c r="AV2285" s="16" t="s">
        <v>214</v>
      </c>
      <c r="AW2285" s="16" t="s">
        <v>32</v>
      </c>
      <c r="AX2285" s="16" t="s">
        <v>76</v>
      </c>
      <c r="AY2285" s="288" t="s">
        <v>205</v>
      </c>
    </row>
    <row r="2286" s="13" customFormat="1">
      <c r="A2286" s="13"/>
      <c r="B2286" s="245"/>
      <c r="C2286" s="246"/>
      <c r="D2286" s="247" t="s">
        <v>218</v>
      </c>
      <c r="E2286" s="248" t="s">
        <v>1</v>
      </c>
      <c r="F2286" s="249" t="s">
        <v>1208</v>
      </c>
      <c r="G2286" s="246"/>
      <c r="H2286" s="248" t="s">
        <v>1</v>
      </c>
      <c r="I2286" s="250"/>
      <c r="J2286" s="246"/>
      <c r="K2286" s="246"/>
      <c r="L2286" s="251"/>
      <c r="M2286" s="252"/>
      <c r="N2286" s="253"/>
      <c r="O2286" s="253"/>
      <c r="P2286" s="253"/>
      <c r="Q2286" s="253"/>
      <c r="R2286" s="253"/>
      <c r="S2286" s="253"/>
      <c r="T2286" s="254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T2286" s="255" t="s">
        <v>218</v>
      </c>
      <c r="AU2286" s="255" t="s">
        <v>85</v>
      </c>
      <c r="AV2286" s="13" t="s">
        <v>83</v>
      </c>
      <c r="AW2286" s="13" t="s">
        <v>32</v>
      </c>
      <c r="AX2286" s="13" t="s">
        <v>76</v>
      </c>
      <c r="AY2286" s="255" t="s">
        <v>205</v>
      </c>
    </row>
    <row r="2287" s="14" customFormat="1">
      <c r="A2287" s="14"/>
      <c r="B2287" s="256"/>
      <c r="C2287" s="257"/>
      <c r="D2287" s="247" t="s">
        <v>218</v>
      </c>
      <c r="E2287" s="258" t="s">
        <v>1</v>
      </c>
      <c r="F2287" s="259" t="s">
        <v>1883</v>
      </c>
      <c r="G2287" s="257"/>
      <c r="H2287" s="260">
        <v>32.600000000000001</v>
      </c>
      <c r="I2287" s="261"/>
      <c r="J2287" s="257"/>
      <c r="K2287" s="257"/>
      <c r="L2287" s="262"/>
      <c r="M2287" s="263"/>
      <c r="N2287" s="264"/>
      <c r="O2287" s="264"/>
      <c r="P2287" s="264"/>
      <c r="Q2287" s="264"/>
      <c r="R2287" s="264"/>
      <c r="S2287" s="264"/>
      <c r="T2287" s="265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T2287" s="266" t="s">
        <v>218</v>
      </c>
      <c r="AU2287" s="266" t="s">
        <v>85</v>
      </c>
      <c r="AV2287" s="14" t="s">
        <v>85</v>
      </c>
      <c r="AW2287" s="14" t="s">
        <v>32</v>
      </c>
      <c r="AX2287" s="14" t="s">
        <v>76</v>
      </c>
      <c r="AY2287" s="266" t="s">
        <v>205</v>
      </c>
    </row>
    <row r="2288" s="14" customFormat="1">
      <c r="A2288" s="14"/>
      <c r="B2288" s="256"/>
      <c r="C2288" s="257"/>
      <c r="D2288" s="247" t="s">
        <v>218</v>
      </c>
      <c r="E2288" s="258" t="s">
        <v>1</v>
      </c>
      <c r="F2288" s="259" t="s">
        <v>1884</v>
      </c>
      <c r="G2288" s="257"/>
      <c r="H2288" s="260">
        <v>27.010000000000002</v>
      </c>
      <c r="I2288" s="261"/>
      <c r="J2288" s="257"/>
      <c r="K2288" s="257"/>
      <c r="L2288" s="262"/>
      <c r="M2288" s="263"/>
      <c r="N2288" s="264"/>
      <c r="O2288" s="264"/>
      <c r="P2288" s="264"/>
      <c r="Q2288" s="264"/>
      <c r="R2288" s="264"/>
      <c r="S2288" s="264"/>
      <c r="T2288" s="265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T2288" s="266" t="s">
        <v>218</v>
      </c>
      <c r="AU2288" s="266" t="s">
        <v>85</v>
      </c>
      <c r="AV2288" s="14" t="s">
        <v>85</v>
      </c>
      <c r="AW2288" s="14" t="s">
        <v>32</v>
      </c>
      <c r="AX2288" s="14" t="s">
        <v>76</v>
      </c>
      <c r="AY2288" s="266" t="s">
        <v>205</v>
      </c>
    </row>
    <row r="2289" s="14" customFormat="1">
      <c r="A2289" s="14"/>
      <c r="B2289" s="256"/>
      <c r="C2289" s="257"/>
      <c r="D2289" s="247" t="s">
        <v>218</v>
      </c>
      <c r="E2289" s="258" t="s">
        <v>1</v>
      </c>
      <c r="F2289" s="259" t="s">
        <v>1885</v>
      </c>
      <c r="G2289" s="257"/>
      <c r="H2289" s="260">
        <v>37.590000000000003</v>
      </c>
      <c r="I2289" s="261"/>
      <c r="J2289" s="257"/>
      <c r="K2289" s="257"/>
      <c r="L2289" s="262"/>
      <c r="M2289" s="263"/>
      <c r="N2289" s="264"/>
      <c r="O2289" s="264"/>
      <c r="P2289" s="264"/>
      <c r="Q2289" s="264"/>
      <c r="R2289" s="264"/>
      <c r="S2289" s="264"/>
      <c r="T2289" s="265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T2289" s="266" t="s">
        <v>218</v>
      </c>
      <c r="AU2289" s="266" t="s">
        <v>85</v>
      </c>
      <c r="AV2289" s="14" t="s">
        <v>85</v>
      </c>
      <c r="AW2289" s="14" t="s">
        <v>32</v>
      </c>
      <c r="AX2289" s="14" t="s">
        <v>76</v>
      </c>
      <c r="AY2289" s="266" t="s">
        <v>205</v>
      </c>
    </row>
    <row r="2290" s="14" customFormat="1">
      <c r="A2290" s="14"/>
      <c r="B2290" s="256"/>
      <c r="C2290" s="257"/>
      <c r="D2290" s="247" t="s">
        <v>218</v>
      </c>
      <c r="E2290" s="258" t="s">
        <v>1</v>
      </c>
      <c r="F2290" s="259" t="s">
        <v>1886</v>
      </c>
      <c r="G2290" s="257"/>
      <c r="H2290" s="260">
        <v>14.85</v>
      </c>
      <c r="I2290" s="261"/>
      <c r="J2290" s="257"/>
      <c r="K2290" s="257"/>
      <c r="L2290" s="262"/>
      <c r="M2290" s="263"/>
      <c r="N2290" s="264"/>
      <c r="O2290" s="264"/>
      <c r="P2290" s="264"/>
      <c r="Q2290" s="264"/>
      <c r="R2290" s="264"/>
      <c r="S2290" s="264"/>
      <c r="T2290" s="265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66" t="s">
        <v>218</v>
      </c>
      <c r="AU2290" s="266" t="s">
        <v>85</v>
      </c>
      <c r="AV2290" s="14" t="s">
        <v>85</v>
      </c>
      <c r="AW2290" s="14" t="s">
        <v>32</v>
      </c>
      <c r="AX2290" s="14" t="s">
        <v>76</v>
      </c>
      <c r="AY2290" s="266" t="s">
        <v>205</v>
      </c>
    </row>
    <row r="2291" s="16" customFormat="1">
      <c r="A2291" s="16"/>
      <c r="B2291" s="278"/>
      <c r="C2291" s="279"/>
      <c r="D2291" s="247" t="s">
        <v>218</v>
      </c>
      <c r="E2291" s="280" t="s">
        <v>1</v>
      </c>
      <c r="F2291" s="281" t="s">
        <v>241</v>
      </c>
      <c r="G2291" s="279"/>
      <c r="H2291" s="282">
        <v>112.05</v>
      </c>
      <c r="I2291" s="283"/>
      <c r="J2291" s="279"/>
      <c r="K2291" s="279"/>
      <c r="L2291" s="284"/>
      <c r="M2291" s="285"/>
      <c r="N2291" s="286"/>
      <c r="O2291" s="286"/>
      <c r="P2291" s="286"/>
      <c r="Q2291" s="286"/>
      <c r="R2291" s="286"/>
      <c r="S2291" s="286"/>
      <c r="T2291" s="287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T2291" s="288" t="s">
        <v>218</v>
      </c>
      <c r="AU2291" s="288" t="s">
        <v>85</v>
      </c>
      <c r="AV2291" s="16" t="s">
        <v>214</v>
      </c>
      <c r="AW2291" s="16" t="s">
        <v>32</v>
      </c>
      <c r="AX2291" s="16" t="s">
        <v>76</v>
      </c>
      <c r="AY2291" s="288" t="s">
        <v>205</v>
      </c>
    </row>
    <row r="2292" s="15" customFormat="1">
      <c r="A2292" s="15"/>
      <c r="B2292" s="267"/>
      <c r="C2292" s="268"/>
      <c r="D2292" s="247" t="s">
        <v>218</v>
      </c>
      <c r="E2292" s="269" t="s">
        <v>1</v>
      </c>
      <c r="F2292" s="270" t="s">
        <v>229</v>
      </c>
      <c r="G2292" s="268"/>
      <c r="H2292" s="271">
        <v>179.09</v>
      </c>
      <c r="I2292" s="272"/>
      <c r="J2292" s="268"/>
      <c r="K2292" s="268"/>
      <c r="L2292" s="273"/>
      <c r="M2292" s="274"/>
      <c r="N2292" s="275"/>
      <c r="O2292" s="275"/>
      <c r="P2292" s="275"/>
      <c r="Q2292" s="275"/>
      <c r="R2292" s="275"/>
      <c r="S2292" s="275"/>
      <c r="T2292" s="276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T2292" s="277" t="s">
        <v>218</v>
      </c>
      <c r="AU2292" s="277" t="s">
        <v>85</v>
      </c>
      <c r="AV2292" s="15" t="s">
        <v>213</v>
      </c>
      <c r="AW2292" s="15" t="s">
        <v>32</v>
      </c>
      <c r="AX2292" s="15" t="s">
        <v>83</v>
      </c>
      <c r="AY2292" s="277" t="s">
        <v>205</v>
      </c>
    </row>
    <row r="2293" s="14" customFormat="1">
      <c r="A2293" s="14"/>
      <c r="B2293" s="256"/>
      <c r="C2293" s="257"/>
      <c r="D2293" s="247" t="s">
        <v>218</v>
      </c>
      <c r="E2293" s="257"/>
      <c r="F2293" s="259" t="s">
        <v>1887</v>
      </c>
      <c r="G2293" s="257"/>
      <c r="H2293" s="260">
        <v>188.04499999999999</v>
      </c>
      <c r="I2293" s="261"/>
      <c r="J2293" s="257"/>
      <c r="K2293" s="257"/>
      <c r="L2293" s="262"/>
      <c r="M2293" s="263"/>
      <c r="N2293" s="264"/>
      <c r="O2293" s="264"/>
      <c r="P2293" s="264"/>
      <c r="Q2293" s="264"/>
      <c r="R2293" s="264"/>
      <c r="S2293" s="264"/>
      <c r="T2293" s="265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T2293" s="266" t="s">
        <v>218</v>
      </c>
      <c r="AU2293" s="266" t="s">
        <v>85</v>
      </c>
      <c r="AV2293" s="14" t="s">
        <v>85</v>
      </c>
      <c r="AW2293" s="14" t="s">
        <v>4</v>
      </c>
      <c r="AX2293" s="14" t="s">
        <v>83</v>
      </c>
      <c r="AY2293" s="266" t="s">
        <v>205</v>
      </c>
    </row>
    <row r="2294" s="2" customFormat="1" ht="24.15" customHeight="1">
      <c r="A2294" s="39"/>
      <c r="B2294" s="40"/>
      <c r="C2294" s="289" t="s">
        <v>1888</v>
      </c>
      <c r="D2294" s="289" t="s">
        <v>386</v>
      </c>
      <c r="E2294" s="290" t="s">
        <v>1889</v>
      </c>
      <c r="F2294" s="291" t="s">
        <v>1890</v>
      </c>
      <c r="G2294" s="292" t="s">
        <v>398</v>
      </c>
      <c r="H2294" s="293">
        <v>302.65199999999999</v>
      </c>
      <c r="I2294" s="294"/>
      <c r="J2294" s="295">
        <f>ROUND(I2294*H2294,2)</f>
        <v>0</v>
      </c>
      <c r="K2294" s="291" t="s">
        <v>212</v>
      </c>
      <c r="L2294" s="296"/>
      <c r="M2294" s="297" t="s">
        <v>1</v>
      </c>
      <c r="N2294" s="298" t="s">
        <v>41</v>
      </c>
      <c r="O2294" s="92"/>
      <c r="P2294" s="236">
        <f>O2294*H2294</f>
        <v>0</v>
      </c>
      <c r="Q2294" s="236">
        <v>0.00175</v>
      </c>
      <c r="R2294" s="236">
        <f>Q2294*H2294</f>
        <v>0.52964100000000003</v>
      </c>
      <c r="S2294" s="236">
        <v>0</v>
      </c>
      <c r="T2294" s="237">
        <f>S2294*H2294</f>
        <v>0</v>
      </c>
      <c r="U2294" s="39"/>
      <c r="V2294" s="39"/>
      <c r="W2294" s="39"/>
      <c r="X2294" s="39"/>
      <c r="Y2294" s="39"/>
      <c r="Z2294" s="39"/>
      <c r="AA2294" s="39"/>
      <c r="AB2294" s="39"/>
      <c r="AC2294" s="39"/>
      <c r="AD2294" s="39"/>
      <c r="AE2294" s="39"/>
      <c r="AR2294" s="238" t="s">
        <v>473</v>
      </c>
      <c r="AT2294" s="238" t="s">
        <v>386</v>
      </c>
      <c r="AU2294" s="238" t="s">
        <v>85</v>
      </c>
      <c r="AY2294" s="18" t="s">
        <v>205</v>
      </c>
      <c r="BE2294" s="239">
        <f>IF(N2294="základní",J2294,0)</f>
        <v>0</v>
      </c>
      <c r="BF2294" s="239">
        <f>IF(N2294="snížená",J2294,0)</f>
        <v>0</v>
      </c>
      <c r="BG2294" s="239">
        <f>IF(N2294="zákl. přenesená",J2294,0)</f>
        <v>0</v>
      </c>
      <c r="BH2294" s="239">
        <f>IF(N2294="sníž. přenesená",J2294,0)</f>
        <v>0</v>
      </c>
      <c r="BI2294" s="239">
        <f>IF(N2294="nulová",J2294,0)</f>
        <v>0</v>
      </c>
      <c r="BJ2294" s="18" t="s">
        <v>83</v>
      </c>
      <c r="BK2294" s="239">
        <f>ROUND(I2294*H2294,2)</f>
        <v>0</v>
      </c>
      <c r="BL2294" s="18" t="s">
        <v>303</v>
      </c>
      <c r="BM2294" s="238" t="s">
        <v>1891</v>
      </c>
    </row>
    <row r="2295" s="13" customFormat="1">
      <c r="A2295" s="13"/>
      <c r="B2295" s="245"/>
      <c r="C2295" s="246"/>
      <c r="D2295" s="247" t="s">
        <v>218</v>
      </c>
      <c r="E2295" s="248" t="s">
        <v>1</v>
      </c>
      <c r="F2295" s="249" t="s">
        <v>219</v>
      </c>
      <c r="G2295" s="246"/>
      <c r="H2295" s="248" t="s">
        <v>1</v>
      </c>
      <c r="I2295" s="250"/>
      <c r="J2295" s="246"/>
      <c r="K2295" s="246"/>
      <c r="L2295" s="251"/>
      <c r="M2295" s="252"/>
      <c r="N2295" s="253"/>
      <c r="O2295" s="253"/>
      <c r="P2295" s="253"/>
      <c r="Q2295" s="253"/>
      <c r="R2295" s="253"/>
      <c r="S2295" s="253"/>
      <c r="T2295" s="254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T2295" s="255" t="s">
        <v>218</v>
      </c>
      <c r="AU2295" s="255" t="s">
        <v>85</v>
      </c>
      <c r="AV2295" s="13" t="s">
        <v>83</v>
      </c>
      <c r="AW2295" s="13" t="s">
        <v>32</v>
      </c>
      <c r="AX2295" s="13" t="s">
        <v>76</v>
      </c>
      <c r="AY2295" s="255" t="s">
        <v>205</v>
      </c>
    </row>
    <row r="2296" s="13" customFormat="1">
      <c r="A2296" s="13"/>
      <c r="B2296" s="245"/>
      <c r="C2296" s="246"/>
      <c r="D2296" s="247" t="s">
        <v>218</v>
      </c>
      <c r="E2296" s="248" t="s">
        <v>1</v>
      </c>
      <c r="F2296" s="249" t="s">
        <v>220</v>
      </c>
      <c r="G2296" s="246"/>
      <c r="H2296" s="248" t="s">
        <v>1</v>
      </c>
      <c r="I2296" s="250"/>
      <c r="J2296" s="246"/>
      <c r="K2296" s="246"/>
      <c r="L2296" s="251"/>
      <c r="M2296" s="252"/>
      <c r="N2296" s="253"/>
      <c r="O2296" s="253"/>
      <c r="P2296" s="253"/>
      <c r="Q2296" s="253"/>
      <c r="R2296" s="253"/>
      <c r="S2296" s="253"/>
      <c r="T2296" s="254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T2296" s="255" t="s">
        <v>218</v>
      </c>
      <c r="AU2296" s="255" t="s">
        <v>85</v>
      </c>
      <c r="AV2296" s="13" t="s">
        <v>83</v>
      </c>
      <c r="AW2296" s="13" t="s">
        <v>32</v>
      </c>
      <c r="AX2296" s="13" t="s">
        <v>76</v>
      </c>
      <c r="AY2296" s="255" t="s">
        <v>205</v>
      </c>
    </row>
    <row r="2297" s="13" customFormat="1">
      <c r="A2297" s="13"/>
      <c r="B2297" s="245"/>
      <c r="C2297" s="246"/>
      <c r="D2297" s="247" t="s">
        <v>218</v>
      </c>
      <c r="E2297" s="248" t="s">
        <v>1</v>
      </c>
      <c r="F2297" s="249" t="s">
        <v>222</v>
      </c>
      <c r="G2297" s="246"/>
      <c r="H2297" s="248" t="s">
        <v>1</v>
      </c>
      <c r="I2297" s="250"/>
      <c r="J2297" s="246"/>
      <c r="K2297" s="246"/>
      <c r="L2297" s="251"/>
      <c r="M2297" s="252"/>
      <c r="N2297" s="253"/>
      <c r="O2297" s="253"/>
      <c r="P2297" s="253"/>
      <c r="Q2297" s="253"/>
      <c r="R2297" s="253"/>
      <c r="S2297" s="253"/>
      <c r="T2297" s="254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T2297" s="255" t="s">
        <v>218</v>
      </c>
      <c r="AU2297" s="255" t="s">
        <v>85</v>
      </c>
      <c r="AV2297" s="13" t="s">
        <v>83</v>
      </c>
      <c r="AW2297" s="13" t="s">
        <v>32</v>
      </c>
      <c r="AX2297" s="13" t="s">
        <v>76</v>
      </c>
      <c r="AY2297" s="255" t="s">
        <v>205</v>
      </c>
    </row>
    <row r="2298" s="13" customFormat="1">
      <c r="A2298" s="13"/>
      <c r="B2298" s="245"/>
      <c r="C2298" s="246"/>
      <c r="D2298" s="247" t="s">
        <v>218</v>
      </c>
      <c r="E2298" s="248" t="s">
        <v>1</v>
      </c>
      <c r="F2298" s="249" t="s">
        <v>1201</v>
      </c>
      <c r="G2298" s="246"/>
      <c r="H2298" s="248" t="s">
        <v>1</v>
      </c>
      <c r="I2298" s="250"/>
      <c r="J2298" s="246"/>
      <c r="K2298" s="246"/>
      <c r="L2298" s="251"/>
      <c r="M2298" s="252"/>
      <c r="N2298" s="253"/>
      <c r="O2298" s="253"/>
      <c r="P2298" s="253"/>
      <c r="Q2298" s="253"/>
      <c r="R2298" s="253"/>
      <c r="S2298" s="253"/>
      <c r="T2298" s="254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T2298" s="255" t="s">
        <v>218</v>
      </c>
      <c r="AU2298" s="255" t="s">
        <v>85</v>
      </c>
      <c r="AV2298" s="13" t="s">
        <v>83</v>
      </c>
      <c r="AW2298" s="13" t="s">
        <v>32</v>
      </c>
      <c r="AX2298" s="13" t="s">
        <v>76</v>
      </c>
      <c r="AY2298" s="255" t="s">
        <v>205</v>
      </c>
    </row>
    <row r="2299" s="14" customFormat="1">
      <c r="A2299" s="14"/>
      <c r="B2299" s="256"/>
      <c r="C2299" s="257"/>
      <c r="D2299" s="247" t="s">
        <v>218</v>
      </c>
      <c r="E2299" s="258" t="s">
        <v>1</v>
      </c>
      <c r="F2299" s="259" t="s">
        <v>1878</v>
      </c>
      <c r="G2299" s="257"/>
      <c r="H2299" s="260">
        <v>8.9600000000000009</v>
      </c>
      <c r="I2299" s="261"/>
      <c r="J2299" s="257"/>
      <c r="K2299" s="257"/>
      <c r="L2299" s="262"/>
      <c r="M2299" s="263"/>
      <c r="N2299" s="264"/>
      <c r="O2299" s="264"/>
      <c r="P2299" s="264"/>
      <c r="Q2299" s="264"/>
      <c r="R2299" s="264"/>
      <c r="S2299" s="264"/>
      <c r="T2299" s="265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T2299" s="266" t="s">
        <v>218</v>
      </c>
      <c r="AU2299" s="266" t="s">
        <v>85</v>
      </c>
      <c r="AV2299" s="14" t="s">
        <v>85</v>
      </c>
      <c r="AW2299" s="14" t="s">
        <v>32</v>
      </c>
      <c r="AX2299" s="14" t="s">
        <v>76</v>
      </c>
      <c r="AY2299" s="266" t="s">
        <v>205</v>
      </c>
    </row>
    <row r="2300" s="14" customFormat="1">
      <c r="A2300" s="14"/>
      <c r="B2300" s="256"/>
      <c r="C2300" s="257"/>
      <c r="D2300" s="247" t="s">
        <v>218</v>
      </c>
      <c r="E2300" s="258" t="s">
        <v>1</v>
      </c>
      <c r="F2300" s="259" t="s">
        <v>1879</v>
      </c>
      <c r="G2300" s="257"/>
      <c r="H2300" s="260">
        <v>17.280000000000001</v>
      </c>
      <c r="I2300" s="261"/>
      <c r="J2300" s="257"/>
      <c r="K2300" s="257"/>
      <c r="L2300" s="262"/>
      <c r="M2300" s="263"/>
      <c r="N2300" s="264"/>
      <c r="O2300" s="264"/>
      <c r="P2300" s="264"/>
      <c r="Q2300" s="264"/>
      <c r="R2300" s="264"/>
      <c r="S2300" s="264"/>
      <c r="T2300" s="265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T2300" s="266" t="s">
        <v>218</v>
      </c>
      <c r="AU2300" s="266" t="s">
        <v>85</v>
      </c>
      <c r="AV2300" s="14" t="s">
        <v>85</v>
      </c>
      <c r="AW2300" s="14" t="s">
        <v>32</v>
      </c>
      <c r="AX2300" s="14" t="s">
        <v>76</v>
      </c>
      <c r="AY2300" s="266" t="s">
        <v>205</v>
      </c>
    </row>
    <row r="2301" s="14" customFormat="1">
      <c r="A2301" s="14"/>
      <c r="B2301" s="256"/>
      <c r="C2301" s="257"/>
      <c r="D2301" s="247" t="s">
        <v>218</v>
      </c>
      <c r="E2301" s="258" t="s">
        <v>1</v>
      </c>
      <c r="F2301" s="259" t="s">
        <v>1880</v>
      </c>
      <c r="G2301" s="257"/>
      <c r="H2301" s="260">
        <v>5.4299999999999997</v>
      </c>
      <c r="I2301" s="261"/>
      <c r="J2301" s="257"/>
      <c r="K2301" s="257"/>
      <c r="L2301" s="262"/>
      <c r="M2301" s="263"/>
      <c r="N2301" s="264"/>
      <c r="O2301" s="264"/>
      <c r="P2301" s="264"/>
      <c r="Q2301" s="264"/>
      <c r="R2301" s="264"/>
      <c r="S2301" s="264"/>
      <c r="T2301" s="265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66" t="s">
        <v>218</v>
      </c>
      <c r="AU2301" s="266" t="s">
        <v>85</v>
      </c>
      <c r="AV2301" s="14" t="s">
        <v>85</v>
      </c>
      <c r="AW2301" s="14" t="s">
        <v>32</v>
      </c>
      <c r="AX2301" s="14" t="s">
        <v>76</v>
      </c>
      <c r="AY2301" s="266" t="s">
        <v>205</v>
      </c>
    </row>
    <row r="2302" s="14" customFormat="1">
      <c r="A2302" s="14"/>
      <c r="B2302" s="256"/>
      <c r="C2302" s="257"/>
      <c r="D2302" s="247" t="s">
        <v>218</v>
      </c>
      <c r="E2302" s="258" t="s">
        <v>1</v>
      </c>
      <c r="F2302" s="259" t="s">
        <v>1881</v>
      </c>
      <c r="G2302" s="257"/>
      <c r="H2302" s="260">
        <v>6.5700000000000003</v>
      </c>
      <c r="I2302" s="261"/>
      <c r="J2302" s="257"/>
      <c r="K2302" s="257"/>
      <c r="L2302" s="262"/>
      <c r="M2302" s="263"/>
      <c r="N2302" s="264"/>
      <c r="O2302" s="264"/>
      <c r="P2302" s="264"/>
      <c r="Q2302" s="264"/>
      <c r="R2302" s="264"/>
      <c r="S2302" s="264"/>
      <c r="T2302" s="265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T2302" s="266" t="s">
        <v>218</v>
      </c>
      <c r="AU2302" s="266" t="s">
        <v>85</v>
      </c>
      <c r="AV2302" s="14" t="s">
        <v>85</v>
      </c>
      <c r="AW2302" s="14" t="s">
        <v>32</v>
      </c>
      <c r="AX2302" s="14" t="s">
        <v>76</v>
      </c>
      <c r="AY2302" s="266" t="s">
        <v>205</v>
      </c>
    </row>
    <row r="2303" s="16" customFormat="1">
      <c r="A2303" s="16"/>
      <c r="B2303" s="278"/>
      <c r="C2303" s="279"/>
      <c r="D2303" s="247" t="s">
        <v>218</v>
      </c>
      <c r="E2303" s="280" t="s">
        <v>1</v>
      </c>
      <c r="F2303" s="281" t="s">
        <v>241</v>
      </c>
      <c r="G2303" s="279"/>
      <c r="H2303" s="282">
        <v>38.240000000000002</v>
      </c>
      <c r="I2303" s="283"/>
      <c r="J2303" s="279"/>
      <c r="K2303" s="279"/>
      <c r="L2303" s="284"/>
      <c r="M2303" s="285"/>
      <c r="N2303" s="286"/>
      <c r="O2303" s="286"/>
      <c r="P2303" s="286"/>
      <c r="Q2303" s="286"/>
      <c r="R2303" s="286"/>
      <c r="S2303" s="286"/>
      <c r="T2303" s="287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T2303" s="288" t="s">
        <v>218</v>
      </c>
      <c r="AU2303" s="288" t="s">
        <v>85</v>
      </c>
      <c r="AV2303" s="16" t="s">
        <v>214</v>
      </c>
      <c r="AW2303" s="16" t="s">
        <v>32</v>
      </c>
      <c r="AX2303" s="16" t="s">
        <v>76</v>
      </c>
      <c r="AY2303" s="288" t="s">
        <v>205</v>
      </c>
    </row>
    <row r="2304" s="13" customFormat="1">
      <c r="A2304" s="13"/>
      <c r="B2304" s="245"/>
      <c r="C2304" s="246"/>
      <c r="D2304" s="247" t="s">
        <v>218</v>
      </c>
      <c r="E2304" s="248" t="s">
        <v>1</v>
      </c>
      <c r="F2304" s="249" t="s">
        <v>1206</v>
      </c>
      <c r="G2304" s="246"/>
      <c r="H2304" s="248" t="s">
        <v>1</v>
      </c>
      <c r="I2304" s="250"/>
      <c r="J2304" s="246"/>
      <c r="K2304" s="246"/>
      <c r="L2304" s="251"/>
      <c r="M2304" s="252"/>
      <c r="N2304" s="253"/>
      <c r="O2304" s="253"/>
      <c r="P2304" s="253"/>
      <c r="Q2304" s="253"/>
      <c r="R2304" s="253"/>
      <c r="S2304" s="253"/>
      <c r="T2304" s="254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55" t="s">
        <v>218</v>
      </c>
      <c r="AU2304" s="255" t="s">
        <v>85</v>
      </c>
      <c r="AV2304" s="13" t="s">
        <v>83</v>
      </c>
      <c r="AW2304" s="13" t="s">
        <v>32</v>
      </c>
      <c r="AX2304" s="13" t="s">
        <v>76</v>
      </c>
      <c r="AY2304" s="255" t="s">
        <v>205</v>
      </c>
    </row>
    <row r="2305" s="14" customFormat="1">
      <c r="A2305" s="14"/>
      <c r="B2305" s="256"/>
      <c r="C2305" s="257"/>
      <c r="D2305" s="247" t="s">
        <v>218</v>
      </c>
      <c r="E2305" s="258" t="s">
        <v>1</v>
      </c>
      <c r="F2305" s="259" t="s">
        <v>1882</v>
      </c>
      <c r="G2305" s="257"/>
      <c r="H2305" s="260">
        <v>28.800000000000001</v>
      </c>
      <c r="I2305" s="261"/>
      <c r="J2305" s="257"/>
      <c r="K2305" s="257"/>
      <c r="L2305" s="262"/>
      <c r="M2305" s="263"/>
      <c r="N2305" s="264"/>
      <c r="O2305" s="264"/>
      <c r="P2305" s="264"/>
      <c r="Q2305" s="264"/>
      <c r="R2305" s="264"/>
      <c r="S2305" s="264"/>
      <c r="T2305" s="265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T2305" s="266" t="s">
        <v>218</v>
      </c>
      <c r="AU2305" s="266" t="s">
        <v>85</v>
      </c>
      <c r="AV2305" s="14" t="s">
        <v>85</v>
      </c>
      <c r="AW2305" s="14" t="s">
        <v>32</v>
      </c>
      <c r="AX2305" s="14" t="s">
        <v>76</v>
      </c>
      <c r="AY2305" s="266" t="s">
        <v>205</v>
      </c>
    </row>
    <row r="2306" s="16" customFormat="1">
      <c r="A2306" s="16"/>
      <c r="B2306" s="278"/>
      <c r="C2306" s="279"/>
      <c r="D2306" s="247" t="s">
        <v>218</v>
      </c>
      <c r="E2306" s="280" t="s">
        <v>1</v>
      </c>
      <c r="F2306" s="281" t="s">
        <v>241</v>
      </c>
      <c r="G2306" s="279"/>
      <c r="H2306" s="282">
        <v>28.800000000000001</v>
      </c>
      <c r="I2306" s="283"/>
      <c r="J2306" s="279"/>
      <c r="K2306" s="279"/>
      <c r="L2306" s="284"/>
      <c r="M2306" s="285"/>
      <c r="N2306" s="286"/>
      <c r="O2306" s="286"/>
      <c r="P2306" s="286"/>
      <c r="Q2306" s="286"/>
      <c r="R2306" s="286"/>
      <c r="S2306" s="286"/>
      <c r="T2306" s="287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T2306" s="288" t="s">
        <v>218</v>
      </c>
      <c r="AU2306" s="288" t="s">
        <v>85</v>
      </c>
      <c r="AV2306" s="16" t="s">
        <v>214</v>
      </c>
      <c r="AW2306" s="16" t="s">
        <v>32</v>
      </c>
      <c r="AX2306" s="16" t="s">
        <v>76</v>
      </c>
      <c r="AY2306" s="288" t="s">
        <v>205</v>
      </c>
    </row>
    <row r="2307" s="13" customFormat="1">
      <c r="A2307" s="13"/>
      <c r="B2307" s="245"/>
      <c r="C2307" s="246"/>
      <c r="D2307" s="247" t="s">
        <v>218</v>
      </c>
      <c r="E2307" s="248" t="s">
        <v>1</v>
      </c>
      <c r="F2307" s="249" t="s">
        <v>1214</v>
      </c>
      <c r="G2307" s="246"/>
      <c r="H2307" s="248" t="s">
        <v>1</v>
      </c>
      <c r="I2307" s="250"/>
      <c r="J2307" s="246"/>
      <c r="K2307" s="246"/>
      <c r="L2307" s="251"/>
      <c r="M2307" s="252"/>
      <c r="N2307" s="253"/>
      <c r="O2307" s="253"/>
      <c r="P2307" s="253"/>
      <c r="Q2307" s="253"/>
      <c r="R2307" s="253"/>
      <c r="S2307" s="253"/>
      <c r="T2307" s="254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T2307" s="255" t="s">
        <v>218</v>
      </c>
      <c r="AU2307" s="255" t="s">
        <v>85</v>
      </c>
      <c r="AV2307" s="13" t="s">
        <v>83</v>
      </c>
      <c r="AW2307" s="13" t="s">
        <v>32</v>
      </c>
      <c r="AX2307" s="13" t="s">
        <v>76</v>
      </c>
      <c r="AY2307" s="255" t="s">
        <v>205</v>
      </c>
    </row>
    <row r="2308" s="14" customFormat="1">
      <c r="A2308" s="14"/>
      <c r="B2308" s="256"/>
      <c r="C2308" s="257"/>
      <c r="D2308" s="247" t="s">
        <v>218</v>
      </c>
      <c r="E2308" s="258" t="s">
        <v>1</v>
      </c>
      <c r="F2308" s="259" t="s">
        <v>1868</v>
      </c>
      <c r="G2308" s="257"/>
      <c r="H2308" s="260">
        <v>14.560000000000001</v>
      </c>
      <c r="I2308" s="261"/>
      <c r="J2308" s="257"/>
      <c r="K2308" s="257"/>
      <c r="L2308" s="262"/>
      <c r="M2308" s="263"/>
      <c r="N2308" s="264"/>
      <c r="O2308" s="264"/>
      <c r="P2308" s="264"/>
      <c r="Q2308" s="264"/>
      <c r="R2308" s="264"/>
      <c r="S2308" s="264"/>
      <c r="T2308" s="265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T2308" s="266" t="s">
        <v>218</v>
      </c>
      <c r="AU2308" s="266" t="s">
        <v>85</v>
      </c>
      <c r="AV2308" s="14" t="s">
        <v>85</v>
      </c>
      <c r="AW2308" s="14" t="s">
        <v>32</v>
      </c>
      <c r="AX2308" s="14" t="s">
        <v>76</v>
      </c>
      <c r="AY2308" s="266" t="s">
        <v>205</v>
      </c>
    </row>
    <row r="2309" s="14" customFormat="1">
      <c r="A2309" s="14"/>
      <c r="B2309" s="256"/>
      <c r="C2309" s="257"/>
      <c r="D2309" s="247" t="s">
        <v>218</v>
      </c>
      <c r="E2309" s="258" t="s">
        <v>1</v>
      </c>
      <c r="F2309" s="259" t="s">
        <v>1869</v>
      </c>
      <c r="G2309" s="257"/>
      <c r="H2309" s="260">
        <v>6.8200000000000003</v>
      </c>
      <c r="I2309" s="261"/>
      <c r="J2309" s="257"/>
      <c r="K2309" s="257"/>
      <c r="L2309" s="262"/>
      <c r="M2309" s="263"/>
      <c r="N2309" s="264"/>
      <c r="O2309" s="264"/>
      <c r="P2309" s="264"/>
      <c r="Q2309" s="264"/>
      <c r="R2309" s="264"/>
      <c r="S2309" s="264"/>
      <c r="T2309" s="265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T2309" s="266" t="s">
        <v>218</v>
      </c>
      <c r="AU2309" s="266" t="s">
        <v>85</v>
      </c>
      <c r="AV2309" s="14" t="s">
        <v>85</v>
      </c>
      <c r="AW2309" s="14" t="s">
        <v>32</v>
      </c>
      <c r="AX2309" s="14" t="s">
        <v>76</v>
      </c>
      <c r="AY2309" s="266" t="s">
        <v>205</v>
      </c>
    </row>
    <row r="2310" s="14" customFormat="1">
      <c r="A2310" s="14"/>
      <c r="B2310" s="256"/>
      <c r="C2310" s="257"/>
      <c r="D2310" s="247" t="s">
        <v>218</v>
      </c>
      <c r="E2310" s="258" t="s">
        <v>1</v>
      </c>
      <c r="F2310" s="259" t="s">
        <v>1870</v>
      </c>
      <c r="G2310" s="257"/>
      <c r="H2310" s="260">
        <v>7.1100000000000003</v>
      </c>
      <c r="I2310" s="261"/>
      <c r="J2310" s="257"/>
      <c r="K2310" s="257"/>
      <c r="L2310" s="262"/>
      <c r="M2310" s="263"/>
      <c r="N2310" s="264"/>
      <c r="O2310" s="264"/>
      <c r="P2310" s="264"/>
      <c r="Q2310" s="264"/>
      <c r="R2310" s="264"/>
      <c r="S2310" s="264"/>
      <c r="T2310" s="265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T2310" s="266" t="s">
        <v>218</v>
      </c>
      <c r="AU2310" s="266" t="s">
        <v>85</v>
      </c>
      <c r="AV2310" s="14" t="s">
        <v>85</v>
      </c>
      <c r="AW2310" s="14" t="s">
        <v>32</v>
      </c>
      <c r="AX2310" s="14" t="s">
        <v>76</v>
      </c>
      <c r="AY2310" s="266" t="s">
        <v>205</v>
      </c>
    </row>
    <row r="2311" s="16" customFormat="1">
      <c r="A2311" s="16"/>
      <c r="B2311" s="278"/>
      <c r="C2311" s="279"/>
      <c r="D2311" s="247" t="s">
        <v>218</v>
      </c>
      <c r="E2311" s="280" t="s">
        <v>1</v>
      </c>
      <c r="F2311" s="281" t="s">
        <v>241</v>
      </c>
      <c r="G2311" s="279"/>
      <c r="H2311" s="282">
        <v>28.489999999999998</v>
      </c>
      <c r="I2311" s="283"/>
      <c r="J2311" s="279"/>
      <c r="K2311" s="279"/>
      <c r="L2311" s="284"/>
      <c r="M2311" s="285"/>
      <c r="N2311" s="286"/>
      <c r="O2311" s="286"/>
      <c r="P2311" s="286"/>
      <c r="Q2311" s="286"/>
      <c r="R2311" s="286"/>
      <c r="S2311" s="286"/>
      <c r="T2311" s="287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T2311" s="288" t="s">
        <v>218</v>
      </c>
      <c r="AU2311" s="288" t="s">
        <v>85</v>
      </c>
      <c r="AV2311" s="16" t="s">
        <v>214</v>
      </c>
      <c r="AW2311" s="16" t="s">
        <v>32</v>
      </c>
      <c r="AX2311" s="16" t="s">
        <v>76</v>
      </c>
      <c r="AY2311" s="288" t="s">
        <v>205</v>
      </c>
    </row>
    <row r="2312" s="13" customFormat="1">
      <c r="A2312" s="13"/>
      <c r="B2312" s="245"/>
      <c r="C2312" s="246"/>
      <c r="D2312" s="247" t="s">
        <v>218</v>
      </c>
      <c r="E2312" s="248" t="s">
        <v>1</v>
      </c>
      <c r="F2312" s="249" t="s">
        <v>1220</v>
      </c>
      <c r="G2312" s="246"/>
      <c r="H2312" s="248" t="s">
        <v>1</v>
      </c>
      <c r="I2312" s="250"/>
      <c r="J2312" s="246"/>
      <c r="K2312" s="246"/>
      <c r="L2312" s="251"/>
      <c r="M2312" s="252"/>
      <c r="N2312" s="253"/>
      <c r="O2312" s="253"/>
      <c r="P2312" s="253"/>
      <c r="Q2312" s="253"/>
      <c r="R2312" s="253"/>
      <c r="S2312" s="253"/>
      <c r="T2312" s="254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T2312" s="255" t="s">
        <v>218</v>
      </c>
      <c r="AU2312" s="255" t="s">
        <v>85</v>
      </c>
      <c r="AV2312" s="13" t="s">
        <v>83</v>
      </c>
      <c r="AW2312" s="13" t="s">
        <v>32</v>
      </c>
      <c r="AX2312" s="13" t="s">
        <v>76</v>
      </c>
      <c r="AY2312" s="255" t="s">
        <v>205</v>
      </c>
    </row>
    <row r="2313" s="14" customFormat="1">
      <c r="A2313" s="14"/>
      <c r="B2313" s="256"/>
      <c r="C2313" s="257"/>
      <c r="D2313" s="247" t="s">
        <v>218</v>
      </c>
      <c r="E2313" s="258" t="s">
        <v>1</v>
      </c>
      <c r="F2313" s="259" t="s">
        <v>1871</v>
      </c>
      <c r="G2313" s="257"/>
      <c r="H2313" s="260">
        <v>23.68</v>
      </c>
      <c r="I2313" s="261"/>
      <c r="J2313" s="257"/>
      <c r="K2313" s="257"/>
      <c r="L2313" s="262"/>
      <c r="M2313" s="263"/>
      <c r="N2313" s="264"/>
      <c r="O2313" s="264"/>
      <c r="P2313" s="264"/>
      <c r="Q2313" s="264"/>
      <c r="R2313" s="264"/>
      <c r="S2313" s="264"/>
      <c r="T2313" s="265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T2313" s="266" t="s">
        <v>218</v>
      </c>
      <c r="AU2313" s="266" t="s">
        <v>85</v>
      </c>
      <c r="AV2313" s="14" t="s">
        <v>85</v>
      </c>
      <c r="AW2313" s="14" t="s">
        <v>32</v>
      </c>
      <c r="AX2313" s="14" t="s">
        <v>76</v>
      </c>
      <c r="AY2313" s="266" t="s">
        <v>205</v>
      </c>
    </row>
    <row r="2314" s="14" customFormat="1">
      <c r="A2314" s="14"/>
      <c r="B2314" s="256"/>
      <c r="C2314" s="257"/>
      <c r="D2314" s="247" t="s">
        <v>218</v>
      </c>
      <c r="E2314" s="258" t="s">
        <v>1</v>
      </c>
      <c r="F2314" s="259" t="s">
        <v>1872</v>
      </c>
      <c r="G2314" s="257"/>
      <c r="H2314" s="260">
        <v>56.979999999999997</v>
      </c>
      <c r="I2314" s="261"/>
      <c r="J2314" s="257"/>
      <c r="K2314" s="257"/>
      <c r="L2314" s="262"/>
      <c r="M2314" s="263"/>
      <c r="N2314" s="264"/>
      <c r="O2314" s="264"/>
      <c r="P2314" s="264"/>
      <c r="Q2314" s="264"/>
      <c r="R2314" s="264"/>
      <c r="S2314" s="264"/>
      <c r="T2314" s="265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66" t="s">
        <v>218</v>
      </c>
      <c r="AU2314" s="266" t="s">
        <v>85</v>
      </c>
      <c r="AV2314" s="14" t="s">
        <v>85</v>
      </c>
      <c r="AW2314" s="14" t="s">
        <v>32</v>
      </c>
      <c r="AX2314" s="14" t="s">
        <v>76</v>
      </c>
      <c r="AY2314" s="266" t="s">
        <v>205</v>
      </c>
    </row>
    <row r="2315" s="16" customFormat="1">
      <c r="A2315" s="16"/>
      <c r="B2315" s="278"/>
      <c r="C2315" s="279"/>
      <c r="D2315" s="247" t="s">
        <v>218</v>
      </c>
      <c r="E2315" s="280" t="s">
        <v>1</v>
      </c>
      <c r="F2315" s="281" t="s">
        <v>241</v>
      </c>
      <c r="G2315" s="279"/>
      <c r="H2315" s="282">
        <v>80.659999999999997</v>
      </c>
      <c r="I2315" s="283"/>
      <c r="J2315" s="279"/>
      <c r="K2315" s="279"/>
      <c r="L2315" s="284"/>
      <c r="M2315" s="285"/>
      <c r="N2315" s="286"/>
      <c r="O2315" s="286"/>
      <c r="P2315" s="286"/>
      <c r="Q2315" s="286"/>
      <c r="R2315" s="286"/>
      <c r="S2315" s="286"/>
      <c r="T2315" s="287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T2315" s="288" t="s">
        <v>218</v>
      </c>
      <c r="AU2315" s="288" t="s">
        <v>85</v>
      </c>
      <c r="AV2315" s="16" t="s">
        <v>214</v>
      </c>
      <c r="AW2315" s="16" t="s">
        <v>32</v>
      </c>
      <c r="AX2315" s="16" t="s">
        <v>76</v>
      </c>
      <c r="AY2315" s="288" t="s">
        <v>205</v>
      </c>
    </row>
    <row r="2316" s="13" customFormat="1">
      <c r="A2316" s="13"/>
      <c r="B2316" s="245"/>
      <c r="C2316" s="246"/>
      <c r="D2316" s="247" t="s">
        <v>218</v>
      </c>
      <c r="E2316" s="248" t="s">
        <v>1</v>
      </c>
      <c r="F2316" s="249" t="s">
        <v>1208</v>
      </c>
      <c r="G2316" s="246"/>
      <c r="H2316" s="248" t="s">
        <v>1</v>
      </c>
      <c r="I2316" s="250"/>
      <c r="J2316" s="246"/>
      <c r="K2316" s="246"/>
      <c r="L2316" s="251"/>
      <c r="M2316" s="252"/>
      <c r="N2316" s="253"/>
      <c r="O2316" s="253"/>
      <c r="P2316" s="253"/>
      <c r="Q2316" s="253"/>
      <c r="R2316" s="253"/>
      <c r="S2316" s="253"/>
      <c r="T2316" s="254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55" t="s">
        <v>218</v>
      </c>
      <c r="AU2316" s="255" t="s">
        <v>85</v>
      </c>
      <c r="AV2316" s="13" t="s">
        <v>83</v>
      </c>
      <c r="AW2316" s="13" t="s">
        <v>32</v>
      </c>
      <c r="AX2316" s="13" t="s">
        <v>76</v>
      </c>
      <c r="AY2316" s="255" t="s">
        <v>205</v>
      </c>
    </row>
    <row r="2317" s="14" customFormat="1">
      <c r="A2317" s="14"/>
      <c r="B2317" s="256"/>
      <c r="C2317" s="257"/>
      <c r="D2317" s="247" t="s">
        <v>218</v>
      </c>
      <c r="E2317" s="258" t="s">
        <v>1</v>
      </c>
      <c r="F2317" s="259" t="s">
        <v>1883</v>
      </c>
      <c r="G2317" s="257"/>
      <c r="H2317" s="260">
        <v>32.600000000000001</v>
      </c>
      <c r="I2317" s="261"/>
      <c r="J2317" s="257"/>
      <c r="K2317" s="257"/>
      <c r="L2317" s="262"/>
      <c r="M2317" s="263"/>
      <c r="N2317" s="264"/>
      <c r="O2317" s="264"/>
      <c r="P2317" s="264"/>
      <c r="Q2317" s="264"/>
      <c r="R2317" s="264"/>
      <c r="S2317" s="264"/>
      <c r="T2317" s="265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66" t="s">
        <v>218</v>
      </c>
      <c r="AU2317" s="266" t="s">
        <v>85</v>
      </c>
      <c r="AV2317" s="14" t="s">
        <v>85</v>
      </c>
      <c r="AW2317" s="14" t="s">
        <v>32</v>
      </c>
      <c r="AX2317" s="14" t="s">
        <v>76</v>
      </c>
      <c r="AY2317" s="266" t="s">
        <v>205</v>
      </c>
    </row>
    <row r="2318" s="14" customFormat="1">
      <c r="A2318" s="14"/>
      <c r="B2318" s="256"/>
      <c r="C2318" s="257"/>
      <c r="D2318" s="247" t="s">
        <v>218</v>
      </c>
      <c r="E2318" s="258" t="s">
        <v>1</v>
      </c>
      <c r="F2318" s="259" t="s">
        <v>1884</v>
      </c>
      <c r="G2318" s="257"/>
      <c r="H2318" s="260">
        <v>27.010000000000002</v>
      </c>
      <c r="I2318" s="261"/>
      <c r="J2318" s="257"/>
      <c r="K2318" s="257"/>
      <c r="L2318" s="262"/>
      <c r="M2318" s="263"/>
      <c r="N2318" s="264"/>
      <c r="O2318" s="264"/>
      <c r="P2318" s="264"/>
      <c r="Q2318" s="264"/>
      <c r="R2318" s="264"/>
      <c r="S2318" s="264"/>
      <c r="T2318" s="265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66" t="s">
        <v>218</v>
      </c>
      <c r="AU2318" s="266" t="s">
        <v>85</v>
      </c>
      <c r="AV2318" s="14" t="s">
        <v>85</v>
      </c>
      <c r="AW2318" s="14" t="s">
        <v>32</v>
      </c>
      <c r="AX2318" s="14" t="s">
        <v>76</v>
      </c>
      <c r="AY2318" s="266" t="s">
        <v>205</v>
      </c>
    </row>
    <row r="2319" s="14" customFormat="1">
      <c r="A2319" s="14"/>
      <c r="B2319" s="256"/>
      <c r="C2319" s="257"/>
      <c r="D2319" s="247" t="s">
        <v>218</v>
      </c>
      <c r="E2319" s="258" t="s">
        <v>1</v>
      </c>
      <c r="F2319" s="259" t="s">
        <v>1885</v>
      </c>
      <c r="G2319" s="257"/>
      <c r="H2319" s="260">
        <v>37.590000000000003</v>
      </c>
      <c r="I2319" s="261"/>
      <c r="J2319" s="257"/>
      <c r="K2319" s="257"/>
      <c r="L2319" s="262"/>
      <c r="M2319" s="263"/>
      <c r="N2319" s="264"/>
      <c r="O2319" s="264"/>
      <c r="P2319" s="264"/>
      <c r="Q2319" s="264"/>
      <c r="R2319" s="264"/>
      <c r="S2319" s="264"/>
      <c r="T2319" s="265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T2319" s="266" t="s">
        <v>218</v>
      </c>
      <c r="AU2319" s="266" t="s">
        <v>85</v>
      </c>
      <c r="AV2319" s="14" t="s">
        <v>85</v>
      </c>
      <c r="AW2319" s="14" t="s">
        <v>32</v>
      </c>
      <c r="AX2319" s="14" t="s">
        <v>76</v>
      </c>
      <c r="AY2319" s="266" t="s">
        <v>205</v>
      </c>
    </row>
    <row r="2320" s="14" customFormat="1">
      <c r="A2320" s="14"/>
      <c r="B2320" s="256"/>
      <c r="C2320" s="257"/>
      <c r="D2320" s="247" t="s">
        <v>218</v>
      </c>
      <c r="E2320" s="258" t="s">
        <v>1</v>
      </c>
      <c r="F2320" s="259" t="s">
        <v>1886</v>
      </c>
      <c r="G2320" s="257"/>
      <c r="H2320" s="260">
        <v>14.85</v>
      </c>
      <c r="I2320" s="261"/>
      <c r="J2320" s="257"/>
      <c r="K2320" s="257"/>
      <c r="L2320" s="262"/>
      <c r="M2320" s="263"/>
      <c r="N2320" s="264"/>
      <c r="O2320" s="264"/>
      <c r="P2320" s="264"/>
      <c r="Q2320" s="264"/>
      <c r="R2320" s="264"/>
      <c r="S2320" s="264"/>
      <c r="T2320" s="265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T2320" s="266" t="s">
        <v>218</v>
      </c>
      <c r="AU2320" s="266" t="s">
        <v>85</v>
      </c>
      <c r="AV2320" s="14" t="s">
        <v>85</v>
      </c>
      <c r="AW2320" s="14" t="s">
        <v>32</v>
      </c>
      <c r="AX2320" s="14" t="s">
        <v>76</v>
      </c>
      <c r="AY2320" s="266" t="s">
        <v>205</v>
      </c>
    </row>
    <row r="2321" s="16" customFormat="1">
      <c r="A2321" s="16"/>
      <c r="B2321" s="278"/>
      <c r="C2321" s="279"/>
      <c r="D2321" s="247" t="s">
        <v>218</v>
      </c>
      <c r="E2321" s="280" t="s">
        <v>1</v>
      </c>
      <c r="F2321" s="281" t="s">
        <v>241</v>
      </c>
      <c r="G2321" s="279"/>
      <c r="H2321" s="282">
        <v>112.05</v>
      </c>
      <c r="I2321" s="283"/>
      <c r="J2321" s="279"/>
      <c r="K2321" s="279"/>
      <c r="L2321" s="284"/>
      <c r="M2321" s="285"/>
      <c r="N2321" s="286"/>
      <c r="O2321" s="286"/>
      <c r="P2321" s="286"/>
      <c r="Q2321" s="286"/>
      <c r="R2321" s="286"/>
      <c r="S2321" s="286"/>
      <c r="T2321" s="287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T2321" s="288" t="s">
        <v>218</v>
      </c>
      <c r="AU2321" s="288" t="s">
        <v>85</v>
      </c>
      <c r="AV2321" s="16" t="s">
        <v>214</v>
      </c>
      <c r="AW2321" s="16" t="s">
        <v>32</v>
      </c>
      <c r="AX2321" s="16" t="s">
        <v>76</v>
      </c>
      <c r="AY2321" s="288" t="s">
        <v>205</v>
      </c>
    </row>
    <row r="2322" s="15" customFormat="1">
      <c r="A2322" s="15"/>
      <c r="B2322" s="267"/>
      <c r="C2322" s="268"/>
      <c r="D2322" s="247" t="s">
        <v>218</v>
      </c>
      <c r="E2322" s="269" t="s">
        <v>1</v>
      </c>
      <c r="F2322" s="270" t="s">
        <v>229</v>
      </c>
      <c r="G2322" s="268"/>
      <c r="H2322" s="271">
        <v>288.24000000000001</v>
      </c>
      <c r="I2322" s="272"/>
      <c r="J2322" s="268"/>
      <c r="K2322" s="268"/>
      <c r="L2322" s="273"/>
      <c r="M2322" s="274"/>
      <c r="N2322" s="275"/>
      <c r="O2322" s="275"/>
      <c r="P2322" s="275"/>
      <c r="Q2322" s="275"/>
      <c r="R2322" s="275"/>
      <c r="S2322" s="275"/>
      <c r="T2322" s="276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T2322" s="277" t="s">
        <v>218</v>
      </c>
      <c r="AU2322" s="277" t="s">
        <v>85</v>
      </c>
      <c r="AV2322" s="15" t="s">
        <v>213</v>
      </c>
      <c r="AW2322" s="15" t="s">
        <v>32</v>
      </c>
      <c r="AX2322" s="15" t="s">
        <v>83</v>
      </c>
      <c r="AY2322" s="277" t="s">
        <v>205</v>
      </c>
    </row>
    <row r="2323" s="14" customFormat="1">
      <c r="A2323" s="14"/>
      <c r="B2323" s="256"/>
      <c r="C2323" s="257"/>
      <c r="D2323" s="247" t="s">
        <v>218</v>
      </c>
      <c r="E2323" s="257"/>
      <c r="F2323" s="259" t="s">
        <v>1892</v>
      </c>
      <c r="G2323" s="257"/>
      <c r="H2323" s="260">
        <v>302.65199999999999</v>
      </c>
      <c r="I2323" s="261"/>
      <c r="J2323" s="257"/>
      <c r="K2323" s="257"/>
      <c r="L2323" s="262"/>
      <c r="M2323" s="263"/>
      <c r="N2323" s="264"/>
      <c r="O2323" s="264"/>
      <c r="P2323" s="264"/>
      <c r="Q2323" s="264"/>
      <c r="R2323" s="264"/>
      <c r="S2323" s="264"/>
      <c r="T2323" s="265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66" t="s">
        <v>218</v>
      </c>
      <c r="AU2323" s="266" t="s">
        <v>85</v>
      </c>
      <c r="AV2323" s="14" t="s">
        <v>85</v>
      </c>
      <c r="AW2323" s="14" t="s">
        <v>4</v>
      </c>
      <c r="AX2323" s="14" t="s">
        <v>83</v>
      </c>
      <c r="AY2323" s="266" t="s">
        <v>205</v>
      </c>
    </row>
    <row r="2324" s="2" customFormat="1" ht="37.8" customHeight="1">
      <c r="A2324" s="39"/>
      <c r="B2324" s="40"/>
      <c r="C2324" s="227" t="s">
        <v>1893</v>
      </c>
      <c r="D2324" s="227" t="s">
        <v>208</v>
      </c>
      <c r="E2324" s="228" t="s">
        <v>1894</v>
      </c>
      <c r="F2324" s="229" t="s">
        <v>1895</v>
      </c>
      <c r="G2324" s="230" t="s">
        <v>398</v>
      </c>
      <c r="H2324" s="231">
        <v>252.25999999999999</v>
      </c>
      <c r="I2324" s="232"/>
      <c r="J2324" s="233">
        <f>ROUND(I2324*H2324,2)</f>
        <v>0</v>
      </c>
      <c r="K2324" s="229" t="s">
        <v>212</v>
      </c>
      <c r="L2324" s="45"/>
      <c r="M2324" s="234" t="s">
        <v>1</v>
      </c>
      <c r="N2324" s="235" t="s">
        <v>41</v>
      </c>
      <c r="O2324" s="92"/>
      <c r="P2324" s="236">
        <f>O2324*H2324</f>
        <v>0</v>
      </c>
      <c r="Q2324" s="236">
        <v>3.0000000000000001E-05</v>
      </c>
      <c r="R2324" s="236">
        <f>Q2324*H2324</f>
        <v>0.0075677999999999995</v>
      </c>
      <c r="S2324" s="236">
        <v>0</v>
      </c>
      <c r="T2324" s="237">
        <f>S2324*H2324</f>
        <v>0</v>
      </c>
      <c r="U2324" s="39"/>
      <c r="V2324" s="39"/>
      <c r="W2324" s="39"/>
      <c r="X2324" s="39"/>
      <c r="Y2324" s="39"/>
      <c r="Z2324" s="39"/>
      <c r="AA2324" s="39"/>
      <c r="AB2324" s="39"/>
      <c r="AC2324" s="39"/>
      <c r="AD2324" s="39"/>
      <c r="AE2324" s="39"/>
      <c r="AR2324" s="238" t="s">
        <v>303</v>
      </c>
      <c r="AT2324" s="238" t="s">
        <v>208</v>
      </c>
      <c r="AU2324" s="238" t="s">
        <v>85</v>
      </c>
      <c r="AY2324" s="18" t="s">
        <v>205</v>
      </c>
      <c r="BE2324" s="239">
        <f>IF(N2324="základní",J2324,0)</f>
        <v>0</v>
      </c>
      <c r="BF2324" s="239">
        <f>IF(N2324="snížená",J2324,0)</f>
        <v>0</v>
      </c>
      <c r="BG2324" s="239">
        <f>IF(N2324="zákl. přenesená",J2324,0)</f>
        <v>0</v>
      </c>
      <c r="BH2324" s="239">
        <f>IF(N2324="sníž. přenesená",J2324,0)</f>
        <v>0</v>
      </c>
      <c r="BI2324" s="239">
        <f>IF(N2324="nulová",J2324,0)</f>
        <v>0</v>
      </c>
      <c r="BJ2324" s="18" t="s">
        <v>83</v>
      </c>
      <c r="BK2324" s="239">
        <f>ROUND(I2324*H2324,2)</f>
        <v>0</v>
      </c>
      <c r="BL2324" s="18" t="s">
        <v>303</v>
      </c>
      <c r="BM2324" s="238" t="s">
        <v>1896</v>
      </c>
    </row>
    <row r="2325" s="2" customFormat="1">
      <c r="A2325" s="39"/>
      <c r="B2325" s="40"/>
      <c r="C2325" s="41"/>
      <c r="D2325" s="240" t="s">
        <v>216</v>
      </c>
      <c r="E2325" s="41"/>
      <c r="F2325" s="241" t="s">
        <v>1897</v>
      </c>
      <c r="G2325" s="41"/>
      <c r="H2325" s="41"/>
      <c r="I2325" s="242"/>
      <c r="J2325" s="41"/>
      <c r="K2325" s="41"/>
      <c r="L2325" s="45"/>
      <c r="M2325" s="243"/>
      <c r="N2325" s="244"/>
      <c r="O2325" s="92"/>
      <c r="P2325" s="92"/>
      <c r="Q2325" s="92"/>
      <c r="R2325" s="92"/>
      <c r="S2325" s="92"/>
      <c r="T2325" s="93"/>
      <c r="U2325" s="39"/>
      <c r="V2325" s="39"/>
      <c r="W2325" s="39"/>
      <c r="X2325" s="39"/>
      <c r="Y2325" s="39"/>
      <c r="Z2325" s="39"/>
      <c r="AA2325" s="39"/>
      <c r="AB2325" s="39"/>
      <c r="AC2325" s="39"/>
      <c r="AD2325" s="39"/>
      <c r="AE2325" s="39"/>
      <c r="AT2325" s="18" t="s">
        <v>216</v>
      </c>
      <c r="AU2325" s="18" t="s">
        <v>85</v>
      </c>
    </row>
    <row r="2326" s="2" customFormat="1" ht="24.15" customHeight="1">
      <c r="A2326" s="39"/>
      <c r="B2326" s="40"/>
      <c r="C2326" s="289" t="s">
        <v>1898</v>
      </c>
      <c r="D2326" s="289" t="s">
        <v>386</v>
      </c>
      <c r="E2326" s="290" t="s">
        <v>1899</v>
      </c>
      <c r="F2326" s="291" t="s">
        <v>1900</v>
      </c>
      <c r="G2326" s="292" t="s">
        <v>398</v>
      </c>
      <c r="H2326" s="293">
        <v>272.44099999999997</v>
      </c>
      <c r="I2326" s="294"/>
      <c r="J2326" s="295">
        <f>ROUND(I2326*H2326,2)</f>
        <v>0</v>
      </c>
      <c r="K2326" s="291" t="s">
        <v>212</v>
      </c>
      <c r="L2326" s="296"/>
      <c r="M2326" s="297" t="s">
        <v>1</v>
      </c>
      <c r="N2326" s="298" t="s">
        <v>41</v>
      </c>
      <c r="O2326" s="92"/>
      <c r="P2326" s="236">
        <f>O2326*H2326</f>
        <v>0</v>
      </c>
      <c r="Q2326" s="236">
        <v>0.0035999999999999999</v>
      </c>
      <c r="R2326" s="236">
        <f>Q2326*H2326</f>
        <v>0.98078759999999987</v>
      </c>
      <c r="S2326" s="236">
        <v>0</v>
      </c>
      <c r="T2326" s="237">
        <f>S2326*H2326</f>
        <v>0</v>
      </c>
      <c r="U2326" s="39"/>
      <c r="V2326" s="39"/>
      <c r="W2326" s="39"/>
      <c r="X2326" s="39"/>
      <c r="Y2326" s="39"/>
      <c r="Z2326" s="39"/>
      <c r="AA2326" s="39"/>
      <c r="AB2326" s="39"/>
      <c r="AC2326" s="39"/>
      <c r="AD2326" s="39"/>
      <c r="AE2326" s="39"/>
      <c r="AR2326" s="238" t="s">
        <v>473</v>
      </c>
      <c r="AT2326" s="238" t="s">
        <v>386</v>
      </c>
      <c r="AU2326" s="238" t="s">
        <v>85</v>
      </c>
      <c r="AY2326" s="18" t="s">
        <v>205</v>
      </c>
      <c r="BE2326" s="239">
        <f>IF(N2326="základní",J2326,0)</f>
        <v>0</v>
      </c>
      <c r="BF2326" s="239">
        <f>IF(N2326="snížená",J2326,0)</f>
        <v>0</v>
      </c>
      <c r="BG2326" s="239">
        <f>IF(N2326="zákl. přenesená",J2326,0)</f>
        <v>0</v>
      </c>
      <c r="BH2326" s="239">
        <f>IF(N2326="sníž. přenesená",J2326,0)</f>
        <v>0</v>
      </c>
      <c r="BI2326" s="239">
        <f>IF(N2326="nulová",J2326,0)</f>
        <v>0</v>
      </c>
      <c r="BJ2326" s="18" t="s">
        <v>83</v>
      </c>
      <c r="BK2326" s="239">
        <f>ROUND(I2326*H2326,2)</f>
        <v>0</v>
      </c>
      <c r="BL2326" s="18" t="s">
        <v>303</v>
      </c>
      <c r="BM2326" s="238" t="s">
        <v>1901</v>
      </c>
    </row>
    <row r="2327" s="13" customFormat="1">
      <c r="A2327" s="13"/>
      <c r="B2327" s="245"/>
      <c r="C2327" s="246"/>
      <c r="D2327" s="247" t="s">
        <v>218</v>
      </c>
      <c r="E2327" s="248" t="s">
        <v>1</v>
      </c>
      <c r="F2327" s="249" t="s">
        <v>219</v>
      </c>
      <c r="G2327" s="246"/>
      <c r="H2327" s="248" t="s">
        <v>1</v>
      </c>
      <c r="I2327" s="250"/>
      <c r="J2327" s="246"/>
      <c r="K2327" s="246"/>
      <c r="L2327" s="251"/>
      <c r="M2327" s="252"/>
      <c r="N2327" s="253"/>
      <c r="O2327" s="253"/>
      <c r="P2327" s="253"/>
      <c r="Q2327" s="253"/>
      <c r="R2327" s="253"/>
      <c r="S2327" s="253"/>
      <c r="T2327" s="254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T2327" s="255" t="s">
        <v>218</v>
      </c>
      <c r="AU2327" s="255" t="s">
        <v>85</v>
      </c>
      <c r="AV2327" s="13" t="s">
        <v>83</v>
      </c>
      <c r="AW2327" s="13" t="s">
        <v>32</v>
      </c>
      <c r="AX2327" s="13" t="s">
        <v>76</v>
      </c>
      <c r="AY2327" s="255" t="s">
        <v>205</v>
      </c>
    </row>
    <row r="2328" s="13" customFormat="1">
      <c r="A2328" s="13"/>
      <c r="B2328" s="245"/>
      <c r="C2328" s="246"/>
      <c r="D2328" s="247" t="s">
        <v>218</v>
      </c>
      <c r="E2328" s="248" t="s">
        <v>1</v>
      </c>
      <c r="F2328" s="249" t="s">
        <v>220</v>
      </c>
      <c r="G2328" s="246"/>
      <c r="H2328" s="248" t="s">
        <v>1</v>
      </c>
      <c r="I2328" s="250"/>
      <c r="J2328" s="246"/>
      <c r="K2328" s="246"/>
      <c r="L2328" s="251"/>
      <c r="M2328" s="252"/>
      <c r="N2328" s="253"/>
      <c r="O2328" s="253"/>
      <c r="P2328" s="253"/>
      <c r="Q2328" s="253"/>
      <c r="R2328" s="253"/>
      <c r="S2328" s="253"/>
      <c r="T2328" s="254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T2328" s="255" t="s">
        <v>218</v>
      </c>
      <c r="AU2328" s="255" t="s">
        <v>85</v>
      </c>
      <c r="AV2328" s="13" t="s">
        <v>83</v>
      </c>
      <c r="AW2328" s="13" t="s">
        <v>32</v>
      </c>
      <c r="AX2328" s="13" t="s">
        <v>76</v>
      </c>
      <c r="AY2328" s="255" t="s">
        <v>205</v>
      </c>
    </row>
    <row r="2329" s="13" customFormat="1">
      <c r="A2329" s="13"/>
      <c r="B2329" s="245"/>
      <c r="C2329" s="246"/>
      <c r="D2329" s="247" t="s">
        <v>218</v>
      </c>
      <c r="E2329" s="248" t="s">
        <v>1</v>
      </c>
      <c r="F2329" s="249" t="s">
        <v>222</v>
      </c>
      <c r="G2329" s="246"/>
      <c r="H2329" s="248" t="s">
        <v>1</v>
      </c>
      <c r="I2329" s="250"/>
      <c r="J2329" s="246"/>
      <c r="K2329" s="246"/>
      <c r="L2329" s="251"/>
      <c r="M2329" s="252"/>
      <c r="N2329" s="253"/>
      <c r="O2329" s="253"/>
      <c r="P2329" s="253"/>
      <c r="Q2329" s="253"/>
      <c r="R2329" s="253"/>
      <c r="S2329" s="253"/>
      <c r="T2329" s="254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55" t="s">
        <v>218</v>
      </c>
      <c r="AU2329" s="255" t="s">
        <v>85</v>
      </c>
      <c r="AV2329" s="13" t="s">
        <v>83</v>
      </c>
      <c r="AW2329" s="13" t="s">
        <v>32</v>
      </c>
      <c r="AX2329" s="13" t="s">
        <v>76</v>
      </c>
      <c r="AY2329" s="255" t="s">
        <v>205</v>
      </c>
    </row>
    <row r="2330" s="14" customFormat="1">
      <c r="A2330" s="14"/>
      <c r="B2330" s="256"/>
      <c r="C2330" s="257"/>
      <c r="D2330" s="247" t="s">
        <v>218</v>
      </c>
      <c r="E2330" s="258" t="s">
        <v>1</v>
      </c>
      <c r="F2330" s="259" t="s">
        <v>1902</v>
      </c>
      <c r="G2330" s="257"/>
      <c r="H2330" s="260">
        <v>238.86000000000001</v>
      </c>
      <c r="I2330" s="261"/>
      <c r="J2330" s="257"/>
      <c r="K2330" s="257"/>
      <c r="L2330" s="262"/>
      <c r="M2330" s="263"/>
      <c r="N2330" s="264"/>
      <c r="O2330" s="264"/>
      <c r="P2330" s="264"/>
      <c r="Q2330" s="264"/>
      <c r="R2330" s="264"/>
      <c r="S2330" s="264"/>
      <c r="T2330" s="265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66" t="s">
        <v>218</v>
      </c>
      <c r="AU2330" s="266" t="s">
        <v>85</v>
      </c>
      <c r="AV2330" s="14" t="s">
        <v>85</v>
      </c>
      <c r="AW2330" s="14" t="s">
        <v>32</v>
      </c>
      <c r="AX2330" s="14" t="s">
        <v>76</v>
      </c>
      <c r="AY2330" s="266" t="s">
        <v>205</v>
      </c>
    </row>
    <row r="2331" s="14" customFormat="1">
      <c r="A2331" s="14"/>
      <c r="B2331" s="256"/>
      <c r="C2331" s="257"/>
      <c r="D2331" s="247" t="s">
        <v>218</v>
      </c>
      <c r="E2331" s="258" t="s">
        <v>1</v>
      </c>
      <c r="F2331" s="259" t="s">
        <v>1903</v>
      </c>
      <c r="G2331" s="257"/>
      <c r="H2331" s="260">
        <v>13.4</v>
      </c>
      <c r="I2331" s="261"/>
      <c r="J2331" s="257"/>
      <c r="K2331" s="257"/>
      <c r="L2331" s="262"/>
      <c r="M2331" s="263"/>
      <c r="N2331" s="264"/>
      <c r="O2331" s="264"/>
      <c r="P2331" s="264"/>
      <c r="Q2331" s="264"/>
      <c r="R2331" s="264"/>
      <c r="S2331" s="264"/>
      <c r="T2331" s="265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66" t="s">
        <v>218</v>
      </c>
      <c r="AU2331" s="266" t="s">
        <v>85</v>
      </c>
      <c r="AV2331" s="14" t="s">
        <v>85</v>
      </c>
      <c r="AW2331" s="14" t="s">
        <v>32</v>
      </c>
      <c r="AX2331" s="14" t="s">
        <v>76</v>
      </c>
      <c r="AY2331" s="266" t="s">
        <v>205</v>
      </c>
    </row>
    <row r="2332" s="15" customFormat="1">
      <c r="A2332" s="15"/>
      <c r="B2332" s="267"/>
      <c r="C2332" s="268"/>
      <c r="D2332" s="247" t="s">
        <v>218</v>
      </c>
      <c r="E2332" s="269" t="s">
        <v>1</v>
      </c>
      <c r="F2332" s="270" t="s">
        <v>229</v>
      </c>
      <c r="G2332" s="268"/>
      <c r="H2332" s="271">
        <v>252.25999999999999</v>
      </c>
      <c r="I2332" s="272"/>
      <c r="J2332" s="268"/>
      <c r="K2332" s="268"/>
      <c r="L2332" s="273"/>
      <c r="M2332" s="274"/>
      <c r="N2332" s="275"/>
      <c r="O2332" s="275"/>
      <c r="P2332" s="275"/>
      <c r="Q2332" s="275"/>
      <c r="R2332" s="275"/>
      <c r="S2332" s="275"/>
      <c r="T2332" s="276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T2332" s="277" t="s">
        <v>218</v>
      </c>
      <c r="AU2332" s="277" t="s">
        <v>85</v>
      </c>
      <c r="AV2332" s="15" t="s">
        <v>213</v>
      </c>
      <c r="AW2332" s="15" t="s">
        <v>32</v>
      </c>
      <c r="AX2332" s="15" t="s">
        <v>83</v>
      </c>
      <c r="AY2332" s="277" t="s">
        <v>205</v>
      </c>
    </row>
    <row r="2333" s="14" customFormat="1">
      <c r="A2333" s="14"/>
      <c r="B2333" s="256"/>
      <c r="C2333" s="257"/>
      <c r="D2333" s="247" t="s">
        <v>218</v>
      </c>
      <c r="E2333" s="257"/>
      <c r="F2333" s="259" t="s">
        <v>1904</v>
      </c>
      <c r="G2333" s="257"/>
      <c r="H2333" s="260">
        <v>272.44099999999997</v>
      </c>
      <c r="I2333" s="261"/>
      <c r="J2333" s="257"/>
      <c r="K2333" s="257"/>
      <c r="L2333" s="262"/>
      <c r="M2333" s="263"/>
      <c r="N2333" s="264"/>
      <c r="O2333" s="264"/>
      <c r="P2333" s="264"/>
      <c r="Q2333" s="264"/>
      <c r="R2333" s="264"/>
      <c r="S2333" s="264"/>
      <c r="T2333" s="265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66" t="s">
        <v>218</v>
      </c>
      <c r="AU2333" s="266" t="s">
        <v>85</v>
      </c>
      <c r="AV2333" s="14" t="s">
        <v>85</v>
      </c>
      <c r="AW2333" s="14" t="s">
        <v>4</v>
      </c>
      <c r="AX2333" s="14" t="s">
        <v>83</v>
      </c>
      <c r="AY2333" s="266" t="s">
        <v>205</v>
      </c>
    </row>
    <row r="2334" s="2" customFormat="1" ht="37.8" customHeight="1">
      <c r="A2334" s="39"/>
      <c r="B2334" s="40"/>
      <c r="C2334" s="227" t="s">
        <v>1905</v>
      </c>
      <c r="D2334" s="227" t="s">
        <v>208</v>
      </c>
      <c r="E2334" s="228" t="s">
        <v>1906</v>
      </c>
      <c r="F2334" s="229" t="s">
        <v>1907</v>
      </c>
      <c r="G2334" s="230" t="s">
        <v>398</v>
      </c>
      <c r="H2334" s="231">
        <v>179.767</v>
      </c>
      <c r="I2334" s="232"/>
      <c r="J2334" s="233">
        <f>ROUND(I2334*H2334,2)</f>
        <v>0</v>
      </c>
      <c r="K2334" s="229" t="s">
        <v>212</v>
      </c>
      <c r="L2334" s="45"/>
      <c r="M2334" s="234" t="s">
        <v>1</v>
      </c>
      <c r="N2334" s="235" t="s">
        <v>41</v>
      </c>
      <c r="O2334" s="92"/>
      <c r="P2334" s="236">
        <f>O2334*H2334</f>
        <v>0</v>
      </c>
      <c r="Q2334" s="236">
        <v>0.0063</v>
      </c>
      <c r="R2334" s="236">
        <f>Q2334*H2334</f>
        <v>1.1325320999999999</v>
      </c>
      <c r="S2334" s="236">
        <v>0</v>
      </c>
      <c r="T2334" s="237">
        <f>S2334*H2334</f>
        <v>0</v>
      </c>
      <c r="U2334" s="39"/>
      <c r="V2334" s="39"/>
      <c r="W2334" s="39"/>
      <c r="X2334" s="39"/>
      <c r="Y2334" s="39"/>
      <c r="Z2334" s="39"/>
      <c r="AA2334" s="39"/>
      <c r="AB2334" s="39"/>
      <c r="AC2334" s="39"/>
      <c r="AD2334" s="39"/>
      <c r="AE2334" s="39"/>
      <c r="AR2334" s="238" t="s">
        <v>303</v>
      </c>
      <c r="AT2334" s="238" t="s">
        <v>208</v>
      </c>
      <c r="AU2334" s="238" t="s">
        <v>85</v>
      </c>
      <c r="AY2334" s="18" t="s">
        <v>205</v>
      </c>
      <c r="BE2334" s="239">
        <f>IF(N2334="základní",J2334,0)</f>
        <v>0</v>
      </c>
      <c r="BF2334" s="239">
        <f>IF(N2334="snížená",J2334,0)</f>
        <v>0</v>
      </c>
      <c r="BG2334" s="239">
        <f>IF(N2334="zákl. přenesená",J2334,0)</f>
        <v>0</v>
      </c>
      <c r="BH2334" s="239">
        <f>IF(N2334="sníž. přenesená",J2334,0)</f>
        <v>0</v>
      </c>
      <c r="BI2334" s="239">
        <f>IF(N2334="nulová",J2334,0)</f>
        <v>0</v>
      </c>
      <c r="BJ2334" s="18" t="s">
        <v>83</v>
      </c>
      <c r="BK2334" s="239">
        <f>ROUND(I2334*H2334,2)</f>
        <v>0</v>
      </c>
      <c r="BL2334" s="18" t="s">
        <v>303</v>
      </c>
      <c r="BM2334" s="238" t="s">
        <v>1908</v>
      </c>
    </row>
    <row r="2335" s="2" customFormat="1">
      <c r="A2335" s="39"/>
      <c r="B2335" s="40"/>
      <c r="C2335" s="41"/>
      <c r="D2335" s="240" t="s">
        <v>216</v>
      </c>
      <c r="E2335" s="41"/>
      <c r="F2335" s="241" t="s">
        <v>1909</v>
      </c>
      <c r="G2335" s="41"/>
      <c r="H2335" s="41"/>
      <c r="I2335" s="242"/>
      <c r="J2335" s="41"/>
      <c r="K2335" s="41"/>
      <c r="L2335" s="45"/>
      <c r="M2335" s="243"/>
      <c r="N2335" s="244"/>
      <c r="O2335" s="92"/>
      <c r="P2335" s="92"/>
      <c r="Q2335" s="92"/>
      <c r="R2335" s="92"/>
      <c r="S2335" s="92"/>
      <c r="T2335" s="93"/>
      <c r="U2335" s="39"/>
      <c r="V2335" s="39"/>
      <c r="W2335" s="39"/>
      <c r="X2335" s="39"/>
      <c r="Y2335" s="39"/>
      <c r="Z2335" s="39"/>
      <c r="AA2335" s="39"/>
      <c r="AB2335" s="39"/>
      <c r="AC2335" s="39"/>
      <c r="AD2335" s="39"/>
      <c r="AE2335" s="39"/>
      <c r="AT2335" s="18" t="s">
        <v>216</v>
      </c>
      <c r="AU2335" s="18" t="s">
        <v>85</v>
      </c>
    </row>
    <row r="2336" s="2" customFormat="1" ht="24.15" customHeight="1">
      <c r="A2336" s="39"/>
      <c r="B2336" s="40"/>
      <c r="C2336" s="289" t="s">
        <v>1910</v>
      </c>
      <c r="D2336" s="289" t="s">
        <v>386</v>
      </c>
      <c r="E2336" s="290" t="s">
        <v>1911</v>
      </c>
      <c r="F2336" s="291" t="s">
        <v>1912</v>
      </c>
      <c r="G2336" s="292" t="s">
        <v>398</v>
      </c>
      <c r="H2336" s="293">
        <v>89.311000000000007</v>
      </c>
      <c r="I2336" s="294"/>
      <c r="J2336" s="295">
        <f>ROUND(I2336*H2336,2)</f>
        <v>0</v>
      </c>
      <c r="K2336" s="291" t="s">
        <v>212</v>
      </c>
      <c r="L2336" s="296"/>
      <c r="M2336" s="297" t="s">
        <v>1</v>
      </c>
      <c r="N2336" s="298" t="s">
        <v>41</v>
      </c>
      <c r="O2336" s="92"/>
      <c r="P2336" s="236">
        <f>O2336*H2336</f>
        <v>0</v>
      </c>
      <c r="Q2336" s="236">
        <v>0.0044999999999999997</v>
      </c>
      <c r="R2336" s="236">
        <f>Q2336*H2336</f>
        <v>0.40189950000000002</v>
      </c>
      <c r="S2336" s="236">
        <v>0</v>
      </c>
      <c r="T2336" s="237">
        <f>S2336*H2336</f>
        <v>0</v>
      </c>
      <c r="U2336" s="39"/>
      <c r="V2336" s="39"/>
      <c r="W2336" s="39"/>
      <c r="X2336" s="39"/>
      <c r="Y2336" s="39"/>
      <c r="Z2336" s="39"/>
      <c r="AA2336" s="39"/>
      <c r="AB2336" s="39"/>
      <c r="AC2336" s="39"/>
      <c r="AD2336" s="39"/>
      <c r="AE2336" s="39"/>
      <c r="AR2336" s="238" t="s">
        <v>473</v>
      </c>
      <c r="AT2336" s="238" t="s">
        <v>386</v>
      </c>
      <c r="AU2336" s="238" t="s">
        <v>85</v>
      </c>
      <c r="AY2336" s="18" t="s">
        <v>205</v>
      </c>
      <c r="BE2336" s="239">
        <f>IF(N2336="základní",J2336,0)</f>
        <v>0</v>
      </c>
      <c r="BF2336" s="239">
        <f>IF(N2336="snížená",J2336,0)</f>
        <v>0</v>
      </c>
      <c r="BG2336" s="239">
        <f>IF(N2336="zákl. přenesená",J2336,0)</f>
        <v>0</v>
      </c>
      <c r="BH2336" s="239">
        <f>IF(N2336="sníž. přenesená",J2336,0)</f>
        <v>0</v>
      </c>
      <c r="BI2336" s="239">
        <f>IF(N2336="nulová",J2336,0)</f>
        <v>0</v>
      </c>
      <c r="BJ2336" s="18" t="s">
        <v>83</v>
      </c>
      <c r="BK2336" s="239">
        <f>ROUND(I2336*H2336,2)</f>
        <v>0</v>
      </c>
      <c r="BL2336" s="18" t="s">
        <v>303</v>
      </c>
      <c r="BM2336" s="238" t="s">
        <v>1913</v>
      </c>
    </row>
    <row r="2337" s="13" customFormat="1">
      <c r="A2337" s="13"/>
      <c r="B2337" s="245"/>
      <c r="C2337" s="246"/>
      <c r="D2337" s="247" t="s">
        <v>218</v>
      </c>
      <c r="E2337" s="248" t="s">
        <v>1</v>
      </c>
      <c r="F2337" s="249" t="s">
        <v>219</v>
      </c>
      <c r="G2337" s="246"/>
      <c r="H2337" s="248" t="s">
        <v>1</v>
      </c>
      <c r="I2337" s="250"/>
      <c r="J2337" s="246"/>
      <c r="K2337" s="246"/>
      <c r="L2337" s="251"/>
      <c r="M2337" s="252"/>
      <c r="N2337" s="253"/>
      <c r="O2337" s="253"/>
      <c r="P2337" s="253"/>
      <c r="Q2337" s="253"/>
      <c r="R2337" s="253"/>
      <c r="S2337" s="253"/>
      <c r="T2337" s="254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T2337" s="255" t="s">
        <v>218</v>
      </c>
      <c r="AU2337" s="255" t="s">
        <v>85</v>
      </c>
      <c r="AV2337" s="13" t="s">
        <v>83</v>
      </c>
      <c r="AW2337" s="13" t="s">
        <v>32</v>
      </c>
      <c r="AX2337" s="13" t="s">
        <v>76</v>
      </c>
      <c r="AY2337" s="255" t="s">
        <v>205</v>
      </c>
    </row>
    <row r="2338" s="13" customFormat="1">
      <c r="A2338" s="13"/>
      <c r="B2338" s="245"/>
      <c r="C2338" s="246"/>
      <c r="D2338" s="247" t="s">
        <v>218</v>
      </c>
      <c r="E2338" s="248" t="s">
        <v>1</v>
      </c>
      <c r="F2338" s="249" t="s">
        <v>220</v>
      </c>
      <c r="G2338" s="246"/>
      <c r="H2338" s="248" t="s">
        <v>1</v>
      </c>
      <c r="I2338" s="250"/>
      <c r="J2338" s="246"/>
      <c r="K2338" s="246"/>
      <c r="L2338" s="251"/>
      <c r="M2338" s="252"/>
      <c r="N2338" s="253"/>
      <c r="O2338" s="253"/>
      <c r="P2338" s="253"/>
      <c r="Q2338" s="253"/>
      <c r="R2338" s="253"/>
      <c r="S2338" s="253"/>
      <c r="T2338" s="254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T2338" s="255" t="s">
        <v>218</v>
      </c>
      <c r="AU2338" s="255" t="s">
        <v>85</v>
      </c>
      <c r="AV2338" s="13" t="s">
        <v>83</v>
      </c>
      <c r="AW2338" s="13" t="s">
        <v>32</v>
      </c>
      <c r="AX2338" s="13" t="s">
        <v>76</v>
      </c>
      <c r="AY2338" s="255" t="s">
        <v>205</v>
      </c>
    </row>
    <row r="2339" s="13" customFormat="1">
      <c r="A2339" s="13"/>
      <c r="B2339" s="245"/>
      <c r="C2339" s="246"/>
      <c r="D2339" s="247" t="s">
        <v>218</v>
      </c>
      <c r="E2339" s="248" t="s">
        <v>1</v>
      </c>
      <c r="F2339" s="249" t="s">
        <v>222</v>
      </c>
      <c r="G2339" s="246"/>
      <c r="H2339" s="248" t="s">
        <v>1</v>
      </c>
      <c r="I2339" s="250"/>
      <c r="J2339" s="246"/>
      <c r="K2339" s="246"/>
      <c r="L2339" s="251"/>
      <c r="M2339" s="252"/>
      <c r="N2339" s="253"/>
      <c r="O2339" s="253"/>
      <c r="P2339" s="253"/>
      <c r="Q2339" s="253"/>
      <c r="R2339" s="253"/>
      <c r="S2339" s="253"/>
      <c r="T2339" s="254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T2339" s="255" t="s">
        <v>218</v>
      </c>
      <c r="AU2339" s="255" t="s">
        <v>85</v>
      </c>
      <c r="AV2339" s="13" t="s">
        <v>83</v>
      </c>
      <c r="AW2339" s="13" t="s">
        <v>32</v>
      </c>
      <c r="AX2339" s="13" t="s">
        <v>76</v>
      </c>
      <c r="AY2339" s="255" t="s">
        <v>205</v>
      </c>
    </row>
    <row r="2340" s="13" customFormat="1">
      <c r="A2340" s="13"/>
      <c r="B2340" s="245"/>
      <c r="C2340" s="246"/>
      <c r="D2340" s="247" t="s">
        <v>218</v>
      </c>
      <c r="E2340" s="248" t="s">
        <v>1</v>
      </c>
      <c r="F2340" s="249" t="s">
        <v>1123</v>
      </c>
      <c r="G2340" s="246"/>
      <c r="H2340" s="248" t="s">
        <v>1</v>
      </c>
      <c r="I2340" s="250"/>
      <c r="J2340" s="246"/>
      <c r="K2340" s="246"/>
      <c r="L2340" s="251"/>
      <c r="M2340" s="252"/>
      <c r="N2340" s="253"/>
      <c r="O2340" s="253"/>
      <c r="P2340" s="253"/>
      <c r="Q2340" s="253"/>
      <c r="R2340" s="253"/>
      <c r="S2340" s="253"/>
      <c r="T2340" s="254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T2340" s="255" t="s">
        <v>218</v>
      </c>
      <c r="AU2340" s="255" t="s">
        <v>85</v>
      </c>
      <c r="AV2340" s="13" t="s">
        <v>83</v>
      </c>
      <c r="AW2340" s="13" t="s">
        <v>32</v>
      </c>
      <c r="AX2340" s="13" t="s">
        <v>76</v>
      </c>
      <c r="AY2340" s="255" t="s">
        <v>205</v>
      </c>
    </row>
    <row r="2341" s="13" customFormat="1">
      <c r="A2341" s="13"/>
      <c r="B2341" s="245"/>
      <c r="C2341" s="246"/>
      <c r="D2341" s="247" t="s">
        <v>218</v>
      </c>
      <c r="E2341" s="248" t="s">
        <v>1</v>
      </c>
      <c r="F2341" s="249" t="s">
        <v>222</v>
      </c>
      <c r="G2341" s="246"/>
      <c r="H2341" s="248" t="s">
        <v>1</v>
      </c>
      <c r="I2341" s="250"/>
      <c r="J2341" s="246"/>
      <c r="K2341" s="246"/>
      <c r="L2341" s="251"/>
      <c r="M2341" s="252"/>
      <c r="N2341" s="253"/>
      <c r="O2341" s="253"/>
      <c r="P2341" s="253"/>
      <c r="Q2341" s="253"/>
      <c r="R2341" s="253"/>
      <c r="S2341" s="253"/>
      <c r="T2341" s="254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T2341" s="255" t="s">
        <v>218</v>
      </c>
      <c r="AU2341" s="255" t="s">
        <v>85</v>
      </c>
      <c r="AV2341" s="13" t="s">
        <v>83</v>
      </c>
      <c r="AW2341" s="13" t="s">
        <v>32</v>
      </c>
      <c r="AX2341" s="13" t="s">
        <v>76</v>
      </c>
      <c r="AY2341" s="255" t="s">
        <v>205</v>
      </c>
    </row>
    <row r="2342" s="13" customFormat="1">
      <c r="A2342" s="13"/>
      <c r="B2342" s="245"/>
      <c r="C2342" s="246"/>
      <c r="D2342" s="247" t="s">
        <v>218</v>
      </c>
      <c r="E2342" s="248" t="s">
        <v>1</v>
      </c>
      <c r="F2342" s="249" t="s">
        <v>1109</v>
      </c>
      <c r="G2342" s="246"/>
      <c r="H2342" s="248" t="s">
        <v>1</v>
      </c>
      <c r="I2342" s="250"/>
      <c r="J2342" s="246"/>
      <c r="K2342" s="246"/>
      <c r="L2342" s="251"/>
      <c r="M2342" s="252"/>
      <c r="N2342" s="253"/>
      <c r="O2342" s="253"/>
      <c r="P2342" s="253"/>
      <c r="Q2342" s="253"/>
      <c r="R2342" s="253"/>
      <c r="S2342" s="253"/>
      <c r="T2342" s="254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T2342" s="255" t="s">
        <v>218</v>
      </c>
      <c r="AU2342" s="255" t="s">
        <v>85</v>
      </c>
      <c r="AV2342" s="13" t="s">
        <v>83</v>
      </c>
      <c r="AW2342" s="13" t="s">
        <v>32</v>
      </c>
      <c r="AX2342" s="13" t="s">
        <v>76</v>
      </c>
      <c r="AY2342" s="255" t="s">
        <v>205</v>
      </c>
    </row>
    <row r="2343" s="14" customFormat="1">
      <c r="A2343" s="14"/>
      <c r="B2343" s="256"/>
      <c r="C2343" s="257"/>
      <c r="D2343" s="247" t="s">
        <v>218</v>
      </c>
      <c r="E2343" s="258" t="s">
        <v>1</v>
      </c>
      <c r="F2343" s="259" t="s">
        <v>1110</v>
      </c>
      <c r="G2343" s="257"/>
      <c r="H2343" s="260">
        <v>12.119999999999999</v>
      </c>
      <c r="I2343" s="261"/>
      <c r="J2343" s="257"/>
      <c r="K2343" s="257"/>
      <c r="L2343" s="262"/>
      <c r="M2343" s="263"/>
      <c r="N2343" s="264"/>
      <c r="O2343" s="264"/>
      <c r="P2343" s="264"/>
      <c r="Q2343" s="264"/>
      <c r="R2343" s="264"/>
      <c r="S2343" s="264"/>
      <c r="T2343" s="265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T2343" s="266" t="s">
        <v>218</v>
      </c>
      <c r="AU2343" s="266" t="s">
        <v>85</v>
      </c>
      <c r="AV2343" s="14" t="s">
        <v>85</v>
      </c>
      <c r="AW2343" s="14" t="s">
        <v>32</v>
      </c>
      <c r="AX2343" s="14" t="s">
        <v>76</v>
      </c>
      <c r="AY2343" s="266" t="s">
        <v>205</v>
      </c>
    </row>
    <row r="2344" s="16" customFormat="1">
      <c r="A2344" s="16"/>
      <c r="B2344" s="278"/>
      <c r="C2344" s="279"/>
      <c r="D2344" s="247" t="s">
        <v>218</v>
      </c>
      <c r="E2344" s="280" t="s">
        <v>1</v>
      </c>
      <c r="F2344" s="281" t="s">
        <v>241</v>
      </c>
      <c r="G2344" s="279"/>
      <c r="H2344" s="282">
        <v>12.119999999999999</v>
      </c>
      <c r="I2344" s="283"/>
      <c r="J2344" s="279"/>
      <c r="K2344" s="279"/>
      <c r="L2344" s="284"/>
      <c r="M2344" s="285"/>
      <c r="N2344" s="286"/>
      <c r="O2344" s="286"/>
      <c r="P2344" s="286"/>
      <c r="Q2344" s="286"/>
      <c r="R2344" s="286"/>
      <c r="S2344" s="286"/>
      <c r="T2344" s="287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T2344" s="288" t="s">
        <v>218</v>
      </c>
      <c r="AU2344" s="288" t="s">
        <v>85</v>
      </c>
      <c r="AV2344" s="16" t="s">
        <v>214</v>
      </c>
      <c r="AW2344" s="16" t="s">
        <v>32</v>
      </c>
      <c r="AX2344" s="16" t="s">
        <v>76</v>
      </c>
      <c r="AY2344" s="288" t="s">
        <v>205</v>
      </c>
    </row>
    <row r="2345" s="13" customFormat="1">
      <c r="A2345" s="13"/>
      <c r="B2345" s="245"/>
      <c r="C2345" s="246"/>
      <c r="D2345" s="247" t="s">
        <v>218</v>
      </c>
      <c r="E2345" s="248" t="s">
        <v>1</v>
      </c>
      <c r="F2345" s="249" t="s">
        <v>1111</v>
      </c>
      <c r="G2345" s="246"/>
      <c r="H2345" s="248" t="s">
        <v>1</v>
      </c>
      <c r="I2345" s="250"/>
      <c r="J2345" s="246"/>
      <c r="K2345" s="246"/>
      <c r="L2345" s="251"/>
      <c r="M2345" s="252"/>
      <c r="N2345" s="253"/>
      <c r="O2345" s="253"/>
      <c r="P2345" s="253"/>
      <c r="Q2345" s="253"/>
      <c r="R2345" s="253"/>
      <c r="S2345" s="253"/>
      <c r="T2345" s="254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T2345" s="255" t="s">
        <v>218</v>
      </c>
      <c r="AU2345" s="255" t="s">
        <v>85</v>
      </c>
      <c r="AV2345" s="13" t="s">
        <v>83</v>
      </c>
      <c r="AW2345" s="13" t="s">
        <v>32</v>
      </c>
      <c r="AX2345" s="13" t="s">
        <v>76</v>
      </c>
      <c r="AY2345" s="255" t="s">
        <v>205</v>
      </c>
    </row>
    <row r="2346" s="14" customFormat="1">
      <c r="A2346" s="14"/>
      <c r="B2346" s="256"/>
      <c r="C2346" s="257"/>
      <c r="D2346" s="247" t="s">
        <v>218</v>
      </c>
      <c r="E2346" s="258" t="s">
        <v>1</v>
      </c>
      <c r="F2346" s="259" t="s">
        <v>1112</v>
      </c>
      <c r="G2346" s="257"/>
      <c r="H2346" s="260">
        <v>59.783999999999999</v>
      </c>
      <c r="I2346" s="261"/>
      <c r="J2346" s="257"/>
      <c r="K2346" s="257"/>
      <c r="L2346" s="262"/>
      <c r="M2346" s="263"/>
      <c r="N2346" s="264"/>
      <c r="O2346" s="264"/>
      <c r="P2346" s="264"/>
      <c r="Q2346" s="264"/>
      <c r="R2346" s="264"/>
      <c r="S2346" s="264"/>
      <c r="T2346" s="265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T2346" s="266" t="s">
        <v>218</v>
      </c>
      <c r="AU2346" s="266" t="s">
        <v>85</v>
      </c>
      <c r="AV2346" s="14" t="s">
        <v>85</v>
      </c>
      <c r="AW2346" s="14" t="s">
        <v>32</v>
      </c>
      <c r="AX2346" s="14" t="s">
        <v>76</v>
      </c>
      <c r="AY2346" s="266" t="s">
        <v>205</v>
      </c>
    </row>
    <row r="2347" s="16" customFormat="1">
      <c r="A2347" s="16"/>
      <c r="B2347" s="278"/>
      <c r="C2347" s="279"/>
      <c r="D2347" s="247" t="s">
        <v>218</v>
      </c>
      <c r="E2347" s="280" t="s">
        <v>1</v>
      </c>
      <c r="F2347" s="281" t="s">
        <v>241</v>
      </c>
      <c r="G2347" s="279"/>
      <c r="H2347" s="282">
        <v>59.783999999999999</v>
      </c>
      <c r="I2347" s="283"/>
      <c r="J2347" s="279"/>
      <c r="K2347" s="279"/>
      <c r="L2347" s="284"/>
      <c r="M2347" s="285"/>
      <c r="N2347" s="286"/>
      <c r="O2347" s="286"/>
      <c r="P2347" s="286"/>
      <c r="Q2347" s="286"/>
      <c r="R2347" s="286"/>
      <c r="S2347" s="286"/>
      <c r="T2347" s="287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T2347" s="288" t="s">
        <v>218</v>
      </c>
      <c r="AU2347" s="288" t="s">
        <v>85</v>
      </c>
      <c r="AV2347" s="16" t="s">
        <v>214</v>
      </c>
      <c r="AW2347" s="16" t="s">
        <v>32</v>
      </c>
      <c r="AX2347" s="16" t="s">
        <v>76</v>
      </c>
      <c r="AY2347" s="288" t="s">
        <v>205</v>
      </c>
    </row>
    <row r="2348" s="13" customFormat="1">
      <c r="A2348" s="13"/>
      <c r="B2348" s="245"/>
      <c r="C2348" s="246"/>
      <c r="D2348" s="247" t="s">
        <v>218</v>
      </c>
      <c r="E2348" s="248" t="s">
        <v>1</v>
      </c>
      <c r="F2348" s="249" t="s">
        <v>1126</v>
      </c>
      <c r="G2348" s="246"/>
      <c r="H2348" s="248" t="s">
        <v>1</v>
      </c>
      <c r="I2348" s="250"/>
      <c r="J2348" s="246"/>
      <c r="K2348" s="246"/>
      <c r="L2348" s="251"/>
      <c r="M2348" s="252"/>
      <c r="N2348" s="253"/>
      <c r="O2348" s="253"/>
      <c r="P2348" s="253"/>
      <c r="Q2348" s="253"/>
      <c r="R2348" s="253"/>
      <c r="S2348" s="253"/>
      <c r="T2348" s="254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T2348" s="255" t="s">
        <v>218</v>
      </c>
      <c r="AU2348" s="255" t="s">
        <v>85</v>
      </c>
      <c r="AV2348" s="13" t="s">
        <v>83</v>
      </c>
      <c r="AW2348" s="13" t="s">
        <v>32</v>
      </c>
      <c r="AX2348" s="13" t="s">
        <v>76</v>
      </c>
      <c r="AY2348" s="255" t="s">
        <v>205</v>
      </c>
    </row>
    <row r="2349" s="14" customFormat="1">
      <c r="A2349" s="14"/>
      <c r="B2349" s="256"/>
      <c r="C2349" s="257"/>
      <c r="D2349" s="247" t="s">
        <v>218</v>
      </c>
      <c r="E2349" s="258" t="s">
        <v>1</v>
      </c>
      <c r="F2349" s="259" t="s">
        <v>1127</v>
      </c>
      <c r="G2349" s="257"/>
      <c r="H2349" s="260">
        <v>13.154</v>
      </c>
      <c r="I2349" s="261"/>
      <c r="J2349" s="257"/>
      <c r="K2349" s="257"/>
      <c r="L2349" s="262"/>
      <c r="M2349" s="263"/>
      <c r="N2349" s="264"/>
      <c r="O2349" s="264"/>
      <c r="P2349" s="264"/>
      <c r="Q2349" s="264"/>
      <c r="R2349" s="264"/>
      <c r="S2349" s="264"/>
      <c r="T2349" s="265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66" t="s">
        <v>218</v>
      </c>
      <c r="AU2349" s="266" t="s">
        <v>85</v>
      </c>
      <c r="AV2349" s="14" t="s">
        <v>85</v>
      </c>
      <c r="AW2349" s="14" t="s">
        <v>32</v>
      </c>
      <c r="AX2349" s="14" t="s">
        <v>76</v>
      </c>
      <c r="AY2349" s="266" t="s">
        <v>205</v>
      </c>
    </row>
    <row r="2350" s="16" customFormat="1">
      <c r="A2350" s="16"/>
      <c r="B2350" s="278"/>
      <c r="C2350" s="279"/>
      <c r="D2350" s="247" t="s">
        <v>218</v>
      </c>
      <c r="E2350" s="280" t="s">
        <v>1</v>
      </c>
      <c r="F2350" s="281" t="s">
        <v>241</v>
      </c>
      <c r="G2350" s="279"/>
      <c r="H2350" s="282">
        <v>13.154</v>
      </c>
      <c r="I2350" s="283"/>
      <c r="J2350" s="279"/>
      <c r="K2350" s="279"/>
      <c r="L2350" s="284"/>
      <c r="M2350" s="285"/>
      <c r="N2350" s="286"/>
      <c r="O2350" s="286"/>
      <c r="P2350" s="286"/>
      <c r="Q2350" s="286"/>
      <c r="R2350" s="286"/>
      <c r="S2350" s="286"/>
      <c r="T2350" s="287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T2350" s="288" t="s">
        <v>218</v>
      </c>
      <c r="AU2350" s="288" t="s">
        <v>85</v>
      </c>
      <c r="AV2350" s="16" t="s">
        <v>214</v>
      </c>
      <c r="AW2350" s="16" t="s">
        <v>32</v>
      </c>
      <c r="AX2350" s="16" t="s">
        <v>76</v>
      </c>
      <c r="AY2350" s="288" t="s">
        <v>205</v>
      </c>
    </row>
    <row r="2351" s="15" customFormat="1">
      <c r="A2351" s="15"/>
      <c r="B2351" s="267"/>
      <c r="C2351" s="268"/>
      <c r="D2351" s="247" t="s">
        <v>218</v>
      </c>
      <c r="E2351" s="269" t="s">
        <v>1</v>
      </c>
      <c r="F2351" s="270" t="s">
        <v>229</v>
      </c>
      <c r="G2351" s="268"/>
      <c r="H2351" s="271">
        <v>85.058000000000007</v>
      </c>
      <c r="I2351" s="272"/>
      <c r="J2351" s="268"/>
      <c r="K2351" s="268"/>
      <c r="L2351" s="273"/>
      <c r="M2351" s="274"/>
      <c r="N2351" s="275"/>
      <c r="O2351" s="275"/>
      <c r="P2351" s="275"/>
      <c r="Q2351" s="275"/>
      <c r="R2351" s="275"/>
      <c r="S2351" s="275"/>
      <c r="T2351" s="276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T2351" s="277" t="s">
        <v>218</v>
      </c>
      <c r="AU2351" s="277" t="s">
        <v>85</v>
      </c>
      <c r="AV2351" s="15" t="s">
        <v>213</v>
      </c>
      <c r="AW2351" s="15" t="s">
        <v>32</v>
      </c>
      <c r="AX2351" s="15" t="s">
        <v>83</v>
      </c>
      <c r="AY2351" s="277" t="s">
        <v>205</v>
      </c>
    </row>
    <row r="2352" s="14" customFormat="1">
      <c r="A2352" s="14"/>
      <c r="B2352" s="256"/>
      <c r="C2352" s="257"/>
      <c r="D2352" s="247" t="s">
        <v>218</v>
      </c>
      <c r="E2352" s="257"/>
      <c r="F2352" s="259" t="s">
        <v>1914</v>
      </c>
      <c r="G2352" s="257"/>
      <c r="H2352" s="260">
        <v>89.311000000000007</v>
      </c>
      <c r="I2352" s="261"/>
      <c r="J2352" s="257"/>
      <c r="K2352" s="257"/>
      <c r="L2352" s="262"/>
      <c r="M2352" s="263"/>
      <c r="N2352" s="264"/>
      <c r="O2352" s="264"/>
      <c r="P2352" s="264"/>
      <c r="Q2352" s="264"/>
      <c r="R2352" s="264"/>
      <c r="S2352" s="264"/>
      <c r="T2352" s="265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T2352" s="266" t="s">
        <v>218</v>
      </c>
      <c r="AU2352" s="266" t="s">
        <v>85</v>
      </c>
      <c r="AV2352" s="14" t="s">
        <v>85</v>
      </c>
      <c r="AW2352" s="14" t="s">
        <v>4</v>
      </c>
      <c r="AX2352" s="14" t="s">
        <v>83</v>
      </c>
      <c r="AY2352" s="266" t="s">
        <v>205</v>
      </c>
    </row>
    <row r="2353" s="2" customFormat="1" ht="24.15" customHeight="1">
      <c r="A2353" s="39"/>
      <c r="B2353" s="40"/>
      <c r="C2353" s="289" t="s">
        <v>1915</v>
      </c>
      <c r="D2353" s="289" t="s">
        <v>386</v>
      </c>
      <c r="E2353" s="290" t="s">
        <v>1916</v>
      </c>
      <c r="F2353" s="291" t="s">
        <v>1917</v>
      </c>
      <c r="G2353" s="292" t="s">
        <v>398</v>
      </c>
      <c r="H2353" s="293">
        <v>99.444000000000003</v>
      </c>
      <c r="I2353" s="294"/>
      <c r="J2353" s="295">
        <f>ROUND(I2353*H2353,2)</f>
        <v>0</v>
      </c>
      <c r="K2353" s="291" t="s">
        <v>1</v>
      </c>
      <c r="L2353" s="296"/>
      <c r="M2353" s="297" t="s">
        <v>1</v>
      </c>
      <c r="N2353" s="298" t="s">
        <v>41</v>
      </c>
      <c r="O2353" s="92"/>
      <c r="P2353" s="236">
        <f>O2353*H2353</f>
        <v>0</v>
      </c>
      <c r="Q2353" s="236">
        <v>0.0047999999999999996</v>
      </c>
      <c r="R2353" s="236">
        <f>Q2353*H2353</f>
        <v>0.47733119999999996</v>
      </c>
      <c r="S2353" s="236">
        <v>0</v>
      </c>
      <c r="T2353" s="237">
        <f>S2353*H2353</f>
        <v>0</v>
      </c>
      <c r="U2353" s="39"/>
      <c r="V2353" s="39"/>
      <c r="W2353" s="39"/>
      <c r="X2353" s="39"/>
      <c r="Y2353" s="39"/>
      <c r="Z2353" s="39"/>
      <c r="AA2353" s="39"/>
      <c r="AB2353" s="39"/>
      <c r="AC2353" s="39"/>
      <c r="AD2353" s="39"/>
      <c r="AE2353" s="39"/>
      <c r="AR2353" s="238" t="s">
        <v>473</v>
      </c>
      <c r="AT2353" s="238" t="s">
        <v>386</v>
      </c>
      <c r="AU2353" s="238" t="s">
        <v>85</v>
      </c>
      <c r="AY2353" s="18" t="s">
        <v>205</v>
      </c>
      <c r="BE2353" s="239">
        <f>IF(N2353="základní",J2353,0)</f>
        <v>0</v>
      </c>
      <c r="BF2353" s="239">
        <f>IF(N2353="snížená",J2353,0)</f>
        <v>0</v>
      </c>
      <c r="BG2353" s="239">
        <f>IF(N2353="zákl. přenesená",J2353,0)</f>
        <v>0</v>
      </c>
      <c r="BH2353" s="239">
        <f>IF(N2353="sníž. přenesená",J2353,0)</f>
        <v>0</v>
      </c>
      <c r="BI2353" s="239">
        <f>IF(N2353="nulová",J2353,0)</f>
        <v>0</v>
      </c>
      <c r="BJ2353" s="18" t="s">
        <v>83</v>
      </c>
      <c r="BK2353" s="239">
        <f>ROUND(I2353*H2353,2)</f>
        <v>0</v>
      </c>
      <c r="BL2353" s="18" t="s">
        <v>303</v>
      </c>
      <c r="BM2353" s="238" t="s">
        <v>1918</v>
      </c>
    </row>
    <row r="2354" s="13" customFormat="1">
      <c r="A2354" s="13"/>
      <c r="B2354" s="245"/>
      <c r="C2354" s="246"/>
      <c r="D2354" s="247" t="s">
        <v>218</v>
      </c>
      <c r="E2354" s="248" t="s">
        <v>1</v>
      </c>
      <c r="F2354" s="249" t="s">
        <v>219</v>
      </c>
      <c r="G2354" s="246"/>
      <c r="H2354" s="248" t="s">
        <v>1</v>
      </c>
      <c r="I2354" s="250"/>
      <c r="J2354" s="246"/>
      <c r="K2354" s="246"/>
      <c r="L2354" s="251"/>
      <c r="M2354" s="252"/>
      <c r="N2354" s="253"/>
      <c r="O2354" s="253"/>
      <c r="P2354" s="253"/>
      <c r="Q2354" s="253"/>
      <c r="R2354" s="253"/>
      <c r="S2354" s="253"/>
      <c r="T2354" s="254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T2354" s="255" t="s">
        <v>218</v>
      </c>
      <c r="AU2354" s="255" t="s">
        <v>85</v>
      </c>
      <c r="AV2354" s="13" t="s">
        <v>83</v>
      </c>
      <c r="AW2354" s="13" t="s">
        <v>32</v>
      </c>
      <c r="AX2354" s="13" t="s">
        <v>76</v>
      </c>
      <c r="AY2354" s="255" t="s">
        <v>205</v>
      </c>
    </row>
    <row r="2355" s="13" customFormat="1">
      <c r="A2355" s="13"/>
      <c r="B2355" s="245"/>
      <c r="C2355" s="246"/>
      <c r="D2355" s="247" t="s">
        <v>218</v>
      </c>
      <c r="E2355" s="248" t="s">
        <v>1</v>
      </c>
      <c r="F2355" s="249" t="s">
        <v>220</v>
      </c>
      <c r="G2355" s="246"/>
      <c r="H2355" s="248" t="s">
        <v>1</v>
      </c>
      <c r="I2355" s="250"/>
      <c r="J2355" s="246"/>
      <c r="K2355" s="246"/>
      <c r="L2355" s="251"/>
      <c r="M2355" s="252"/>
      <c r="N2355" s="253"/>
      <c r="O2355" s="253"/>
      <c r="P2355" s="253"/>
      <c r="Q2355" s="253"/>
      <c r="R2355" s="253"/>
      <c r="S2355" s="253"/>
      <c r="T2355" s="254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T2355" s="255" t="s">
        <v>218</v>
      </c>
      <c r="AU2355" s="255" t="s">
        <v>85</v>
      </c>
      <c r="AV2355" s="13" t="s">
        <v>83</v>
      </c>
      <c r="AW2355" s="13" t="s">
        <v>32</v>
      </c>
      <c r="AX2355" s="13" t="s">
        <v>76</v>
      </c>
      <c r="AY2355" s="255" t="s">
        <v>205</v>
      </c>
    </row>
    <row r="2356" s="13" customFormat="1">
      <c r="A2356" s="13"/>
      <c r="B2356" s="245"/>
      <c r="C2356" s="246"/>
      <c r="D2356" s="247" t="s">
        <v>218</v>
      </c>
      <c r="E2356" s="248" t="s">
        <v>1</v>
      </c>
      <c r="F2356" s="249" t="s">
        <v>222</v>
      </c>
      <c r="G2356" s="246"/>
      <c r="H2356" s="248" t="s">
        <v>1</v>
      </c>
      <c r="I2356" s="250"/>
      <c r="J2356" s="246"/>
      <c r="K2356" s="246"/>
      <c r="L2356" s="251"/>
      <c r="M2356" s="252"/>
      <c r="N2356" s="253"/>
      <c r="O2356" s="253"/>
      <c r="P2356" s="253"/>
      <c r="Q2356" s="253"/>
      <c r="R2356" s="253"/>
      <c r="S2356" s="253"/>
      <c r="T2356" s="254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T2356" s="255" t="s">
        <v>218</v>
      </c>
      <c r="AU2356" s="255" t="s">
        <v>85</v>
      </c>
      <c r="AV2356" s="13" t="s">
        <v>83</v>
      </c>
      <c r="AW2356" s="13" t="s">
        <v>32</v>
      </c>
      <c r="AX2356" s="13" t="s">
        <v>76</v>
      </c>
      <c r="AY2356" s="255" t="s">
        <v>205</v>
      </c>
    </row>
    <row r="2357" s="13" customFormat="1">
      <c r="A2357" s="13"/>
      <c r="B2357" s="245"/>
      <c r="C2357" s="246"/>
      <c r="D2357" s="247" t="s">
        <v>218</v>
      </c>
      <c r="E2357" s="248" t="s">
        <v>1</v>
      </c>
      <c r="F2357" s="249" t="s">
        <v>1123</v>
      </c>
      <c r="G2357" s="246"/>
      <c r="H2357" s="248" t="s">
        <v>1</v>
      </c>
      <c r="I2357" s="250"/>
      <c r="J2357" s="246"/>
      <c r="K2357" s="246"/>
      <c r="L2357" s="251"/>
      <c r="M2357" s="252"/>
      <c r="N2357" s="253"/>
      <c r="O2357" s="253"/>
      <c r="P2357" s="253"/>
      <c r="Q2357" s="253"/>
      <c r="R2357" s="253"/>
      <c r="S2357" s="253"/>
      <c r="T2357" s="254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T2357" s="255" t="s">
        <v>218</v>
      </c>
      <c r="AU2357" s="255" t="s">
        <v>85</v>
      </c>
      <c r="AV2357" s="13" t="s">
        <v>83</v>
      </c>
      <c r="AW2357" s="13" t="s">
        <v>32</v>
      </c>
      <c r="AX2357" s="13" t="s">
        <v>76</v>
      </c>
      <c r="AY2357" s="255" t="s">
        <v>205</v>
      </c>
    </row>
    <row r="2358" s="13" customFormat="1">
      <c r="A2358" s="13"/>
      <c r="B2358" s="245"/>
      <c r="C2358" s="246"/>
      <c r="D2358" s="247" t="s">
        <v>218</v>
      </c>
      <c r="E2358" s="248" t="s">
        <v>1</v>
      </c>
      <c r="F2358" s="249" t="s">
        <v>222</v>
      </c>
      <c r="G2358" s="246"/>
      <c r="H2358" s="248" t="s">
        <v>1</v>
      </c>
      <c r="I2358" s="250"/>
      <c r="J2358" s="246"/>
      <c r="K2358" s="246"/>
      <c r="L2358" s="251"/>
      <c r="M2358" s="252"/>
      <c r="N2358" s="253"/>
      <c r="O2358" s="253"/>
      <c r="P2358" s="253"/>
      <c r="Q2358" s="253"/>
      <c r="R2358" s="253"/>
      <c r="S2358" s="253"/>
      <c r="T2358" s="254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T2358" s="255" t="s">
        <v>218</v>
      </c>
      <c r="AU2358" s="255" t="s">
        <v>85</v>
      </c>
      <c r="AV2358" s="13" t="s">
        <v>83</v>
      </c>
      <c r="AW2358" s="13" t="s">
        <v>32</v>
      </c>
      <c r="AX2358" s="13" t="s">
        <v>76</v>
      </c>
      <c r="AY2358" s="255" t="s">
        <v>205</v>
      </c>
    </row>
    <row r="2359" s="13" customFormat="1">
      <c r="A2359" s="13"/>
      <c r="B2359" s="245"/>
      <c r="C2359" s="246"/>
      <c r="D2359" s="247" t="s">
        <v>218</v>
      </c>
      <c r="E2359" s="248" t="s">
        <v>1</v>
      </c>
      <c r="F2359" s="249" t="s">
        <v>1124</v>
      </c>
      <c r="G2359" s="246"/>
      <c r="H2359" s="248" t="s">
        <v>1</v>
      </c>
      <c r="I2359" s="250"/>
      <c r="J2359" s="246"/>
      <c r="K2359" s="246"/>
      <c r="L2359" s="251"/>
      <c r="M2359" s="252"/>
      <c r="N2359" s="253"/>
      <c r="O2359" s="253"/>
      <c r="P2359" s="253"/>
      <c r="Q2359" s="253"/>
      <c r="R2359" s="253"/>
      <c r="S2359" s="253"/>
      <c r="T2359" s="254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55" t="s">
        <v>218</v>
      </c>
      <c r="AU2359" s="255" t="s">
        <v>85</v>
      </c>
      <c r="AV2359" s="13" t="s">
        <v>83</v>
      </c>
      <c r="AW2359" s="13" t="s">
        <v>32</v>
      </c>
      <c r="AX2359" s="13" t="s">
        <v>76</v>
      </c>
      <c r="AY2359" s="255" t="s">
        <v>205</v>
      </c>
    </row>
    <row r="2360" s="14" customFormat="1">
      <c r="A2360" s="14"/>
      <c r="B2360" s="256"/>
      <c r="C2360" s="257"/>
      <c r="D2360" s="247" t="s">
        <v>218</v>
      </c>
      <c r="E2360" s="258" t="s">
        <v>1</v>
      </c>
      <c r="F2360" s="259" t="s">
        <v>1125</v>
      </c>
      <c r="G2360" s="257"/>
      <c r="H2360" s="260">
        <v>94.709000000000003</v>
      </c>
      <c r="I2360" s="261"/>
      <c r="J2360" s="257"/>
      <c r="K2360" s="257"/>
      <c r="L2360" s="262"/>
      <c r="M2360" s="263"/>
      <c r="N2360" s="264"/>
      <c r="O2360" s="264"/>
      <c r="P2360" s="264"/>
      <c r="Q2360" s="264"/>
      <c r="R2360" s="264"/>
      <c r="S2360" s="264"/>
      <c r="T2360" s="265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66" t="s">
        <v>218</v>
      </c>
      <c r="AU2360" s="266" t="s">
        <v>85</v>
      </c>
      <c r="AV2360" s="14" t="s">
        <v>85</v>
      </c>
      <c r="AW2360" s="14" t="s">
        <v>32</v>
      </c>
      <c r="AX2360" s="14" t="s">
        <v>76</v>
      </c>
      <c r="AY2360" s="266" t="s">
        <v>205</v>
      </c>
    </row>
    <row r="2361" s="15" customFormat="1">
      <c r="A2361" s="15"/>
      <c r="B2361" s="267"/>
      <c r="C2361" s="268"/>
      <c r="D2361" s="247" t="s">
        <v>218</v>
      </c>
      <c r="E2361" s="269" t="s">
        <v>1</v>
      </c>
      <c r="F2361" s="270" t="s">
        <v>229</v>
      </c>
      <c r="G2361" s="268"/>
      <c r="H2361" s="271">
        <v>94.709000000000003</v>
      </c>
      <c r="I2361" s="272"/>
      <c r="J2361" s="268"/>
      <c r="K2361" s="268"/>
      <c r="L2361" s="273"/>
      <c r="M2361" s="274"/>
      <c r="N2361" s="275"/>
      <c r="O2361" s="275"/>
      <c r="P2361" s="275"/>
      <c r="Q2361" s="275"/>
      <c r="R2361" s="275"/>
      <c r="S2361" s="275"/>
      <c r="T2361" s="276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T2361" s="277" t="s">
        <v>218</v>
      </c>
      <c r="AU2361" s="277" t="s">
        <v>85</v>
      </c>
      <c r="AV2361" s="15" t="s">
        <v>213</v>
      </c>
      <c r="AW2361" s="15" t="s">
        <v>32</v>
      </c>
      <c r="AX2361" s="15" t="s">
        <v>83</v>
      </c>
      <c r="AY2361" s="277" t="s">
        <v>205</v>
      </c>
    </row>
    <row r="2362" s="14" customFormat="1">
      <c r="A2362" s="14"/>
      <c r="B2362" s="256"/>
      <c r="C2362" s="257"/>
      <c r="D2362" s="247" t="s">
        <v>218</v>
      </c>
      <c r="E2362" s="257"/>
      <c r="F2362" s="259" t="s">
        <v>1919</v>
      </c>
      <c r="G2362" s="257"/>
      <c r="H2362" s="260">
        <v>99.444000000000003</v>
      </c>
      <c r="I2362" s="261"/>
      <c r="J2362" s="257"/>
      <c r="K2362" s="257"/>
      <c r="L2362" s="262"/>
      <c r="M2362" s="263"/>
      <c r="N2362" s="264"/>
      <c r="O2362" s="264"/>
      <c r="P2362" s="264"/>
      <c r="Q2362" s="264"/>
      <c r="R2362" s="264"/>
      <c r="S2362" s="264"/>
      <c r="T2362" s="265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T2362" s="266" t="s">
        <v>218</v>
      </c>
      <c r="AU2362" s="266" t="s">
        <v>85</v>
      </c>
      <c r="AV2362" s="14" t="s">
        <v>85</v>
      </c>
      <c r="AW2362" s="14" t="s">
        <v>4</v>
      </c>
      <c r="AX2362" s="14" t="s">
        <v>83</v>
      </c>
      <c r="AY2362" s="266" t="s">
        <v>205</v>
      </c>
    </row>
    <row r="2363" s="2" customFormat="1" ht="44.25" customHeight="1">
      <c r="A2363" s="39"/>
      <c r="B2363" s="40"/>
      <c r="C2363" s="227" t="s">
        <v>1920</v>
      </c>
      <c r="D2363" s="227" t="s">
        <v>208</v>
      </c>
      <c r="E2363" s="228" t="s">
        <v>1921</v>
      </c>
      <c r="F2363" s="229" t="s">
        <v>1922</v>
      </c>
      <c r="G2363" s="230" t="s">
        <v>398</v>
      </c>
      <c r="H2363" s="231">
        <v>55.192999999999998</v>
      </c>
      <c r="I2363" s="232"/>
      <c r="J2363" s="233">
        <f>ROUND(I2363*H2363,2)</f>
        <v>0</v>
      </c>
      <c r="K2363" s="229" t="s">
        <v>212</v>
      </c>
      <c r="L2363" s="45"/>
      <c r="M2363" s="234" t="s">
        <v>1</v>
      </c>
      <c r="N2363" s="235" t="s">
        <v>41</v>
      </c>
      <c r="O2363" s="92"/>
      <c r="P2363" s="236">
        <f>O2363*H2363</f>
        <v>0</v>
      </c>
      <c r="Q2363" s="236">
        <v>0.00042000000000000002</v>
      </c>
      <c r="R2363" s="236">
        <f>Q2363*H2363</f>
        <v>0.02318106</v>
      </c>
      <c r="S2363" s="236">
        <v>0</v>
      </c>
      <c r="T2363" s="237">
        <f>S2363*H2363</f>
        <v>0</v>
      </c>
      <c r="U2363" s="39"/>
      <c r="V2363" s="39"/>
      <c r="W2363" s="39"/>
      <c r="X2363" s="39"/>
      <c r="Y2363" s="39"/>
      <c r="Z2363" s="39"/>
      <c r="AA2363" s="39"/>
      <c r="AB2363" s="39"/>
      <c r="AC2363" s="39"/>
      <c r="AD2363" s="39"/>
      <c r="AE2363" s="39"/>
      <c r="AR2363" s="238" t="s">
        <v>303</v>
      </c>
      <c r="AT2363" s="238" t="s">
        <v>208</v>
      </c>
      <c r="AU2363" s="238" t="s">
        <v>85</v>
      </c>
      <c r="AY2363" s="18" t="s">
        <v>205</v>
      </c>
      <c r="BE2363" s="239">
        <f>IF(N2363="základní",J2363,0)</f>
        <v>0</v>
      </c>
      <c r="BF2363" s="239">
        <f>IF(N2363="snížená",J2363,0)</f>
        <v>0</v>
      </c>
      <c r="BG2363" s="239">
        <f>IF(N2363="zákl. přenesená",J2363,0)</f>
        <v>0</v>
      </c>
      <c r="BH2363" s="239">
        <f>IF(N2363="sníž. přenesená",J2363,0)</f>
        <v>0</v>
      </c>
      <c r="BI2363" s="239">
        <f>IF(N2363="nulová",J2363,0)</f>
        <v>0</v>
      </c>
      <c r="BJ2363" s="18" t="s">
        <v>83</v>
      </c>
      <c r="BK2363" s="239">
        <f>ROUND(I2363*H2363,2)</f>
        <v>0</v>
      </c>
      <c r="BL2363" s="18" t="s">
        <v>303</v>
      </c>
      <c r="BM2363" s="238" t="s">
        <v>1923</v>
      </c>
    </row>
    <row r="2364" s="2" customFormat="1">
      <c r="A2364" s="39"/>
      <c r="B2364" s="40"/>
      <c r="C2364" s="41"/>
      <c r="D2364" s="240" t="s">
        <v>216</v>
      </c>
      <c r="E2364" s="41"/>
      <c r="F2364" s="241" t="s">
        <v>1924</v>
      </c>
      <c r="G2364" s="41"/>
      <c r="H2364" s="41"/>
      <c r="I2364" s="242"/>
      <c r="J2364" s="41"/>
      <c r="K2364" s="41"/>
      <c r="L2364" s="45"/>
      <c r="M2364" s="243"/>
      <c r="N2364" s="244"/>
      <c r="O2364" s="92"/>
      <c r="P2364" s="92"/>
      <c r="Q2364" s="92"/>
      <c r="R2364" s="92"/>
      <c r="S2364" s="92"/>
      <c r="T2364" s="93"/>
      <c r="U2364" s="39"/>
      <c r="V2364" s="39"/>
      <c r="W2364" s="39"/>
      <c r="X2364" s="39"/>
      <c r="Y2364" s="39"/>
      <c r="Z2364" s="39"/>
      <c r="AA2364" s="39"/>
      <c r="AB2364" s="39"/>
      <c r="AC2364" s="39"/>
      <c r="AD2364" s="39"/>
      <c r="AE2364" s="39"/>
      <c r="AT2364" s="18" t="s">
        <v>216</v>
      </c>
      <c r="AU2364" s="18" t="s">
        <v>85</v>
      </c>
    </row>
    <row r="2365" s="2" customFormat="1" ht="24.15" customHeight="1">
      <c r="A2365" s="39"/>
      <c r="B2365" s="40"/>
      <c r="C2365" s="289" t="s">
        <v>1925</v>
      </c>
      <c r="D2365" s="289" t="s">
        <v>386</v>
      </c>
      <c r="E2365" s="290" t="s">
        <v>1911</v>
      </c>
      <c r="F2365" s="291" t="s">
        <v>1912</v>
      </c>
      <c r="G2365" s="292" t="s">
        <v>398</v>
      </c>
      <c r="H2365" s="293">
        <v>57.953000000000003</v>
      </c>
      <c r="I2365" s="294"/>
      <c r="J2365" s="295">
        <f>ROUND(I2365*H2365,2)</f>
        <v>0</v>
      </c>
      <c r="K2365" s="291" t="s">
        <v>212</v>
      </c>
      <c r="L2365" s="296"/>
      <c r="M2365" s="297" t="s">
        <v>1</v>
      </c>
      <c r="N2365" s="298" t="s">
        <v>41</v>
      </c>
      <c r="O2365" s="92"/>
      <c r="P2365" s="236">
        <f>O2365*H2365</f>
        <v>0</v>
      </c>
      <c r="Q2365" s="236">
        <v>0.0044999999999999997</v>
      </c>
      <c r="R2365" s="236">
        <f>Q2365*H2365</f>
        <v>0.26078849999999998</v>
      </c>
      <c r="S2365" s="236">
        <v>0</v>
      </c>
      <c r="T2365" s="237">
        <f>S2365*H2365</f>
        <v>0</v>
      </c>
      <c r="U2365" s="39"/>
      <c r="V2365" s="39"/>
      <c r="W2365" s="39"/>
      <c r="X2365" s="39"/>
      <c r="Y2365" s="39"/>
      <c r="Z2365" s="39"/>
      <c r="AA2365" s="39"/>
      <c r="AB2365" s="39"/>
      <c r="AC2365" s="39"/>
      <c r="AD2365" s="39"/>
      <c r="AE2365" s="39"/>
      <c r="AR2365" s="238" t="s">
        <v>473</v>
      </c>
      <c r="AT2365" s="238" t="s">
        <v>386</v>
      </c>
      <c r="AU2365" s="238" t="s">
        <v>85</v>
      </c>
      <c r="AY2365" s="18" t="s">
        <v>205</v>
      </c>
      <c r="BE2365" s="239">
        <f>IF(N2365="základní",J2365,0)</f>
        <v>0</v>
      </c>
      <c r="BF2365" s="239">
        <f>IF(N2365="snížená",J2365,0)</f>
        <v>0</v>
      </c>
      <c r="BG2365" s="239">
        <f>IF(N2365="zákl. přenesená",J2365,0)</f>
        <v>0</v>
      </c>
      <c r="BH2365" s="239">
        <f>IF(N2365="sníž. přenesená",J2365,0)</f>
        <v>0</v>
      </c>
      <c r="BI2365" s="239">
        <f>IF(N2365="nulová",J2365,0)</f>
        <v>0</v>
      </c>
      <c r="BJ2365" s="18" t="s">
        <v>83</v>
      </c>
      <c r="BK2365" s="239">
        <f>ROUND(I2365*H2365,2)</f>
        <v>0</v>
      </c>
      <c r="BL2365" s="18" t="s">
        <v>303</v>
      </c>
      <c r="BM2365" s="238" t="s">
        <v>1926</v>
      </c>
    </row>
    <row r="2366" s="13" customFormat="1">
      <c r="A2366" s="13"/>
      <c r="B2366" s="245"/>
      <c r="C2366" s="246"/>
      <c r="D2366" s="247" t="s">
        <v>218</v>
      </c>
      <c r="E2366" s="248" t="s">
        <v>1</v>
      </c>
      <c r="F2366" s="249" t="s">
        <v>219</v>
      </c>
      <c r="G2366" s="246"/>
      <c r="H2366" s="248" t="s">
        <v>1</v>
      </c>
      <c r="I2366" s="250"/>
      <c r="J2366" s="246"/>
      <c r="K2366" s="246"/>
      <c r="L2366" s="251"/>
      <c r="M2366" s="252"/>
      <c r="N2366" s="253"/>
      <c r="O2366" s="253"/>
      <c r="P2366" s="253"/>
      <c r="Q2366" s="253"/>
      <c r="R2366" s="253"/>
      <c r="S2366" s="253"/>
      <c r="T2366" s="254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T2366" s="255" t="s">
        <v>218</v>
      </c>
      <c r="AU2366" s="255" t="s">
        <v>85</v>
      </c>
      <c r="AV2366" s="13" t="s">
        <v>83</v>
      </c>
      <c r="AW2366" s="13" t="s">
        <v>32</v>
      </c>
      <c r="AX2366" s="13" t="s">
        <v>76</v>
      </c>
      <c r="AY2366" s="255" t="s">
        <v>205</v>
      </c>
    </row>
    <row r="2367" s="13" customFormat="1">
      <c r="A2367" s="13"/>
      <c r="B2367" s="245"/>
      <c r="C2367" s="246"/>
      <c r="D2367" s="247" t="s">
        <v>218</v>
      </c>
      <c r="E2367" s="248" t="s">
        <v>1</v>
      </c>
      <c r="F2367" s="249" t="s">
        <v>220</v>
      </c>
      <c r="G2367" s="246"/>
      <c r="H2367" s="248" t="s">
        <v>1</v>
      </c>
      <c r="I2367" s="250"/>
      <c r="J2367" s="246"/>
      <c r="K2367" s="246"/>
      <c r="L2367" s="251"/>
      <c r="M2367" s="252"/>
      <c r="N2367" s="253"/>
      <c r="O2367" s="253"/>
      <c r="P2367" s="253"/>
      <c r="Q2367" s="253"/>
      <c r="R2367" s="253"/>
      <c r="S2367" s="253"/>
      <c r="T2367" s="254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T2367" s="255" t="s">
        <v>218</v>
      </c>
      <c r="AU2367" s="255" t="s">
        <v>85</v>
      </c>
      <c r="AV2367" s="13" t="s">
        <v>83</v>
      </c>
      <c r="AW2367" s="13" t="s">
        <v>32</v>
      </c>
      <c r="AX2367" s="13" t="s">
        <v>76</v>
      </c>
      <c r="AY2367" s="255" t="s">
        <v>205</v>
      </c>
    </row>
    <row r="2368" s="13" customFormat="1">
      <c r="A2368" s="13"/>
      <c r="B2368" s="245"/>
      <c r="C2368" s="246"/>
      <c r="D2368" s="247" t="s">
        <v>218</v>
      </c>
      <c r="E2368" s="248" t="s">
        <v>1</v>
      </c>
      <c r="F2368" s="249" t="s">
        <v>222</v>
      </c>
      <c r="G2368" s="246"/>
      <c r="H2368" s="248" t="s">
        <v>1</v>
      </c>
      <c r="I2368" s="250"/>
      <c r="J2368" s="246"/>
      <c r="K2368" s="246"/>
      <c r="L2368" s="251"/>
      <c r="M2368" s="252"/>
      <c r="N2368" s="253"/>
      <c r="O2368" s="253"/>
      <c r="P2368" s="253"/>
      <c r="Q2368" s="253"/>
      <c r="R2368" s="253"/>
      <c r="S2368" s="253"/>
      <c r="T2368" s="254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T2368" s="255" t="s">
        <v>218</v>
      </c>
      <c r="AU2368" s="255" t="s">
        <v>85</v>
      </c>
      <c r="AV2368" s="13" t="s">
        <v>83</v>
      </c>
      <c r="AW2368" s="13" t="s">
        <v>32</v>
      </c>
      <c r="AX2368" s="13" t="s">
        <v>76</v>
      </c>
      <c r="AY2368" s="255" t="s">
        <v>205</v>
      </c>
    </row>
    <row r="2369" s="14" customFormat="1">
      <c r="A2369" s="14"/>
      <c r="B2369" s="256"/>
      <c r="C2369" s="257"/>
      <c r="D2369" s="247" t="s">
        <v>218</v>
      </c>
      <c r="E2369" s="258" t="s">
        <v>1</v>
      </c>
      <c r="F2369" s="259" t="s">
        <v>1927</v>
      </c>
      <c r="G2369" s="257"/>
      <c r="H2369" s="260">
        <v>25.492999999999999</v>
      </c>
      <c r="I2369" s="261"/>
      <c r="J2369" s="257"/>
      <c r="K2369" s="257"/>
      <c r="L2369" s="262"/>
      <c r="M2369" s="263"/>
      <c r="N2369" s="264"/>
      <c r="O2369" s="264"/>
      <c r="P2369" s="264"/>
      <c r="Q2369" s="264"/>
      <c r="R2369" s="264"/>
      <c r="S2369" s="264"/>
      <c r="T2369" s="265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T2369" s="266" t="s">
        <v>218</v>
      </c>
      <c r="AU2369" s="266" t="s">
        <v>85</v>
      </c>
      <c r="AV2369" s="14" t="s">
        <v>85</v>
      </c>
      <c r="AW2369" s="14" t="s">
        <v>32</v>
      </c>
      <c r="AX2369" s="14" t="s">
        <v>76</v>
      </c>
      <c r="AY2369" s="266" t="s">
        <v>205</v>
      </c>
    </row>
    <row r="2370" s="14" customFormat="1">
      <c r="A2370" s="14"/>
      <c r="B2370" s="256"/>
      <c r="C2370" s="257"/>
      <c r="D2370" s="247" t="s">
        <v>218</v>
      </c>
      <c r="E2370" s="258" t="s">
        <v>1</v>
      </c>
      <c r="F2370" s="259" t="s">
        <v>1928</v>
      </c>
      <c r="G2370" s="257"/>
      <c r="H2370" s="260">
        <v>29.699999999999999</v>
      </c>
      <c r="I2370" s="261"/>
      <c r="J2370" s="257"/>
      <c r="K2370" s="257"/>
      <c r="L2370" s="262"/>
      <c r="M2370" s="263"/>
      <c r="N2370" s="264"/>
      <c r="O2370" s="264"/>
      <c r="P2370" s="264"/>
      <c r="Q2370" s="264"/>
      <c r="R2370" s="264"/>
      <c r="S2370" s="264"/>
      <c r="T2370" s="265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T2370" s="266" t="s">
        <v>218</v>
      </c>
      <c r="AU2370" s="266" t="s">
        <v>85</v>
      </c>
      <c r="AV2370" s="14" t="s">
        <v>85</v>
      </c>
      <c r="AW2370" s="14" t="s">
        <v>32</v>
      </c>
      <c r="AX2370" s="14" t="s">
        <v>76</v>
      </c>
      <c r="AY2370" s="266" t="s">
        <v>205</v>
      </c>
    </row>
    <row r="2371" s="15" customFormat="1">
      <c r="A2371" s="15"/>
      <c r="B2371" s="267"/>
      <c r="C2371" s="268"/>
      <c r="D2371" s="247" t="s">
        <v>218</v>
      </c>
      <c r="E2371" s="269" t="s">
        <v>1</v>
      </c>
      <c r="F2371" s="270" t="s">
        <v>229</v>
      </c>
      <c r="G2371" s="268"/>
      <c r="H2371" s="271">
        <v>55.192999999999998</v>
      </c>
      <c r="I2371" s="272"/>
      <c r="J2371" s="268"/>
      <c r="K2371" s="268"/>
      <c r="L2371" s="273"/>
      <c r="M2371" s="274"/>
      <c r="N2371" s="275"/>
      <c r="O2371" s="275"/>
      <c r="P2371" s="275"/>
      <c r="Q2371" s="275"/>
      <c r="R2371" s="275"/>
      <c r="S2371" s="275"/>
      <c r="T2371" s="276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T2371" s="277" t="s">
        <v>218</v>
      </c>
      <c r="AU2371" s="277" t="s">
        <v>85</v>
      </c>
      <c r="AV2371" s="15" t="s">
        <v>213</v>
      </c>
      <c r="AW2371" s="15" t="s">
        <v>32</v>
      </c>
      <c r="AX2371" s="15" t="s">
        <v>83</v>
      </c>
      <c r="AY2371" s="277" t="s">
        <v>205</v>
      </c>
    </row>
    <row r="2372" s="14" customFormat="1">
      <c r="A2372" s="14"/>
      <c r="B2372" s="256"/>
      <c r="C2372" s="257"/>
      <c r="D2372" s="247" t="s">
        <v>218</v>
      </c>
      <c r="E2372" s="257"/>
      <c r="F2372" s="259" t="s">
        <v>1929</v>
      </c>
      <c r="G2372" s="257"/>
      <c r="H2372" s="260">
        <v>57.953000000000003</v>
      </c>
      <c r="I2372" s="261"/>
      <c r="J2372" s="257"/>
      <c r="K2372" s="257"/>
      <c r="L2372" s="262"/>
      <c r="M2372" s="263"/>
      <c r="N2372" s="264"/>
      <c r="O2372" s="264"/>
      <c r="P2372" s="264"/>
      <c r="Q2372" s="264"/>
      <c r="R2372" s="264"/>
      <c r="S2372" s="264"/>
      <c r="T2372" s="265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T2372" s="266" t="s">
        <v>218</v>
      </c>
      <c r="AU2372" s="266" t="s">
        <v>85</v>
      </c>
      <c r="AV2372" s="14" t="s">
        <v>85</v>
      </c>
      <c r="AW2372" s="14" t="s">
        <v>4</v>
      </c>
      <c r="AX2372" s="14" t="s">
        <v>83</v>
      </c>
      <c r="AY2372" s="266" t="s">
        <v>205</v>
      </c>
    </row>
    <row r="2373" s="2" customFormat="1" ht="24.15" customHeight="1">
      <c r="A2373" s="39"/>
      <c r="B2373" s="40"/>
      <c r="C2373" s="227" t="s">
        <v>1930</v>
      </c>
      <c r="D2373" s="227" t="s">
        <v>208</v>
      </c>
      <c r="E2373" s="228" t="s">
        <v>1931</v>
      </c>
      <c r="F2373" s="229" t="s">
        <v>1932</v>
      </c>
      <c r="G2373" s="230" t="s">
        <v>398</v>
      </c>
      <c r="H2373" s="231">
        <v>15</v>
      </c>
      <c r="I2373" s="232"/>
      <c r="J2373" s="233">
        <f>ROUND(I2373*H2373,2)</f>
        <v>0</v>
      </c>
      <c r="K2373" s="229" t="s">
        <v>212</v>
      </c>
      <c r="L2373" s="45"/>
      <c r="M2373" s="234" t="s">
        <v>1</v>
      </c>
      <c r="N2373" s="235" t="s">
        <v>41</v>
      </c>
      <c r="O2373" s="92"/>
      <c r="P2373" s="236">
        <f>O2373*H2373</f>
        <v>0</v>
      </c>
      <c r="Q2373" s="236">
        <v>0.0060000000000000001</v>
      </c>
      <c r="R2373" s="236">
        <f>Q2373*H2373</f>
        <v>0.089999999999999997</v>
      </c>
      <c r="S2373" s="236">
        <v>0</v>
      </c>
      <c r="T2373" s="237">
        <f>S2373*H2373</f>
        <v>0</v>
      </c>
      <c r="U2373" s="39"/>
      <c r="V2373" s="39"/>
      <c r="W2373" s="39"/>
      <c r="X2373" s="39"/>
      <c r="Y2373" s="39"/>
      <c r="Z2373" s="39"/>
      <c r="AA2373" s="39"/>
      <c r="AB2373" s="39"/>
      <c r="AC2373" s="39"/>
      <c r="AD2373" s="39"/>
      <c r="AE2373" s="39"/>
      <c r="AR2373" s="238" t="s">
        <v>303</v>
      </c>
      <c r="AT2373" s="238" t="s">
        <v>208</v>
      </c>
      <c r="AU2373" s="238" t="s">
        <v>85</v>
      </c>
      <c r="AY2373" s="18" t="s">
        <v>205</v>
      </c>
      <c r="BE2373" s="239">
        <f>IF(N2373="základní",J2373,0)</f>
        <v>0</v>
      </c>
      <c r="BF2373" s="239">
        <f>IF(N2373="snížená",J2373,0)</f>
        <v>0</v>
      </c>
      <c r="BG2373" s="239">
        <f>IF(N2373="zákl. přenesená",J2373,0)</f>
        <v>0</v>
      </c>
      <c r="BH2373" s="239">
        <f>IF(N2373="sníž. přenesená",J2373,0)</f>
        <v>0</v>
      </c>
      <c r="BI2373" s="239">
        <f>IF(N2373="nulová",J2373,0)</f>
        <v>0</v>
      </c>
      <c r="BJ2373" s="18" t="s">
        <v>83</v>
      </c>
      <c r="BK2373" s="239">
        <f>ROUND(I2373*H2373,2)</f>
        <v>0</v>
      </c>
      <c r="BL2373" s="18" t="s">
        <v>303</v>
      </c>
      <c r="BM2373" s="238" t="s">
        <v>1933</v>
      </c>
    </row>
    <row r="2374" s="2" customFormat="1">
      <c r="A2374" s="39"/>
      <c r="B2374" s="40"/>
      <c r="C2374" s="41"/>
      <c r="D2374" s="240" t="s">
        <v>216</v>
      </c>
      <c r="E2374" s="41"/>
      <c r="F2374" s="241" t="s">
        <v>1934</v>
      </c>
      <c r="G2374" s="41"/>
      <c r="H2374" s="41"/>
      <c r="I2374" s="242"/>
      <c r="J2374" s="41"/>
      <c r="K2374" s="41"/>
      <c r="L2374" s="45"/>
      <c r="M2374" s="243"/>
      <c r="N2374" s="244"/>
      <c r="O2374" s="92"/>
      <c r="P2374" s="92"/>
      <c r="Q2374" s="92"/>
      <c r="R2374" s="92"/>
      <c r="S2374" s="92"/>
      <c r="T2374" s="93"/>
      <c r="U2374" s="39"/>
      <c r="V2374" s="39"/>
      <c r="W2374" s="39"/>
      <c r="X2374" s="39"/>
      <c r="Y2374" s="39"/>
      <c r="Z2374" s="39"/>
      <c r="AA2374" s="39"/>
      <c r="AB2374" s="39"/>
      <c r="AC2374" s="39"/>
      <c r="AD2374" s="39"/>
      <c r="AE2374" s="39"/>
      <c r="AT2374" s="18" t="s">
        <v>216</v>
      </c>
      <c r="AU2374" s="18" t="s">
        <v>85</v>
      </c>
    </row>
    <row r="2375" s="2" customFormat="1" ht="24.15" customHeight="1">
      <c r="A2375" s="39"/>
      <c r="B2375" s="40"/>
      <c r="C2375" s="289" t="s">
        <v>1935</v>
      </c>
      <c r="D2375" s="289" t="s">
        <v>386</v>
      </c>
      <c r="E2375" s="290" t="s">
        <v>1936</v>
      </c>
      <c r="F2375" s="291" t="s">
        <v>1937</v>
      </c>
      <c r="G2375" s="292" t="s">
        <v>398</v>
      </c>
      <c r="H2375" s="293">
        <v>16.199999999999999</v>
      </c>
      <c r="I2375" s="294"/>
      <c r="J2375" s="295">
        <f>ROUND(I2375*H2375,2)</f>
        <v>0</v>
      </c>
      <c r="K2375" s="291" t="s">
        <v>212</v>
      </c>
      <c r="L2375" s="296"/>
      <c r="M2375" s="297" t="s">
        <v>1</v>
      </c>
      <c r="N2375" s="298" t="s">
        <v>41</v>
      </c>
      <c r="O2375" s="92"/>
      <c r="P2375" s="236">
        <f>O2375*H2375</f>
        <v>0</v>
      </c>
      <c r="Q2375" s="236">
        <v>0.0011999999999999999</v>
      </c>
      <c r="R2375" s="236">
        <f>Q2375*H2375</f>
        <v>0.019439999999999999</v>
      </c>
      <c r="S2375" s="236">
        <v>0</v>
      </c>
      <c r="T2375" s="237">
        <f>S2375*H2375</f>
        <v>0</v>
      </c>
      <c r="U2375" s="39"/>
      <c r="V2375" s="39"/>
      <c r="W2375" s="39"/>
      <c r="X2375" s="39"/>
      <c r="Y2375" s="39"/>
      <c r="Z2375" s="39"/>
      <c r="AA2375" s="39"/>
      <c r="AB2375" s="39"/>
      <c r="AC2375" s="39"/>
      <c r="AD2375" s="39"/>
      <c r="AE2375" s="39"/>
      <c r="AR2375" s="238" t="s">
        <v>473</v>
      </c>
      <c r="AT2375" s="238" t="s">
        <v>386</v>
      </c>
      <c r="AU2375" s="238" t="s">
        <v>85</v>
      </c>
      <c r="AY2375" s="18" t="s">
        <v>205</v>
      </c>
      <c r="BE2375" s="239">
        <f>IF(N2375="základní",J2375,0)</f>
        <v>0</v>
      </c>
      <c r="BF2375" s="239">
        <f>IF(N2375="snížená",J2375,0)</f>
        <v>0</v>
      </c>
      <c r="BG2375" s="239">
        <f>IF(N2375="zákl. přenesená",J2375,0)</f>
        <v>0</v>
      </c>
      <c r="BH2375" s="239">
        <f>IF(N2375="sníž. přenesená",J2375,0)</f>
        <v>0</v>
      </c>
      <c r="BI2375" s="239">
        <f>IF(N2375="nulová",J2375,0)</f>
        <v>0</v>
      </c>
      <c r="BJ2375" s="18" t="s">
        <v>83</v>
      </c>
      <c r="BK2375" s="239">
        <f>ROUND(I2375*H2375,2)</f>
        <v>0</v>
      </c>
      <c r="BL2375" s="18" t="s">
        <v>303</v>
      </c>
      <c r="BM2375" s="238" t="s">
        <v>1938</v>
      </c>
    </row>
    <row r="2376" s="13" customFormat="1">
      <c r="A2376" s="13"/>
      <c r="B2376" s="245"/>
      <c r="C2376" s="246"/>
      <c r="D2376" s="247" t="s">
        <v>218</v>
      </c>
      <c r="E2376" s="248" t="s">
        <v>1</v>
      </c>
      <c r="F2376" s="249" t="s">
        <v>219</v>
      </c>
      <c r="G2376" s="246"/>
      <c r="H2376" s="248" t="s">
        <v>1</v>
      </c>
      <c r="I2376" s="250"/>
      <c r="J2376" s="246"/>
      <c r="K2376" s="246"/>
      <c r="L2376" s="251"/>
      <c r="M2376" s="252"/>
      <c r="N2376" s="253"/>
      <c r="O2376" s="253"/>
      <c r="P2376" s="253"/>
      <c r="Q2376" s="253"/>
      <c r="R2376" s="253"/>
      <c r="S2376" s="253"/>
      <c r="T2376" s="254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T2376" s="255" t="s">
        <v>218</v>
      </c>
      <c r="AU2376" s="255" t="s">
        <v>85</v>
      </c>
      <c r="AV2376" s="13" t="s">
        <v>83</v>
      </c>
      <c r="AW2376" s="13" t="s">
        <v>32</v>
      </c>
      <c r="AX2376" s="13" t="s">
        <v>76</v>
      </c>
      <c r="AY2376" s="255" t="s">
        <v>205</v>
      </c>
    </row>
    <row r="2377" s="13" customFormat="1">
      <c r="A2377" s="13"/>
      <c r="B2377" s="245"/>
      <c r="C2377" s="246"/>
      <c r="D2377" s="247" t="s">
        <v>218</v>
      </c>
      <c r="E2377" s="248" t="s">
        <v>1</v>
      </c>
      <c r="F2377" s="249" t="s">
        <v>220</v>
      </c>
      <c r="G2377" s="246"/>
      <c r="H2377" s="248" t="s">
        <v>1</v>
      </c>
      <c r="I2377" s="250"/>
      <c r="J2377" s="246"/>
      <c r="K2377" s="246"/>
      <c r="L2377" s="251"/>
      <c r="M2377" s="252"/>
      <c r="N2377" s="253"/>
      <c r="O2377" s="253"/>
      <c r="P2377" s="253"/>
      <c r="Q2377" s="253"/>
      <c r="R2377" s="253"/>
      <c r="S2377" s="253"/>
      <c r="T2377" s="254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T2377" s="255" t="s">
        <v>218</v>
      </c>
      <c r="AU2377" s="255" t="s">
        <v>85</v>
      </c>
      <c r="AV2377" s="13" t="s">
        <v>83</v>
      </c>
      <c r="AW2377" s="13" t="s">
        <v>32</v>
      </c>
      <c r="AX2377" s="13" t="s">
        <v>76</v>
      </c>
      <c r="AY2377" s="255" t="s">
        <v>205</v>
      </c>
    </row>
    <row r="2378" s="13" customFormat="1">
      <c r="A2378" s="13"/>
      <c r="B2378" s="245"/>
      <c r="C2378" s="246"/>
      <c r="D2378" s="247" t="s">
        <v>218</v>
      </c>
      <c r="E2378" s="248" t="s">
        <v>1</v>
      </c>
      <c r="F2378" s="249" t="s">
        <v>222</v>
      </c>
      <c r="G2378" s="246"/>
      <c r="H2378" s="248" t="s">
        <v>1</v>
      </c>
      <c r="I2378" s="250"/>
      <c r="J2378" s="246"/>
      <c r="K2378" s="246"/>
      <c r="L2378" s="251"/>
      <c r="M2378" s="252"/>
      <c r="N2378" s="253"/>
      <c r="O2378" s="253"/>
      <c r="P2378" s="253"/>
      <c r="Q2378" s="253"/>
      <c r="R2378" s="253"/>
      <c r="S2378" s="253"/>
      <c r="T2378" s="254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T2378" s="255" t="s">
        <v>218</v>
      </c>
      <c r="AU2378" s="255" t="s">
        <v>85</v>
      </c>
      <c r="AV2378" s="13" t="s">
        <v>83</v>
      </c>
      <c r="AW2378" s="13" t="s">
        <v>32</v>
      </c>
      <c r="AX2378" s="13" t="s">
        <v>76</v>
      </c>
      <c r="AY2378" s="255" t="s">
        <v>205</v>
      </c>
    </row>
    <row r="2379" s="14" customFormat="1">
      <c r="A2379" s="14"/>
      <c r="B2379" s="256"/>
      <c r="C2379" s="257"/>
      <c r="D2379" s="247" t="s">
        <v>218</v>
      </c>
      <c r="E2379" s="258" t="s">
        <v>1</v>
      </c>
      <c r="F2379" s="259" t="s">
        <v>1939</v>
      </c>
      <c r="G2379" s="257"/>
      <c r="H2379" s="260">
        <v>15</v>
      </c>
      <c r="I2379" s="261"/>
      <c r="J2379" s="257"/>
      <c r="K2379" s="257"/>
      <c r="L2379" s="262"/>
      <c r="M2379" s="263"/>
      <c r="N2379" s="264"/>
      <c r="O2379" s="264"/>
      <c r="P2379" s="264"/>
      <c r="Q2379" s="264"/>
      <c r="R2379" s="264"/>
      <c r="S2379" s="264"/>
      <c r="T2379" s="265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T2379" s="266" t="s">
        <v>218</v>
      </c>
      <c r="AU2379" s="266" t="s">
        <v>85</v>
      </c>
      <c r="AV2379" s="14" t="s">
        <v>85</v>
      </c>
      <c r="AW2379" s="14" t="s">
        <v>32</v>
      </c>
      <c r="AX2379" s="14" t="s">
        <v>76</v>
      </c>
      <c r="AY2379" s="266" t="s">
        <v>205</v>
      </c>
    </row>
    <row r="2380" s="15" customFormat="1">
      <c r="A2380" s="15"/>
      <c r="B2380" s="267"/>
      <c r="C2380" s="268"/>
      <c r="D2380" s="247" t="s">
        <v>218</v>
      </c>
      <c r="E2380" s="269" t="s">
        <v>1</v>
      </c>
      <c r="F2380" s="270" t="s">
        <v>229</v>
      </c>
      <c r="G2380" s="268"/>
      <c r="H2380" s="271">
        <v>15</v>
      </c>
      <c r="I2380" s="272"/>
      <c r="J2380" s="268"/>
      <c r="K2380" s="268"/>
      <c r="L2380" s="273"/>
      <c r="M2380" s="274"/>
      <c r="N2380" s="275"/>
      <c r="O2380" s="275"/>
      <c r="P2380" s="275"/>
      <c r="Q2380" s="275"/>
      <c r="R2380" s="275"/>
      <c r="S2380" s="275"/>
      <c r="T2380" s="276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T2380" s="277" t="s">
        <v>218</v>
      </c>
      <c r="AU2380" s="277" t="s">
        <v>85</v>
      </c>
      <c r="AV2380" s="15" t="s">
        <v>213</v>
      </c>
      <c r="AW2380" s="15" t="s">
        <v>32</v>
      </c>
      <c r="AX2380" s="15" t="s">
        <v>83</v>
      </c>
      <c r="AY2380" s="277" t="s">
        <v>205</v>
      </c>
    </row>
    <row r="2381" s="14" customFormat="1">
      <c r="A2381" s="14"/>
      <c r="B2381" s="256"/>
      <c r="C2381" s="257"/>
      <c r="D2381" s="247" t="s">
        <v>218</v>
      </c>
      <c r="E2381" s="257"/>
      <c r="F2381" s="259" t="s">
        <v>1940</v>
      </c>
      <c r="G2381" s="257"/>
      <c r="H2381" s="260">
        <v>16.199999999999999</v>
      </c>
      <c r="I2381" s="261"/>
      <c r="J2381" s="257"/>
      <c r="K2381" s="257"/>
      <c r="L2381" s="262"/>
      <c r="M2381" s="263"/>
      <c r="N2381" s="264"/>
      <c r="O2381" s="264"/>
      <c r="P2381" s="264"/>
      <c r="Q2381" s="264"/>
      <c r="R2381" s="264"/>
      <c r="S2381" s="264"/>
      <c r="T2381" s="265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T2381" s="266" t="s">
        <v>218</v>
      </c>
      <c r="AU2381" s="266" t="s">
        <v>85</v>
      </c>
      <c r="AV2381" s="14" t="s">
        <v>85</v>
      </c>
      <c r="AW2381" s="14" t="s">
        <v>4</v>
      </c>
      <c r="AX2381" s="14" t="s">
        <v>83</v>
      </c>
      <c r="AY2381" s="266" t="s">
        <v>205</v>
      </c>
    </row>
    <row r="2382" s="2" customFormat="1" ht="33" customHeight="1">
      <c r="A2382" s="39"/>
      <c r="B2382" s="40"/>
      <c r="C2382" s="227" t="s">
        <v>1941</v>
      </c>
      <c r="D2382" s="227" t="s">
        <v>208</v>
      </c>
      <c r="E2382" s="228" t="s">
        <v>1942</v>
      </c>
      <c r="F2382" s="229" t="s">
        <v>1943</v>
      </c>
      <c r="G2382" s="230" t="s">
        <v>398</v>
      </c>
      <c r="H2382" s="231">
        <v>125.31</v>
      </c>
      <c r="I2382" s="232"/>
      <c r="J2382" s="233">
        <f>ROUND(I2382*H2382,2)</f>
        <v>0</v>
      </c>
      <c r="K2382" s="229" t="s">
        <v>212</v>
      </c>
      <c r="L2382" s="45"/>
      <c r="M2382" s="234" t="s">
        <v>1</v>
      </c>
      <c r="N2382" s="235" t="s">
        <v>41</v>
      </c>
      <c r="O2382" s="92"/>
      <c r="P2382" s="236">
        <f>O2382*H2382</f>
        <v>0</v>
      </c>
      <c r="Q2382" s="236">
        <v>0.00232</v>
      </c>
      <c r="R2382" s="236">
        <f>Q2382*H2382</f>
        <v>0.29071920000000001</v>
      </c>
      <c r="S2382" s="236">
        <v>0</v>
      </c>
      <c r="T2382" s="237">
        <f>S2382*H2382</f>
        <v>0</v>
      </c>
      <c r="U2382" s="39"/>
      <c r="V2382" s="39"/>
      <c r="W2382" s="39"/>
      <c r="X2382" s="39"/>
      <c r="Y2382" s="39"/>
      <c r="Z2382" s="39"/>
      <c r="AA2382" s="39"/>
      <c r="AB2382" s="39"/>
      <c r="AC2382" s="39"/>
      <c r="AD2382" s="39"/>
      <c r="AE2382" s="39"/>
      <c r="AR2382" s="238" t="s">
        <v>303</v>
      </c>
      <c r="AT2382" s="238" t="s">
        <v>208</v>
      </c>
      <c r="AU2382" s="238" t="s">
        <v>85</v>
      </c>
      <c r="AY2382" s="18" t="s">
        <v>205</v>
      </c>
      <c r="BE2382" s="239">
        <f>IF(N2382="základní",J2382,0)</f>
        <v>0</v>
      </c>
      <c r="BF2382" s="239">
        <f>IF(N2382="snížená",J2382,0)</f>
        <v>0</v>
      </c>
      <c r="BG2382" s="239">
        <f>IF(N2382="zákl. přenesená",J2382,0)</f>
        <v>0</v>
      </c>
      <c r="BH2382" s="239">
        <f>IF(N2382="sníž. přenesená",J2382,0)</f>
        <v>0</v>
      </c>
      <c r="BI2382" s="239">
        <f>IF(N2382="nulová",J2382,0)</f>
        <v>0</v>
      </c>
      <c r="BJ2382" s="18" t="s">
        <v>83</v>
      </c>
      <c r="BK2382" s="239">
        <f>ROUND(I2382*H2382,2)</f>
        <v>0</v>
      </c>
      <c r="BL2382" s="18" t="s">
        <v>303</v>
      </c>
      <c r="BM2382" s="238" t="s">
        <v>1944</v>
      </c>
    </row>
    <row r="2383" s="2" customFormat="1">
      <c r="A2383" s="39"/>
      <c r="B2383" s="40"/>
      <c r="C2383" s="41"/>
      <c r="D2383" s="240" t="s">
        <v>216</v>
      </c>
      <c r="E2383" s="41"/>
      <c r="F2383" s="241" t="s">
        <v>1945</v>
      </c>
      <c r="G2383" s="41"/>
      <c r="H2383" s="41"/>
      <c r="I2383" s="242"/>
      <c r="J2383" s="41"/>
      <c r="K2383" s="41"/>
      <c r="L2383" s="45"/>
      <c r="M2383" s="243"/>
      <c r="N2383" s="244"/>
      <c r="O2383" s="92"/>
      <c r="P2383" s="92"/>
      <c r="Q2383" s="92"/>
      <c r="R2383" s="92"/>
      <c r="S2383" s="92"/>
      <c r="T2383" s="93"/>
      <c r="U2383" s="39"/>
      <c r="V2383" s="39"/>
      <c r="W2383" s="39"/>
      <c r="X2383" s="39"/>
      <c r="Y2383" s="39"/>
      <c r="Z2383" s="39"/>
      <c r="AA2383" s="39"/>
      <c r="AB2383" s="39"/>
      <c r="AC2383" s="39"/>
      <c r="AD2383" s="39"/>
      <c r="AE2383" s="39"/>
      <c r="AT2383" s="18" t="s">
        <v>216</v>
      </c>
      <c r="AU2383" s="18" t="s">
        <v>85</v>
      </c>
    </row>
    <row r="2384" s="2" customFormat="1" ht="24.15" customHeight="1">
      <c r="A2384" s="39"/>
      <c r="B2384" s="40"/>
      <c r="C2384" s="289" t="s">
        <v>1946</v>
      </c>
      <c r="D2384" s="289" t="s">
        <v>386</v>
      </c>
      <c r="E2384" s="290" t="s">
        <v>1947</v>
      </c>
      <c r="F2384" s="291" t="s">
        <v>1948</v>
      </c>
      <c r="G2384" s="292" t="s">
        <v>398</v>
      </c>
      <c r="H2384" s="293">
        <v>131.57599999999999</v>
      </c>
      <c r="I2384" s="294"/>
      <c r="J2384" s="295">
        <f>ROUND(I2384*H2384,2)</f>
        <v>0</v>
      </c>
      <c r="K2384" s="291" t="s">
        <v>212</v>
      </c>
      <c r="L2384" s="296"/>
      <c r="M2384" s="297" t="s">
        <v>1</v>
      </c>
      <c r="N2384" s="298" t="s">
        <v>41</v>
      </c>
      <c r="O2384" s="92"/>
      <c r="P2384" s="236">
        <f>O2384*H2384</f>
        <v>0</v>
      </c>
      <c r="Q2384" s="236">
        <v>0.0023999999999999998</v>
      </c>
      <c r="R2384" s="236">
        <f>Q2384*H2384</f>
        <v>0.31578239999999996</v>
      </c>
      <c r="S2384" s="236">
        <v>0</v>
      </c>
      <c r="T2384" s="237">
        <f>S2384*H2384</f>
        <v>0</v>
      </c>
      <c r="U2384" s="39"/>
      <c r="V2384" s="39"/>
      <c r="W2384" s="39"/>
      <c r="X2384" s="39"/>
      <c r="Y2384" s="39"/>
      <c r="Z2384" s="39"/>
      <c r="AA2384" s="39"/>
      <c r="AB2384" s="39"/>
      <c r="AC2384" s="39"/>
      <c r="AD2384" s="39"/>
      <c r="AE2384" s="39"/>
      <c r="AR2384" s="238" t="s">
        <v>473</v>
      </c>
      <c r="AT2384" s="238" t="s">
        <v>386</v>
      </c>
      <c r="AU2384" s="238" t="s">
        <v>85</v>
      </c>
      <c r="AY2384" s="18" t="s">
        <v>205</v>
      </c>
      <c r="BE2384" s="239">
        <f>IF(N2384="základní",J2384,0)</f>
        <v>0</v>
      </c>
      <c r="BF2384" s="239">
        <f>IF(N2384="snížená",J2384,0)</f>
        <v>0</v>
      </c>
      <c r="BG2384" s="239">
        <f>IF(N2384="zákl. přenesená",J2384,0)</f>
        <v>0</v>
      </c>
      <c r="BH2384" s="239">
        <f>IF(N2384="sníž. přenesená",J2384,0)</f>
        <v>0</v>
      </c>
      <c r="BI2384" s="239">
        <f>IF(N2384="nulová",J2384,0)</f>
        <v>0</v>
      </c>
      <c r="BJ2384" s="18" t="s">
        <v>83</v>
      </c>
      <c r="BK2384" s="239">
        <f>ROUND(I2384*H2384,2)</f>
        <v>0</v>
      </c>
      <c r="BL2384" s="18" t="s">
        <v>303</v>
      </c>
      <c r="BM2384" s="238" t="s">
        <v>1949</v>
      </c>
    </row>
    <row r="2385" s="13" customFormat="1">
      <c r="A2385" s="13"/>
      <c r="B2385" s="245"/>
      <c r="C2385" s="246"/>
      <c r="D2385" s="247" t="s">
        <v>218</v>
      </c>
      <c r="E2385" s="248" t="s">
        <v>1</v>
      </c>
      <c r="F2385" s="249" t="s">
        <v>219</v>
      </c>
      <c r="G2385" s="246"/>
      <c r="H2385" s="248" t="s">
        <v>1</v>
      </c>
      <c r="I2385" s="250"/>
      <c r="J2385" s="246"/>
      <c r="K2385" s="246"/>
      <c r="L2385" s="251"/>
      <c r="M2385" s="252"/>
      <c r="N2385" s="253"/>
      <c r="O2385" s="253"/>
      <c r="P2385" s="253"/>
      <c r="Q2385" s="253"/>
      <c r="R2385" s="253"/>
      <c r="S2385" s="253"/>
      <c r="T2385" s="254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T2385" s="255" t="s">
        <v>218</v>
      </c>
      <c r="AU2385" s="255" t="s">
        <v>85</v>
      </c>
      <c r="AV2385" s="13" t="s">
        <v>83</v>
      </c>
      <c r="AW2385" s="13" t="s">
        <v>32</v>
      </c>
      <c r="AX2385" s="13" t="s">
        <v>76</v>
      </c>
      <c r="AY2385" s="255" t="s">
        <v>205</v>
      </c>
    </row>
    <row r="2386" s="13" customFormat="1">
      <c r="A2386" s="13"/>
      <c r="B2386" s="245"/>
      <c r="C2386" s="246"/>
      <c r="D2386" s="247" t="s">
        <v>218</v>
      </c>
      <c r="E2386" s="248" t="s">
        <v>1</v>
      </c>
      <c r="F2386" s="249" t="s">
        <v>220</v>
      </c>
      <c r="G2386" s="246"/>
      <c r="H2386" s="248" t="s">
        <v>1</v>
      </c>
      <c r="I2386" s="250"/>
      <c r="J2386" s="246"/>
      <c r="K2386" s="246"/>
      <c r="L2386" s="251"/>
      <c r="M2386" s="252"/>
      <c r="N2386" s="253"/>
      <c r="O2386" s="253"/>
      <c r="P2386" s="253"/>
      <c r="Q2386" s="253"/>
      <c r="R2386" s="253"/>
      <c r="S2386" s="253"/>
      <c r="T2386" s="254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T2386" s="255" t="s">
        <v>218</v>
      </c>
      <c r="AU2386" s="255" t="s">
        <v>85</v>
      </c>
      <c r="AV2386" s="13" t="s">
        <v>83</v>
      </c>
      <c r="AW2386" s="13" t="s">
        <v>32</v>
      </c>
      <c r="AX2386" s="13" t="s">
        <v>76</v>
      </c>
      <c r="AY2386" s="255" t="s">
        <v>205</v>
      </c>
    </row>
    <row r="2387" s="13" customFormat="1">
      <c r="A2387" s="13"/>
      <c r="B2387" s="245"/>
      <c r="C2387" s="246"/>
      <c r="D2387" s="247" t="s">
        <v>218</v>
      </c>
      <c r="E2387" s="248" t="s">
        <v>1</v>
      </c>
      <c r="F2387" s="249" t="s">
        <v>222</v>
      </c>
      <c r="G2387" s="246"/>
      <c r="H2387" s="248" t="s">
        <v>1</v>
      </c>
      <c r="I2387" s="250"/>
      <c r="J2387" s="246"/>
      <c r="K2387" s="246"/>
      <c r="L2387" s="251"/>
      <c r="M2387" s="252"/>
      <c r="N2387" s="253"/>
      <c r="O2387" s="253"/>
      <c r="P2387" s="253"/>
      <c r="Q2387" s="253"/>
      <c r="R2387" s="253"/>
      <c r="S2387" s="253"/>
      <c r="T2387" s="254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55" t="s">
        <v>218</v>
      </c>
      <c r="AU2387" s="255" t="s">
        <v>85</v>
      </c>
      <c r="AV2387" s="13" t="s">
        <v>83</v>
      </c>
      <c r="AW2387" s="13" t="s">
        <v>32</v>
      </c>
      <c r="AX2387" s="13" t="s">
        <v>76</v>
      </c>
      <c r="AY2387" s="255" t="s">
        <v>205</v>
      </c>
    </row>
    <row r="2388" s="13" customFormat="1">
      <c r="A2388" s="13"/>
      <c r="B2388" s="245"/>
      <c r="C2388" s="246"/>
      <c r="D2388" s="247" t="s">
        <v>218</v>
      </c>
      <c r="E2388" s="248" t="s">
        <v>1</v>
      </c>
      <c r="F2388" s="249" t="s">
        <v>1707</v>
      </c>
      <c r="G2388" s="246"/>
      <c r="H2388" s="248" t="s">
        <v>1</v>
      </c>
      <c r="I2388" s="250"/>
      <c r="J2388" s="246"/>
      <c r="K2388" s="246"/>
      <c r="L2388" s="251"/>
      <c r="M2388" s="252"/>
      <c r="N2388" s="253"/>
      <c r="O2388" s="253"/>
      <c r="P2388" s="253"/>
      <c r="Q2388" s="253"/>
      <c r="R2388" s="253"/>
      <c r="S2388" s="253"/>
      <c r="T2388" s="254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T2388" s="255" t="s">
        <v>218</v>
      </c>
      <c r="AU2388" s="255" t="s">
        <v>85</v>
      </c>
      <c r="AV2388" s="13" t="s">
        <v>83</v>
      </c>
      <c r="AW2388" s="13" t="s">
        <v>32</v>
      </c>
      <c r="AX2388" s="13" t="s">
        <v>76</v>
      </c>
      <c r="AY2388" s="255" t="s">
        <v>205</v>
      </c>
    </row>
    <row r="2389" s="14" customFormat="1">
      <c r="A2389" s="14"/>
      <c r="B2389" s="256"/>
      <c r="C2389" s="257"/>
      <c r="D2389" s="247" t="s">
        <v>218</v>
      </c>
      <c r="E2389" s="258" t="s">
        <v>1</v>
      </c>
      <c r="F2389" s="259" t="s">
        <v>1708</v>
      </c>
      <c r="G2389" s="257"/>
      <c r="H2389" s="260">
        <v>125.31</v>
      </c>
      <c r="I2389" s="261"/>
      <c r="J2389" s="257"/>
      <c r="K2389" s="257"/>
      <c r="L2389" s="262"/>
      <c r="M2389" s="263"/>
      <c r="N2389" s="264"/>
      <c r="O2389" s="264"/>
      <c r="P2389" s="264"/>
      <c r="Q2389" s="264"/>
      <c r="R2389" s="264"/>
      <c r="S2389" s="264"/>
      <c r="T2389" s="265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66" t="s">
        <v>218</v>
      </c>
      <c r="AU2389" s="266" t="s">
        <v>85</v>
      </c>
      <c r="AV2389" s="14" t="s">
        <v>85</v>
      </c>
      <c r="AW2389" s="14" t="s">
        <v>32</v>
      </c>
      <c r="AX2389" s="14" t="s">
        <v>76</v>
      </c>
      <c r="AY2389" s="266" t="s">
        <v>205</v>
      </c>
    </row>
    <row r="2390" s="15" customFormat="1">
      <c r="A2390" s="15"/>
      <c r="B2390" s="267"/>
      <c r="C2390" s="268"/>
      <c r="D2390" s="247" t="s">
        <v>218</v>
      </c>
      <c r="E2390" s="269" t="s">
        <v>1</v>
      </c>
      <c r="F2390" s="270" t="s">
        <v>229</v>
      </c>
      <c r="G2390" s="268"/>
      <c r="H2390" s="271">
        <v>125.31</v>
      </c>
      <c r="I2390" s="272"/>
      <c r="J2390" s="268"/>
      <c r="K2390" s="268"/>
      <c r="L2390" s="273"/>
      <c r="M2390" s="274"/>
      <c r="N2390" s="275"/>
      <c r="O2390" s="275"/>
      <c r="P2390" s="275"/>
      <c r="Q2390" s="275"/>
      <c r="R2390" s="275"/>
      <c r="S2390" s="275"/>
      <c r="T2390" s="276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T2390" s="277" t="s">
        <v>218</v>
      </c>
      <c r="AU2390" s="277" t="s">
        <v>85</v>
      </c>
      <c r="AV2390" s="15" t="s">
        <v>213</v>
      </c>
      <c r="AW2390" s="15" t="s">
        <v>32</v>
      </c>
      <c r="AX2390" s="15" t="s">
        <v>83</v>
      </c>
      <c r="AY2390" s="277" t="s">
        <v>205</v>
      </c>
    </row>
    <row r="2391" s="14" customFormat="1">
      <c r="A2391" s="14"/>
      <c r="B2391" s="256"/>
      <c r="C2391" s="257"/>
      <c r="D2391" s="247" t="s">
        <v>218</v>
      </c>
      <c r="E2391" s="257"/>
      <c r="F2391" s="259" t="s">
        <v>1851</v>
      </c>
      <c r="G2391" s="257"/>
      <c r="H2391" s="260">
        <v>131.57599999999999</v>
      </c>
      <c r="I2391" s="261"/>
      <c r="J2391" s="257"/>
      <c r="K2391" s="257"/>
      <c r="L2391" s="262"/>
      <c r="M2391" s="263"/>
      <c r="N2391" s="264"/>
      <c r="O2391" s="264"/>
      <c r="P2391" s="264"/>
      <c r="Q2391" s="264"/>
      <c r="R2391" s="264"/>
      <c r="S2391" s="264"/>
      <c r="T2391" s="265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T2391" s="266" t="s">
        <v>218</v>
      </c>
      <c r="AU2391" s="266" t="s">
        <v>85</v>
      </c>
      <c r="AV2391" s="14" t="s">
        <v>85</v>
      </c>
      <c r="AW2391" s="14" t="s">
        <v>4</v>
      </c>
      <c r="AX2391" s="14" t="s">
        <v>83</v>
      </c>
      <c r="AY2391" s="266" t="s">
        <v>205</v>
      </c>
    </row>
    <row r="2392" s="2" customFormat="1" ht="24.15" customHeight="1">
      <c r="A2392" s="39"/>
      <c r="B2392" s="40"/>
      <c r="C2392" s="289" t="s">
        <v>1950</v>
      </c>
      <c r="D2392" s="289" t="s">
        <v>386</v>
      </c>
      <c r="E2392" s="290" t="s">
        <v>1951</v>
      </c>
      <c r="F2392" s="291" t="s">
        <v>1952</v>
      </c>
      <c r="G2392" s="292" t="s">
        <v>398</v>
      </c>
      <c r="H2392" s="293">
        <v>131.57599999999999</v>
      </c>
      <c r="I2392" s="294"/>
      <c r="J2392" s="295">
        <f>ROUND(I2392*H2392,2)</f>
        <v>0</v>
      </c>
      <c r="K2392" s="291" t="s">
        <v>212</v>
      </c>
      <c r="L2392" s="296"/>
      <c r="M2392" s="297" t="s">
        <v>1</v>
      </c>
      <c r="N2392" s="298" t="s">
        <v>41</v>
      </c>
      <c r="O2392" s="92"/>
      <c r="P2392" s="236">
        <f>O2392*H2392</f>
        <v>0</v>
      </c>
      <c r="Q2392" s="236">
        <v>0.0089999999999999993</v>
      </c>
      <c r="R2392" s="236">
        <f>Q2392*H2392</f>
        <v>1.1841839999999999</v>
      </c>
      <c r="S2392" s="236">
        <v>0</v>
      </c>
      <c r="T2392" s="237">
        <f>S2392*H2392</f>
        <v>0</v>
      </c>
      <c r="U2392" s="39"/>
      <c r="V2392" s="39"/>
      <c r="W2392" s="39"/>
      <c r="X2392" s="39"/>
      <c r="Y2392" s="39"/>
      <c r="Z2392" s="39"/>
      <c r="AA2392" s="39"/>
      <c r="AB2392" s="39"/>
      <c r="AC2392" s="39"/>
      <c r="AD2392" s="39"/>
      <c r="AE2392" s="39"/>
      <c r="AR2392" s="238" t="s">
        <v>473</v>
      </c>
      <c r="AT2392" s="238" t="s">
        <v>386</v>
      </c>
      <c r="AU2392" s="238" t="s">
        <v>85</v>
      </c>
      <c r="AY2392" s="18" t="s">
        <v>205</v>
      </c>
      <c r="BE2392" s="239">
        <f>IF(N2392="základní",J2392,0)</f>
        <v>0</v>
      </c>
      <c r="BF2392" s="239">
        <f>IF(N2392="snížená",J2392,0)</f>
        <v>0</v>
      </c>
      <c r="BG2392" s="239">
        <f>IF(N2392="zákl. přenesená",J2392,0)</f>
        <v>0</v>
      </c>
      <c r="BH2392" s="239">
        <f>IF(N2392="sníž. přenesená",J2392,0)</f>
        <v>0</v>
      </c>
      <c r="BI2392" s="239">
        <f>IF(N2392="nulová",J2392,0)</f>
        <v>0</v>
      </c>
      <c r="BJ2392" s="18" t="s">
        <v>83</v>
      </c>
      <c r="BK2392" s="239">
        <f>ROUND(I2392*H2392,2)</f>
        <v>0</v>
      </c>
      <c r="BL2392" s="18" t="s">
        <v>303</v>
      </c>
      <c r="BM2392" s="238" t="s">
        <v>1953</v>
      </c>
    </row>
    <row r="2393" s="13" customFormat="1">
      <c r="A2393" s="13"/>
      <c r="B2393" s="245"/>
      <c r="C2393" s="246"/>
      <c r="D2393" s="247" t="s">
        <v>218</v>
      </c>
      <c r="E2393" s="248" t="s">
        <v>1</v>
      </c>
      <c r="F2393" s="249" t="s">
        <v>219</v>
      </c>
      <c r="G2393" s="246"/>
      <c r="H2393" s="248" t="s">
        <v>1</v>
      </c>
      <c r="I2393" s="250"/>
      <c r="J2393" s="246"/>
      <c r="K2393" s="246"/>
      <c r="L2393" s="251"/>
      <c r="M2393" s="252"/>
      <c r="N2393" s="253"/>
      <c r="O2393" s="253"/>
      <c r="P2393" s="253"/>
      <c r="Q2393" s="253"/>
      <c r="R2393" s="253"/>
      <c r="S2393" s="253"/>
      <c r="T2393" s="254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55" t="s">
        <v>218</v>
      </c>
      <c r="AU2393" s="255" t="s">
        <v>85</v>
      </c>
      <c r="AV2393" s="13" t="s">
        <v>83</v>
      </c>
      <c r="AW2393" s="13" t="s">
        <v>32</v>
      </c>
      <c r="AX2393" s="13" t="s">
        <v>76</v>
      </c>
      <c r="AY2393" s="255" t="s">
        <v>205</v>
      </c>
    </row>
    <row r="2394" s="13" customFormat="1">
      <c r="A2394" s="13"/>
      <c r="B2394" s="245"/>
      <c r="C2394" s="246"/>
      <c r="D2394" s="247" t="s">
        <v>218</v>
      </c>
      <c r="E2394" s="248" t="s">
        <v>1</v>
      </c>
      <c r="F2394" s="249" t="s">
        <v>220</v>
      </c>
      <c r="G2394" s="246"/>
      <c r="H2394" s="248" t="s">
        <v>1</v>
      </c>
      <c r="I2394" s="250"/>
      <c r="J2394" s="246"/>
      <c r="K2394" s="246"/>
      <c r="L2394" s="251"/>
      <c r="M2394" s="252"/>
      <c r="N2394" s="253"/>
      <c r="O2394" s="253"/>
      <c r="P2394" s="253"/>
      <c r="Q2394" s="253"/>
      <c r="R2394" s="253"/>
      <c r="S2394" s="253"/>
      <c r="T2394" s="254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T2394" s="255" t="s">
        <v>218</v>
      </c>
      <c r="AU2394" s="255" t="s">
        <v>85</v>
      </c>
      <c r="AV2394" s="13" t="s">
        <v>83</v>
      </c>
      <c r="AW2394" s="13" t="s">
        <v>32</v>
      </c>
      <c r="AX2394" s="13" t="s">
        <v>76</v>
      </c>
      <c r="AY2394" s="255" t="s">
        <v>205</v>
      </c>
    </row>
    <row r="2395" s="13" customFormat="1">
      <c r="A2395" s="13"/>
      <c r="B2395" s="245"/>
      <c r="C2395" s="246"/>
      <c r="D2395" s="247" t="s">
        <v>218</v>
      </c>
      <c r="E2395" s="248" t="s">
        <v>1</v>
      </c>
      <c r="F2395" s="249" t="s">
        <v>222</v>
      </c>
      <c r="G2395" s="246"/>
      <c r="H2395" s="248" t="s">
        <v>1</v>
      </c>
      <c r="I2395" s="250"/>
      <c r="J2395" s="246"/>
      <c r="K2395" s="246"/>
      <c r="L2395" s="251"/>
      <c r="M2395" s="252"/>
      <c r="N2395" s="253"/>
      <c r="O2395" s="253"/>
      <c r="P2395" s="253"/>
      <c r="Q2395" s="253"/>
      <c r="R2395" s="253"/>
      <c r="S2395" s="253"/>
      <c r="T2395" s="254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T2395" s="255" t="s">
        <v>218</v>
      </c>
      <c r="AU2395" s="255" t="s">
        <v>85</v>
      </c>
      <c r="AV2395" s="13" t="s">
        <v>83</v>
      </c>
      <c r="AW2395" s="13" t="s">
        <v>32</v>
      </c>
      <c r="AX2395" s="13" t="s">
        <v>76</v>
      </c>
      <c r="AY2395" s="255" t="s">
        <v>205</v>
      </c>
    </row>
    <row r="2396" s="13" customFormat="1">
      <c r="A2396" s="13"/>
      <c r="B2396" s="245"/>
      <c r="C2396" s="246"/>
      <c r="D2396" s="247" t="s">
        <v>218</v>
      </c>
      <c r="E2396" s="248" t="s">
        <v>1</v>
      </c>
      <c r="F2396" s="249" t="s">
        <v>1707</v>
      </c>
      <c r="G2396" s="246"/>
      <c r="H2396" s="248" t="s">
        <v>1</v>
      </c>
      <c r="I2396" s="250"/>
      <c r="J2396" s="246"/>
      <c r="K2396" s="246"/>
      <c r="L2396" s="251"/>
      <c r="M2396" s="252"/>
      <c r="N2396" s="253"/>
      <c r="O2396" s="253"/>
      <c r="P2396" s="253"/>
      <c r="Q2396" s="253"/>
      <c r="R2396" s="253"/>
      <c r="S2396" s="253"/>
      <c r="T2396" s="254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T2396" s="255" t="s">
        <v>218</v>
      </c>
      <c r="AU2396" s="255" t="s">
        <v>85</v>
      </c>
      <c r="AV2396" s="13" t="s">
        <v>83</v>
      </c>
      <c r="AW2396" s="13" t="s">
        <v>32</v>
      </c>
      <c r="AX2396" s="13" t="s">
        <v>76</v>
      </c>
      <c r="AY2396" s="255" t="s">
        <v>205</v>
      </c>
    </row>
    <row r="2397" s="14" customFormat="1">
      <c r="A2397" s="14"/>
      <c r="B2397" s="256"/>
      <c r="C2397" s="257"/>
      <c r="D2397" s="247" t="s">
        <v>218</v>
      </c>
      <c r="E2397" s="258" t="s">
        <v>1</v>
      </c>
      <c r="F2397" s="259" t="s">
        <v>1708</v>
      </c>
      <c r="G2397" s="257"/>
      <c r="H2397" s="260">
        <v>125.31</v>
      </c>
      <c r="I2397" s="261"/>
      <c r="J2397" s="257"/>
      <c r="K2397" s="257"/>
      <c r="L2397" s="262"/>
      <c r="M2397" s="263"/>
      <c r="N2397" s="264"/>
      <c r="O2397" s="264"/>
      <c r="P2397" s="264"/>
      <c r="Q2397" s="264"/>
      <c r="R2397" s="264"/>
      <c r="S2397" s="264"/>
      <c r="T2397" s="265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66" t="s">
        <v>218</v>
      </c>
      <c r="AU2397" s="266" t="s">
        <v>85</v>
      </c>
      <c r="AV2397" s="14" t="s">
        <v>85</v>
      </c>
      <c r="AW2397" s="14" t="s">
        <v>32</v>
      </c>
      <c r="AX2397" s="14" t="s">
        <v>76</v>
      </c>
      <c r="AY2397" s="266" t="s">
        <v>205</v>
      </c>
    </row>
    <row r="2398" s="15" customFormat="1">
      <c r="A2398" s="15"/>
      <c r="B2398" s="267"/>
      <c r="C2398" s="268"/>
      <c r="D2398" s="247" t="s">
        <v>218</v>
      </c>
      <c r="E2398" s="269" t="s">
        <v>1</v>
      </c>
      <c r="F2398" s="270" t="s">
        <v>229</v>
      </c>
      <c r="G2398" s="268"/>
      <c r="H2398" s="271">
        <v>125.31</v>
      </c>
      <c r="I2398" s="272"/>
      <c r="J2398" s="268"/>
      <c r="K2398" s="268"/>
      <c r="L2398" s="273"/>
      <c r="M2398" s="274"/>
      <c r="N2398" s="275"/>
      <c r="O2398" s="275"/>
      <c r="P2398" s="275"/>
      <c r="Q2398" s="275"/>
      <c r="R2398" s="275"/>
      <c r="S2398" s="275"/>
      <c r="T2398" s="276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T2398" s="277" t="s">
        <v>218</v>
      </c>
      <c r="AU2398" s="277" t="s">
        <v>85</v>
      </c>
      <c r="AV2398" s="15" t="s">
        <v>213</v>
      </c>
      <c r="AW2398" s="15" t="s">
        <v>32</v>
      </c>
      <c r="AX2398" s="15" t="s">
        <v>83</v>
      </c>
      <c r="AY2398" s="277" t="s">
        <v>205</v>
      </c>
    </row>
    <row r="2399" s="14" customFormat="1">
      <c r="A2399" s="14"/>
      <c r="B2399" s="256"/>
      <c r="C2399" s="257"/>
      <c r="D2399" s="247" t="s">
        <v>218</v>
      </c>
      <c r="E2399" s="257"/>
      <c r="F2399" s="259" t="s">
        <v>1851</v>
      </c>
      <c r="G2399" s="257"/>
      <c r="H2399" s="260">
        <v>131.57599999999999</v>
      </c>
      <c r="I2399" s="261"/>
      <c r="J2399" s="257"/>
      <c r="K2399" s="257"/>
      <c r="L2399" s="262"/>
      <c r="M2399" s="263"/>
      <c r="N2399" s="264"/>
      <c r="O2399" s="264"/>
      <c r="P2399" s="264"/>
      <c r="Q2399" s="264"/>
      <c r="R2399" s="264"/>
      <c r="S2399" s="264"/>
      <c r="T2399" s="265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66" t="s">
        <v>218</v>
      </c>
      <c r="AU2399" s="266" t="s">
        <v>85</v>
      </c>
      <c r="AV2399" s="14" t="s">
        <v>85</v>
      </c>
      <c r="AW2399" s="14" t="s">
        <v>4</v>
      </c>
      <c r="AX2399" s="14" t="s">
        <v>83</v>
      </c>
      <c r="AY2399" s="266" t="s">
        <v>205</v>
      </c>
    </row>
    <row r="2400" s="2" customFormat="1" ht="37.8" customHeight="1">
      <c r="A2400" s="39"/>
      <c r="B2400" s="40"/>
      <c r="C2400" s="227" t="s">
        <v>1954</v>
      </c>
      <c r="D2400" s="227" t="s">
        <v>208</v>
      </c>
      <c r="E2400" s="228" t="s">
        <v>1955</v>
      </c>
      <c r="F2400" s="229" t="s">
        <v>1956</v>
      </c>
      <c r="G2400" s="230" t="s">
        <v>398</v>
      </c>
      <c r="H2400" s="231">
        <v>389.75</v>
      </c>
      <c r="I2400" s="232"/>
      <c r="J2400" s="233">
        <f>ROUND(I2400*H2400,2)</f>
        <v>0</v>
      </c>
      <c r="K2400" s="229" t="s">
        <v>212</v>
      </c>
      <c r="L2400" s="45"/>
      <c r="M2400" s="234" t="s">
        <v>1</v>
      </c>
      <c r="N2400" s="235" t="s">
        <v>41</v>
      </c>
      <c r="O2400" s="92"/>
      <c r="P2400" s="236">
        <f>O2400*H2400</f>
        <v>0</v>
      </c>
      <c r="Q2400" s="236">
        <v>0.00024000000000000001</v>
      </c>
      <c r="R2400" s="236">
        <f>Q2400*H2400</f>
        <v>0.093539999999999998</v>
      </c>
      <c r="S2400" s="236">
        <v>0</v>
      </c>
      <c r="T2400" s="237">
        <f>S2400*H2400</f>
        <v>0</v>
      </c>
      <c r="U2400" s="39"/>
      <c r="V2400" s="39"/>
      <c r="W2400" s="39"/>
      <c r="X2400" s="39"/>
      <c r="Y2400" s="39"/>
      <c r="Z2400" s="39"/>
      <c r="AA2400" s="39"/>
      <c r="AB2400" s="39"/>
      <c r="AC2400" s="39"/>
      <c r="AD2400" s="39"/>
      <c r="AE2400" s="39"/>
      <c r="AR2400" s="238" t="s">
        <v>303</v>
      </c>
      <c r="AT2400" s="238" t="s">
        <v>208</v>
      </c>
      <c r="AU2400" s="238" t="s">
        <v>85</v>
      </c>
      <c r="AY2400" s="18" t="s">
        <v>205</v>
      </c>
      <c r="BE2400" s="239">
        <f>IF(N2400="základní",J2400,0)</f>
        <v>0</v>
      </c>
      <c r="BF2400" s="239">
        <f>IF(N2400="snížená",J2400,0)</f>
        <v>0</v>
      </c>
      <c r="BG2400" s="239">
        <f>IF(N2400="zákl. přenesená",J2400,0)</f>
        <v>0</v>
      </c>
      <c r="BH2400" s="239">
        <f>IF(N2400="sníž. přenesená",J2400,0)</f>
        <v>0</v>
      </c>
      <c r="BI2400" s="239">
        <f>IF(N2400="nulová",J2400,0)</f>
        <v>0</v>
      </c>
      <c r="BJ2400" s="18" t="s">
        <v>83</v>
      </c>
      <c r="BK2400" s="239">
        <f>ROUND(I2400*H2400,2)</f>
        <v>0</v>
      </c>
      <c r="BL2400" s="18" t="s">
        <v>303</v>
      </c>
      <c r="BM2400" s="238" t="s">
        <v>1957</v>
      </c>
    </row>
    <row r="2401" s="2" customFormat="1">
      <c r="A2401" s="39"/>
      <c r="B2401" s="40"/>
      <c r="C2401" s="41"/>
      <c r="D2401" s="240" t="s">
        <v>216</v>
      </c>
      <c r="E2401" s="41"/>
      <c r="F2401" s="241" t="s">
        <v>1958</v>
      </c>
      <c r="G2401" s="41"/>
      <c r="H2401" s="41"/>
      <c r="I2401" s="242"/>
      <c r="J2401" s="41"/>
      <c r="K2401" s="41"/>
      <c r="L2401" s="45"/>
      <c r="M2401" s="243"/>
      <c r="N2401" s="244"/>
      <c r="O2401" s="92"/>
      <c r="P2401" s="92"/>
      <c r="Q2401" s="92"/>
      <c r="R2401" s="92"/>
      <c r="S2401" s="92"/>
      <c r="T2401" s="93"/>
      <c r="U2401" s="39"/>
      <c r="V2401" s="39"/>
      <c r="W2401" s="39"/>
      <c r="X2401" s="39"/>
      <c r="Y2401" s="39"/>
      <c r="Z2401" s="39"/>
      <c r="AA2401" s="39"/>
      <c r="AB2401" s="39"/>
      <c r="AC2401" s="39"/>
      <c r="AD2401" s="39"/>
      <c r="AE2401" s="39"/>
      <c r="AT2401" s="18" t="s">
        <v>216</v>
      </c>
      <c r="AU2401" s="18" t="s">
        <v>85</v>
      </c>
    </row>
    <row r="2402" s="13" customFormat="1">
      <c r="A2402" s="13"/>
      <c r="B2402" s="245"/>
      <c r="C2402" s="246"/>
      <c r="D2402" s="247" t="s">
        <v>218</v>
      </c>
      <c r="E2402" s="248" t="s">
        <v>1</v>
      </c>
      <c r="F2402" s="249" t="s">
        <v>219</v>
      </c>
      <c r="G2402" s="246"/>
      <c r="H2402" s="248" t="s">
        <v>1</v>
      </c>
      <c r="I2402" s="250"/>
      <c r="J2402" s="246"/>
      <c r="K2402" s="246"/>
      <c r="L2402" s="251"/>
      <c r="M2402" s="252"/>
      <c r="N2402" s="253"/>
      <c r="O2402" s="253"/>
      <c r="P2402" s="253"/>
      <c r="Q2402" s="253"/>
      <c r="R2402" s="253"/>
      <c r="S2402" s="253"/>
      <c r="T2402" s="254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T2402" s="255" t="s">
        <v>218</v>
      </c>
      <c r="AU2402" s="255" t="s">
        <v>85</v>
      </c>
      <c r="AV2402" s="13" t="s">
        <v>83</v>
      </c>
      <c r="AW2402" s="13" t="s">
        <v>32</v>
      </c>
      <c r="AX2402" s="13" t="s">
        <v>76</v>
      </c>
      <c r="AY2402" s="255" t="s">
        <v>205</v>
      </c>
    </row>
    <row r="2403" s="13" customFormat="1">
      <c r="A2403" s="13"/>
      <c r="B2403" s="245"/>
      <c r="C2403" s="246"/>
      <c r="D2403" s="247" t="s">
        <v>218</v>
      </c>
      <c r="E2403" s="248" t="s">
        <v>1</v>
      </c>
      <c r="F2403" s="249" t="s">
        <v>220</v>
      </c>
      <c r="G2403" s="246"/>
      <c r="H2403" s="248" t="s">
        <v>1</v>
      </c>
      <c r="I2403" s="250"/>
      <c r="J2403" s="246"/>
      <c r="K2403" s="246"/>
      <c r="L2403" s="251"/>
      <c r="M2403" s="252"/>
      <c r="N2403" s="253"/>
      <c r="O2403" s="253"/>
      <c r="P2403" s="253"/>
      <c r="Q2403" s="253"/>
      <c r="R2403" s="253"/>
      <c r="S2403" s="253"/>
      <c r="T2403" s="254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T2403" s="255" t="s">
        <v>218</v>
      </c>
      <c r="AU2403" s="255" t="s">
        <v>85</v>
      </c>
      <c r="AV2403" s="13" t="s">
        <v>83</v>
      </c>
      <c r="AW2403" s="13" t="s">
        <v>32</v>
      </c>
      <c r="AX2403" s="13" t="s">
        <v>76</v>
      </c>
      <c r="AY2403" s="255" t="s">
        <v>205</v>
      </c>
    </row>
    <row r="2404" s="13" customFormat="1">
      <c r="A2404" s="13"/>
      <c r="B2404" s="245"/>
      <c r="C2404" s="246"/>
      <c r="D2404" s="247" t="s">
        <v>218</v>
      </c>
      <c r="E2404" s="248" t="s">
        <v>1</v>
      </c>
      <c r="F2404" s="249" t="s">
        <v>222</v>
      </c>
      <c r="G2404" s="246"/>
      <c r="H2404" s="248" t="s">
        <v>1</v>
      </c>
      <c r="I2404" s="250"/>
      <c r="J2404" s="246"/>
      <c r="K2404" s="246"/>
      <c r="L2404" s="251"/>
      <c r="M2404" s="252"/>
      <c r="N2404" s="253"/>
      <c r="O2404" s="253"/>
      <c r="P2404" s="253"/>
      <c r="Q2404" s="253"/>
      <c r="R2404" s="253"/>
      <c r="S2404" s="253"/>
      <c r="T2404" s="254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T2404" s="255" t="s">
        <v>218</v>
      </c>
      <c r="AU2404" s="255" t="s">
        <v>85</v>
      </c>
      <c r="AV2404" s="13" t="s">
        <v>83</v>
      </c>
      <c r="AW2404" s="13" t="s">
        <v>32</v>
      </c>
      <c r="AX2404" s="13" t="s">
        <v>76</v>
      </c>
      <c r="AY2404" s="255" t="s">
        <v>205</v>
      </c>
    </row>
    <row r="2405" s="13" customFormat="1">
      <c r="A2405" s="13"/>
      <c r="B2405" s="245"/>
      <c r="C2405" s="246"/>
      <c r="D2405" s="247" t="s">
        <v>218</v>
      </c>
      <c r="E2405" s="248" t="s">
        <v>1</v>
      </c>
      <c r="F2405" s="249" t="s">
        <v>1703</v>
      </c>
      <c r="G2405" s="246"/>
      <c r="H2405" s="248" t="s">
        <v>1</v>
      </c>
      <c r="I2405" s="250"/>
      <c r="J2405" s="246"/>
      <c r="K2405" s="246"/>
      <c r="L2405" s="251"/>
      <c r="M2405" s="252"/>
      <c r="N2405" s="253"/>
      <c r="O2405" s="253"/>
      <c r="P2405" s="253"/>
      <c r="Q2405" s="253"/>
      <c r="R2405" s="253"/>
      <c r="S2405" s="253"/>
      <c r="T2405" s="254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T2405" s="255" t="s">
        <v>218</v>
      </c>
      <c r="AU2405" s="255" t="s">
        <v>85</v>
      </c>
      <c r="AV2405" s="13" t="s">
        <v>83</v>
      </c>
      <c r="AW2405" s="13" t="s">
        <v>32</v>
      </c>
      <c r="AX2405" s="13" t="s">
        <v>76</v>
      </c>
      <c r="AY2405" s="255" t="s">
        <v>205</v>
      </c>
    </row>
    <row r="2406" s="13" customFormat="1">
      <c r="A2406" s="13"/>
      <c r="B2406" s="245"/>
      <c r="C2406" s="246"/>
      <c r="D2406" s="247" t="s">
        <v>218</v>
      </c>
      <c r="E2406" s="248" t="s">
        <v>1</v>
      </c>
      <c r="F2406" s="249" t="s">
        <v>222</v>
      </c>
      <c r="G2406" s="246"/>
      <c r="H2406" s="248" t="s">
        <v>1</v>
      </c>
      <c r="I2406" s="250"/>
      <c r="J2406" s="246"/>
      <c r="K2406" s="246"/>
      <c r="L2406" s="251"/>
      <c r="M2406" s="252"/>
      <c r="N2406" s="253"/>
      <c r="O2406" s="253"/>
      <c r="P2406" s="253"/>
      <c r="Q2406" s="253"/>
      <c r="R2406" s="253"/>
      <c r="S2406" s="253"/>
      <c r="T2406" s="254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T2406" s="255" t="s">
        <v>218</v>
      </c>
      <c r="AU2406" s="255" t="s">
        <v>85</v>
      </c>
      <c r="AV2406" s="13" t="s">
        <v>83</v>
      </c>
      <c r="AW2406" s="13" t="s">
        <v>32</v>
      </c>
      <c r="AX2406" s="13" t="s">
        <v>76</v>
      </c>
      <c r="AY2406" s="255" t="s">
        <v>205</v>
      </c>
    </row>
    <row r="2407" s="14" customFormat="1">
      <c r="A2407" s="14"/>
      <c r="B2407" s="256"/>
      <c r="C2407" s="257"/>
      <c r="D2407" s="247" t="s">
        <v>218</v>
      </c>
      <c r="E2407" s="258" t="s">
        <v>1</v>
      </c>
      <c r="F2407" s="259" t="s">
        <v>1705</v>
      </c>
      <c r="G2407" s="257"/>
      <c r="H2407" s="260">
        <v>389.75</v>
      </c>
      <c r="I2407" s="261"/>
      <c r="J2407" s="257"/>
      <c r="K2407" s="257"/>
      <c r="L2407" s="262"/>
      <c r="M2407" s="263"/>
      <c r="N2407" s="264"/>
      <c r="O2407" s="264"/>
      <c r="P2407" s="264"/>
      <c r="Q2407" s="264"/>
      <c r="R2407" s="264"/>
      <c r="S2407" s="264"/>
      <c r="T2407" s="265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T2407" s="266" t="s">
        <v>218</v>
      </c>
      <c r="AU2407" s="266" t="s">
        <v>85</v>
      </c>
      <c r="AV2407" s="14" t="s">
        <v>85</v>
      </c>
      <c r="AW2407" s="14" t="s">
        <v>32</v>
      </c>
      <c r="AX2407" s="14" t="s">
        <v>76</v>
      </c>
      <c r="AY2407" s="266" t="s">
        <v>205</v>
      </c>
    </row>
    <row r="2408" s="15" customFormat="1">
      <c r="A2408" s="15"/>
      <c r="B2408" s="267"/>
      <c r="C2408" s="268"/>
      <c r="D2408" s="247" t="s">
        <v>218</v>
      </c>
      <c r="E2408" s="269" t="s">
        <v>1</v>
      </c>
      <c r="F2408" s="270" t="s">
        <v>229</v>
      </c>
      <c r="G2408" s="268"/>
      <c r="H2408" s="271">
        <v>389.75</v>
      </c>
      <c r="I2408" s="272"/>
      <c r="J2408" s="268"/>
      <c r="K2408" s="268"/>
      <c r="L2408" s="273"/>
      <c r="M2408" s="274"/>
      <c r="N2408" s="275"/>
      <c r="O2408" s="275"/>
      <c r="P2408" s="275"/>
      <c r="Q2408" s="275"/>
      <c r="R2408" s="275"/>
      <c r="S2408" s="275"/>
      <c r="T2408" s="276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T2408" s="277" t="s">
        <v>218</v>
      </c>
      <c r="AU2408" s="277" t="s">
        <v>85</v>
      </c>
      <c r="AV2408" s="15" t="s">
        <v>213</v>
      </c>
      <c r="AW2408" s="15" t="s">
        <v>32</v>
      </c>
      <c r="AX2408" s="15" t="s">
        <v>83</v>
      </c>
      <c r="AY2408" s="277" t="s">
        <v>205</v>
      </c>
    </row>
    <row r="2409" s="2" customFormat="1" ht="24.15" customHeight="1">
      <c r="A2409" s="39"/>
      <c r="B2409" s="40"/>
      <c r="C2409" s="289" t="s">
        <v>1959</v>
      </c>
      <c r="D2409" s="289" t="s">
        <v>386</v>
      </c>
      <c r="E2409" s="290" t="s">
        <v>1960</v>
      </c>
      <c r="F2409" s="291" t="s">
        <v>1961</v>
      </c>
      <c r="G2409" s="292" t="s">
        <v>398</v>
      </c>
      <c r="H2409" s="293">
        <v>409.238</v>
      </c>
      <c r="I2409" s="294"/>
      <c r="J2409" s="295">
        <f>ROUND(I2409*H2409,2)</f>
        <v>0</v>
      </c>
      <c r="K2409" s="291" t="s">
        <v>212</v>
      </c>
      <c r="L2409" s="296"/>
      <c r="M2409" s="297" t="s">
        <v>1</v>
      </c>
      <c r="N2409" s="298" t="s">
        <v>41</v>
      </c>
      <c r="O2409" s="92"/>
      <c r="P2409" s="236">
        <f>O2409*H2409</f>
        <v>0</v>
      </c>
      <c r="Q2409" s="236">
        <v>0.0035000000000000001</v>
      </c>
      <c r="R2409" s="236">
        <f>Q2409*H2409</f>
        <v>1.4323330000000001</v>
      </c>
      <c r="S2409" s="236">
        <v>0</v>
      </c>
      <c r="T2409" s="237">
        <f>S2409*H2409</f>
        <v>0</v>
      </c>
      <c r="U2409" s="39"/>
      <c r="V2409" s="39"/>
      <c r="W2409" s="39"/>
      <c r="X2409" s="39"/>
      <c r="Y2409" s="39"/>
      <c r="Z2409" s="39"/>
      <c r="AA2409" s="39"/>
      <c r="AB2409" s="39"/>
      <c r="AC2409" s="39"/>
      <c r="AD2409" s="39"/>
      <c r="AE2409" s="39"/>
      <c r="AR2409" s="238" t="s">
        <v>473</v>
      </c>
      <c r="AT2409" s="238" t="s">
        <v>386</v>
      </c>
      <c r="AU2409" s="238" t="s">
        <v>85</v>
      </c>
      <c r="AY2409" s="18" t="s">
        <v>205</v>
      </c>
      <c r="BE2409" s="239">
        <f>IF(N2409="základní",J2409,0)</f>
        <v>0</v>
      </c>
      <c r="BF2409" s="239">
        <f>IF(N2409="snížená",J2409,0)</f>
        <v>0</v>
      </c>
      <c r="BG2409" s="239">
        <f>IF(N2409="zákl. přenesená",J2409,0)</f>
        <v>0</v>
      </c>
      <c r="BH2409" s="239">
        <f>IF(N2409="sníž. přenesená",J2409,0)</f>
        <v>0</v>
      </c>
      <c r="BI2409" s="239">
        <f>IF(N2409="nulová",J2409,0)</f>
        <v>0</v>
      </c>
      <c r="BJ2409" s="18" t="s">
        <v>83</v>
      </c>
      <c r="BK2409" s="239">
        <f>ROUND(I2409*H2409,2)</f>
        <v>0</v>
      </c>
      <c r="BL2409" s="18" t="s">
        <v>303</v>
      </c>
      <c r="BM2409" s="238" t="s">
        <v>1962</v>
      </c>
    </row>
    <row r="2410" s="14" customFormat="1">
      <c r="A2410" s="14"/>
      <c r="B2410" s="256"/>
      <c r="C2410" s="257"/>
      <c r="D2410" s="247" t="s">
        <v>218</v>
      </c>
      <c r="E2410" s="257"/>
      <c r="F2410" s="259" t="s">
        <v>1963</v>
      </c>
      <c r="G2410" s="257"/>
      <c r="H2410" s="260">
        <v>409.238</v>
      </c>
      <c r="I2410" s="261"/>
      <c r="J2410" s="257"/>
      <c r="K2410" s="257"/>
      <c r="L2410" s="262"/>
      <c r="M2410" s="263"/>
      <c r="N2410" s="264"/>
      <c r="O2410" s="264"/>
      <c r="P2410" s="264"/>
      <c r="Q2410" s="264"/>
      <c r="R2410" s="264"/>
      <c r="S2410" s="264"/>
      <c r="T2410" s="265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T2410" s="266" t="s">
        <v>218</v>
      </c>
      <c r="AU2410" s="266" t="s">
        <v>85</v>
      </c>
      <c r="AV2410" s="14" t="s">
        <v>85</v>
      </c>
      <c r="AW2410" s="14" t="s">
        <v>4</v>
      </c>
      <c r="AX2410" s="14" t="s">
        <v>83</v>
      </c>
      <c r="AY2410" s="266" t="s">
        <v>205</v>
      </c>
    </row>
    <row r="2411" s="2" customFormat="1" ht="24.15" customHeight="1">
      <c r="A2411" s="39"/>
      <c r="B2411" s="40"/>
      <c r="C2411" s="289" t="s">
        <v>1964</v>
      </c>
      <c r="D2411" s="289" t="s">
        <v>386</v>
      </c>
      <c r="E2411" s="290" t="s">
        <v>1965</v>
      </c>
      <c r="F2411" s="291" t="s">
        <v>1966</v>
      </c>
      <c r="G2411" s="292" t="s">
        <v>398</v>
      </c>
      <c r="H2411" s="293">
        <v>409.238</v>
      </c>
      <c r="I2411" s="294"/>
      <c r="J2411" s="295">
        <f>ROUND(I2411*H2411,2)</f>
        <v>0</v>
      </c>
      <c r="K2411" s="291" t="s">
        <v>212</v>
      </c>
      <c r="L2411" s="296"/>
      <c r="M2411" s="297" t="s">
        <v>1</v>
      </c>
      <c r="N2411" s="298" t="s">
        <v>41</v>
      </c>
      <c r="O2411" s="92"/>
      <c r="P2411" s="236">
        <f>O2411*H2411</f>
        <v>0</v>
      </c>
      <c r="Q2411" s="236">
        <v>0.0070000000000000001</v>
      </c>
      <c r="R2411" s="236">
        <f>Q2411*H2411</f>
        <v>2.8646660000000002</v>
      </c>
      <c r="S2411" s="236">
        <v>0</v>
      </c>
      <c r="T2411" s="237">
        <f>S2411*H2411</f>
        <v>0</v>
      </c>
      <c r="U2411" s="39"/>
      <c r="V2411" s="39"/>
      <c r="W2411" s="39"/>
      <c r="X2411" s="39"/>
      <c r="Y2411" s="39"/>
      <c r="Z2411" s="39"/>
      <c r="AA2411" s="39"/>
      <c r="AB2411" s="39"/>
      <c r="AC2411" s="39"/>
      <c r="AD2411" s="39"/>
      <c r="AE2411" s="39"/>
      <c r="AR2411" s="238" t="s">
        <v>473</v>
      </c>
      <c r="AT2411" s="238" t="s">
        <v>386</v>
      </c>
      <c r="AU2411" s="238" t="s">
        <v>85</v>
      </c>
      <c r="AY2411" s="18" t="s">
        <v>205</v>
      </c>
      <c r="BE2411" s="239">
        <f>IF(N2411="základní",J2411,0)</f>
        <v>0</v>
      </c>
      <c r="BF2411" s="239">
        <f>IF(N2411="snížená",J2411,0)</f>
        <v>0</v>
      </c>
      <c r="BG2411" s="239">
        <f>IF(N2411="zákl. přenesená",J2411,0)</f>
        <v>0</v>
      </c>
      <c r="BH2411" s="239">
        <f>IF(N2411="sníž. přenesená",J2411,0)</f>
        <v>0</v>
      </c>
      <c r="BI2411" s="239">
        <f>IF(N2411="nulová",J2411,0)</f>
        <v>0</v>
      </c>
      <c r="BJ2411" s="18" t="s">
        <v>83</v>
      </c>
      <c r="BK2411" s="239">
        <f>ROUND(I2411*H2411,2)</f>
        <v>0</v>
      </c>
      <c r="BL2411" s="18" t="s">
        <v>303</v>
      </c>
      <c r="BM2411" s="238" t="s">
        <v>1967</v>
      </c>
    </row>
    <row r="2412" s="14" customFormat="1">
      <c r="A2412" s="14"/>
      <c r="B2412" s="256"/>
      <c r="C2412" s="257"/>
      <c r="D2412" s="247" t="s">
        <v>218</v>
      </c>
      <c r="E2412" s="257"/>
      <c r="F2412" s="259" t="s">
        <v>1963</v>
      </c>
      <c r="G2412" s="257"/>
      <c r="H2412" s="260">
        <v>409.238</v>
      </c>
      <c r="I2412" s="261"/>
      <c r="J2412" s="257"/>
      <c r="K2412" s="257"/>
      <c r="L2412" s="262"/>
      <c r="M2412" s="263"/>
      <c r="N2412" s="264"/>
      <c r="O2412" s="264"/>
      <c r="P2412" s="264"/>
      <c r="Q2412" s="264"/>
      <c r="R2412" s="264"/>
      <c r="S2412" s="264"/>
      <c r="T2412" s="265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T2412" s="266" t="s">
        <v>218</v>
      </c>
      <c r="AU2412" s="266" t="s">
        <v>85</v>
      </c>
      <c r="AV2412" s="14" t="s">
        <v>85</v>
      </c>
      <c r="AW2412" s="14" t="s">
        <v>4</v>
      </c>
      <c r="AX2412" s="14" t="s">
        <v>83</v>
      </c>
      <c r="AY2412" s="266" t="s">
        <v>205</v>
      </c>
    </row>
    <row r="2413" s="2" customFormat="1" ht="33" customHeight="1">
      <c r="A2413" s="39"/>
      <c r="B2413" s="40"/>
      <c r="C2413" s="227" t="s">
        <v>1968</v>
      </c>
      <c r="D2413" s="227" t="s">
        <v>208</v>
      </c>
      <c r="E2413" s="228" t="s">
        <v>1969</v>
      </c>
      <c r="F2413" s="229" t="s">
        <v>1970</v>
      </c>
      <c r="G2413" s="230" t="s">
        <v>398</v>
      </c>
      <c r="H2413" s="231">
        <v>389.75</v>
      </c>
      <c r="I2413" s="232"/>
      <c r="J2413" s="233">
        <f>ROUND(I2413*H2413,2)</f>
        <v>0</v>
      </c>
      <c r="K2413" s="229" t="s">
        <v>212</v>
      </c>
      <c r="L2413" s="45"/>
      <c r="M2413" s="234" t="s">
        <v>1</v>
      </c>
      <c r="N2413" s="235" t="s">
        <v>41</v>
      </c>
      <c r="O2413" s="92"/>
      <c r="P2413" s="236">
        <f>O2413*H2413</f>
        <v>0</v>
      </c>
      <c r="Q2413" s="236">
        <v>0.00011</v>
      </c>
      <c r="R2413" s="236">
        <f>Q2413*H2413</f>
        <v>0.042872500000000001</v>
      </c>
      <c r="S2413" s="236">
        <v>0</v>
      </c>
      <c r="T2413" s="237">
        <f>S2413*H2413</f>
        <v>0</v>
      </c>
      <c r="U2413" s="39"/>
      <c r="V2413" s="39"/>
      <c r="W2413" s="39"/>
      <c r="X2413" s="39"/>
      <c r="Y2413" s="39"/>
      <c r="Z2413" s="39"/>
      <c r="AA2413" s="39"/>
      <c r="AB2413" s="39"/>
      <c r="AC2413" s="39"/>
      <c r="AD2413" s="39"/>
      <c r="AE2413" s="39"/>
      <c r="AR2413" s="238" t="s">
        <v>303</v>
      </c>
      <c r="AT2413" s="238" t="s">
        <v>208</v>
      </c>
      <c r="AU2413" s="238" t="s">
        <v>85</v>
      </c>
      <c r="AY2413" s="18" t="s">
        <v>205</v>
      </c>
      <c r="BE2413" s="239">
        <f>IF(N2413="základní",J2413,0)</f>
        <v>0</v>
      </c>
      <c r="BF2413" s="239">
        <f>IF(N2413="snížená",J2413,0)</f>
        <v>0</v>
      </c>
      <c r="BG2413" s="239">
        <f>IF(N2413="zákl. přenesená",J2413,0)</f>
        <v>0</v>
      </c>
      <c r="BH2413" s="239">
        <f>IF(N2413="sníž. přenesená",J2413,0)</f>
        <v>0</v>
      </c>
      <c r="BI2413" s="239">
        <f>IF(N2413="nulová",J2413,0)</f>
        <v>0</v>
      </c>
      <c r="BJ2413" s="18" t="s">
        <v>83</v>
      </c>
      <c r="BK2413" s="239">
        <f>ROUND(I2413*H2413,2)</f>
        <v>0</v>
      </c>
      <c r="BL2413" s="18" t="s">
        <v>303</v>
      </c>
      <c r="BM2413" s="238" t="s">
        <v>1971</v>
      </c>
    </row>
    <row r="2414" s="2" customFormat="1">
      <c r="A2414" s="39"/>
      <c r="B2414" s="40"/>
      <c r="C2414" s="41"/>
      <c r="D2414" s="240" t="s">
        <v>216</v>
      </c>
      <c r="E2414" s="41"/>
      <c r="F2414" s="241" t="s">
        <v>1972</v>
      </c>
      <c r="G2414" s="41"/>
      <c r="H2414" s="41"/>
      <c r="I2414" s="242"/>
      <c r="J2414" s="41"/>
      <c r="K2414" s="41"/>
      <c r="L2414" s="45"/>
      <c r="M2414" s="243"/>
      <c r="N2414" s="244"/>
      <c r="O2414" s="92"/>
      <c r="P2414" s="92"/>
      <c r="Q2414" s="92"/>
      <c r="R2414" s="92"/>
      <c r="S2414" s="92"/>
      <c r="T2414" s="93"/>
      <c r="U2414" s="39"/>
      <c r="V2414" s="39"/>
      <c r="W2414" s="39"/>
      <c r="X2414" s="39"/>
      <c r="Y2414" s="39"/>
      <c r="Z2414" s="39"/>
      <c r="AA2414" s="39"/>
      <c r="AB2414" s="39"/>
      <c r="AC2414" s="39"/>
      <c r="AD2414" s="39"/>
      <c r="AE2414" s="39"/>
      <c r="AT2414" s="18" t="s">
        <v>216</v>
      </c>
      <c r="AU2414" s="18" t="s">
        <v>85</v>
      </c>
    </row>
    <row r="2415" s="13" customFormat="1">
      <c r="A2415" s="13"/>
      <c r="B2415" s="245"/>
      <c r="C2415" s="246"/>
      <c r="D2415" s="247" t="s">
        <v>218</v>
      </c>
      <c r="E2415" s="248" t="s">
        <v>1</v>
      </c>
      <c r="F2415" s="249" t="s">
        <v>219</v>
      </c>
      <c r="G2415" s="246"/>
      <c r="H2415" s="248" t="s">
        <v>1</v>
      </c>
      <c r="I2415" s="250"/>
      <c r="J2415" s="246"/>
      <c r="K2415" s="246"/>
      <c r="L2415" s="251"/>
      <c r="M2415" s="252"/>
      <c r="N2415" s="253"/>
      <c r="O2415" s="253"/>
      <c r="P2415" s="253"/>
      <c r="Q2415" s="253"/>
      <c r="R2415" s="253"/>
      <c r="S2415" s="253"/>
      <c r="T2415" s="254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T2415" s="255" t="s">
        <v>218</v>
      </c>
      <c r="AU2415" s="255" t="s">
        <v>85</v>
      </c>
      <c r="AV2415" s="13" t="s">
        <v>83</v>
      </c>
      <c r="AW2415" s="13" t="s">
        <v>32</v>
      </c>
      <c r="AX2415" s="13" t="s">
        <v>76</v>
      </c>
      <c r="AY2415" s="255" t="s">
        <v>205</v>
      </c>
    </row>
    <row r="2416" s="13" customFormat="1">
      <c r="A2416" s="13"/>
      <c r="B2416" s="245"/>
      <c r="C2416" s="246"/>
      <c r="D2416" s="247" t="s">
        <v>218</v>
      </c>
      <c r="E2416" s="248" t="s">
        <v>1</v>
      </c>
      <c r="F2416" s="249" t="s">
        <v>220</v>
      </c>
      <c r="G2416" s="246"/>
      <c r="H2416" s="248" t="s">
        <v>1</v>
      </c>
      <c r="I2416" s="250"/>
      <c r="J2416" s="246"/>
      <c r="K2416" s="246"/>
      <c r="L2416" s="251"/>
      <c r="M2416" s="252"/>
      <c r="N2416" s="253"/>
      <c r="O2416" s="253"/>
      <c r="P2416" s="253"/>
      <c r="Q2416" s="253"/>
      <c r="R2416" s="253"/>
      <c r="S2416" s="253"/>
      <c r="T2416" s="254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T2416" s="255" t="s">
        <v>218</v>
      </c>
      <c r="AU2416" s="255" t="s">
        <v>85</v>
      </c>
      <c r="AV2416" s="13" t="s">
        <v>83</v>
      </c>
      <c r="AW2416" s="13" t="s">
        <v>32</v>
      </c>
      <c r="AX2416" s="13" t="s">
        <v>76</v>
      </c>
      <c r="AY2416" s="255" t="s">
        <v>205</v>
      </c>
    </row>
    <row r="2417" s="13" customFormat="1">
      <c r="A2417" s="13"/>
      <c r="B2417" s="245"/>
      <c r="C2417" s="246"/>
      <c r="D2417" s="247" t="s">
        <v>218</v>
      </c>
      <c r="E2417" s="248" t="s">
        <v>1</v>
      </c>
      <c r="F2417" s="249" t="s">
        <v>222</v>
      </c>
      <c r="G2417" s="246"/>
      <c r="H2417" s="248" t="s">
        <v>1</v>
      </c>
      <c r="I2417" s="250"/>
      <c r="J2417" s="246"/>
      <c r="K2417" s="246"/>
      <c r="L2417" s="251"/>
      <c r="M2417" s="252"/>
      <c r="N2417" s="253"/>
      <c r="O2417" s="253"/>
      <c r="P2417" s="253"/>
      <c r="Q2417" s="253"/>
      <c r="R2417" s="253"/>
      <c r="S2417" s="253"/>
      <c r="T2417" s="254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T2417" s="255" t="s">
        <v>218</v>
      </c>
      <c r="AU2417" s="255" t="s">
        <v>85</v>
      </c>
      <c r="AV2417" s="13" t="s">
        <v>83</v>
      </c>
      <c r="AW2417" s="13" t="s">
        <v>32</v>
      </c>
      <c r="AX2417" s="13" t="s">
        <v>76</v>
      </c>
      <c r="AY2417" s="255" t="s">
        <v>205</v>
      </c>
    </row>
    <row r="2418" s="13" customFormat="1">
      <c r="A2418" s="13"/>
      <c r="B2418" s="245"/>
      <c r="C2418" s="246"/>
      <c r="D2418" s="247" t="s">
        <v>218</v>
      </c>
      <c r="E2418" s="248" t="s">
        <v>1</v>
      </c>
      <c r="F2418" s="249" t="s">
        <v>1703</v>
      </c>
      <c r="G2418" s="246"/>
      <c r="H2418" s="248" t="s">
        <v>1</v>
      </c>
      <c r="I2418" s="250"/>
      <c r="J2418" s="246"/>
      <c r="K2418" s="246"/>
      <c r="L2418" s="251"/>
      <c r="M2418" s="252"/>
      <c r="N2418" s="253"/>
      <c r="O2418" s="253"/>
      <c r="P2418" s="253"/>
      <c r="Q2418" s="253"/>
      <c r="R2418" s="253"/>
      <c r="S2418" s="253"/>
      <c r="T2418" s="254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T2418" s="255" t="s">
        <v>218</v>
      </c>
      <c r="AU2418" s="255" t="s">
        <v>85</v>
      </c>
      <c r="AV2418" s="13" t="s">
        <v>83</v>
      </c>
      <c r="AW2418" s="13" t="s">
        <v>32</v>
      </c>
      <c r="AX2418" s="13" t="s">
        <v>76</v>
      </c>
      <c r="AY2418" s="255" t="s">
        <v>205</v>
      </c>
    </row>
    <row r="2419" s="13" customFormat="1">
      <c r="A2419" s="13"/>
      <c r="B2419" s="245"/>
      <c r="C2419" s="246"/>
      <c r="D2419" s="247" t="s">
        <v>218</v>
      </c>
      <c r="E2419" s="248" t="s">
        <v>1</v>
      </c>
      <c r="F2419" s="249" t="s">
        <v>222</v>
      </c>
      <c r="G2419" s="246"/>
      <c r="H2419" s="248" t="s">
        <v>1</v>
      </c>
      <c r="I2419" s="250"/>
      <c r="J2419" s="246"/>
      <c r="K2419" s="246"/>
      <c r="L2419" s="251"/>
      <c r="M2419" s="252"/>
      <c r="N2419" s="253"/>
      <c r="O2419" s="253"/>
      <c r="P2419" s="253"/>
      <c r="Q2419" s="253"/>
      <c r="R2419" s="253"/>
      <c r="S2419" s="253"/>
      <c r="T2419" s="254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T2419" s="255" t="s">
        <v>218</v>
      </c>
      <c r="AU2419" s="255" t="s">
        <v>85</v>
      </c>
      <c r="AV2419" s="13" t="s">
        <v>83</v>
      </c>
      <c r="AW2419" s="13" t="s">
        <v>32</v>
      </c>
      <c r="AX2419" s="13" t="s">
        <v>76</v>
      </c>
      <c r="AY2419" s="255" t="s">
        <v>205</v>
      </c>
    </row>
    <row r="2420" s="14" customFormat="1">
      <c r="A2420" s="14"/>
      <c r="B2420" s="256"/>
      <c r="C2420" s="257"/>
      <c r="D2420" s="247" t="s">
        <v>218</v>
      </c>
      <c r="E2420" s="258" t="s">
        <v>1</v>
      </c>
      <c r="F2420" s="259" t="s">
        <v>1705</v>
      </c>
      <c r="G2420" s="257"/>
      <c r="H2420" s="260">
        <v>389.75</v>
      </c>
      <c r="I2420" s="261"/>
      <c r="J2420" s="257"/>
      <c r="K2420" s="257"/>
      <c r="L2420" s="262"/>
      <c r="M2420" s="263"/>
      <c r="N2420" s="264"/>
      <c r="O2420" s="264"/>
      <c r="P2420" s="264"/>
      <c r="Q2420" s="264"/>
      <c r="R2420" s="264"/>
      <c r="S2420" s="264"/>
      <c r="T2420" s="265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T2420" s="266" t="s">
        <v>218</v>
      </c>
      <c r="AU2420" s="266" t="s">
        <v>85</v>
      </c>
      <c r="AV2420" s="14" t="s">
        <v>85</v>
      </c>
      <c r="AW2420" s="14" t="s">
        <v>32</v>
      </c>
      <c r="AX2420" s="14" t="s">
        <v>76</v>
      </c>
      <c r="AY2420" s="266" t="s">
        <v>205</v>
      </c>
    </row>
    <row r="2421" s="15" customFormat="1">
      <c r="A2421" s="15"/>
      <c r="B2421" s="267"/>
      <c r="C2421" s="268"/>
      <c r="D2421" s="247" t="s">
        <v>218</v>
      </c>
      <c r="E2421" s="269" t="s">
        <v>1</v>
      </c>
      <c r="F2421" s="270" t="s">
        <v>229</v>
      </c>
      <c r="G2421" s="268"/>
      <c r="H2421" s="271">
        <v>389.75</v>
      </c>
      <c r="I2421" s="272"/>
      <c r="J2421" s="268"/>
      <c r="K2421" s="268"/>
      <c r="L2421" s="273"/>
      <c r="M2421" s="274"/>
      <c r="N2421" s="275"/>
      <c r="O2421" s="275"/>
      <c r="P2421" s="275"/>
      <c r="Q2421" s="275"/>
      <c r="R2421" s="275"/>
      <c r="S2421" s="275"/>
      <c r="T2421" s="276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T2421" s="277" t="s">
        <v>218</v>
      </c>
      <c r="AU2421" s="277" t="s">
        <v>85</v>
      </c>
      <c r="AV2421" s="15" t="s">
        <v>213</v>
      </c>
      <c r="AW2421" s="15" t="s">
        <v>32</v>
      </c>
      <c r="AX2421" s="15" t="s">
        <v>83</v>
      </c>
      <c r="AY2421" s="277" t="s">
        <v>205</v>
      </c>
    </row>
    <row r="2422" s="2" customFormat="1" ht="24.15" customHeight="1">
      <c r="A2422" s="39"/>
      <c r="B2422" s="40"/>
      <c r="C2422" s="227" t="s">
        <v>1973</v>
      </c>
      <c r="D2422" s="227" t="s">
        <v>208</v>
      </c>
      <c r="E2422" s="228" t="s">
        <v>1974</v>
      </c>
      <c r="F2422" s="229" t="s">
        <v>1975</v>
      </c>
      <c r="G2422" s="230" t="s">
        <v>398</v>
      </c>
      <c r="H2422" s="231">
        <v>389.75</v>
      </c>
      <c r="I2422" s="232"/>
      <c r="J2422" s="233">
        <f>ROUND(I2422*H2422,2)</f>
        <v>0</v>
      </c>
      <c r="K2422" s="229" t="s">
        <v>212</v>
      </c>
      <c r="L2422" s="45"/>
      <c r="M2422" s="234" t="s">
        <v>1</v>
      </c>
      <c r="N2422" s="235" t="s">
        <v>41</v>
      </c>
      <c r="O2422" s="92"/>
      <c r="P2422" s="236">
        <f>O2422*H2422</f>
        <v>0</v>
      </c>
      <c r="Q2422" s="236">
        <v>0.0010200000000000001</v>
      </c>
      <c r="R2422" s="236">
        <f>Q2422*H2422</f>
        <v>0.39754500000000004</v>
      </c>
      <c r="S2422" s="236">
        <v>0</v>
      </c>
      <c r="T2422" s="237">
        <f>S2422*H2422</f>
        <v>0</v>
      </c>
      <c r="U2422" s="39"/>
      <c r="V2422" s="39"/>
      <c r="W2422" s="39"/>
      <c r="X2422" s="39"/>
      <c r="Y2422" s="39"/>
      <c r="Z2422" s="39"/>
      <c r="AA2422" s="39"/>
      <c r="AB2422" s="39"/>
      <c r="AC2422" s="39"/>
      <c r="AD2422" s="39"/>
      <c r="AE2422" s="39"/>
      <c r="AR2422" s="238" t="s">
        <v>303</v>
      </c>
      <c r="AT2422" s="238" t="s">
        <v>208</v>
      </c>
      <c r="AU2422" s="238" t="s">
        <v>85</v>
      </c>
      <c r="AY2422" s="18" t="s">
        <v>205</v>
      </c>
      <c r="BE2422" s="239">
        <f>IF(N2422="základní",J2422,0)</f>
        <v>0</v>
      </c>
      <c r="BF2422" s="239">
        <f>IF(N2422="snížená",J2422,0)</f>
        <v>0</v>
      </c>
      <c r="BG2422" s="239">
        <f>IF(N2422="zákl. přenesená",J2422,0)</f>
        <v>0</v>
      </c>
      <c r="BH2422" s="239">
        <f>IF(N2422="sníž. přenesená",J2422,0)</f>
        <v>0</v>
      </c>
      <c r="BI2422" s="239">
        <f>IF(N2422="nulová",J2422,0)</f>
        <v>0</v>
      </c>
      <c r="BJ2422" s="18" t="s">
        <v>83</v>
      </c>
      <c r="BK2422" s="239">
        <f>ROUND(I2422*H2422,2)</f>
        <v>0</v>
      </c>
      <c r="BL2422" s="18" t="s">
        <v>303</v>
      </c>
      <c r="BM2422" s="238" t="s">
        <v>1976</v>
      </c>
    </row>
    <row r="2423" s="2" customFormat="1">
      <c r="A2423" s="39"/>
      <c r="B2423" s="40"/>
      <c r="C2423" s="41"/>
      <c r="D2423" s="240" t="s">
        <v>216</v>
      </c>
      <c r="E2423" s="41"/>
      <c r="F2423" s="241" t="s">
        <v>1977</v>
      </c>
      <c r="G2423" s="41"/>
      <c r="H2423" s="41"/>
      <c r="I2423" s="242"/>
      <c r="J2423" s="41"/>
      <c r="K2423" s="41"/>
      <c r="L2423" s="45"/>
      <c r="M2423" s="243"/>
      <c r="N2423" s="244"/>
      <c r="O2423" s="92"/>
      <c r="P2423" s="92"/>
      <c r="Q2423" s="92"/>
      <c r="R2423" s="92"/>
      <c r="S2423" s="92"/>
      <c r="T2423" s="93"/>
      <c r="U2423" s="39"/>
      <c r="V2423" s="39"/>
      <c r="W2423" s="39"/>
      <c r="X2423" s="39"/>
      <c r="Y2423" s="39"/>
      <c r="Z2423" s="39"/>
      <c r="AA2423" s="39"/>
      <c r="AB2423" s="39"/>
      <c r="AC2423" s="39"/>
      <c r="AD2423" s="39"/>
      <c r="AE2423" s="39"/>
      <c r="AT2423" s="18" t="s">
        <v>216</v>
      </c>
      <c r="AU2423" s="18" t="s">
        <v>85</v>
      </c>
    </row>
    <row r="2424" s="13" customFormat="1">
      <c r="A2424" s="13"/>
      <c r="B2424" s="245"/>
      <c r="C2424" s="246"/>
      <c r="D2424" s="247" t="s">
        <v>218</v>
      </c>
      <c r="E2424" s="248" t="s">
        <v>1</v>
      </c>
      <c r="F2424" s="249" t="s">
        <v>219</v>
      </c>
      <c r="G2424" s="246"/>
      <c r="H2424" s="248" t="s">
        <v>1</v>
      </c>
      <c r="I2424" s="250"/>
      <c r="J2424" s="246"/>
      <c r="K2424" s="246"/>
      <c r="L2424" s="251"/>
      <c r="M2424" s="252"/>
      <c r="N2424" s="253"/>
      <c r="O2424" s="253"/>
      <c r="P2424" s="253"/>
      <c r="Q2424" s="253"/>
      <c r="R2424" s="253"/>
      <c r="S2424" s="253"/>
      <c r="T2424" s="254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T2424" s="255" t="s">
        <v>218</v>
      </c>
      <c r="AU2424" s="255" t="s">
        <v>85</v>
      </c>
      <c r="AV2424" s="13" t="s">
        <v>83</v>
      </c>
      <c r="AW2424" s="13" t="s">
        <v>32</v>
      </c>
      <c r="AX2424" s="13" t="s">
        <v>76</v>
      </c>
      <c r="AY2424" s="255" t="s">
        <v>205</v>
      </c>
    </row>
    <row r="2425" s="13" customFormat="1">
      <c r="A2425" s="13"/>
      <c r="B2425" s="245"/>
      <c r="C2425" s="246"/>
      <c r="D2425" s="247" t="s">
        <v>218</v>
      </c>
      <c r="E2425" s="248" t="s">
        <v>1</v>
      </c>
      <c r="F2425" s="249" t="s">
        <v>220</v>
      </c>
      <c r="G2425" s="246"/>
      <c r="H2425" s="248" t="s">
        <v>1</v>
      </c>
      <c r="I2425" s="250"/>
      <c r="J2425" s="246"/>
      <c r="K2425" s="246"/>
      <c r="L2425" s="251"/>
      <c r="M2425" s="252"/>
      <c r="N2425" s="253"/>
      <c r="O2425" s="253"/>
      <c r="P2425" s="253"/>
      <c r="Q2425" s="253"/>
      <c r="R2425" s="253"/>
      <c r="S2425" s="253"/>
      <c r="T2425" s="254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T2425" s="255" t="s">
        <v>218</v>
      </c>
      <c r="AU2425" s="255" t="s">
        <v>85</v>
      </c>
      <c r="AV2425" s="13" t="s">
        <v>83</v>
      </c>
      <c r="AW2425" s="13" t="s">
        <v>32</v>
      </c>
      <c r="AX2425" s="13" t="s">
        <v>76</v>
      </c>
      <c r="AY2425" s="255" t="s">
        <v>205</v>
      </c>
    </row>
    <row r="2426" s="13" customFormat="1">
      <c r="A2426" s="13"/>
      <c r="B2426" s="245"/>
      <c r="C2426" s="246"/>
      <c r="D2426" s="247" t="s">
        <v>218</v>
      </c>
      <c r="E2426" s="248" t="s">
        <v>1</v>
      </c>
      <c r="F2426" s="249" t="s">
        <v>222</v>
      </c>
      <c r="G2426" s="246"/>
      <c r="H2426" s="248" t="s">
        <v>1</v>
      </c>
      <c r="I2426" s="250"/>
      <c r="J2426" s="246"/>
      <c r="K2426" s="246"/>
      <c r="L2426" s="251"/>
      <c r="M2426" s="252"/>
      <c r="N2426" s="253"/>
      <c r="O2426" s="253"/>
      <c r="P2426" s="253"/>
      <c r="Q2426" s="253"/>
      <c r="R2426" s="253"/>
      <c r="S2426" s="253"/>
      <c r="T2426" s="254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T2426" s="255" t="s">
        <v>218</v>
      </c>
      <c r="AU2426" s="255" t="s">
        <v>85</v>
      </c>
      <c r="AV2426" s="13" t="s">
        <v>83</v>
      </c>
      <c r="AW2426" s="13" t="s">
        <v>32</v>
      </c>
      <c r="AX2426" s="13" t="s">
        <v>76</v>
      </c>
      <c r="AY2426" s="255" t="s">
        <v>205</v>
      </c>
    </row>
    <row r="2427" s="13" customFormat="1">
      <c r="A2427" s="13"/>
      <c r="B2427" s="245"/>
      <c r="C2427" s="246"/>
      <c r="D2427" s="247" t="s">
        <v>218</v>
      </c>
      <c r="E2427" s="248" t="s">
        <v>1</v>
      </c>
      <c r="F2427" s="249" t="s">
        <v>1703</v>
      </c>
      <c r="G2427" s="246"/>
      <c r="H2427" s="248" t="s">
        <v>1</v>
      </c>
      <c r="I2427" s="250"/>
      <c r="J2427" s="246"/>
      <c r="K2427" s="246"/>
      <c r="L2427" s="251"/>
      <c r="M2427" s="252"/>
      <c r="N2427" s="253"/>
      <c r="O2427" s="253"/>
      <c r="P2427" s="253"/>
      <c r="Q2427" s="253"/>
      <c r="R2427" s="253"/>
      <c r="S2427" s="253"/>
      <c r="T2427" s="254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T2427" s="255" t="s">
        <v>218</v>
      </c>
      <c r="AU2427" s="255" t="s">
        <v>85</v>
      </c>
      <c r="AV2427" s="13" t="s">
        <v>83</v>
      </c>
      <c r="AW2427" s="13" t="s">
        <v>32</v>
      </c>
      <c r="AX2427" s="13" t="s">
        <v>76</v>
      </c>
      <c r="AY2427" s="255" t="s">
        <v>205</v>
      </c>
    </row>
    <row r="2428" s="13" customFormat="1">
      <c r="A2428" s="13"/>
      <c r="B2428" s="245"/>
      <c r="C2428" s="246"/>
      <c r="D2428" s="247" t="s">
        <v>218</v>
      </c>
      <c r="E2428" s="248" t="s">
        <v>1</v>
      </c>
      <c r="F2428" s="249" t="s">
        <v>1978</v>
      </c>
      <c r="G2428" s="246"/>
      <c r="H2428" s="248" t="s">
        <v>1</v>
      </c>
      <c r="I2428" s="250"/>
      <c r="J2428" s="246"/>
      <c r="K2428" s="246"/>
      <c r="L2428" s="251"/>
      <c r="M2428" s="252"/>
      <c r="N2428" s="253"/>
      <c r="O2428" s="253"/>
      <c r="P2428" s="253"/>
      <c r="Q2428" s="253"/>
      <c r="R2428" s="253"/>
      <c r="S2428" s="253"/>
      <c r="T2428" s="254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T2428" s="255" t="s">
        <v>218</v>
      </c>
      <c r="AU2428" s="255" t="s">
        <v>85</v>
      </c>
      <c r="AV2428" s="13" t="s">
        <v>83</v>
      </c>
      <c r="AW2428" s="13" t="s">
        <v>32</v>
      </c>
      <c r="AX2428" s="13" t="s">
        <v>76</v>
      </c>
      <c r="AY2428" s="255" t="s">
        <v>205</v>
      </c>
    </row>
    <row r="2429" s="13" customFormat="1">
      <c r="A2429" s="13"/>
      <c r="B2429" s="245"/>
      <c r="C2429" s="246"/>
      <c r="D2429" s="247" t="s">
        <v>218</v>
      </c>
      <c r="E2429" s="248" t="s">
        <v>1</v>
      </c>
      <c r="F2429" s="249" t="s">
        <v>222</v>
      </c>
      <c r="G2429" s="246"/>
      <c r="H2429" s="248" t="s">
        <v>1</v>
      </c>
      <c r="I2429" s="250"/>
      <c r="J2429" s="246"/>
      <c r="K2429" s="246"/>
      <c r="L2429" s="251"/>
      <c r="M2429" s="252"/>
      <c r="N2429" s="253"/>
      <c r="O2429" s="253"/>
      <c r="P2429" s="253"/>
      <c r="Q2429" s="253"/>
      <c r="R2429" s="253"/>
      <c r="S2429" s="253"/>
      <c r="T2429" s="254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T2429" s="255" t="s">
        <v>218</v>
      </c>
      <c r="AU2429" s="255" t="s">
        <v>85</v>
      </c>
      <c r="AV2429" s="13" t="s">
        <v>83</v>
      </c>
      <c r="AW2429" s="13" t="s">
        <v>32</v>
      </c>
      <c r="AX2429" s="13" t="s">
        <v>76</v>
      </c>
      <c r="AY2429" s="255" t="s">
        <v>205</v>
      </c>
    </row>
    <row r="2430" s="14" customFormat="1">
      <c r="A2430" s="14"/>
      <c r="B2430" s="256"/>
      <c r="C2430" s="257"/>
      <c r="D2430" s="247" t="s">
        <v>218</v>
      </c>
      <c r="E2430" s="258" t="s">
        <v>1</v>
      </c>
      <c r="F2430" s="259" t="s">
        <v>1705</v>
      </c>
      <c r="G2430" s="257"/>
      <c r="H2430" s="260">
        <v>389.75</v>
      </c>
      <c r="I2430" s="261"/>
      <c r="J2430" s="257"/>
      <c r="K2430" s="257"/>
      <c r="L2430" s="262"/>
      <c r="M2430" s="263"/>
      <c r="N2430" s="264"/>
      <c r="O2430" s="264"/>
      <c r="P2430" s="264"/>
      <c r="Q2430" s="264"/>
      <c r="R2430" s="264"/>
      <c r="S2430" s="264"/>
      <c r="T2430" s="265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66" t="s">
        <v>218</v>
      </c>
      <c r="AU2430" s="266" t="s">
        <v>85</v>
      </c>
      <c r="AV2430" s="14" t="s">
        <v>85</v>
      </c>
      <c r="AW2430" s="14" t="s">
        <v>32</v>
      </c>
      <c r="AX2430" s="14" t="s">
        <v>76</v>
      </c>
      <c r="AY2430" s="266" t="s">
        <v>205</v>
      </c>
    </row>
    <row r="2431" s="15" customFormat="1">
      <c r="A2431" s="15"/>
      <c r="B2431" s="267"/>
      <c r="C2431" s="268"/>
      <c r="D2431" s="247" t="s">
        <v>218</v>
      </c>
      <c r="E2431" s="269" t="s">
        <v>1</v>
      </c>
      <c r="F2431" s="270" t="s">
        <v>229</v>
      </c>
      <c r="G2431" s="268"/>
      <c r="H2431" s="271">
        <v>389.75</v>
      </c>
      <c r="I2431" s="272"/>
      <c r="J2431" s="268"/>
      <c r="K2431" s="268"/>
      <c r="L2431" s="273"/>
      <c r="M2431" s="274"/>
      <c r="N2431" s="275"/>
      <c r="O2431" s="275"/>
      <c r="P2431" s="275"/>
      <c r="Q2431" s="275"/>
      <c r="R2431" s="275"/>
      <c r="S2431" s="275"/>
      <c r="T2431" s="276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T2431" s="277" t="s">
        <v>218</v>
      </c>
      <c r="AU2431" s="277" t="s">
        <v>85</v>
      </c>
      <c r="AV2431" s="15" t="s">
        <v>213</v>
      </c>
      <c r="AW2431" s="15" t="s">
        <v>32</v>
      </c>
      <c r="AX2431" s="15" t="s">
        <v>83</v>
      </c>
      <c r="AY2431" s="277" t="s">
        <v>205</v>
      </c>
    </row>
    <row r="2432" s="2" customFormat="1" ht="16.5" customHeight="1">
      <c r="A2432" s="39"/>
      <c r="B2432" s="40"/>
      <c r="C2432" s="289" t="s">
        <v>1979</v>
      </c>
      <c r="D2432" s="289" t="s">
        <v>386</v>
      </c>
      <c r="E2432" s="290" t="s">
        <v>1980</v>
      </c>
      <c r="F2432" s="291" t="s">
        <v>1981</v>
      </c>
      <c r="G2432" s="292" t="s">
        <v>211</v>
      </c>
      <c r="H2432" s="293">
        <v>64.698999999999998</v>
      </c>
      <c r="I2432" s="294"/>
      <c r="J2432" s="295">
        <f>ROUND(I2432*H2432,2)</f>
        <v>0</v>
      </c>
      <c r="K2432" s="291" t="s">
        <v>212</v>
      </c>
      <c r="L2432" s="296"/>
      <c r="M2432" s="297" t="s">
        <v>1</v>
      </c>
      <c r="N2432" s="298" t="s">
        <v>41</v>
      </c>
      <c r="O2432" s="92"/>
      <c r="P2432" s="236">
        <f>O2432*H2432</f>
        <v>0</v>
      </c>
      <c r="Q2432" s="236">
        <v>0.029999999999999999</v>
      </c>
      <c r="R2432" s="236">
        <f>Q2432*H2432</f>
        <v>1.9409699999999999</v>
      </c>
      <c r="S2432" s="236">
        <v>0</v>
      </c>
      <c r="T2432" s="237">
        <f>S2432*H2432</f>
        <v>0</v>
      </c>
      <c r="U2432" s="39"/>
      <c r="V2432" s="39"/>
      <c r="W2432" s="39"/>
      <c r="X2432" s="39"/>
      <c r="Y2432" s="39"/>
      <c r="Z2432" s="39"/>
      <c r="AA2432" s="39"/>
      <c r="AB2432" s="39"/>
      <c r="AC2432" s="39"/>
      <c r="AD2432" s="39"/>
      <c r="AE2432" s="39"/>
      <c r="AR2432" s="238" t="s">
        <v>473</v>
      </c>
      <c r="AT2432" s="238" t="s">
        <v>386</v>
      </c>
      <c r="AU2432" s="238" t="s">
        <v>85</v>
      </c>
      <c r="AY2432" s="18" t="s">
        <v>205</v>
      </c>
      <c r="BE2432" s="239">
        <f>IF(N2432="základní",J2432,0)</f>
        <v>0</v>
      </c>
      <c r="BF2432" s="239">
        <f>IF(N2432="snížená",J2432,0)</f>
        <v>0</v>
      </c>
      <c r="BG2432" s="239">
        <f>IF(N2432="zákl. přenesená",J2432,0)</f>
        <v>0</v>
      </c>
      <c r="BH2432" s="239">
        <f>IF(N2432="sníž. přenesená",J2432,0)</f>
        <v>0</v>
      </c>
      <c r="BI2432" s="239">
        <f>IF(N2432="nulová",J2432,0)</f>
        <v>0</v>
      </c>
      <c r="BJ2432" s="18" t="s">
        <v>83</v>
      </c>
      <c r="BK2432" s="239">
        <f>ROUND(I2432*H2432,2)</f>
        <v>0</v>
      </c>
      <c r="BL2432" s="18" t="s">
        <v>303</v>
      </c>
      <c r="BM2432" s="238" t="s">
        <v>1982</v>
      </c>
    </row>
    <row r="2433" s="14" customFormat="1">
      <c r="A2433" s="14"/>
      <c r="B2433" s="256"/>
      <c r="C2433" s="257"/>
      <c r="D2433" s="247" t="s">
        <v>218</v>
      </c>
      <c r="E2433" s="257"/>
      <c r="F2433" s="259" t="s">
        <v>1983</v>
      </c>
      <c r="G2433" s="257"/>
      <c r="H2433" s="260">
        <v>64.698999999999998</v>
      </c>
      <c r="I2433" s="261"/>
      <c r="J2433" s="257"/>
      <c r="K2433" s="257"/>
      <c r="L2433" s="262"/>
      <c r="M2433" s="263"/>
      <c r="N2433" s="264"/>
      <c r="O2433" s="264"/>
      <c r="P2433" s="264"/>
      <c r="Q2433" s="264"/>
      <c r="R2433" s="264"/>
      <c r="S2433" s="264"/>
      <c r="T2433" s="265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T2433" s="266" t="s">
        <v>218</v>
      </c>
      <c r="AU2433" s="266" t="s">
        <v>85</v>
      </c>
      <c r="AV2433" s="14" t="s">
        <v>85</v>
      </c>
      <c r="AW2433" s="14" t="s">
        <v>4</v>
      </c>
      <c r="AX2433" s="14" t="s">
        <v>83</v>
      </c>
      <c r="AY2433" s="266" t="s">
        <v>205</v>
      </c>
    </row>
    <row r="2434" s="2" customFormat="1" ht="24.15" customHeight="1">
      <c r="A2434" s="39"/>
      <c r="B2434" s="40"/>
      <c r="C2434" s="227" t="s">
        <v>1984</v>
      </c>
      <c r="D2434" s="227" t="s">
        <v>208</v>
      </c>
      <c r="E2434" s="228" t="s">
        <v>1985</v>
      </c>
      <c r="F2434" s="229" t="s">
        <v>1986</v>
      </c>
      <c r="G2434" s="230" t="s">
        <v>398</v>
      </c>
      <c r="H2434" s="231">
        <v>397.55099999999999</v>
      </c>
      <c r="I2434" s="232"/>
      <c r="J2434" s="233">
        <f>ROUND(I2434*H2434,2)</f>
        <v>0</v>
      </c>
      <c r="K2434" s="229" t="s">
        <v>212</v>
      </c>
      <c r="L2434" s="45"/>
      <c r="M2434" s="234" t="s">
        <v>1</v>
      </c>
      <c r="N2434" s="235" t="s">
        <v>41</v>
      </c>
      <c r="O2434" s="92"/>
      <c r="P2434" s="236">
        <f>O2434*H2434</f>
        <v>0</v>
      </c>
      <c r="Q2434" s="236">
        <v>0</v>
      </c>
      <c r="R2434" s="236">
        <f>Q2434*H2434</f>
        <v>0</v>
      </c>
      <c r="S2434" s="236">
        <v>0</v>
      </c>
      <c r="T2434" s="237">
        <f>S2434*H2434</f>
        <v>0</v>
      </c>
      <c r="U2434" s="39"/>
      <c r="V2434" s="39"/>
      <c r="W2434" s="39"/>
      <c r="X2434" s="39"/>
      <c r="Y2434" s="39"/>
      <c r="Z2434" s="39"/>
      <c r="AA2434" s="39"/>
      <c r="AB2434" s="39"/>
      <c r="AC2434" s="39"/>
      <c r="AD2434" s="39"/>
      <c r="AE2434" s="39"/>
      <c r="AR2434" s="238" t="s">
        <v>303</v>
      </c>
      <c r="AT2434" s="238" t="s">
        <v>208</v>
      </c>
      <c r="AU2434" s="238" t="s">
        <v>85</v>
      </c>
      <c r="AY2434" s="18" t="s">
        <v>205</v>
      </c>
      <c r="BE2434" s="239">
        <f>IF(N2434="základní",J2434,0)</f>
        <v>0</v>
      </c>
      <c r="BF2434" s="239">
        <f>IF(N2434="snížená",J2434,0)</f>
        <v>0</v>
      </c>
      <c r="BG2434" s="239">
        <f>IF(N2434="zákl. přenesená",J2434,0)</f>
        <v>0</v>
      </c>
      <c r="BH2434" s="239">
        <f>IF(N2434="sníž. přenesená",J2434,0)</f>
        <v>0</v>
      </c>
      <c r="BI2434" s="239">
        <f>IF(N2434="nulová",J2434,0)</f>
        <v>0</v>
      </c>
      <c r="BJ2434" s="18" t="s">
        <v>83</v>
      </c>
      <c r="BK2434" s="239">
        <f>ROUND(I2434*H2434,2)</f>
        <v>0</v>
      </c>
      <c r="BL2434" s="18" t="s">
        <v>303</v>
      </c>
      <c r="BM2434" s="238" t="s">
        <v>1987</v>
      </c>
    </row>
    <row r="2435" s="2" customFormat="1">
      <c r="A2435" s="39"/>
      <c r="B2435" s="40"/>
      <c r="C2435" s="41"/>
      <c r="D2435" s="240" t="s">
        <v>216</v>
      </c>
      <c r="E2435" s="41"/>
      <c r="F2435" s="241" t="s">
        <v>1988</v>
      </c>
      <c r="G2435" s="41"/>
      <c r="H2435" s="41"/>
      <c r="I2435" s="242"/>
      <c r="J2435" s="41"/>
      <c r="K2435" s="41"/>
      <c r="L2435" s="45"/>
      <c r="M2435" s="243"/>
      <c r="N2435" s="244"/>
      <c r="O2435" s="92"/>
      <c r="P2435" s="92"/>
      <c r="Q2435" s="92"/>
      <c r="R2435" s="92"/>
      <c r="S2435" s="92"/>
      <c r="T2435" s="93"/>
      <c r="U2435" s="39"/>
      <c r="V2435" s="39"/>
      <c r="W2435" s="39"/>
      <c r="X2435" s="39"/>
      <c r="Y2435" s="39"/>
      <c r="Z2435" s="39"/>
      <c r="AA2435" s="39"/>
      <c r="AB2435" s="39"/>
      <c r="AC2435" s="39"/>
      <c r="AD2435" s="39"/>
      <c r="AE2435" s="39"/>
      <c r="AT2435" s="18" t="s">
        <v>216</v>
      </c>
      <c r="AU2435" s="18" t="s">
        <v>85</v>
      </c>
    </row>
    <row r="2436" s="2" customFormat="1" ht="16.5" customHeight="1">
      <c r="A2436" s="39"/>
      <c r="B2436" s="40"/>
      <c r="C2436" s="289" t="s">
        <v>1989</v>
      </c>
      <c r="D2436" s="289" t="s">
        <v>386</v>
      </c>
      <c r="E2436" s="290" t="s">
        <v>1990</v>
      </c>
      <c r="F2436" s="291" t="s">
        <v>1991</v>
      </c>
      <c r="G2436" s="292" t="s">
        <v>398</v>
      </c>
      <c r="H2436" s="293">
        <v>463.346</v>
      </c>
      <c r="I2436" s="294"/>
      <c r="J2436" s="295">
        <f>ROUND(I2436*H2436,2)</f>
        <v>0</v>
      </c>
      <c r="K2436" s="291" t="s">
        <v>212</v>
      </c>
      <c r="L2436" s="296"/>
      <c r="M2436" s="297" t="s">
        <v>1</v>
      </c>
      <c r="N2436" s="298" t="s">
        <v>41</v>
      </c>
      <c r="O2436" s="92"/>
      <c r="P2436" s="236">
        <f>O2436*H2436</f>
        <v>0</v>
      </c>
      <c r="Q2436" s="236">
        <v>0.00040000000000000002</v>
      </c>
      <c r="R2436" s="236">
        <f>Q2436*H2436</f>
        <v>0.18533840000000001</v>
      </c>
      <c r="S2436" s="236">
        <v>0</v>
      </c>
      <c r="T2436" s="237">
        <f>S2436*H2436</f>
        <v>0</v>
      </c>
      <c r="U2436" s="39"/>
      <c r="V2436" s="39"/>
      <c r="W2436" s="39"/>
      <c r="X2436" s="39"/>
      <c r="Y2436" s="39"/>
      <c r="Z2436" s="39"/>
      <c r="AA2436" s="39"/>
      <c r="AB2436" s="39"/>
      <c r="AC2436" s="39"/>
      <c r="AD2436" s="39"/>
      <c r="AE2436" s="39"/>
      <c r="AR2436" s="238" t="s">
        <v>473</v>
      </c>
      <c r="AT2436" s="238" t="s">
        <v>386</v>
      </c>
      <c r="AU2436" s="238" t="s">
        <v>85</v>
      </c>
      <c r="AY2436" s="18" t="s">
        <v>205</v>
      </c>
      <c r="BE2436" s="239">
        <f>IF(N2436="základní",J2436,0)</f>
        <v>0</v>
      </c>
      <c r="BF2436" s="239">
        <f>IF(N2436="snížená",J2436,0)</f>
        <v>0</v>
      </c>
      <c r="BG2436" s="239">
        <f>IF(N2436="zákl. přenesená",J2436,0)</f>
        <v>0</v>
      </c>
      <c r="BH2436" s="239">
        <f>IF(N2436="sníž. přenesená",J2436,0)</f>
        <v>0</v>
      </c>
      <c r="BI2436" s="239">
        <f>IF(N2436="nulová",J2436,0)</f>
        <v>0</v>
      </c>
      <c r="BJ2436" s="18" t="s">
        <v>83</v>
      </c>
      <c r="BK2436" s="239">
        <f>ROUND(I2436*H2436,2)</f>
        <v>0</v>
      </c>
      <c r="BL2436" s="18" t="s">
        <v>303</v>
      </c>
      <c r="BM2436" s="238" t="s">
        <v>1992</v>
      </c>
    </row>
    <row r="2437" s="13" customFormat="1">
      <c r="A2437" s="13"/>
      <c r="B2437" s="245"/>
      <c r="C2437" s="246"/>
      <c r="D2437" s="247" t="s">
        <v>218</v>
      </c>
      <c r="E2437" s="248" t="s">
        <v>1</v>
      </c>
      <c r="F2437" s="249" t="s">
        <v>219</v>
      </c>
      <c r="G2437" s="246"/>
      <c r="H2437" s="248" t="s">
        <v>1</v>
      </c>
      <c r="I2437" s="250"/>
      <c r="J2437" s="246"/>
      <c r="K2437" s="246"/>
      <c r="L2437" s="251"/>
      <c r="M2437" s="252"/>
      <c r="N2437" s="253"/>
      <c r="O2437" s="253"/>
      <c r="P2437" s="253"/>
      <c r="Q2437" s="253"/>
      <c r="R2437" s="253"/>
      <c r="S2437" s="253"/>
      <c r="T2437" s="254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T2437" s="255" t="s">
        <v>218</v>
      </c>
      <c r="AU2437" s="255" t="s">
        <v>85</v>
      </c>
      <c r="AV2437" s="13" t="s">
        <v>83</v>
      </c>
      <c r="AW2437" s="13" t="s">
        <v>32</v>
      </c>
      <c r="AX2437" s="13" t="s">
        <v>76</v>
      </c>
      <c r="AY2437" s="255" t="s">
        <v>205</v>
      </c>
    </row>
    <row r="2438" s="13" customFormat="1">
      <c r="A2438" s="13"/>
      <c r="B2438" s="245"/>
      <c r="C2438" s="246"/>
      <c r="D2438" s="247" t="s">
        <v>218</v>
      </c>
      <c r="E2438" s="248" t="s">
        <v>1</v>
      </c>
      <c r="F2438" s="249" t="s">
        <v>220</v>
      </c>
      <c r="G2438" s="246"/>
      <c r="H2438" s="248" t="s">
        <v>1</v>
      </c>
      <c r="I2438" s="250"/>
      <c r="J2438" s="246"/>
      <c r="K2438" s="246"/>
      <c r="L2438" s="251"/>
      <c r="M2438" s="252"/>
      <c r="N2438" s="253"/>
      <c r="O2438" s="253"/>
      <c r="P2438" s="253"/>
      <c r="Q2438" s="253"/>
      <c r="R2438" s="253"/>
      <c r="S2438" s="253"/>
      <c r="T2438" s="254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T2438" s="255" t="s">
        <v>218</v>
      </c>
      <c r="AU2438" s="255" t="s">
        <v>85</v>
      </c>
      <c r="AV2438" s="13" t="s">
        <v>83</v>
      </c>
      <c r="AW2438" s="13" t="s">
        <v>32</v>
      </c>
      <c r="AX2438" s="13" t="s">
        <v>76</v>
      </c>
      <c r="AY2438" s="255" t="s">
        <v>205</v>
      </c>
    </row>
    <row r="2439" s="13" customFormat="1">
      <c r="A2439" s="13"/>
      <c r="B2439" s="245"/>
      <c r="C2439" s="246"/>
      <c r="D2439" s="247" t="s">
        <v>218</v>
      </c>
      <c r="E2439" s="248" t="s">
        <v>1</v>
      </c>
      <c r="F2439" s="249" t="s">
        <v>222</v>
      </c>
      <c r="G2439" s="246"/>
      <c r="H2439" s="248" t="s">
        <v>1</v>
      </c>
      <c r="I2439" s="250"/>
      <c r="J2439" s="246"/>
      <c r="K2439" s="246"/>
      <c r="L2439" s="251"/>
      <c r="M2439" s="252"/>
      <c r="N2439" s="253"/>
      <c r="O2439" s="253"/>
      <c r="P2439" s="253"/>
      <c r="Q2439" s="253"/>
      <c r="R2439" s="253"/>
      <c r="S2439" s="253"/>
      <c r="T2439" s="254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T2439" s="255" t="s">
        <v>218</v>
      </c>
      <c r="AU2439" s="255" t="s">
        <v>85</v>
      </c>
      <c r="AV2439" s="13" t="s">
        <v>83</v>
      </c>
      <c r="AW2439" s="13" t="s">
        <v>32</v>
      </c>
      <c r="AX2439" s="13" t="s">
        <v>76</v>
      </c>
      <c r="AY2439" s="255" t="s">
        <v>205</v>
      </c>
    </row>
    <row r="2440" s="14" customFormat="1">
      <c r="A2440" s="14"/>
      <c r="B2440" s="256"/>
      <c r="C2440" s="257"/>
      <c r="D2440" s="247" t="s">
        <v>218</v>
      </c>
      <c r="E2440" s="258" t="s">
        <v>1</v>
      </c>
      <c r="F2440" s="259" t="s">
        <v>1902</v>
      </c>
      <c r="G2440" s="257"/>
      <c r="H2440" s="260">
        <v>238.86000000000001</v>
      </c>
      <c r="I2440" s="261"/>
      <c r="J2440" s="257"/>
      <c r="K2440" s="257"/>
      <c r="L2440" s="262"/>
      <c r="M2440" s="263"/>
      <c r="N2440" s="264"/>
      <c r="O2440" s="264"/>
      <c r="P2440" s="264"/>
      <c r="Q2440" s="264"/>
      <c r="R2440" s="264"/>
      <c r="S2440" s="264"/>
      <c r="T2440" s="265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T2440" s="266" t="s">
        <v>218</v>
      </c>
      <c r="AU2440" s="266" t="s">
        <v>85</v>
      </c>
      <c r="AV2440" s="14" t="s">
        <v>85</v>
      </c>
      <c r="AW2440" s="14" t="s">
        <v>32</v>
      </c>
      <c r="AX2440" s="14" t="s">
        <v>76</v>
      </c>
      <c r="AY2440" s="266" t="s">
        <v>205</v>
      </c>
    </row>
    <row r="2441" s="14" customFormat="1">
      <c r="A2441" s="14"/>
      <c r="B2441" s="256"/>
      <c r="C2441" s="257"/>
      <c r="D2441" s="247" t="s">
        <v>218</v>
      </c>
      <c r="E2441" s="258" t="s">
        <v>1</v>
      </c>
      <c r="F2441" s="259" t="s">
        <v>1903</v>
      </c>
      <c r="G2441" s="257"/>
      <c r="H2441" s="260">
        <v>13.4</v>
      </c>
      <c r="I2441" s="261"/>
      <c r="J2441" s="257"/>
      <c r="K2441" s="257"/>
      <c r="L2441" s="262"/>
      <c r="M2441" s="263"/>
      <c r="N2441" s="264"/>
      <c r="O2441" s="264"/>
      <c r="P2441" s="264"/>
      <c r="Q2441" s="264"/>
      <c r="R2441" s="264"/>
      <c r="S2441" s="264"/>
      <c r="T2441" s="265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T2441" s="266" t="s">
        <v>218</v>
      </c>
      <c r="AU2441" s="266" t="s">
        <v>85</v>
      </c>
      <c r="AV2441" s="14" t="s">
        <v>85</v>
      </c>
      <c r="AW2441" s="14" t="s">
        <v>32</v>
      </c>
      <c r="AX2441" s="14" t="s">
        <v>76</v>
      </c>
      <c r="AY2441" s="266" t="s">
        <v>205</v>
      </c>
    </row>
    <row r="2442" s="14" customFormat="1">
      <c r="A2442" s="14"/>
      <c r="B2442" s="256"/>
      <c r="C2442" s="257"/>
      <c r="D2442" s="247" t="s">
        <v>218</v>
      </c>
      <c r="E2442" s="258" t="s">
        <v>1</v>
      </c>
      <c r="F2442" s="259" t="s">
        <v>1993</v>
      </c>
      <c r="G2442" s="257"/>
      <c r="H2442" s="260">
        <v>25.225999999999999</v>
      </c>
      <c r="I2442" s="261"/>
      <c r="J2442" s="257"/>
      <c r="K2442" s="257"/>
      <c r="L2442" s="262"/>
      <c r="M2442" s="263"/>
      <c r="N2442" s="264"/>
      <c r="O2442" s="264"/>
      <c r="P2442" s="264"/>
      <c r="Q2442" s="264"/>
      <c r="R2442" s="264"/>
      <c r="S2442" s="264"/>
      <c r="T2442" s="265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T2442" s="266" t="s">
        <v>218</v>
      </c>
      <c r="AU2442" s="266" t="s">
        <v>85</v>
      </c>
      <c r="AV2442" s="14" t="s">
        <v>85</v>
      </c>
      <c r="AW2442" s="14" t="s">
        <v>32</v>
      </c>
      <c r="AX2442" s="14" t="s">
        <v>76</v>
      </c>
      <c r="AY2442" s="266" t="s">
        <v>205</v>
      </c>
    </row>
    <row r="2443" s="16" customFormat="1">
      <c r="A2443" s="16"/>
      <c r="B2443" s="278"/>
      <c r="C2443" s="279"/>
      <c r="D2443" s="247" t="s">
        <v>218</v>
      </c>
      <c r="E2443" s="280" t="s">
        <v>1</v>
      </c>
      <c r="F2443" s="281" t="s">
        <v>241</v>
      </c>
      <c r="G2443" s="279"/>
      <c r="H2443" s="282">
        <v>277.48599999999999</v>
      </c>
      <c r="I2443" s="283"/>
      <c r="J2443" s="279"/>
      <c r="K2443" s="279"/>
      <c r="L2443" s="284"/>
      <c r="M2443" s="285"/>
      <c r="N2443" s="286"/>
      <c r="O2443" s="286"/>
      <c r="P2443" s="286"/>
      <c r="Q2443" s="286"/>
      <c r="R2443" s="286"/>
      <c r="S2443" s="286"/>
      <c r="T2443" s="287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T2443" s="288" t="s">
        <v>218</v>
      </c>
      <c r="AU2443" s="288" t="s">
        <v>85</v>
      </c>
      <c r="AV2443" s="16" t="s">
        <v>214</v>
      </c>
      <c r="AW2443" s="16" t="s">
        <v>32</v>
      </c>
      <c r="AX2443" s="16" t="s">
        <v>76</v>
      </c>
      <c r="AY2443" s="288" t="s">
        <v>205</v>
      </c>
    </row>
    <row r="2444" s="13" customFormat="1">
      <c r="A2444" s="13"/>
      <c r="B2444" s="245"/>
      <c r="C2444" s="246"/>
      <c r="D2444" s="247" t="s">
        <v>218</v>
      </c>
      <c r="E2444" s="248" t="s">
        <v>1</v>
      </c>
      <c r="F2444" s="249" t="s">
        <v>1214</v>
      </c>
      <c r="G2444" s="246"/>
      <c r="H2444" s="248" t="s">
        <v>1</v>
      </c>
      <c r="I2444" s="250"/>
      <c r="J2444" s="246"/>
      <c r="K2444" s="246"/>
      <c r="L2444" s="251"/>
      <c r="M2444" s="252"/>
      <c r="N2444" s="253"/>
      <c r="O2444" s="253"/>
      <c r="P2444" s="253"/>
      <c r="Q2444" s="253"/>
      <c r="R2444" s="253"/>
      <c r="S2444" s="253"/>
      <c r="T2444" s="254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T2444" s="255" t="s">
        <v>218</v>
      </c>
      <c r="AU2444" s="255" t="s">
        <v>85</v>
      </c>
      <c r="AV2444" s="13" t="s">
        <v>83</v>
      </c>
      <c r="AW2444" s="13" t="s">
        <v>32</v>
      </c>
      <c r="AX2444" s="13" t="s">
        <v>76</v>
      </c>
      <c r="AY2444" s="255" t="s">
        <v>205</v>
      </c>
    </row>
    <row r="2445" s="14" customFormat="1">
      <c r="A2445" s="14"/>
      <c r="B2445" s="256"/>
      <c r="C2445" s="257"/>
      <c r="D2445" s="247" t="s">
        <v>218</v>
      </c>
      <c r="E2445" s="258" t="s">
        <v>1</v>
      </c>
      <c r="F2445" s="259" t="s">
        <v>1868</v>
      </c>
      <c r="G2445" s="257"/>
      <c r="H2445" s="260">
        <v>14.560000000000001</v>
      </c>
      <c r="I2445" s="261"/>
      <c r="J2445" s="257"/>
      <c r="K2445" s="257"/>
      <c r="L2445" s="262"/>
      <c r="M2445" s="263"/>
      <c r="N2445" s="264"/>
      <c r="O2445" s="264"/>
      <c r="P2445" s="264"/>
      <c r="Q2445" s="264"/>
      <c r="R2445" s="264"/>
      <c r="S2445" s="264"/>
      <c r="T2445" s="265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66" t="s">
        <v>218</v>
      </c>
      <c r="AU2445" s="266" t="s">
        <v>85</v>
      </c>
      <c r="AV2445" s="14" t="s">
        <v>85</v>
      </c>
      <c r="AW2445" s="14" t="s">
        <v>32</v>
      </c>
      <c r="AX2445" s="14" t="s">
        <v>76</v>
      </c>
      <c r="AY2445" s="266" t="s">
        <v>205</v>
      </c>
    </row>
    <row r="2446" s="14" customFormat="1">
      <c r="A2446" s="14"/>
      <c r="B2446" s="256"/>
      <c r="C2446" s="257"/>
      <c r="D2446" s="247" t="s">
        <v>218</v>
      </c>
      <c r="E2446" s="258" t="s">
        <v>1</v>
      </c>
      <c r="F2446" s="259" t="s">
        <v>1869</v>
      </c>
      <c r="G2446" s="257"/>
      <c r="H2446" s="260">
        <v>6.8200000000000003</v>
      </c>
      <c r="I2446" s="261"/>
      <c r="J2446" s="257"/>
      <c r="K2446" s="257"/>
      <c r="L2446" s="262"/>
      <c r="M2446" s="263"/>
      <c r="N2446" s="264"/>
      <c r="O2446" s="264"/>
      <c r="P2446" s="264"/>
      <c r="Q2446" s="264"/>
      <c r="R2446" s="264"/>
      <c r="S2446" s="264"/>
      <c r="T2446" s="265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T2446" s="266" t="s">
        <v>218</v>
      </c>
      <c r="AU2446" s="266" t="s">
        <v>85</v>
      </c>
      <c r="AV2446" s="14" t="s">
        <v>85</v>
      </c>
      <c r="AW2446" s="14" t="s">
        <v>32</v>
      </c>
      <c r="AX2446" s="14" t="s">
        <v>76</v>
      </c>
      <c r="AY2446" s="266" t="s">
        <v>205</v>
      </c>
    </row>
    <row r="2447" s="14" customFormat="1">
      <c r="A2447" s="14"/>
      <c r="B2447" s="256"/>
      <c r="C2447" s="257"/>
      <c r="D2447" s="247" t="s">
        <v>218</v>
      </c>
      <c r="E2447" s="258" t="s">
        <v>1</v>
      </c>
      <c r="F2447" s="259" t="s">
        <v>1870</v>
      </c>
      <c r="G2447" s="257"/>
      <c r="H2447" s="260">
        <v>7.1100000000000003</v>
      </c>
      <c r="I2447" s="261"/>
      <c r="J2447" s="257"/>
      <c r="K2447" s="257"/>
      <c r="L2447" s="262"/>
      <c r="M2447" s="263"/>
      <c r="N2447" s="264"/>
      <c r="O2447" s="264"/>
      <c r="P2447" s="264"/>
      <c r="Q2447" s="264"/>
      <c r="R2447" s="264"/>
      <c r="S2447" s="264"/>
      <c r="T2447" s="265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T2447" s="266" t="s">
        <v>218</v>
      </c>
      <c r="AU2447" s="266" t="s">
        <v>85</v>
      </c>
      <c r="AV2447" s="14" t="s">
        <v>85</v>
      </c>
      <c r="AW2447" s="14" t="s">
        <v>32</v>
      </c>
      <c r="AX2447" s="14" t="s">
        <v>76</v>
      </c>
      <c r="AY2447" s="266" t="s">
        <v>205</v>
      </c>
    </row>
    <row r="2448" s="16" customFormat="1">
      <c r="A2448" s="16"/>
      <c r="B2448" s="278"/>
      <c r="C2448" s="279"/>
      <c r="D2448" s="247" t="s">
        <v>218</v>
      </c>
      <c r="E2448" s="280" t="s">
        <v>1</v>
      </c>
      <c r="F2448" s="281" t="s">
        <v>241</v>
      </c>
      <c r="G2448" s="279"/>
      <c r="H2448" s="282">
        <v>28.489999999999998</v>
      </c>
      <c r="I2448" s="283"/>
      <c r="J2448" s="279"/>
      <c r="K2448" s="279"/>
      <c r="L2448" s="284"/>
      <c r="M2448" s="285"/>
      <c r="N2448" s="286"/>
      <c r="O2448" s="286"/>
      <c r="P2448" s="286"/>
      <c r="Q2448" s="286"/>
      <c r="R2448" s="286"/>
      <c r="S2448" s="286"/>
      <c r="T2448" s="287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T2448" s="288" t="s">
        <v>218</v>
      </c>
      <c r="AU2448" s="288" t="s">
        <v>85</v>
      </c>
      <c r="AV2448" s="16" t="s">
        <v>214</v>
      </c>
      <c r="AW2448" s="16" t="s">
        <v>32</v>
      </c>
      <c r="AX2448" s="16" t="s">
        <v>76</v>
      </c>
      <c r="AY2448" s="288" t="s">
        <v>205</v>
      </c>
    </row>
    <row r="2449" s="13" customFormat="1">
      <c r="A2449" s="13"/>
      <c r="B2449" s="245"/>
      <c r="C2449" s="246"/>
      <c r="D2449" s="247" t="s">
        <v>218</v>
      </c>
      <c r="E2449" s="248" t="s">
        <v>1</v>
      </c>
      <c r="F2449" s="249" t="s">
        <v>1220</v>
      </c>
      <c r="G2449" s="246"/>
      <c r="H2449" s="248" t="s">
        <v>1</v>
      </c>
      <c r="I2449" s="250"/>
      <c r="J2449" s="246"/>
      <c r="K2449" s="246"/>
      <c r="L2449" s="251"/>
      <c r="M2449" s="252"/>
      <c r="N2449" s="253"/>
      <c r="O2449" s="253"/>
      <c r="P2449" s="253"/>
      <c r="Q2449" s="253"/>
      <c r="R2449" s="253"/>
      <c r="S2449" s="253"/>
      <c r="T2449" s="254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T2449" s="255" t="s">
        <v>218</v>
      </c>
      <c r="AU2449" s="255" t="s">
        <v>85</v>
      </c>
      <c r="AV2449" s="13" t="s">
        <v>83</v>
      </c>
      <c r="AW2449" s="13" t="s">
        <v>32</v>
      </c>
      <c r="AX2449" s="13" t="s">
        <v>76</v>
      </c>
      <c r="AY2449" s="255" t="s">
        <v>205</v>
      </c>
    </row>
    <row r="2450" s="14" customFormat="1">
      <c r="A2450" s="14"/>
      <c r="B2450" s="256"/>
      <c r="C2450" s="257"/>
      <c r="D2450" s="247" t="s">
        <v>218</v>
      </c>
      <c r="E2450" s="258" t="s">
        <v>1</v>
      </c>
      <c r="F2450" s="259" t="s">
        <v>1871</v>
      </c>
      <c r="G2450" s="257"/>
      <c r="H2450" s="260">
        <v>23.68</v>
      </c>
      <c r="I2450" s="261"/>
      <c r="J2450" s="257"/>
      <c r="K2450" s="257"/>
      <c r="L2450" s="262"/>
      <c r="M2450" s="263"/>
      <c r="N2450" s="264"/>
      <c r="O2450" s="264"/>
      <c r="P2450" s="264"/>
      <c r="Q2450" s="264"/>
      <c r="R2450" s="264"/>
      <c r="S2450" s="264"/>
      <c r="T2450" s="265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T2450" s="266" t="s">
        <v>218</v>
      </c>
      <c r="AU2450" s="266" t="s">
        <v>85</v>
      </c>
      <c r="AV2450" s="14" t="s">
        <v>85</v>
      </c>
      <c r="AW2450" s="14" t="s">
        <v>32</v>
      </c>
      <c r="AX2450" s="14" t="s">
        <v>76</v>
      </c>
      <c r="AY2450" s="266" t="s">
        <v>205</v>
      </c>
    </row>
    <row r="2451" s="14" customFormat="1">
      <c r="A2451" s="14"/>
      <c r="B2451" s="256"/>
      <c r="C2451" s="257"/>
      <c r="D2451" s="247" t="s">
        <v>218</v>
      </c>
      <c r="E2451" s="258" t="s">
        <v>1</v>
      </c>
      <c r="F2451" s="259" t="s">
        <v>1872</v>
      </c>
      <c r="G2451" s="257"/>
      <c r="H2451" s="260">
        <v>56.979999999999997</v>
      </c>
      <c r="I2451" s="261"/>
      <c r="J2451" s="257"/>
      <c r="K2451" s="257"/>
      <c r="L2451" s="262"/>
      <c r="M2451" s="263"/>
      <c r="N2451" s="264"/>
      <c r="O2451" s="264"/>
      <c r="P2451" s="264"/>
      <c r="Q2451" s="264"/>
      <c r="R2451" s="264"/>
      <c r="S2451" s="264"/>
      <c r="T2451" s="265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T2451" s="266" t="s">
        <v>218</v>
      </c>
      <c r="AU2451" s="266" t="s">
        <v>85</v>
      </c>
      <c r="AV2451" s="14" t="s">
        <v>85</v>
      </c>
      <c r="AW2451" s="14" t="s">
        <v>32</v>
      </c>
      <c r="AX2451" s="14" t="s">
        <v>76</v>
      </c>
      <c r="AY2451" s="266" t="s">
        <v>205</v>
      </c>
    </row>
    <row r="2452" s="16" customFormat="1">
      <c r="A2452" s="16"/>
      <c r="B2452" s="278"/>
      <c r="C2452" s="279"/>
      <c r="D2452" s="247" t="s">
        <v>218</v>
      </c>
      <c r="E2452" s="280" t="s">
        <v>1</v>
      </c>
      <c r="F2452" s="281" t="s">
        <v>241</v>
      </c>
      <c r="G2452" s="279"/>
      <c r="H2452" s="282">
        <v>80.659999999999997</v>
      </c>
      <c r="I2452" s="283"/>
      <c r="J2452" s="279"/>
      <c r="K2452" s="279"/>
      <c r="L2452" s="284"/>
      <c r="M2452" s="285"/>
      <c r="N2452" s="286"/>
      <c r="O2452" s="286"/>
      <c r="P2452" s="286"/>
      <c r="Q2452" s="286"/>
      <c r="R2452" s="286"/>
      <c r="S2452" s="286"/>
      <c r="T2452" s="287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T2452" s="288" t="s">
        <v>218</v>
      </c>
      <c r="AU2452" s="288" t="s">
        <v>85</v>
      </c>
      <c r="AV2452" s="16" t="s">
        <v>214</v>
      </c>
      <c r="AW2452" s="16" t="s">
        <v>32</v>
      </c>
      <c r="AX2452" s="16" t="s">
        <v>76</v>
      </c>
      <c r="AY2452" s="288" t="s">
        <v>205</v>
      </c>
    </row>
    <row r="2453" s="14" customFormat="1">
      <c r="A2453" s="14"/>
      <c r="B2453" s="256"/>
      <c r="C2453" s="257"/>
      <c r="D2453" s="247" t="s">
        <v>218</v>
      </c>
      <c r="E2453" s="258" t="s">
        <v>1</v>
      </c>
      <c r="F2453" s="259" t="s">
        <v>1994</v>
      </c>
      <c r="G2453" s="257"/>
      <c r="H2453" s="260">
        <v>10.914999999999999</v>
      </c>
      <c r="I2453" s="261"/>
      <c r="J2453" s="257"/>
      <c r="K2453" s="257"/>
      <c r="L2453" s="262"/>
      <c r="M2453" s="263"/>
      <c r="N2453" s="264"/>
      <c r="O2453" s="264"/>
      <c r="P2453" s="264"/>
      <c r="Q2453" s="264"/>
      <c r="R2453" s="264"/>
      <c r="S2453" s="264"/>
      <c r="T2453" s="265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T2453" s="266" t="s">
        <v>218</v>
      </c>
      <c r="AU2453" s="266" t="s">
        <v>85</v>
      </c>
      <c r="AV2453" s="14" t="s">
        <v>85</v>
      </c>
      <c r="AW2453" s="14" t="s">
        <v>32</v>
      </c>
      <c r="AX2453" s="14" t="s">
        <v>76</v>
      </c>
      <c r="AY2453" s="266" t="s">
        <v>205</v>
      </c>
    </row>
    <row r="2454" s="15" customFormat="1">
      <c r="A2454" s="15"/>
      <c r="B2454" s="267"/>
      <c r="C2454" s="268"/>
      <c r="D2454" s="247" t="s">
        <v>218</v>
      </c>
      <c r="E2454" s="269" t="s">
        <v>1</v>
      </c>
      <c r="F2454" s="270" t="s">
        <v>229</v>
      </c>
      <c r="G2454" s="268"/>
      <c r="H2454" s="271">
        <v>397.55099999999999</v>
      </c>
      <c r="I2454" s="272"/>
      <c r="J2454" s="268"/>
      <c r="K2454" s="268"/>
      <c r="L2454" s="273"/>
      <c r="M2454" s="274"/>
      <c r="N2454" s="275"/>
      <c r="O2454" s="275"/>
      <c r="P2454" s="275"/>
      <c r="Q2454" s="275"/>
      <c r="R2454" s="275"/>
      <c r="S2454" s="275"/>
      <c r="T2454" s="276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T2454" s="277" t="s">
        <v>218</v>
      </c>
      <c r="AU2454" s="277" t="s">
        <v>85</v>
      </c>
      <c r="AV2454" s="15" t="s">
        <v>213</v>
      </c>
      <c r="AW2454" s="15" t="s">
        <v>32</v>
      </c>
      <c r="AX2454" s="15" t="s">
        <v>83</v>
      </c>
      <c r="AY2454" s="277" t="s">
        <v>205</v>
      </c>
    </row>
    <row r="2455" s="14" customFormat="1">
      <c r="A2455" s="14"/>
      <c r="B2455" s="256"/>
      <c r="C2455" s="257"/>
      <c r="D2455" s="247" t="s">
        <v>218</v>
      </c>
      <c r="E2455" s="257"/>
      <c r="F2455" s="259" t="s">
        <v>1995</v>
      </c>
      <c r="G2455" s="257"/>
      <c r="H2455" s="260">
        <v>463.346</v>
      </c>
      <c r="I2455" s="261"/>
      <c r="J2455" s="257"/>
      <c r="K2455" s="257"/>
      <c r="L2455" s="262"/>
      <c r="M2455" s="263"/>
      <c r="N2455" s="264"/>
      <c r="O2455" s="264"/>
      <c r="P2455" s="264"/>
      <c r="Q2455" s="264"/>
      <c r="R2455" s="264"/>
      <c r="S2455" s="264"/>
      <c r="T2455" s="265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T2455" s="266" t="s">
        <v>218</v>
      </c>
      <c r="AU2455" s="266" t="s">
        <v>85</v>
      </c>
      <c r="AV2455" s="14" t="s">
        <v>85</v>
      </c>
      <c r="AW2455" s="14" t="s">
        <v>4</v>
      </c>
      <c r="AX2455" s="14" t="s">
        <v>83</v>
      </c>
      <c r="AY2455" s="266" t="s">
        <v>205</v>
      </c>
    </row>
    <row r="2456" s="2" customFormat="1" ht="24.15" customHeight="1">
      <c r="A2456" s="39"/>
      <c r="B2456" s="40"/>
      <c r="C2456" s="227" t="s">
        <v>1996</v>
      </c>
      <c r="D2456" s="227" t="s">
        <v>208</v>
      </c>
      <c r="E2456" s="228" t="s">
        <v>1997</v>
      </c>
      <c r="F2456" s="229" t="s">
        <v>1998</v>
      </c>
      <c r="G2456" s="230" t="s">
        <v>357</v>
      </c>
      <c r="H2456" s="231">
        <v>14.422000000000001</v>
      </c>
      <c r="I2456" s="232"/>
      <c r="J2456" s="233">
        <f>ROUND(I2456*H2456,2)</f>
        <v>0</v>
      </c>
      <c r="K2456" s="229" t="s">
        <v>212</v>
      </c>
      <c r="L2456" s="45"/>
      <c r="M2456" s="234" t="s">
        <v>1</v>
      </c>
      <c r="N2456" s="235" t="s">
        <v>41</v>
      </c>
      <c r="O2456" s="92"/>
      <c r="P2456" s="236">
        <f>O2456*H2456</f>
        <v>0</v>
      </c>
      <c r="Q2456" s="236">
        <v>0</v>
      </c>
      <c r="R2456" s="236">
        <f>Q2456*H2456</f>
        <v>0</v>
      </c>
      <c r="S2456" s="236">
        <v>0</v>
      </c>
      <c r="T2456" s="237">
        <f>S2456*H2456</f>
        <v>0</v>
      </c>
      <c r="U2456" s="39"/>
      <c r="V2456" s="39"/>
      <c r="W2456" s="39"/>
      <c r="X2456" s="39"/>
      <c r="Y2456" s="39"/>
      <c r="Z2456" s="39"/>
      <c r="AA2456" s="39"/>
      <c r="AB2456" s="39"/>
      <c r="AC2456" s="39"/>
      <c r="AD2456" s="39"/>
      <c r="AE2456" s="39"/>
      <c r="AR2456" s="238" t="s">
        <v>303</v>
      </c>
      <c r="AT2456" s="238" t="s">
        <v>208</v>
      </c>
      <c r="AU2456" s="238" t="s">
        <v>85</v>
      </c>
      <c r="AY2456" s="18" t="s">
        <v>205</v>
      </c>
      <c r="BE2456" s="239">
        <f>IF(N2456="základní",J2456,0)</f>
        <v>0</v>
      </c>
      <c r="BF2456" s="239">
        <f>IF(N2456="snížená",J2456,0)</f>
        <v>0</v>
      </c>
      <c r="BG2456" s="239">
        <f>IF(N2456="zákl. přenesená",J2456,0)</f>
        <v>0</v>
      </c>
      <c r="BH2456" s="239">
        <f>IF(N2456="sníž. přenesená",J2456,0)</f>
        <v>0</v>
      </c>
      <c r="BI2456" s="239">
        <f>IF(N2456="nulová",J2456,0)</f>
        <v>0</v>
      </c>
      <c r="BJ2456" s="18" t="s">
        <v>83</v>
      </c>
      <c r="BK2456" s="239">
        <f>ROUND(I2456*H2456,2)</f>
        <v>0</v>
      </c>
      <c r="BL2456" s="18" t="s">
        <v>303</v>
      </c>
      <c r="BM2456" s="238" t="s">
        <v>1999</v>
      </c>
    </row>
    <row r="2457" s="2" customFormat="1">
      <c r="A2457" s="39"/>
      <c r="B2457" s="40"/>
      <c r="C2457" s="41"/>
      <c r="D2457" s="240" t="s">
        <v>216</v>
      </c>
      <c r="E2457" s="41"/>
      <c r="F2457" s="241" t="s">
        <v>2000</v>
      </c>
      <c r="G2457" s="41"/>
      <c r="H2457" s="41"/>
      <c r="I2457" s="242"/>
      <c r="J2457" s="41"/>
      <c r="K2457" s="41"/>
      <c r="L2457" s="45"/>
      <c r="M2457" s="243"/>
      <c r="N2457" s="244"/>
      <c r="O2457" s="92"/>
      <c r="P2457" s="92"/>
      <c r="Q2457" s="92"/>
      <c r="R2457" s="92"/>
      <c r="S2457" s="92"/>
      <c r="T2457" s="93"/>
      <c r="U2457" s="39"/>
      <c r="V2457" s="39"/>
      <c r="W2457" s="39"/>
      <c r="X2457" s="39"/>
      <c r="Y2457" s="39"/>
      <c r="Z2457" s="39"/>
      <c r="AA2457" s="39"/>
      <c r="AB2457" s="39"/>
      <c r="AC2457" s="39"/>
      <c r="AD2457" s="39"/>
      <c r="AE2457" s="39"/>
      <c r="AT2457" s="18" t="s">
        <v>216</v>
      </c>
      <c r="AU2457" s="18" t="s">
        <v>85</v>
      </c>
    </row>
    <row r="2458" s="12" customFormat="1" ht="22.8" customHeight="1">
      <c r="A2458" s="12"/>
      <c r="B2458" s="211"/>
      <c r="C2458" s="212"/>
      <c r="D2458" s="213" t="s">
        <v>75</v>
      </c>
      <c r="E2458" s="225" t="s">
        <v>2001</v>
      </c>
      <c r="F2458" s="225" t="s">
        <v>2002</v>
      </c>
      <c r="G2458" s="212"/>
      <c r="H2458" s="212"/>
      <c r="I2458" s="215"/>
      <c r="J2458" s="226">
        <f>BK2458</f>
        <v>0</v>
      </c>
      <c r="K2458" s="212"/>
      <c r="L2458" s="217"/>
      <c r="M2458" s="218"/>
      <c r="N2458" s="219"/>
      <c r="O2458" s="219"/>
      <c r="P2458" s="220">
        <f>SUM(P2459:P2466)</f>
        <v>0</v>
      </c>
      <c r="Q2458" s="219"/>
      <c r="R2458" s="220">
        <f>SUM(R2459:R2466)</f>
        <v>0.0091599999999999997</v>
      </c>
      <c r="S2458" s="219"/>
      <c r="T2458" s="221">
        <f>SUM(T2459:T2466)</f>
        <v>0</v>
      </c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R2458" s="222" t="s">
        <v>85</v>
      </c>
      <c r="AT2458" s="223" t="s">
        <v>75</v>
      </c>
      <c r="AU2458" s="223" t="s">
        <v>83</v>
      </c>
      <c r="AY2458" s="222" t="s">
        <v>205</v>
      </c>
      <c r="BK2458" s="224">
        <f>SUM(BK2459:BK2466)</f>
        <v>0</v>
      </c>
    </row>
    <row r="2459" s="2" customFormat="1" ht="33" customHeight="1">
      <c r="A2459" s="39"/>
      <c r="B2459" s="40"/>
      <c r="C2459" s="227" t="s">
        <v>2003</v>
      </c>
      <c r="D2459" s="227" t="s">
        <v>208</v>
      </c>
      <c r="E2459" s="228" t="s">
        <v>2004</v>
      </c>
      <c r="F2459" s="229" t="s">
        <v>2005</v>
      </c>
      <c r="G2459" s="230" t="s">
        <v>547</v>
      </c>
      <c r="H2459" s="231">
        <v>4</v>
      </c>
      <c r="I2459" s="232"/>
      <c r="J2459" s="233">
        <f>ROUND(I2459*H2459,2)</f>
        <v>0</v>
      </c>
      <c r="K2459" s="229" t="s">
        <v>212</v>
      </c>
      <c r="L2459" s="45"/>
      <c r="M2459" s="234" t="s">
        <v>1</v>
      </c>
      <c r="N2459" s="235" t="s">
        <v>41</v>
      </c>
      <c r="O2459" s="92"/>
      <c r="P2459" s="236">
        <f>O2459*H2459</f>
        <v>0</v>
      </c>
      <c r="Q2459" s="236">
        <v>0.0022899999999999999</v>
      </c>
      <c r="R2459" s="236">
        <f>Q2459*H2459</f>
        <v>0.0091599999999999997</v>
      </c>
      <c r="S2459" s="236">
        <v>0</v>
      </c>
      <c r="T2459" s="237">
        <f>S2459*H2459</f>
        <v>0</v>
      </c>
      <c r="U2459" s="39"/>
      <c r="V2459" s="39"/>
      <c r="W2459" s="39"/>
      <c r="X2459" s="39"/>
      <c r="Y2459" s="39"/>
      <c r="Z2459" s="39"/>
      <c r="AA2459" s="39"/>
      <c r="AB2459" s="39"/>
      <c r="AC2459" s="39"/>
      <c r="AD2459" s="39"/>
      <c r="AE2459" s="39"/>
      <c r="AR2459" s="238" t="s">
        <v>303</v>
      </c>
      <c r="AT2459" s="238" t="s">
        <v>208</v>
      </c>
      <c r="AU2459" s="238" t="s">
        <v>85</v>
      </c>
      <c r="AY2459" s="18" t="s">
        <v>205</v>
      </c>
      <c r="BE2459" s="239">
        <f>IF(N2459="základní",J2459,0)</f>
        <v>0</v>
      </c>
      <c r="BF2459" s="239">
        <f>IF(N2459="snížená",J2459,0)</f>
        <v>0</v>
      </c>
      <c r="BG2459" s="239">
        <f>IF(N2459="zákl. přenesená",J2459,0)</f>
        <v>0</v>
      </c>
      <c r="BH2459" s="239">
        <f>IF(N2459="sníž. přenesená",J2459,0)</f>
        <v>0</v>
      </c>
      <c r="BI2459" s="239">
        <f>IF(N2459="nulová",J2459,0)</f>
        <v>0</v>
      </c>
      <c r="BJ2459" s="18" t="s">
        <v>83</v>
      </c>
      <c r="BK2459" s="239">
        <f>ROUND(I2459*H2459,2)</f>
        <v>0</v>
      </c>
      <c r="BL2459" s="18" t="s">
        <v>303</v>
      </c>
      <c r="BM2459" s="238" t="s">
        <v>2006</v>
      </c>
    </row>
    <row r="2460" s="2" customFormat="1">
      <c r="A2460" s="39"/>
      <c r="B2460" s="40"/>
      <c r="C2460" s="41"/>
      <c r="D2460" s="240" t="s">
        <v>216</v>
      </c>
      <c r="E2460" s="41"/>
      <c r="F2460" s="241" t="s">
        <v>2007</v>
      </c>
      <c r="G2460" s="41"/>
      <c r="H2460" s="41"/>
      <c r="I2460" s="242"/>
      <c r="J2460" s="41"/>
      <c r="K2460" s="41"/>
      <c r="L2460" s="45"/>
      <c r="M2460" s="243"/>
      <c r="N2460" s="244"/>
      <c r="O2460" s="92"/>
      <c r="P2460" s="92"/>
      <c r="Q2460" s="92"/>
      <c r="R2460" s="92"/>
      <c r="S2460" s="92"/>
      <c r="T2460" s="93"/>
      <c r="U2460" s="39"/>
      <c r="V2460" s="39"/>
      <c r="W2460" s="39"/>
      <c r="X2460" s="39"/>
      <c r="Y2460" s="39"/>
      <c r="Z2460" s="39"/>
      <c r="AA2460" s="39"/>
      <c r="AB2460" s="39"/>
      <c r="AC2460" s="39"/>
      <c r="AD2460" s="39"/>
      <c r="AE2460" s="39"/>
      <c r="AT2460" s="18" t="s">
        <v>216</v>
      </c>
      <c r="AU2460" s="18" t="s">
        <v>85</v>
      </c>
    </row>
    <row r="2461" s="13" customFormat="1">
      <c r="A2461" s="13"/>
      <c r="B2461" s="245"/>
      <c r="C2461" s="246"/>
      <c r="D2461" s="247" t="s">
        <v>218</v>
      </c>
      <c r="E2461" s="248" t="s">
        <v>1</v>
      </c>
      <c r="F2461" s="249" t="s">
        <v>219</v>
      </c>
      <c r="G2461" s="246"/>
      <c r="H2461" s="248" t="s">
        <v>1</v>
      </c>
      <c r="I2461" s="250"/>
      <c r="J2461" s="246"/>
      <c r="K2461" s="246"/>
      <c r="L2461" s="251"/>
      <c r="M2461" s="252"/>
      <c r="N2461" s="253"/>
      <c r="O2461" s="253"/>
      <c r="P2461" s="253"/>
      <c r="Q2461" s="253"/>
      <c r="R2461" s="253"/>
      <c r="S2461" s="253"/>
      <c r="T2461" s="254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T2461" s="255" t="s">
        <v>218</v>
      </c>
      <c r="AU2461" s="255" t="s">
        <v>85</v>
      </c>
      <c r="AV2461" s="13" t="s">
        <v>83</v>
      </c>
      <c r="AW2461" s="13" t="s">
        <v>32</v>
      </c>
      <c r="AX2461" s="13" t="s">
        <v>76</v>
      </c>
      <c r="AY2461" s="255" t="s">
        <v>205</v>
      </c>
    </row>
    <row r="2462" s="13" customFormat="1">
      <c r="A2462" s="13"/>
      <c r="B2462" s="245"/>
      <c r="C2462" s="246"/>
      <c r="D2462" s="247" t="s">
        <v>218</v>
      </c>
      <c r="E2462" s="248" t="s">
        <v>1</v>
      </c>
      <c r="F2462" s="249" t="s">
        <v>220</v>
      </c>
      <c r="G2462" s="246"/>
      <c r="H2462" s="248" t="s">
        <v>1</v>
      </c>
      <c r="I2462" s="250"/>
      <c r="J2462" s="246"/>
      <c r="K2462" s="246"/>
      <c r="L2462" s="251"/>
      <c r="M2462" s="252"/>
      <c r="N2462" s="253"/>
      <c r="O2462" s="253"/>
      <c r="P2462" s="253"/>
      <c r="Q2462" s="253"/>
      <c r="R2462" s="253"/>
      <c r="S2462" s="253"/>
      <c r="T2462" s="254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255" t="s">
        <v>218</v>
      </c>
      <c r="AU2462" s="255" t="s">
        <v>85</v>
      </c>
      <c r="AV2462" s="13" t="s">
        <v>83</v>
      </c>
      <c r="AW2462" s="13" t="s">
        <v>32</v>
      </c>
      <c r="AX2462" s="13" t="s">
        <v>76</v>
      </c>
      <c r="AY2462" s="255" t="s">
        <v>205</v>
      </c>
    </row>
    <row r="2463" s="13" customFormat="1">
      <c r="A2463" s="13"/>
      <c r="B2463" s="245"/>
      <c r="C2463" s="246"/>
      <c r="D2463" s="247" t="s">
        <v>218</v>
      </c>
      <c r="E2463" s="248" t="s">
        <v>1</v>
      </c>
      <c r="F2463" s="249" t="s">
        <v>222</v>
      </c>
      <c r="G2463" s="246"/>
      <c r="H2463" s="248" t="s">
        <v>1</v>
      </c>
      <c r="I2463" s="250"/>
      <c r="J2463" s="246"/>
      <c r="K2463" s="246"/>
      <c r="L2463" s="251"/>
      <c r="M2463" s="252"/>
      <c r="N2463" s="253"/>
      <c r="O2463" s="253"/>
      <c r="P2463" s="253"/>
      <c r="Q2463" s="253"/>
      <c r="R2463" s="253"/>
      <c r="S2463" s="253"/>
      <c r="T2463" s="254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T2463" s="255" t="s">
        <v>218</v>
      </c>
      <c r="AU2463" s="255" t="s">
        <v>85</v>
      </c>
      <c r="AV2463" s="13" t="s">
        <v>83</v>
      </c>
      <c r="AW2463" s="13" t="s">
        <v>32</v>
      </c>
      <c r="AX2463" s="13" t="s">
        <v>76</v>
      </c>
      <c r="AY2463" s="255" t="s">
        <v>205</v>
      </c>
    </row>
    <row r="2464" s="13" customFormat="1">
      <c r="A2464" s="13"/>
      <c r="B2464" s="245"/>
      <c r="C2464" s="246"/>
      <c r="D2464" s="247" t="s">
        <v>218</v>
      </c>
      <c r="E2464" s="248" t="s">
        <v>1</v>
      </c>
      <c r="F2464" s="249" t="s">
        <v>2008</v>
      </c>
      <c r="G2464" s="246"/>
      <c r="H2464" s="248" t="s">
        <v>1</v>
      </c>
      <c r="I2464" s="250"/>
      <c r="J2464" s="246"/>
      <c r="K2464" s="246"/>
      <c r="L2464" s="251"/>
      <c r="M2464" s="252"/>
      <c r="N2464" s="253"/>
      <c r="O2464" s="253"/>
      <c r="P2464" s="253"/>
      <c r="Q2464" s="253"/>
      <c r="R2464" s="253"/>
      <c r="S2464" s="253"/>
      <c r="T2464" s="254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T2464" s="255" t="s">
        <v>218</v>
      </c>
      <c r="AU2464" s="255" t="s">
        <v>85</v>
      </c>
      <c r="AV2464" s="13" t="s">
        <v>83</v>
      </c>
      <c r="AW2464" s="13" t="s">
        <v>32</v>
      </c>
      <c r="AX2464" s="13" t="s">
        <v>76</v>
      </c>
      <c r="AY2464" s="255" t="s">
        <v>205</v>
      </c>
    </row>
    <row r="2465" s="14" customFormat="1">
      <c r="A2465" s="14"/>
      <c r="B2465" s="256"/>
      <c r="C2465" s="257"/>
      <c r="D2465" s="247" t="s">
        <v>218</v>
      </c>
      <c r="E2465" s="258" t="s">
        <v>1</v>
      </c>
      <c r="F2465" s="259" t="s">
        <v>2009</v>
      </c>
      <c r="G2465" s="257"/>
      <c r="H2465" s="260">
        <v>4</v>
      </c>
      <c r="I2465" s="261"/>
      <c r="J2465" s="257"/>
      <c r="K2465" s="257"/>
      <c r="L2465" s="262"/>
      <c r="M2465" s="263"/>
      <c r="N2465" s="264"/>
      <c r="O2465" s="264"/>
      <c r="P2465" s="264"/>
      <c r="Q2465" s="264"/>
      <c r="R2465" s="264"/>
      <c r="S2465" s="264"/>
      <c r="T2465" s="265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66" t="s">
        <v>218</v>
      </c>
      <c r="AU2465" s="266" t="s">
        <v>85</v>
      </c>
      <c r="AV2465" s="14" t="s">
        <v>85</v>
      </c>
      <c r="AW2465" s="14" t="s">
        <v>32</v>
      </c>
      <c r="AX2465" s="14" t="s">
        <v>76</v>
      </c>
      <c r="AY2465" s="266" t="s">
        <v>205</v>
      </c>
    </row>
    <row r="2466" s="15" customFormat="1">
      <c r="A2466" s="15"/>
      <c r="B2466" s="267"/>
      <c r="C2466" s="268"/>
      <c r="D2466" s="247" t="s">
        <v>218</v>
      </c>
      <c r="E2466" s="269" t="s">
        <v>1</v>
      </c>
      <c r="F2466" s="270" t="s">
        <v>229</v>
      </c>
      <c r="G2466" s="268"/>
      <c r="H2466" s="271">
        <v>4</v>
      </c>
      <c r="I2466" s="272"/>
      <c r="J2466" s="268"/>
      <c r="K2466" s="268"/>
      <c r="L2466" s="273"/>
      <c r="M2466" s="274"/>
      <c r="N2466" s="275"/>
      <c r="O2466" s="275"/>
      <c r="P2466" s="275"/>
      <c r="Q2466" s="275"/>
      <c r="R2466" s="275"/>
      <c r="S2466" s="275"/>
      <c r="T2466" s="276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T2466" s="277" t="s">
        <v>218</v>
      </c>
      <c r="AU2466" s="277" t="s">
        <v>85</v>
      </c>
      <c r="AV2466" s="15" t="s">
        <v>213</v>
      </c>
      <c r="AW2466" s="15" t="s">
        <v>32</v>
      </c>
      <c r="AX2466" s="15" t="s">
        <v>83</v>
      </c>
      <c r="AY2466" s="277" t="s">
        <v>205</v>
      </c>
    </row>
    <row r="2467" s="12" customFormat="1" ht="22.8" customHeight="1">
      <c r="A2467" s="12"/>
      <c r="B2467" s="211"/>
      <c r="C2467" s="212"/>
      <c r="D2467" s="213" t="s">
        <v>75</v>
      </c>
      <c r="E2467" s="225" t="s">
        <v>2010</v>
      </c>
      <c r="F2467" s="225" t="s">
        <v>2011</v>
      </c>
      <c r="G2467" s="212"/>
      <c r="H2467" s="212"/>
      <c r="I2467" s="215"/>
      <c r="J2467" s="226">
        <f>BK2467</f>
        <v>0</v>
      </c>
      <c r="K2467" s="212"/>
      <c r="L2467" s="217"/>
      <c r="M2467" s="218"/>
      <c r="N2467" s="219"/>
      <c r="O2467" s="219"/>
      <c r="P2467" s="220">
        <f>SUM(P2468:P2476)</f>
        <v>0</v>
      </c>
      <c r="Q2467" s="219"/>
      <c r="R2467" s="220">
        <f>SUM(R2468:R2476)</f>
        <v>0.50509079999999995</v>
      </c>
      <c r="S2467" s="219"/>
      <c r="T2467" s="221">
        <f>SUM(T2468:T2476)</f>
        <v>0</v>
      </c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R2467" s="222" t="s">
        <v>85</v>
      </c>
      <c r="AT2467" s="223" t="s">
        <v>75</v>
      </c>
      <c r="AU2467" s="223" t="s">
        <v>83</v>
      </c>
      <c r="AY2467" s="222" t="s">
        <v>205</v>
      </c>
      <c r="BK2467" s="224">
        <f>SUM(BK2468:BK2476)</f>
        <v>0</v>
      </c>
    </row>
    <row r="2468" s="2" customFormat="1" ht="24.15" customHeight="1">
      <c r="A2468" s="39"/>
      <c r="B2468" s="40"/>
      <c r="C2468" s="227" t="s">
        <v>2012</v>
      </c>
      <c r="D2468" s="227" t="s">
        <v>208</v>
      </c>
      <c r="E2468" s="228" t="s">
        <v>2013</v>
      </c>
      <c r="F2468" s="229" t="s">
        <v>2014</v>
      </c>
      <c r="G2468" s="230" t="s">
        <v>398</v>
      </c>
      <c r="H2468" s="231">
        <v>31.140000000000001</v>
      </c>
      <c r="I2468" s="232"/>
      <c r="J2468" s="233">
        <f>ROUND(I2468*H2468,2)</f>
        <v>0</v>
      </c>
      <c r="K2468" s="229" t="s">
        <v>212</v>
      </c>
      <c r="L2468" s="45"/>
      <c r="M2468" s="234" t="s">
        <v>1</v>
      </c>
      <c r="N2468" s="235" t="s">
        <v>41</v>
      </c>
      <c r="O2468" s="92"/>
      <c r="P2468" s="236">
        <f>O2468*H2468</f>
        <v>0</v>
      </c>
      <c r="Q2468" s="236">
        <v>0.016219999999999998</v>
      </c>
      <c r="R2468" s="236">
        <f>Q2468*H2468</f>
        <v>0.50509079999999995</v>
      </c>
      <c r="S2468" s="236">
        <v>0</v>
      </c>
      <c r="T2468" s="237">
        <f>S2468*H2468</f>
        <v>0</v>
      </c>
      <c r="U2468" s="39"/>
      <c r="V2468" s="39"/>
      <c r="W2468" s="39"/>
      <c r="X2468" s="39"/>
      <c r="Y2468" s="39"/>
      <c r="Z2468" s="39"/>
      <c r="AA2468" s="39"/>
      <c r="AB2468" s="39"/>
      <c r="AC2468" s="39"/>
      <c r="AD2468" s="39"/>
      <c r="AE2468" s="39"/>
      <c r="AR2468" s="238" t="s">
        <v>303</v>
      </c>
      <c r="AT2468" s="238" t="s">
        <v>208</v>
      </c>
      <c r="AU2468" s="238" t="s">
        <v>85</v>
      </c>
      <c r="AY2468" s="18" t="s">
        <v>205</v>
      </c>
      <c r="BE2468" s="239">
        <f>IF(N2468="základní",J2468,0)</f>
        <v>0</v>
      </c>
      <c r="BF2468" s="239">
        <f>IF(N2468="snížená",J2468,0)</f>
        <v>0</v>
      </c>
      <c r="BG2468" s="239">
        <f>IF(N2468="zákl. přenesená",J2468,0)</f>
        <v>0</v>
      </c>
      <c r="BH2468" s="239">
        <f>IF(N2468="sníž. přenesená",J2468,0)</f>
        <v>0</v>
      </c>
      <c r="BI2468" s="239">
        <f>IF(N2468="nulová",J2468,0)</f>
        <v>0</v>
      </c>
      <c r="BJ2468" s="18" t="s">
        <v>83</v>
      </c>
      <c r="BK2468" s="239">
        <f>ROUND(I2468*H2468,2)</f>
        <v>0</v>
      </c>
      <c r="BL2468" s="18" t="s">
        <v>303</v>
      </c>
      <c r="BM2468" s="238" t="s">
        <v>2015</v>
      </c>
    </row>
    <row r="2469" s="2" customFormat="1">
      <c r="A2469" s="39"/>
      <c r="B2469" s="40"/>
      <c r="C2469" s="41"/>
      <c r="D2469" s="240" t="s">
        <v>216</v>
      </c>
      <c r="E2469" s="41"/>
      <c r="F2469" s="241" t="s">
        <v>2016</v>
      </c>
      <c r="G2469" s="41"/>
      <c r="H2469" s="41"/>
      <c r="I2469" s="242"/>
      <c r="J2469" s="41"/>
      <c r="K2469" s="41"/>
      <c r="L2469" s="45"/>
      <c r="M2469" s="243"/>
      <c r="N2469" s="244"/>
      <c r="O2469" s="92"/>
      <c r="P2469" s="92"/>
      <c r="Q2469" s="92"/>
      <c r="R2469" s="92"/>
      <c r="S2469" s="92"/>
      <c r="T2469" s="93"/>
      <c r="U2469" s="39"/>
      <c r="V2469" s="39"/>
      <c r="W2469" s="39"/>
      <c r="X2469" s="39"/>
      <c r="Y2469" s="39"/>
      <c r="Z2469" s="39"/>
      <c r="AA2469" s="39"/>
      <c r="AB2469" s="39"/>
      <c r="AC2469" s="39"/>
      <c r="AD2469" s="39"/>
      <c r="AE2469" s="39"/>
      <c r="AT2469" s="18" t="s">
        <v>216</v>
      </c>
      <c r="AU2469" s="18" t="s">
        <v>85</v>
      </c>
    </row>
    <row r="2470" s="13" customFormat="1">
      <c r="A2470" s="13"/>
      <c r="B2470" s="245"/>
      <c r="C2470" s="246"/>
      <c r="D2470" s="247" t="s">
        <v>218</v>
      </c>
      <c r="E2470" s="248" t="s">
        <v>1</v>
      </c>
      <c r="F2470" s="249" t="s">
        <v>219</v>
      </c>
      <c r="G2470" s="246"/>
      <c r="H2470" s="248" t="s">
        <v>1</v>
      </c>
      <c r="I2470" s="250"/>
      <c r="J2470" s="246"/>
      <c r="K2470" s="246"/>
      <c r="L2470" s="251"/>
      <c r="M2470" s="252"/>
      <c r="N2470" s="253"/>
      <c r="O2470" s="253"/>
      <c r="P2470" s="253"/>
      <c r="Q2470" s="253"/>
      <c r="R2470" s="253"/>
      <c r="S2470" s="253"/>
      <c r="T2470" s="254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T2470" s="255" t="s">
        <v>218</v>
      </c>
      <c r="AU2470" s="255" t="s">
        <v>85</v>
      </c>
      <c r="AV2470" s="13" t="s">
        <v>83</v>
      </c>
      <c r="AW2470" s="13" t="s">
        <v>32</v>
      </c>
      <c r="AX2470" s="13" t="s">
        <v>76</v>
      </c>
      <c r="AY2470" s="255" t="s">
        <v>205</v>
      </c>
    </row>
    <row r="2471" s="13" customFormat="1">
      <c r="A2471" s="13"/>
      <c r="B2471" s="245"/>
      <c r="C2471" s="246"/>
      <c r="D2471" s="247" t="s">
        <v>218</v>
      </c>
      <c r="E2471" s="248" t="s">
        <v>1</v>
      </c>
      <c r="F2471" s="249" t="s">
        <v>220</v>
      </c>
      <c r="G2471" s="246"/>
      <c r="H2471" s="248" t="s">
        <v>1</v>
      </c>
      <c r="I2471" s="250"/>
      <c r="J2471" s="246"/>
      <c r="K2471" s="246"/>
      <c r="L2471" s="251"/>
      <c r="M2471" s="252"/>
      <c r="N2471" s="253"/>
      <c r="O2471" s="253"/>
      <c r="P2471" s="253"/>
      <c r="Q2471" s="253"/>
      <c r="R2471" s="253"/>
      <c r="S2471" s="253"/>
      <c r="T2471" s="254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T2471" s="255" t="s">
        <v>218</v>
      </c>
      <c r="AU2471" s="255" t="s">
        <v>85</v>
      </c>
      <c r="AV2471" s="13" t="s">
        <v>83</v>
      </c>
      <c r="AW2471" s="13" t="s">
        <v>32</v>
      </c>
      <c r="AX2471" s="13" t="s">
        <v>76</v>
      </c>
      <c r="AY2471" s="255" t="s">
        <v>205</v>
      </c>
    </row>
    <row r="2472" s="13" customFormat="1">
      <c r="A2472" s="13"/>
      <c r="B2472" s="245"/>
      <c r="C2472" s="246"/>
      <c r="D2472" s="247" t="s">
        <v>218</v>
      </c>
      <c r="E2472" s="248" t="s">
        <v>1</v>
      </c>
      <c r="F2472" s="249" t="s">
        <v>222</v>
      </c>
      <c r="G2472" s="246"/>
      <c r="H2472" s="248" t="s">
        <v>1</v>
      </c>
      <c r="I2472" s="250"/>
      <c r="J2472" s="246"/>
      <c r="K2472" s="246"/>
      <c r="L2472" s="251"/>
      <c r="M2472" s="252"/>
      <c r="N2472" s="253"/>
      <c r="O2472" s="253"/>
      <c r="P2472" s="253"/>
      <c r="Q2472" s="253"/>
      <c r="R2472" s="253"/>
      <c r="S2472" s="253"/>
      <c r="T2472" s="254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T2472" s="255" t="s">
        <v>218</v>
      </c>
      <c r="AU2472" s="255" t="s">
        <v>85</v>
      </c>
      <c r="AV2472" s="13" t="s">
        <v>83</v>
      </c>
      <c r="AW2472" s="13" t="s">
        <v>32</v>
      </c>
      <c r="AX2472" s="13" t="s">
        <v>76</v>
      </c>
      <c r="AY2472" s="255" t="s">
        <v>205</v>
      </c>
    </row>
    <row r="2473" s="14" customFormat="1">
      <c r="A2473" s="14"/>
      <c r="B2473" s="256"/>
      <c r="C2473" s="257"/>
      <c r="D2473" s="247" t="s">
        <v>218</v>
      </c>
      <c r="E2473" s="258" t="s">
        <v>1</v>
      </c>
      <c r="F2473" s="259" t="s">
        <v>2017</v>
      </c>
      <c r="G2473" s="257"/>
      <c r="H2473" s="260">
        <v>31.140000000000001</v>
      </c>
      <c r="I2473" s="261"/>
      <c r="J2473" s="257"/>
      <c r="K2473" s="257"/>
      <c r="L2473" s="262"/>
      <c r="M2473" s="263"/>
      <c r="N2473" s="264"/>
      <c r="O2473" s="264"/>
      <c r="P2473" s="264"/>
      <c r="Q2473" s="264"/>
      <c r="R2473" s="264"/>
      <c r="S2473" s="264"/>
      <c r="T2473" s="265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T2473" s="266" t="s">
        <v>218</v>
      </c>
      <c r="AU2473" s="266" t="s">
        <v>85</v>
      </c>
      <c r="AV2473" s="14" t="s">
        <v>85</v>
      </c>
      <c r="AW2473" s="14" t="s">
        <v>32</v>
      </c>
      <c r="AX2473" s="14" t="s">
        <v>76</v>
      </c>
      <c r="AY2473" s="266" t="s">
        <v>205</v>
      </c>
    </row>
    <row r="2474" s="15" customFormat="1">
      <c r="A2474" s="15"/>
      <c r="B2474" s="267"/>
      <c r="C2474" s="268"/>
      <c r="D2474" s="247" t="s">
        <v>218</v>
      </c>
      <c r="E2474" s="269" t="s">
        <v>1</v>
      </c>
      <c r="F2474" s="270" t="s">
        <v>229</v>
      </c>
      <c r="G2474" s="268"/>
      <c r="H2474" s="271">
        <v>31.140000000000001</v>
      </c>
      <c r="I2474" s="272"/>
      <c r="J2474" s="268"/>
      <c r="K2474" s="268"/>
      <c r="L2474" s="273"/>
      <c r="M2474" s="274"/>
      <c r="N2474" s="275"/>
      <c r="O2474" s="275"/>
      <c r="P2474" s="275"/>
      <c r="Q2474" s="275"/>
      <c r="R2474" s="275"/>
      <c r="S2474" s="275"/>
      <c r="T2474" s="276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T2474" s="277" t="s">
        <v>218</v>
      </c>
      <c r="AU2474" s="277" t="s">
        <v>85</v>
      </c>
      <c r="AV2474" s="15" t="s">
        <v>213</v>
      </c>
      <c r="AW2474" s="15" t="s">
        <v>32</v>
      </c>
      <c r="AX2474" s="15" t="s">
        <v>83</v>
      </c>
      <c r="AY2474" s="277" t="s">
        <v>205</v>
      </c>
    </row>
    <row r="2475" s="2" customFormat="1" ht="24.15" customHeight="1">
      <c r="A2475" s="39"/>
      <c r="B2475" s="40"/>
      <c r="C2475" s="227" t="s">
        <v>2018</v>
      </c>
      <c r="D2475" s="227" t="s">
        <v>208</v>
      </c>
      <c r="E2475" s="228" t="s">
        <v>2019</v>
      </c>
      <c r="F2475" s="229" t="s">
        <v>2020</v>
      </c>
      <c r="G2475" s="230" t="s">
        <v>357</v>
      </c>
      <c r="H2475" s="231">
        <v>0.505</v>
      </c>
      <c r="I2475" s="232"/>
      <c r="J2475" s="233">
        <f>ROUND(I2475*H2475,2)</f>
        <v>0</v>
      </c>
      <c r="K2475" s="229" t="s">
        <v>212</v>
      </c>
      <c r="L2475" s="45"/>
      <c r="M2475" s="234" t="s">
        <v>1</v>
      </c>
      <c r="N2475" s="235" t="s">
        <v>41</v>
      </c>
      <c r="O2475" s="92"/>
      <c r="P2475" s="236">
        <f>O2475*H2475</f>
        <v>0</v>
      </c>
      <c r="Q2475" s="236">
        <v>0</v>
      </c>
      <c r="R2475" s="236">
        <f>Q2475*H2475</f>
        <v>0</v>
      </c>
      <c r="S2475" s="236">
        <v>0</v>
      </c>
      <c r="T2475" s="237">
        <f>S2475*H2475</f>
        <v>0</v>
      </c>
      <c r="U2475" s="39"/>
      <c r="V2475" s="39"/>
      <c r="W2475" s="39"/>
      <c r="X2475" s="39"/>
      <c r="Y2475" s="39"/>
      <c r="Z2475" s="39"/>
      <c r="AA2475" s="39"/>
      <c r="AB2475" s="39"/>
      <c r="AC2475" s="39"/>
      <c r="AD2475" s="39"/>
      <c r="AE2475" s="39"/>
      <c r="AR2475" s="238" t="s">
        <v>303</v>
      </c>
      <c r="AT2475" s="238" t="s">
        <v>208</v>
      </c>
      <c r="AU2475" s="238" t="s">
        <v>85</v>
      </c>
      <c r="AY2475" s="18" t="s">
        <v>205</v>
      </c>
      <c r="BE2475" s="239">
        <f>IF(N2475="základní",J2475,0)</f>
        <v>0</v>
      </c>
      <c r="BF2475" s="239">
        <f>IF(N2475="snížená",J2475,0)</f>
        <v>0</v>
      </c>
      <c r="BG2475" s="239">
        <f>IF(N2475="zákl. přenesená",J2475,0)</f>
        <v>0</v>
      </c>
      <c r="BH2475" s="239">
        <f>IF(N2475="sníž. přenesená",J2475,0)</f>
        <v>0</v>
      </c>
      <c r="BI2475" s="239">
        <f>IF(N2475="nulová",J2475,0)</f>
        <v>0</v>
      </c>
      <c r="BJ2475" s="18" t="s">
        <v>83</v>
      </c>
      <c r="BK2475" s="239">
        <f>ROUND(I2475*H2475,2)</f>
        <v>0</v>
      </c>
      <c r="BL2475" s="18" t="s">
        <v>303</v>
      </c>
      <c r="BM2475" s="238" t="s">
        <v>2021</v>
      </c>
    </row>
    <row r="2476" s="2" customFormat="1">
      <c r="A2476" s="39"/>
      <c r="B2476" s="40"/>
      <c r="C2476" s="41"/>
      <c r="D2476" s="240" t="s">
        <v>216</v>
      </c>
      <c r="E2476" s="41"/>
      <c r="F2476" s="241" t="s">
        <v>2022</v>
      </c>
      <c r="G2476" s="41"/>
      <c r="H2476" s="41"/>
      <c r="I2476" s="242"/>
      <c r="J2476" s="41"/>
      <c r="K2476" s="41"/>
      <c r="L2476" s="45"/>
      <c r="M2476" s="243"/>
      <c r="N2476" s="244"/>
      <c r="O2476" s="92"/>
      <c r="P2476" s="92"/>
      <c r="Q2476" s="92"/>
      <c r="R2476" s="92"/>
      <c r="S2476" s="92"/>
      <c r="T2476" s="93"/>
      <c r="U2476" s="39"/>
      <c r="V2476" s="39"/>
      <c r="W2476" s="39"/>
      <c r="X2476" s="39"/>
      <c r="Y2476" s="39"/>
      <c r="Z2476" s="39"/>
      <c r="AA2476" s="39"/>
      <c r="AB2476" s="39"/>
      <c r="AC2476" s="39"/>
      <c r="AD2476" s="39"/>
      <c r="AE2476" s="39"/>
      <c r="AT2476" s="18" t="s">
        <v>216</v>
      </c>
      <c r="AU2476" s="18" t="s">
        <v>85</v>
      </c>
    </row>
    <row r="2477" s="12" customFormat="1" ht="22.8" customHeight="1">
      <c r="A2477" s="12"/>
      <c r="B2477" s="211"/>
      <c r="C2477" s="212"/>
      <c r="D2477" s="213" t="s">
        <v>75</v>
      </c>
      <c r="E2477" s="225" t="s">
        <v>2023</v>
      </c>
      <c r="F2477" s="225" t="s">
        <v>2024</v>
      </c>
      <c r="G2477" s="212"/>
      <c r="H2477" s="212"/>
      <c r="I2477" s="215"/>
      <c r="J2477" s="226">
        <f>BK2477</f>
        <v>0</v>
      </c>
      <c r="K2477" s="212"/>
      <c r="L2477" s="217"/>
      <c r="M2477" s="218"/>
      <c r="N2477" s="219"/>
      <c r="O2477" s="219"/>
      <c r="P2477" s="220">
        <f>SUM(P2478:P2580)</f>
        <v>0</v>
      </c>
      <c r="Q2477" s="219"/>
      <c r="R2477" s="220">
        <f>SUM(R2478:R2580)</f>
        <v>27.05097945</v>
      </c>
      <c r="S2477" s="219"/>
      <c r="T2477" s="221">
        <f>SUM(T2478:T2580)</f>
        <v>0</v>
      </c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R2477" s="222" t="s">
        <v>85</v>
      </c>
      <c r="AT2477" s="223" t="s">
        <v>75</v>
      </c>
      <c r="AU2477" s="223" t="s">
        <v>83</v>
      </c>
      <c r="AY2477" s="222" t="s">
        <v>205</v>
      </c>
      <c r="BK2477" s="224">
        <f>SUM(BK2478:BK2580)</f>
        <v>0</v>
      </c>
    </row>
    <row r="2478" s="2" customFormat="1" ht="24.15" customHeight="1">
      <c r="A2478" s="39"/>
      <c r="B2478" s="40"/>
      <c r="C2478" s="227" t="s">
        <v>2025</v>
      </c>
      <c r="D2478" s="227" t="s">
        <v>208</v>
      </c>
      <c r="E2478" s="228" t="s">
        <v>2026</v>
      </c>
      <c r="F2478" s="229" t="s">
        <v>2027</v>
      </c>
      <c r="G2478" s="230" t="s">
        <v>398</v>
      </c>
      <c r="H2478" s="231">
        <v>18.513999999999999</v>
      </c>
      <c r="I2478" s="232"/>
      <c r="J2478" s="233">
        <f>ROUND(I2478*H2478,2)</f>
        <v>0</v>
      </c>
      <c r="K2478" s="229" t="s">
        <v>212</v>
      </c>
      <c r="L2478" s="45"/>
      <c r="M2478" s="234" t="s">
        <v>1</v>
      </c>
      <c r="N2478" s="235" t="s">
        <v>41</v>
      </c>
      <c r="O2478" s="92"/>
      <c r="P2478" s="236">
        <f>O2478*H2478</f>
        <v>0</v>
      </c>
      <c r="Q2478" s="236">
        <v>0.05636</v>
      </c>
      <c r="R2478" s="236">
        <f>Q2478*H2478</f>
        <v>1.0434490400000001</v>
      </c>
      <c r="S2478" s="236">
        <v>0</v>
      </c>
      <c r="T2478" s="237">
        <f>S2478*H2478</f>
        <v>0</v>
      </c>
      <c r="U2478" s="39"/>
      <c r="V2478" s="39"/>
      <c r="W2478" s="39"/>
      <c r="X2478" s="39"/>
      <c r="Y2478" s="39"/>
      <c r="Z2478" s="39"/>
      <c r="AA2478" s="39"/>
      <c r="AB2478" s="39"/>
      <c r="AC2478" s="39"/>
      <c r="AD2478" s="39"/>
      <c r="AE2478" s="39"/>
      <c r="AR2478" s="238" t="s">
        <v>303</v>
      </c>
      <c r="AT2478" s="238" t="s">
        <v>208</v>
      </c>
      <c r="AU2478" s="238" t="s">
        <v>85</v>
      </c>
      <c r="AY2478" s="18" t="s">
        <v>205</v>
      </c>
      <c r="BE2478" s="239">
        <f>IF(N2478="základní",J2478,0)</f>
        <v>0</v>
      </c>
      <c r="BF2478" s="239">
        <f>IF(N2478="snížená",J2478,0)</f>
        <v>0</v>
      </c>
      <c r="BG2478" s="239">
        <f>IF(N2478="zákl. přenesená",J2478,0)</f>
        <v>0</v>
      </c>
      <c r="BH2478" s="239">
        <f>IF(N2478="sníž. přenesená",J2478,0)</f>
        <v>0</v>
      </c>
      <c r="BI2478" s="239">
        <f>IF(N2478="nulová",J2478,0)</f>
        <v>0</v>
      </c>
      <c r="BJ2478" s="18" t="s">
        <v>83</v>
      </c>
      <c r="BK2478" s="239">
        <f>ROUND(I2478*H2478,2)</f>
        <v>0</v>
      </c>
      <c r="BL2478" s="18" t="s">
        <v>303</v>
      </c>
      <c r="BM2478" s="238" t="s">
        <v>2028</v>
      </c>
    </row>
    <row r="2479" s="2" customFormat="1">
      <c r="A2479" s="39"/>
      <c r="B2479" s="40"/>
      <c r="C2479" s="41"/>
      <c r="D2479" s="240" t="s">
        <v>216</v>
      </c>
      <c r="E2479" s="41"/>
      <c r="F2479" s="241" t="s">
        <v>2029</v>
      </c>
      <c r="G2479" s="41"/>
      <c r="H2479" s="41"/>
      <c r="I2479" s="242"/>
      <c r="J2479" s="41"/>
      <c r="K2479" s="41"/>
      <c r="L2479" s="45"/>
      <c r="M2479" s="243"/>
      <c r="N2479" s="244"/>
      <c r="O2479" s="92"/>
      <c r="P2479" s="92"/>
      <c r="Q2479" s="92"/>
      <c r="R2479" s="92"/>
      <c r="S2479" s="92"/>
      <c r="T2479" s="93"/>
      <c r="U2479" s="39"/>
      <c r="V2479" s="39"/>
      <c r="W2479" s="39"/>
      <c r="X2479" s="39"/>
      <c r="Y2479" s="39"/>
      <c r="Z2479" s="39"/>
      <c r="AA2479" s="39"/>
      <c r="AB2479" s="39"/>
      <c r="AC2479" s="39"/>
      <c r="AD2479" s="39"/>
      <c r="AE2479" s="39"/>
      <c r="AT2479" s="18" t="s">
        <v>216</v>
      </c>
      <c r="AU2479" s="18" t="s">
        <v>85</v>
      </c>
    </row>
    <row r="2480" s="13" customFormat="1">
      <c r="A2480" s="13"/>
      <c r="B2480" s="245"/>
      <c r="C2480" s="246"/>
      <c r="D2480" s="247" t="s">
        <v>218</v>
      </c>
      <c r="E2480" s="248" t="s">
        <v>1</v>
      </c>
      <c r="F2480" s="249" t="s">
        <v>219</v>
      </c>
      <c r="G2480" s="246"/>
      <c r="H2480" s="248" t="s">
        <v>1</v>
      </c>
      <c r="I2480" s="250"/>
      <c r="J2480" s="246"/>
      <c r="K2480" s="246"/>
      <c r="L2480" s="251"/>
      <c r="M2480" s="252"/>
      <c r="N2480" s="253"/>
      <c r="O2480" s="253"/>
      <c r="P2480" s="253"/>
      <c r="Q2480" s="253"/>
      <c r="R2480" s="253"/>
      <c r="S2480" s="253"/>
      <c r="T2480" s="254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255" t="s">
        <v>218</v>
      </c>
      <c r="AU2480" s="255" t="s">
        <v>85</v>
      </c>
      <c r="AV2480" s="13" t="s">
        <v>83</v>
      </c>
      <c r="AW2480" s="13" t="s">
        <v>32</v>
      </c>
      <c r="AX2480" s="13" t="s">
        <v>76</v>
      </c>
      <c r="AY2480" s="255" t="s">
        <v>205</v>
      </c>
    </row>
    <row r="2481" s="13" customFormat="1">
      <c r="A2481" s="13"/>
      <c r="B2481" s="245"/>
      <c r="C2481" s="246"/>
      <c r="D2481" s="247" t="s">
        <v>218</v>
      </c>
      <c r="E2481" s="248" t="s">
        <v>1</v>
      </c>
      <c r="F2481" s="249" t="s">
        <v>220</v>
      </c>
      <c r="G2481" s="246"/>
      <c r="H2481" s="248" t="s">
        <v>1</v>
      </c>
      <c r="I2481" s="250"/>
      <c r="J2481" s="246"/>
      <c r="K2481" s="246"/>
      <c r="L2481" s="251"/>
      <c r="M2481" s="252"/>
      <c r="N2481" s="253"/>
      <c r="O2481" s="253"/>
      <c r="P2481" s="253"/>
      <c r="Q2481" s="253"/>
      <c r="R2481" s="253"/>
      <c r="S2481" s="253"/>
      <c r="T2481" s="254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T2481" s="255" t="s">
        <v>218</v>
      </c>
      <c r="AU2481" s="255" t="s">
        <v>85</v>
      </c>
      <c r="AV2481" s="13" t="s">
        <v>83</v>
      </c>
      <c r="AW2481" s="13" t="s">
        <v>32</v>
      </c>
      <c r="AX2481" s="13" t="s">
        <v>76</v>
      </c>
      <c r="AY2481" s="255" t="s">
        <v>205</v>
      </c>
    </row>
    <row r="2482" s="13" customFormat="1">
      <c r="A2482" s="13"/>
      <c r="B2482" s="245"/>
      <c r="C2482" s="246"/>
      <c r="D2482" s="247" t="s">
        <v>218</v>
      </c>
      <c r="E2482" s="248" t="s">
        <v>1</v>
      </c>
      <c r="F2482" s="249" t="s">
        <v>222</v>
      </c>
      <c r="G2482" s="246"/>
      <c r="H2482" s="248" t="s">
        <v>1</v>
      </c>
      <c r="I2482" s="250"/>
      <c r="J2482" s="246"/>
      <c r="K2482" s="246"/>
      <c r="L2482" s="251"/>
      <c r="M2482" s="252"/>
      <c r="N2482" s="253"/>
      <c r="O2482" s="253"/>
      <c r="P2482" s="253"/>
      <c r="Q2482" s="253"/>
      <c r="R2482" s="253"/>
      <c r="S2482" s="253"/>
      <c r="T2482" s="254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T2482" s="255" t="s">
        <v>218</v>
      </c>
      <c r="AU2482" s="255" t="s">
        <v>85</v>
      </c>
      <c r="AV2482" s="13" t="s">
        <v>83</v>
      </c>
      <c r="AW2482" s="13" t="s">
        <v>32</v>
      </c>
      <c r="AX2482" s="13" t="s">
        <v>76</v>
      </c>
      <c r="AY2482" s="255" t="s">
        <v>205</v>
      </c>
    </row>
    <row r="2483" s="14" customFormat="1">
      <c r="A2483" s="14"/>
      <c r="B2483" s="256"/>
      <c r="C2483" s="257"/>
      <c r="D2483" s="247" t="s">
        <v>218</v>
      </c>
      <c r="E2483" s="258" t="s">
        <v>1</v>
      </c>
      <c r="F2483" s="259" t="s">
        <v>2030</v>
      </c>
      <c r="G2483" s="257"/>
      <c r="H2483" s="260">
        <v>18.513999999999999</v>
      </c>
      <c r="I2483" s="261"/>
      <c r="J2483" s="257"/>
      <c r="K2483" s="257"/>
      <c r="L2483" s="262"/>
      <c r="M2483" s="263"/>
      <c r="N2483" s="264"/>
      <c r="O2483" s="264"/>
      <c r="P2483" s="264"/>
      <c r="Q2483" s="264"/>
      <c r="R2483" s="264"/>
      <c r="S2483" s="264"/>
      <c r="T2483" s="265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66" t="s">
        <v>218</v>
      </c>
      <c r="AU2483" s="266" t="s">
        <v>85</v>
      </c>
      <c r="AV2483" s="14" t="s">
        <v>85</v>
      </c>
      <c r="AW2483" s="14" t="s">
        <v>32</v>
      </c>
      <c r="AX2483" s="14" t="s">
        <v>76</v>
      </c>
      <c r="AY2483" s="266" t="s">
        <v>205</v>
      </c>
    </row>
    <row r="2484" s="15" customFormat="1">
      <c r="A2484" s="15"/>
      <c r="B2484" s="267"/>
      <c r="C2484" s="268"/>
      <c r="D2484" s="247" t="s">
        <v>218</v>
      </c>
      <c r="E2484" s="269" t="s">
        <v>1</v>
      </c>
      <c r="F2484" s="270" t="s">
        <v>229</v>
      </c>
      <c r="G2484" s="268"/>
      <c r="H2484" s="271">
        <v>18.513999999999999</v>
      </c>
      <c r="I2484" s="272"/>
      <c r="J2484" s="268"/>
      <c r="K2484" s="268"/>
      <c r="L2484" s="273"/>
      <c r="M2484" s="274"/>
      <c r="N2484" s="275"/>
      <c r="O2484" s="275"/>
      <c r="P2484" s="275"/>
      <c r="Q2484" s="275"/>
      <c r="R2484" s="275"/>
      <c r="S2484" s="275"/>
      <c r="T2484" s="276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T2484" s="277" t="s">
        <v>218</v>
      </c>
      <c r="AU2484" s="277" t="s">
        <v>85</v>
      </c>
      <c r="AV2484" s="15" t="s">
        <v>213</v>
      </c>
      <c r="AW2484" s="15" t="s">
        <v>32</v>
      </c>
      <c r="AX2484" s="15" t="s">
        <v>83</v>
      </c>
      <c r="AY2484" s="277" t="s">
        <v>205</v>
      </c>
    </row>
    <row r="2485" s="2" customFormat="1" ht="33" customHeight="1">
      <c r="A2485" s="39"/>
      <c r="B2485" s="40"/>
      <c r="C2485" s="227" t="s">
        <v>2031</v>
      </c>
      <c r="D2485" s="227" t="s">
        <v>208</v>
      </c>
      <c r="E2485" s="228" t="s">
        <v>2032</v>
      </c>
      <c r="F2485" s="229" t="s">
        <v>2033</v>
      </c>
      <c r="G2485" s="230" t="s">
        <v>398</v>
      </c>
      <c r="H2485" s="231">
        <v>211.33500000000001</v>
      </c>
      <c r="I2485" s="232"/>
      <c r="J2485" s="233">
        <f>ROUND(I2485*H2485,2)</f>
        <v>0</v>
      </c>
      <c r="K2485" s="229" t="s">
        <v>212</v>
      </c>
      <c r="L2485" s="45"/>
      <c r="M2485" s="234" t="s">
        <v>1</v>
      </c>
      <c r="N2485" s="235" t="s">
        <v>41</v>
      </c>
      <c r="O2485" s="92"/>
      <c r="P2485" s="236">
        <f>O2485*H2485</f>
        <v>0</v>
      </c>
      <c r="Q2485" s="236">
        <v>0.059709999999999999</v>
      </c>
      <c r="R2485" s="236">
        <f>Q2485*H2485</f>
        <v>12.618812850000001</v>
      </c>
      <c r="S2485" s="236">
        <v>0</v>
      </c>
      <c r="T2485" s="237">
        <f>S2485*H2485</f>
        <v>0</v>
      </c>
      <c r="U2485" s="39"/>
      <c r="V2485" s="39"/>
      <c r="W2485" s="39"/>
      <c r="X2485" s="39"/>
      <c r="Y2485" s="39"/>
      <c r="Z2485" s="39"/>
      <c r="AA2485" s="39"/>
      <c r="AB2485" s="39"/>
      <c r="AC2485" s="39"/>
      <c r="AD2485" s="39"/>
      <c r="AE2485" s="39"/>
      <c r="AR2485" s="238" t="s">
        <v>303</v>
      </c>
      <c r="AT2485" s="238" t="s">
        <v>208</v>
      </c>
      <c r="AU2485" s="238" t="s">
        <v>85</v>
      </c>
      <c r="AY2485" s="18" t="s">
        <v>205</v>
      </c>
      <c r="BE2485" s="239">
        <f>IF(N2485="základní",J2485,0)</f>
        <v>0</v>
      </c>
      <c r="BF2485" s="239">
        <f>IF(N2485="snížená",J2485,0)</f>
        <v>0</v>
      </c>
      <c r="BG2485" s="239">
        <f>IF(N2485="zákl. přenesená",J2485,0)</f>
        <v>0</v>
      </c>
      <c r="BH2485" s="239">
        <f>IF(N2485="sníž. přenesená",J2485,0)</f>
        <v>0</v>
      </c>
      <c r="BI2485" s="239">
        <f>IF(N2485="nulová",J2485,0)</f>
        <v>0</v>
      </c>
      <c r="BJ2485" s="18" t="s">
        <v>83</v>
      </c>
      <c r="BK2485" s="239">
        <f>ROUND(I2485*H2485,2)</f>
        <v>0</v>
      </c>
      <c r="BL2485" s="18" t="s">
        <v>303</v>
      </c>
      <c r="BM2485" s="238" t="s">
        <v>2034</v>
      </c>
    </row>
    <row r="2486" s="2" customFormat="1">
      <c r="A2486" s="39"/>
      <c r="B2486" s="40"/>
      <c r="C2486" s="41"/>
      <c r="D2486" s="240" t="s">
        <v>216</v>
      </c>
      <c r="E2486" s="41"/>
      <c r="F2486" s="241" t="s">
        <v>2035</v>
      </c>
      <c r="G2486" s="41"/>
      <c r="H2486" s="41"/>
      <c r="I2486" s="242"/>
      <c r="J2486" s="41"/>
      <c r="K2486" s="41"/>
      <c r="L2486" s="45"/>
      <c r="M2486" s="243"/>
      <c r="N2486" s="244"/>
      <c r="O2486" s="92"/>
      <c r="P2486" s="92"/>
      <c r="Q2486" s="92"/>
      <c r="R2486" s="92"/>
      <c r="S2486" s="92"/>
      <c r="T2486" s="93"/>
      <c r="U2486" s="39"/>
      <c r="V2486" s="39"/>
      <c r="W2486" s="39"/>
      <c r="X2486" s="39"/>
      <c r="Y2486" s="39"/>
      <c r="Z2486" s="39"/>
      <c r="AA2486" s="39"/>
      <c r="AB2486" s="39"/>
      <c r="AC2486" s="39"/>
      <c r="AD2486" s="39"/>
      <c r="AE2486" s="39"/>
      <c r="AT2486" s="18" t="s">
        <v>216</v>
      </c>
      <c r="AU2486" s="18" t="s">
        <v>85</v>
      </c>
    </row>
    <row r="2487" s="13" customFormat="1">
      <c r="A2487" s="13"/>
      <c r="B2487" s="245"/>
      <c r="C2487" s="246"/>
      <c r="D2487" s="247" t="s">
        <v>218</v>
      </c>
      <c r="E2487" s="248" t="s">
        <v>1</v>
      </c>
      <c r="F2487" s="249" t="s">
        <v>219</v>
      </c>
      <c r="G2487" s="246"/>
      <c r="H2487" s="248" t="s">
        <v>1</v>
      </c>
      <c r="I2487" s="250"/>
      <c r="J2487" s="246"/>
      <c r="K2487" s="246"/>
      <c r="L2487" s="251"/>
      <c r="M2487" s="252"/>
      <c r="N2487" s="253"/>
      <c r="O2487" s="253"/>
      <c r="P2487" s="253"/>
      <c r="Q2487" s="253"/>
      <c r="R2487" s="253"/>
      <c r="S2487" s="253"/>
      <c r="T2487" s="254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T2487" s="255" t="s">
        <v>218</v>
      </c>
      <c r="AU2487" s="255" t="s">
        <v>85</v>
      </c>
      <c r="AV2487" s="13" t="s">
        <v>83</v>
      </c>
      <c r="AW2487" s="13" t="s">
        <v>32</v>
      </c>
      <c r="AX2487" s="13" t="s">
        <v>76</v>
      </c>
      <c r="AY2487" s="255" t="s">
        <v>205</v>
      </c>
    </row>
    <row r="2488" s="13" customFormat="1">
      <c r="A2488" s="13"/>
      <c r="B2488" s="245"/>
      <c r="C2488" s="246"/>
      <c r="D2488" s="247" t="s">
        <v>218</v>
      </c>
      <c r="E2488" s="248" t="s">
        <v>1</v>
      </c>
      <c r="F2488" s="249" t="s">
        <v>220</v>
      </c>
      <c r="G2488" s="246"/>
      <c r="H2488" s="248" t="s">
        <v>1</v>
      </c>
      <c r="I2488" s="250"/>
      <c r="J2488" s="246"/>
      <c r="K2488" s="246"/>
      <c r="L2488" s="251"/>
      <c r="M2488" s="252"/>
      <c r="N2488" s="253"/>
      <c r="O2488" s="253"/>
      <c r="P2488" s="253"/>
      <c r="Q2488" s="253"/>
      <c r="R2488" s="253"/>
      <c r="S2488" s="253"/>
      <c r="T2488" s="254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T2488" s="255" t="s">
        <v>218</v>
      </c>
      <c r="AU2488" s="255" t="s">
        <v>85</v>
      </c>
      <c r="AV2488" s="13" t="s">
        <v>83</v>
      </c>
      <c r="AW2488" s="13" t="s">
        <v>32</v>
      </c>
      <c r="AX2488" s="13" t="s">
        <v>76</v>
      </c>
      <c r="AY2488" s="255" t="s">
        <v>205</v>
      </c>
    </row>
    <row r="2489" s="13" customFormat="1">
      <c r="A2489" s="13"/>
      <c r="B2489" s="245"/>
      <c r="C2489" s="246"/>
      <c r="D2489" s="247" t="s">
        <v>218</v>
      </c>
      <c r="E2489" s="248" t="s">
        <v>1</v>
      </c>
      <c r="F2489" s="249" t="s">
        <v>222</v>
      </c>
      <c r="G2489" s="246"/>
      <c r="H2489" s="248" t="s">
        <v>1</v>
      </c>
      <c r="I2489" s="250"/>
      <c r="J2489" s="246"/>
      <c r="K2489" s="246"/>
      <c r="L2489" s="251"/>
      <c r="M2489" s="252"/>
      <c r="N2489" s="253"/>
      <c r="O2489" s="253"/>
      <c r="P2489" s="253"/>
      <c r="Q2489" s="253"/>
      <c r="R2489" s="253"/>
      <c r="S2489" s="253"/>
      <c r="T2489" s="254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T2489" s="255" t="s">
        <v>218</v>
      </c>
      <c r="AU2489" s="255" t="s">
        <v>85</v>
      </c>
      <c r="AV2489" s="13" t="s">
        <v>83</v>
      </c>
      <c r="AW2489" s="13" t="s">
        <v>32</v>
      </c>
      <c r="AX2489" s="13" t="s">
        <v>76</v>
      </c>
      <c r="AY2489" s="255" t="s">
        <v>205</v>
      </c>
    </row>
    <row r="2490" s="14" customFormat="1">
      <c r="A2490" s="14"/>
      <c r="B2490" s="256"/>
      <c r="C2490" s="257"/>
      <c r="D2490" s="247" t="s">
        <v>218</v>
      </c>
      <c r="E2490" s="258" t="s">
        <v>1</v>
      </c>
      <c r="F2490" s="259" t="s">
        <v>2036</v>
      </c>
      <c r="G2490" s="257"/>
      <c r="H2490" s="260">
        <v>172.41900000000001</v>
      </c>
      <c r="I2490" s="261"/>
      <c r="J2490" s="257"/>
      <c r="K2490" s="257"/>
      <c r="L2490" s="262"/>
      <c r="M2490" s="263"/>
      <c r="N2490" s="264"/>
      <c r="O2490" s="264"/>
      <c r="P2490" s="264"/>
      <c r="Q2490" s="264"/>
      <c r="R2490" s="264"/>
      <c r="S2490" s="264"/>
      <c r="T2490" s="265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66" t="s">
        <v>218</v>
      </c>
      <c r="AU2490" s="266" t="s">
        <v>85</v>
      </c>
      <c r="AV2490" s="14" t="s">
        <v>85</v>
      </c>
      <c r="AW2490" s="14" t="s">
        <v>32</v>
      </c>
      <c r="AX2490" s="14" t="s">
        <v>76</v>
      </c>
      <c r="AY2490" s="266" t="s">
        <v>205</v>
      </c>
    </row>
    <row r="2491" s="14" customFormat="1">
      <c r="A2491" s="14"/>
      <c r="B2491" s="256"/>
      <c r="C2491" s="257"/>
      <c r="D2491" s="247" t="s">
        <v>218</v>
      </c>
      <c r="E2491" s="258" t="s">
        <v>1</v>
      </c>
      <c r="F2491" s="259" t="s">
        <v>2037</v>
      </c>
      <c r="G2491" s="257"/>
      <c r="H2491" s="260">
        <v>38.915999999999997</v>
      </c>
      <c r="I2491" s="261"/>
      <c r="J2491" s="257"/>
      <c r="K2491" s="257"/>
      <c r="L2491" s="262"/>
      <c r="M2491" s="263"/>
      <c r="N2491" s="264"/>
      <c r="O2491" s="264"/>
      <c r="P2491" s="264"/>
      <c r="Q2491" s="264"/>
      <c r="R2491" s="264"/>
      <c r="S2491" s="264"/>
      <c r="T2491" s="265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T2491" s="266" t="s">
        <v>218</v>
      </c>
      <c r="AU2491" s="266" t="s">
        <v>85</v>
      </c>
      <c r="AV2491" s="14" t="s">
        <v>85</v>
      </c>
      <c r="AW2491" s="14" t="s">
        <v>32</v>
      </c>
      <c r="AX2491" s="14" t="s">
        <v>76</v>
      </c>
      <c r="AY2491" s="266" t="s">
        <v>205</v>
      </c>
    </row>
    <row r="2492" s="15" customFormat="1">
      <c r="A2492" s="15"/>
      <c r="B2492" s="267"/>
      <c r="C2492" s="268"/>
      <c r="D2492" s="247" t="s">
        <v>218</v>
      </c>
      <c r="E2492" s="269" t="s">
        <v>1</v>
      </c>
      <c r="F2492" s="270" t="s">
        <v>229</v>
      </c>
      <c r="G2492" s="268"/>
      <c r="H2492" s="271">
        <v>211.33500000000001</v>
      </c>
      <c r="I2492" s="272"/>
      <c r="J2492" s="268"/>
      <c r="K2492" s="268"/>
      <c r="L2492" s="273"/>
      <c r="M2492" s="274"/>
      <c r="N2492" s="275"/>
      <c r="O2492" s="275"/>
      <c r="P2492" s="275"/>
      <c r="Q2492" s="275"/>
      <c r="R2492" s="275"/>
      <c r="S2492" s="275"/>
      <c r="T2492" s="276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T2492" s="277" t="s">
        <v>218</v>
      </c>
      <c r="AU2492" s="277" t="s">
        <v>85</v>
      </c>
      <c r="AV2492" s="15" t="s">
        <v>213</v>
      </c>
      <c r="AW2492" s="15" t="s">
        <v>32</v>
      </c>
      <c r="AX2492" s="15" t="s">
        <v>83</v>
      </c>
      <c r="AY2492" s="277" t="s">
        <v>205</v>
      </c>
    </row>
    <row r="2493" s="2" customFormat="1" ht="37.8" customHeight="1">
      <c r="A2493" s="39"/>
      <c r="B2493" s="40"/>
      <c r="C2493" s="227" t="s">
        <v>2038</v>
      </c>
      <c r="D2493" s="227" t="s">
        <v>208</v>
      </c>
      <c r="E2493" s="228" t="s">
        <v>2039</v>
      </c>
      <c r="F2493" s="229" t="s">
        <v>2040</v>
      </c>
      <c r="G2493" s="230" t="s">
        <v>398</v>
      </c>
      <c r="H2493" s="231">
        <v>6.4660000000000002</v>
      </c>
      <c r="I2493" s="232"/>
      <c r="J2493" s="233">
        <f>ROUND(I2493*H2493,2)</f>
        <v>0</v>
      </c>
      <c r="K2493" s="229" t="s">
        <v>212</v>
      </c>
      <c r="L2493" s="45"/>
      <c r="M2493" s="234" t="s">
        <v>1</v>
      </c>
      <c r="N2493" s="235" t="s">
        <v>41</v>
      </c>
      <c r="O2493" s="92"/>
      <c r="P2493" s="236">
        <f>O2493*H2493</f>
        <v>0</v>
      </c>
      <c r="Q2493" s="236">
        <v>0.02964</v>
      </c>
      <c r="R2493" s="236">
        <f>Q2493*H2493</f>
        <v>0.19165224</v>
      </c>
      <c r="S2493" s="236">
        <v>0</v>
      </c>
      <c r="T2493" s="237">
        <f>S2493*H2493</f>
        <v>0</v>
      </c>
      <c r="U2493" s="39"/>
      <c r="V2493" s="39"/>
      <c r="W2493" s="39"/>
      <c r="X2493" s="39"/>
      <c r="Y2493" s="39"/>
      <c r="Z2493" s="39"/>
      <c r="AA2493" s="39"/>
      <c r="AB2493" s="39"/>
      <c r="AC2493" s="39"/>
      <c r="AD2493" s="39"/>
      <c r="AE2493" s="39"/>
      <c r="AR2493" s="238" t="s">
        <v>303</v>
      </c>
      <c r="AT2493" s="238" t="s">
        <v>208</v>
      </c>
      <c r="AU2493" s="238" t="s">
        <v>85</v>
      </c>
      <c r="AY2493" s="18" t="s">
        <v>205</v>
      </c>
      <c r="BE2493" s="239">
        <f>IF(N2493="základní",J2493,0)</f>
        <v>0</v>
      </c>
      <c r="BF2493" s="239">
        <f>IF(N2493="snížená",J2493,0)</f>
        <v>0</v>
      </c>
      <c r="BG2493" s="239">
        <f>IF(N2493="zákl. přenesená",J2493,0)</f>
        <v>0</v>
      </c>
      <c r="BH2493" s="239">
        <f>IF(N2493="sníž. přenesená",J2493,0)</f>
        <v>0</v>
      </c>
      <c r="BI2493" s="239">
        <f>IF(N2493="nulová",J2493,0)</f>
        <v>0</v>
      </c>
      <c r="BJ2493" s="18" t="s">
        <v>83</v>
      </c>
      <c r="BK2493" s="239">
        <f>ROUND(I2493*H2493,2)</f>
        <v>0</v>
      </c>
      <c r="BL2493" s="18" t="s">
        <v>303</v>
      </c>
      <c r="BM2493" s="238" t="s">
        <v>2041</v>
      </c>
    </row>
    <row r="2494" s="2" customFormat="1">
      <c r="A2494" s="39"/>
      <c r="B2494" s="40"/>
      <c r="C2494" s="41"/>
      <c r="D2494" s="240" t="s">
        <v>216</v>
      </c>
      <c r="E2494" s="41"/>
      <c r="F2494" s="241" t="s">
        <v>2042</v>
      </c>
      <c r="G2494" s="41"/>
      <c r="H2494" s="41"/>
      <c r="I2494" s="242"/>
      <c r="J2494" s="41"/>
      <c r="K2494" s="41"/>
      <c r="L2494" s="45"/>
      <c r="M2494" s="243"/>
      <c r="N2494" s="244"/>
      <c r="O2494" s="92"/>
      <c r="P2494" s="92"/>
      <c r="Q2494" s="92"/>
      <c r="R2494" s="92"/>
      <c r="S2494" s="92"/>
      <c r="T2494" s="93"/>
      <c r="U2494" s="39"/>
      <c r="V2494" s="39"/>
      <c r="W2494" s="39"/>
      <c r="X2494" s="39"/>
      <c r="Y2494" s="39"/>
      <c r="Z2494" s="39"/>
      <c r="AA2494" s="39"/>
      <c r="AB2494" s="39"/>
      <c r="AC2494" s="39"/>
      <c r="AD2494" s="39"/>
      <c r="AE2494" s="39"/>
      <c r="AT2494" s="18" t="s">
        <v>216</v>
      </c>
      <c r="AU2494" s="18" t="s">
        <v>85</v>
      </c>
    </row>
    <row r="2495" s="13" customFormat="1">
      <c r="A2495" s="13"/>
      <c r="B2495" s="245"/>
      <c r="C2495" s="246"/>
      <c r="D2495" s="247" t="s">
        <v>218</v>
      </c>
      <c r="E2495" s="248" t="s">
        <v>1</v>
      </c>
      <c r="F2495" s="249" t="s">
        <v>219</v>
      </c>
      <c r="G2495" s="246"/>
      <c r="H2495" s="248" t="s">
        <v>1</v>
      </c>
      <c r="I2495" s="250"/>
      <c r="J2495" s="246"/>
      <c r="K2495" s="246"/>
      <c r="L2495" s="251"/>
      <c r="M2495" s="252"/>
      <c r="N2495" s="253"/>
      <c r="O2495" s="253"/>
      <c r="P2495" s="253"/>
      <c r="Q2495" s="253"/>
      <c r="R2495" s="253"/>
      <c r="S2495" s="253"/>
      <c r="T2495" s="254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T2495" s="255" t="s">
        <v>218</v>
      </c>
      <c r="AU2495" s="255" t="s">
        <v>85</v>
      </c>
      <c r="AV2495" s="13" t="s">
        <v>83</v>
      </c>
      <c r="AW2495" s="13" t="s">
        <v>32</v>
      </c>
      <c r="AX2495" s="13" t="s">
        <v>76</v>
      </c>
      <c r="AY2495" s="255" t="s">
        <v>205</v>
      </c>
    </row>
    <row r="2496" s="13" customFormat="1">
      <c r="A2496" s="13"/>
      <c r="B2496" s="245"/>
      <c r="C2496" s="246"/>
      <c r="D2496" s="247" t="s">
        <v>218</v>
      </c>
      <c r="E2496" s="248" t="s">
        <v>1</v>
      </c>
      <c r="F2496" s="249" t="s">
        <v>220</v>
      </c>
      <c r="G2496" s="246"/>
      <c r="H2496" s="248" t="s">
        <v>1</v>
      </c>
      <c r="I2496" s="250"/>
      <c r="J2496" s="246"/>
      <c r="K2496" s="246"/>
      <c r="L2496" s="251"/>
      <c r="M2496" s="252"/>
      <c r="N2496" s="253"/>
      <c r="O2496" s="253"/>
      <c r="P2496" s="253"/>
      <c r="Q2496" s="253"/>
      <c r="R2496" s="253"/>
      <c r="S2496" s="253"/>
      <c r="T2496" s="254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T2496" s="255" t="s">
        <v>218</v>
      </c>
      <c r="AU2496" s="255" t="s">
        <v>85</v>
      </c>
      <c r="AV2496" s="13" t="s">
        <v>83</v>
      </c>
      <c r="AW2496" s="13" t="s">
        <v>32</v>
      </c>
      <c r="AX2496" s="13" t="s">
        <v>76</v>
      </c>
      <c r="AY2496" s="255" t="s">
        <v>205</v>
      </c>
    </row>
    <row r="2497" s="13" customFormat="1">
      <c r="A2497" s="13"/>
      <c r="B2497" s="245"/>
      <c r="C2497" s="246"/>
      <c r="D2497" s="247" t="s">
        <v>218</v>
      </c>
      <c r="E2497" s="248" t="s">
        <v>1</v>
      </c>
      <c r="F2497" s="249" t="s">
        <v>222</v>
      </c>
      <c r="G2497" s="246"/>
      <c r="H2497" s="248" t="s">
        <v>1</v>
      </c>
      <c r="I2497" s="250"/>
      <c r="J2497" s="246"/>
      <c r="K2497" s="246"/>
      <c r="L2497" s="251"/>
      <c r="M2497" s="252"/>
      <c r="N2497" s="253"/>
      <c r="O2497" s="253"/>
      <c r="P2497" s="253"/>
      <c r="Q2497" s="253"/>
      <c r="R2497" s="253"/>
      <c r="S2497" s="253"/>
      <c r="T2497" s="254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T2497" s="255" t="s">
        <v>218</v>
      </c>
      <c r="AU2497" s="255" t="s">
        <v>85</v>
      </c>
      <c r="AV2497" s="13" t="s">
        <v>83</v>
      </c>
      <c r="AW2497" s="13" t="s">
        <v>32</v>
      </c>
      <c r="AX2497" s="13" t="s">
        <v>76</v>
      </c>
      <c r="AY2497" s="255" t="s">
        <v>205</v>
      </c>
    </row>
    <row r="2498" s="14" customFormat="1">
      <c r="A2498" s="14"/>
      <c r="B2498" s="256"/>
      <c r="C2498" s="257"/>
      <c r="D2498" s="247" t="s">
        <v>218</v>
      </c>
      <c r="E2498" s="258" t="s">
        <v>1</v>
      </c>
      <c r="F2498" s="259" t="s">
        <v>2043</v>
      </c>
      <c r="G2498" s="257"/>
      <c r="H2498" s="260">
        <v>2.7629999999999999</v>
      </c>
      <c r="I2498" s="261"/>
      <c r="J2498" s="257"/>
      <c r="K2498" s="257"/>
      <c r="L2498" s="262"/>
      <c r="M2498" s="263"/>
      <c r="N2498" s="264"/>
      <c r="O2498" s="264"/>
      <c r="P2498" s="264"/>
      <c r="Q2498" s="264"/>
      <c r="R2498" s="264"/>
      <c r="S2498" s="264"/>
      <c r="T2498" s="265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66" t="s">
        <v>218</v>
      </c>
      <c r="AU2498" s="266" t="s">
        <v>85</v>
      </c>
      <c r="AV2498" s="14" t="s">
        <v>85</v>
      </c>
      <c r="AW2498" s="14" t="s">
        <v>32</v>
      </c>
      <c r="AX2498" s="14" t="s">
        <v>76</v>
      </c>
      <c r="AY2498" s="266" t="s">
        <v>205</v>
      </c>
    </row>
    <row r="2499" s="14" customFormat="1">
      <c r="A2499" s="14"/>
      <c r="B2499" s="256"/>
      <c r="C2499" s="257"/>
      <c r="D2499" s="247" t="s">
        <v>218</v>
      </c>
      <c r="E2499" s="258" t="s">
        <v>1</v>
      </c>
      <c r="F2499" s="259" t="s">
        <v>2044</v>
      </c>
      <c r="G2499" s="257"/>
      <c r="H2499" s="260">
        <v>3.7029999999999998</v>
      </c>
      <c r="I2499" s="261"/>
      <c r="J2499" s="257"/>
      <c r="K2499" s="257"/>
      <c r="L2499" s="262"/>
      <c r="M2499" s="263"/>
      <c r="N2499" s="264"/>
      <c r="O2499" s="264"/>
      <c r="P2499" s="264"/>
      <c r="Q2499" s="264"/>
      <c r="R2499" s="264"/>
      <c r="S2499" s="264"/>
      <c r="T2499" s="265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66" t="s">
        <v>218</v>
      </c>
      <c r="AU2499" s="266" t="s">
        <v>85</v>
      </c>
      <c r="AV2499" s="14" t="s">
        <v>85</v>
      </c>
      <c r="AW2499" s="14" t="s">
        <v>32</v>
      </c>
      <c r="AX2499" s="14" t="s">
        <v>76</v>
      </c>
      <c r="AY2499" s="266" t="s">
        <v>205</v>
      </c>
    </row>
    <row r="2500" s="15" customFormat="1">
      <c r="A2500" s="15"/>
      <c r="B2500" s="267"/>
      <c r="C2500" s="268"/>
      <c r="D2500" s="247" t="s">
        <v>218</v>
      </c>
      <c r="E2500" s="269" t="s">
        <v>1</v>
      </c>
      <c r="F2500" s="270" t="s">
        <v>229</v>
      </c>
      <c r="G2500" s="268"/>
      <c r="H2500" s="271">
        <v>6.4660000000000002</v>
      </c>
      <c r="I2500" s="272"/>
      <c r="J2500" s="268"/>
      <c r="K2500" s="268"/>
      <c r="L2500" s="273"/>
      <c r="M2500" s="274"/>
      <c r="N2500" s="275"/>
      <c r="O2500" s="275"/>
      <c r="P2500" s="275"/>
      <c r="Q2500" s="275"/>
      <c r="R2500" s="275"/>
      <c r="S2500" s="275"/>
      <c r="T2500" s="276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T2500" s="277" t="s">
        <v>218</v>
      </c>
      <c r="AU2500" s="277" t="s">
        <v>85</v>
      </c>
      <c r="AV2500" s="15" t="s">
        <v>213</v>
      </c>
      <c r="AW2500" s="15" t="s">
        <v>32</v>
      </c>
      <c r="AX2500" s="15" t="s">
        <v>83</v>
      </c>
      <c r="AY2500" s="277" t="s">
        <v>205</v>
      </c>
    </row>
    <row r="2501" s="2" customFormat="1" ht="24.15" customHeight="1">
      <c r="A2501" s="39"/>
      <c r="B2501" s="40"/>
      <c r="C2501" s="227" t="s">
        <v>2045</v>
      </c>
      <c r="D2501" s="227" t="s">
        <v>208</v>
      </c>
      <c r="E2501" s="228" t="s">
        <v>2046</v>
      </c>
      <c r="F2501" s="229" t="s">
        <v>2047</v>
      </c>
      <c r="G2501" s="230" t="s">
        <v>398</v>
      </c>
      <c r="H2501" s="231">
        <v>529.01999999999998</v>
      </c>
      <c r="I2501" s="232"/>
      <c r="J2501" s="233">
        <f>ROUND(I2501*H2501,2)</f>
        <v>0</v>
      </c>
      <c r="K2501" s="229" t="s">
        <v>212</v>
      </c>
      <c r="L2501" s="45"/>
      <c r="M2501" s="234" t="s">
        <v>1</v>
      </c>
      <c r="N2501" s="235" t="s">
        <v>41</v>
      </c>
      <c r="O2501" s="92"/>
      <c r="P2501" s="236">
        <f>O2501*H2501</f>
        <v>0</v>
      </c>
      <c r="Q2501" s="236">
        <v>0.02188</v>
      </c>
      <c r="R2501" s="236">
        <f>Q2501*H2501</f>
        <v>11.574957599999999</v>
      </c>
      <c r="S2501" s="236">
        <v>0</v>
      </c>
      <c r="T2501" s="237">
        <f>S2501*H2501</f>
        <v>0</v>
      </c>
      <c r="U2501" s="39"/>
      <c r="V2501" s="39"/>
      <c r="W2501" s="39"/>
      <c r="X2501" s="39"/>
      <c r="Y2501" s="39"/>
      <c r="Z2501" s="39"/>
      <c r="AA2501" s="39"/>
      <c r="AB2501" s="39"/>
      <c r="AC2501" s="39"/>
      <c r="AD2501" s="39"/>
      <c r="AE2501" s="39"/>
      <c r="AR2501" s="238" t="s">
        <v>303</v>
      </c>
      <c r="AT2501" s="238" t="s">
        <v>208</v>
      </c>
      <c r="AU2501" s="238" t="s">
        <v>85</v>
      </c>
      <c r="AY2501" s="18" t="s">
        <v>205</v>
      </c>
      <c r="BE2501" s="239">
        <f>IF(N2501="základní",J2501,0)</f>
        <v>0</v>
      </c>
      <c r="BF2501" s="239">
        <f>IF(N2501="snížená",J2501,0)</f>
        <v>0</v>
      </c>
      <c r="BG2501" s="239">
        <f>IF(N2501="zákl. přenesená",J2501,0)</f>
        <v>0</v>
      </c>
      <c r="BH2501" s="239">
        <f>IF(N2501="sníž. přenesená",J2501,0)</f>
        <v>0</v>
      </c>
      <c r="BI2501" s="239">
        <f>IF(N2501="nulová",J2501,0)</f>
        <v>0</v>
      </c>
      <c r="BJ2501" s="18" t="s">
        <v>83</v>
      </c>
      <c r="BK2501" s="239">
        <f>ROUND(I2501*H2501,2)</f>
        <v>0</v>
      </c>
      <c r="BL2501" s="18" t="s">
        <v>303</v>
      </c>
      <c r="BM2501" s="238" t="s">
        <v>2048</v>
      </c>
    </row>
    <row r="2502" s="2" customFormat="1">
      <c r="A2502" s="39"/>
      <c r="B2502" s="40"/>
      <c r="C2502" s="41"/>
      <c r="D2502" s="240" t="s">
        <v>216</v>
      </c>
      <c r="E2502" s="41"/>
      <c r="F2502" s="241" t="s">
        <v>2049</v>
      </c>
      <c r="G2502" s="41"/>
      <c r="H2502" s="41"/>
      <c r="I2502" s="242"/>
      <c r="J2502" s="41"/>
      <c r="K2502" s="41"/>
      <c r="L2502" s="45"/>
      <c r="M2502" s="243"/>
      <c r="N2502" s="244"/>
      <c r="O2502" s="92"/>
      <c r="P2502" s="92"/>
      <c r="Q2502" s="92"/>
      <c r="R2502" s="92"/>
      <c r="S2502" s="92"/>
      <c r="T2502" s="93"/>
      <c r="U2502" s="39"/>
      <c r="V2502" s="39"/>
      <c r="W2502" s="39"/>
      <c r="X2502" s="39"/>
      <c r="Y2502" s="39"/>
      <c r="Z2502" s="39"/>
      <c r="AA2502" s="39"/>
      <c r="AB2502" s="39"/>
      <c r="AC2502" s="39"/>
      <c r="AD2502" s="39"/>
      <c r="AE2502" s="39"/>
      <c r="AT2502" s="18" t="s">
        <v>216</v>
      </c>
      <c r="AU2502" s="18" t="s">
        <v>85</v>
      </c>
    </row>
    <row r="2503" s="13" customFormat="1">
      <c r="A2503" s="13"/>
      <c r="B2503" s="245"/>
      <c r="C2503" s="246"/>
      <c r="D2503" s="247" t="s">
        <v>218</v>
      </c>
      <c r="E2503" s="248" t="s">
        <v>1</v>
      </c>
      <c r="F2503" s="249" t="s">
        <v>219</v>
      </c>
      <c r="G2503" s="246"/>
      <c r="H2503" s="248" t="s">
        <v>1</v>
      </c>
      <c r="I2503" s="250"/>
      <c r="J2503" s="246"/>
      <c r="K2503" s="246"/>
      <c r="L2503" s="251"/>
      <c r="M2503" s="252"/>
      <c r="N2503" s="253"/>
      <c r="O2503" s="253"/>
      <c r="P2503" s="253"/>
      <c r="Q2503" s="253"/>
      <c r="R2503" s="253"/>
      <c r="S2503" s="253"/>
      <c r="T2503" s="254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T2503" s="255" t="s">
        <v>218</v>
      </c>
      <c r="AU2503" s="255" t="s">
        <v>85</v>
      </c>
      <c r="AV2503" s="13" t="s">
        <v>83</v>
      </c>
      <c r="AW2503" s="13" t="s">
        <v>32</v>
      </c>
      <c r="AX2503" s="13" t="s">
        <v>76</v>
      </c>
      <c r="AY2503" s="255" t="s">
        <v>205</v>
      </c>
    </row>
    <row r="2504" s="13" customFormat="1">
      <c r="A2504" s="13"/>
      <c r="B2504" s="245"/>
      <c r="C2504" s="246"/>
      <c r="D2504" s="247" t="s">
        <v>218</v>
      </c>
      <c r="E2504" s="248" t="s">
        <v>1</v>
      </c>
      <c r="F2504" s="249" t="s">
        <v>220</v>
      </c>
      <c r="G2504" s="246"/>
      <c r="H2504" s="248" t="s">
        <v>1</v>
      </c>
      <c r="I2504" s="250"/>
      <c r="J2504" s="246"/>
      <c r="K2504" s="246"/>
      <c r="L2504" s="251"/>
      <c r="M2504" s="252"/>
      <c r="N2504" s="253"/>
      <c r="O2504" s="253"/>
      <c r="P2504" s="253"/>
      <c r="Q2504" s="253"/>
      <c r="R2504" s="253"/>
      <c r="S2504" s="253"/>
      <c r="T2504" s="254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T2504" s="255" t="s">
        <v>218</v>
      </c>
      <c r="AU2504" s="255" t="s">
        <v>85</v>
      </c>
      <c r="AV2504" s="13" t="s">
        <v>83</v>
      </c>
      <c r="AW2504" s="13" t="s">
        <v>32</v>
      </c>
      <c r="AX2504" s="13" t="s">
        <v>76</v>
      </c>
      <c r="AY2504" s="255" t="s">
        <v>205</v>
      </c>
    </row>
    <row r="2505" s="13" customFormat="1">
      <c r="A2505" s="13"/>
      <c r="B2505" s="245"/>
      <c r="C2505" s="246"/>
      <c r="D2505" s="247" t="s">
        <v>218</v>
      </c>
      <c r="E2505" s="248" t="s">
        <v>1</v>
      </c>
      <c r="F2505" s="249" t="s">
        <v>222</v>
      </c>
      <c r="G2505" s="246"/>
      <c r="H2505" s="248" t="s">
        <v>1</v>
      </c>
      <c r="I2505" s="250"/>
      <c r="J2505" s="246"/>
      <c r="K2505" s="246"/>
      <c r="L2505" s="251"/>
      <c r="M2505" s="252"/>
      <c r="N2505" s="253"/>
      <c r="O2505" s="253"/>
      <c r="P2505" s="253"/>
      <c r="Q2505" s="253"/>
      <c r="R2505" s="253"/>
      <c r="S2505" s="253"/>
      <c r="T2505" s="254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T2505" s="255" t="s">
        <v>218</v>
      </c>
      <c r="AU2505" s="255" t="s">
        <v>85</v>
      </c>
      <c r="AV2505" s="13" t="s">
        <v>83</v>
      </c>
      <c r="AW2505" s="13" t="s">
        <v>32</v>
      </c>
      <c r="AX2505" s="13" t="s">
        <v>76</v>
      </c>
      <c r="AY2505" s="255" t="s">
        <v>205</v>
      </c>
    </row>
    <row r="2506" s="13" customFormat="1">
      <c r="A2506" s="13"/>
      <c r="B2506" s="245"/>
      <c r="C2506" s="246"/>
      <c r="D2506" s="247" t="s">
        <v>218</v>
      </c>
      <c r="E2506" s="248" t="s">
        <v>1</v>
      </c>
      <c r="F2506" s="249" t="s">
        <v>605</v>
      </c>
      <c r="G2506" s="246"/>
      <c r="H2506" s="248" t="s">
        <v>1</v>
      </c>
      <c r="I2506" s="250"/>
      <c r="J2506" s="246"/>
      <c r="K2506" s="246"/>
      <c r="L2506" s="251"/>
      <c r="M2506" s="252"/>
      <c r="N2506" s="253"/>
      <c r="O2506" s="253"/>
      <c r="P2506" s="253"/>
      <c r="Q2506" s="253"/>
      <c r="R2506" s="253"/>
      <c r="S2506" s="253"/>
      <c r="T2506" s="254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T2506" s="255" t="s">
        <v>218</v>
      </c>
      <c r="AU2506" s="255" t="s">
        <v>85</v>
      </c>
      <c r="AV2506" s="13" t="s">
        <v>83</v>
      </c>
      <c r="AW2506" s="13" t="s">
        <v>32</v>
      </c>
      <c r="AX2506" s="13" t="s">
        <v>76</v>
      </c>
      <c r="AY2506" s="255" t="s">
        <v>205</v>
      </c>
    </row>
    <row r="2507" s="14" customFormat="1">
      <c r="A2507" s="14"/>
      <c r="B2507" s="256"/>
      <c r="C2507" s="257"/>
      <c r="D2507" s="247" t="s">
        <v>218</v>
      </c>
      <c r="E2507" s="258" t="s">
        <v>1</v>
      </c>
      <c r="F2507" s="259" t="s">
        <v>1884</v>
      </c>
      <c r="G2507" s="257"/>
      <c r="H2507" s="260">
        <v>27.010000000000002</v>
      </c>
      <c r="I2507" s="261"/>
      <c r="J2507" s="257"/>
      <c r="K2507" s="257"/>
      <c r="L2507" s="262"/>
      <c r="M2507" s="263"/>
      <c r="N2507" s="264"/>
      <c r="O2507" s="264"/>
      <c r="P2507" s="264"/>
      <c r="Q2507" s="264"/>
      <c r="R2507" s="264"/>
      <c r="S2507" s="264"/>
      <c r="T2507" s="265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T2507" s="266" t="s">
        <v>218</v>
      </c>
      <c r="AU2507" s="266" t="s">
        <v>85</v>
      </c>
      <c r="AV2507" s="14" t="s">
        <v>85</v>
      </c>
      <c r="AW2507" s="14" t="s">
        <v>32</v>
      </c>
      <c r="AX2507" s="14" t="s">
        <v>76</v>
      </c>
      <c r="AY2507" s="266" t="s">
        <v>205</v>
      </c>
    </row>
    <row r="2508" s="14" customFormat="1">
      <c r="A2508" s="14"/>
      <c r="B2508" s="256"/>
      <c r="C2508" s="257"/>
      <c r="D2508" s="247" t="s">
        <v>218</v>
      </c>
      <c r="E2508" s="258" t="s">
        <v>1</v>
      </c>
      <c r="F2508" s="259" t="s">
        <v>1882</v>
      </c>
      <c r="G2508" s="257"/>
      <c r="H2508" s="260">
        <v>28.800000000000001</v>
      </c>
      <c r="I2508" s="261"/>
      <c r="J2508" s="257"/>
      <c r="K2508" s="257"/>
      <c r="L2508" s="262"/>
      <c r="M2508" s="263"/>
      <c r="N2508" s="264"/>
      <c r="O2508" s="264"/>
      <c r="P2508" s="264"/>
      <c r="Q2508" s="264"/>
      <c r="R2508" s="264"/>
      <c r="S2508" s="264"/>
      <c r="T2508" s="265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T2508" s="266" t="s">
        <v>218</v>
      </c>
      <c r="AU2508" s="266" t="s">
        <v>85</v>
      </c>
      <c r="AV2508" s="14" t="s">
        <v>85</v>
      </c>
      <c r="AW2508" s="14" t="s">
        <v>32</v>
      </c>
      <c r="AX2508" s="14" t="s">
        <v>76</v>
      </c>
      <c r="AY2508" s="266" t="s">
        <v>205</v>
      </c>
    </row>
    <row r="2509" s="14" customFormat="1">
      <c r="A2509" s="14"/>
      <c r="B2509" s="256"/>
      <c r="C2509" s="257"/>
      <c r="D2509" s="247" t="s">
        <v>218</v>
      </c>
      <c r="E2509" s="258" t="s">
        <v>1</v>
      </c>
      <c r="F2509" s="259" t="s">
        <v>1809</v>
      </c>
      <c r="G2509" s="257"/>
      <c r="H2509" s="260">
        <v>14.6</v>
      </c>
      <c r="I2509" s="261"/>
      <c r="J2509" s="257"/>
      <c r="K2509" s="257"/>
      <c r="L2509" s="262"/>
      <c r="M2509" s="263"/>
      <c r="N2509" s="264"/>
      <c r="O2509" s="264"/>
      <c r="P2509" s="264"/>
      <c r="Q2509" s="264"/>
      <c r="R2509" s="264"/>
      <c r="S2509" s="264"/>
      <c r="T2509" s="265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T2509" s="266" t="s">
        <v>218</v>
      </c>
      <c r="AU2509" s="266" t="s">
        <v>85</v>
      </c>
      <c r="AV2509" s="14" t="s">
        <v>85</v>
      </c>
      <c r="AW2509" s="14" t="s">
        <v>32</v>
      </c>
      <c r="AX2509" s="14" t="s">
        <v>76</v>
      </c>
      <c r="AY2509" s="266" t="s">
        <v>205</v>
      </c>
    </row>
    <row r="2510" s="14" customFormat="1">
      <c r="A2510" s="14"/>
      <c r="B2510" s="256"/>
      <c r="C2510" s="257"/>
      <c r="D2510" s="247" t="s">
        <v>218</v>
      </c>
      <c r="E2510" s="258" t="s">
        <v>1</v>
      </c>
      <c r="F2510" s="259" t="s">
        <v>1885</v>
      </c>
      <c r="G2510" s="257"/>
      <c r="H2510" s="260">
        <v>37.590000000000003</v>
      </c>
      <c r="I2510" s="261"/>
      <c r="J2510" s="257"/>
      <c r="K2510" s="257"/>
      <c r="L2510" s="262"/>
      <c r="M2510" s="263"/>
      <c r="N2510" s="264"/>
      <c r="O2510" s="264"/>
      <c r="P2510" s="264"/>
      <c r="Q2510" s="264"/>
      <c r="R2510" s="264"/>
      <c r="S2510" s="264"/>
      <c r="T2510" s="265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T2510" s="266" t="s">
        <v>218</v>
      </c>
      <c r="AU2510" s="266" t="s">
        <v>85</v>
      </c>
      <c r="AV2510" s="14" t="s">
        <v>85</v>
      </c>
      <c r="AW2510" s="14" t="s">
        <v>32</v>
      </c>
      <c r="AX2510" s="14" t="s">
        <v>76</v>
      </c>
      <c r="AY2510" s="266" t="s">
        <v>205</v>
      </c>
    </row>
    <row r="2511" s="14" customFormat="1">
      <c r="A2511" s="14"/>
      <c r="B2511" s="256"/>
      <c r="C2511" s="257"/>
      <c r="D2511" s="247" t="s">
        <v>218</v>
      </c>
      <c r="E2511" s="258" t="s">
        <v>1</v>
      </c>
      <c r="F2511" s="259" t="s">
        <v>1886</v>
      </c>
      <c r="G2511" s="257"/>
      <c r="H2511" s="260">
        <v>14.85</v>
      </c>
      <c r="I2511" s="261"/>
      <c r="J2511" s="257"/>
      <c r="K2511" s="257"/>
      <c r="L2511" s="262"/>
      <c r="M2511" s="263"/>
      <c r="N2511" s="264"/>
      <c r="O2511" s="264"/>
      <c r="P2511" s="264"/>
      <c r="Q2511" s="264"/>
      <c r="R2511" s="264"/>
      <c r="S2511" s="264"/>
      <c r="T2511" s="265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66" t="s">
        <v>218</v>
      </c>
      <c r="AU2511" s="266" t="s">
        <v>85</v>
      </c>
      <c r="AV2511" s="14" t="s">
        <v>85</v>
      </c>
      <c r="AW2511" s="14" t="s">
        <v>32</v>
      </c>
      <c r="AX2511" s="14" t="s">
        <v>76</v>
      </c>
      <c r="AY2511" s="266" t="s">
        <v>205</v>
      </c>
    </row>
    <row r="2512" s="14" customFormat="1">
      <c r="A2512" s="14"/>
      <c r="B2512" s="256"/>
      <c r="C2512" s="257"/>
      <c r="D2512" s="247" t="s">
        <v>218</v>
      </c>
      <c r="E2512" s="258" t="s">
        <v>1</v>
      </c>
      <c r="F2512" s="259" t="s">
        <v>1806</v>
      </c>
      <c r="G2512" s="257"/>
      <c r="H2512" s="260">
        <v>10.6</v>
      </c>
      <c r="I2512" s="261"/>
      <c r="J2512" s="257"/>
      <c r="K2512" s="257"/>
      <c r="L2512" s="262"/>
      <c r="M2512" s="263"/>
      <c r="N2512" s="264"/>
      <c r="O2512" s="264"/>
      <c r="P2512" s="264"/>
      <c r="Q2512" s="264"/>
      <c r="R2512" s="264"/>
      <c r="S2512" s="264"/>
      <c r="T2512" s="265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T2512" s="266" t="s">
        <v>218</v>
      </c>
      <c r="AU2512" s="266" t="s">
        <v>85</v>
      </c>
      <c r="AV2512" s="14" t="s">
        <v>85</v>
      </c>
      <c r="AW2512" s="14" t="s">
        <v>32</v>
      </c>
      <c r="AX2512" s="14" t="s">
        <v>76</v>
      </c>
      <c r="AY2512" s="266" t="s">
        <v>205</v>
      </c>
    </row>
    <row r="2513" s="14" customFormat="1">
      <c r="A2513" s="14"/>
      <c r="B2513" s="256"/>
      <c r="C2513" s="257"/>
      <c r="D2513" s="247" t="s">
        <v>218</v>
      </c>
      <c r="E2513" s="258" t="s">
        <v>1</v>
      </c>
      <c r="F2513" s="259" t="s">
        <v>1807</v>
      </c>
      <c r="G2513" s="257"/>
      <c r="H2513" s="260">
        <v>7.1799999999999997</v>
      </c>
      <c r="I2513" s="261"/>
      <c r="J2513" s="257"/>
      <c r="K2513" s="257"/>
      <c r="L2513" s="262"/>
      <c r="M2513" s="263"/>
      <c r="N2513" s="264"/>
      <c r="O2513" s="264"/>
      <c r="P2513" s="264"/>
      <c r="Q2513" s="264"/>
      <c r="R2513" s="264"/>
      <c r="S2513" s="264"/>
      <c r="T2513" s="265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66" t="s">
        <v>218</v>
      </c>
      <c r="AU2513" s="266" t="s">
        <v>85</v>
      </c>
      <c r="AV2513" s="14" t="s">
        <v>85</v>
      </c>
      <c r="AW2513" s="14" t="s">
        <v>32</v>
      </c>
      <c r="AX2513" s="14" t="s">
        <v>76</v>
      </c>
      <c r="AY2513" s="266" t="s">
        <v>205</v>
      </c>
    </row>
    <row r="2514" s="14" customFormat="1">
      <c r="A2514" s="14"/>
      <c r="B2514" s="256"/>
      <c r="C2514" s="257"/>
      <c r="D2514" s="247" t="s">
        <v>218</v>
      </c>
      <c r="E2514" s="258" t="s">
        <v>1</v>
      </c>
      <c r="F2514" s="259" t="s">
        <v>1808</v>
      </c>
      <c r="G2514" s="257"/>
      <c r="H2514" s="260">
        <v>288.13</v>
      </c>
      <c r="I2514" s="261"/>
      <c r="J2514" s="257"/>
      <c r="K2514" s="257"/>
      <c r="L2514" s="262"/>
      <c r="M2514" s="263"/>
      <c r="N2514" s="264"/>
      <c r="O2514" s="264"/>
      <c r="P2514" s="264"/>
      <c r="Q2514" s="264"/>
      <c r="R2514" s="264"/>
      <c r="S2514" s="264"/>
      <c r="T2514" s="265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T2514" s="266" t="s">
        <v>218</v>
      </c>
      <c r="AU2514" s="266" t="s">
        <v>85</v>
      </c>
      <c r="AV2514" s="14" t="s">
        <v>85</v>
      </c>
      <c r="AW2514" s="14" t="s">
        <v>32</v>
      </c>
      <c r="AX2514" s="14" t="s">
        <v>76</v>
      </c>
      <c r="AY2514" s="266" t="s">
        <v>205</v>
      </c>
    </row>
    <row r="2515" s="16" customFormat="1">
      <c r="A2515" s="16"/>
      <c r="B2515" s="278"/>
      <c r="C2515" s="279"/>
      <c r="D2515" s="247" t="s">
        <v>218</v>
      </c>
      <c r="E2515" s="280" t="s">
        <v>1</v>
      </c>
      <c r="F2515" s="281" t="s">
        <v>241</v>
      </c>
      <c r="G2515" s="279"/>
      <c r="H2515" s="282">
        <v>428.75999999999999</v>
      </c>
      <c r="I2515" s="283"/>
      <c r="J2515" s="279"/>
      <c r="K2515" s="279"/>
      <c r="L2515" s="284"/>
      <c r="M2515" s="285"/>
      <c r="N2515" s="286"/>
      <c r="O2515" s="286"/>
      <c r="P2515" s="286"/>
      <c r="Q2515" s="286"/>
      <c r="R2515" s="286"/>
      <c r="S2515" s="286"/>
      <c r="T2515" s="287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T2515" s="288" t="s">
        <v>218</v>
      </c>
      <c r="AU2515" s="288" t="s">
        <v>85</v>
      </c>
      <c r="AV2515" s="16" t="s">
        <v>214</v>
      </c>
      <c r="AW2515" s="16" t="s">
        <v>32</v>
      </c>
      <c r="AX2515" s="16" t="s">
        <v>76</v>
      </c>
      <c r="AY2515" s="288" t="s">
        <v>205</v>
      </c>
    </row>
    <row r="2516" s="13" customFormat="1">
      <c r="A2516" s="13"/>
      <c r="B2516" s="245"/>
      <c r="C2516" s="246"/>
      <c r="D2516" s="247" t="s">
        <v>218</v>
      </c>
      <c r="E2516" s="248" t="s">
        <v>1</v>
      </c>
      <c r="F2516" s="249" t="s">
        <v>608</v>
      </c>
      <c r="G2516" s="246"/>
      <c r="H2516" s="248" t="s">
        <v>1</v>
      </c>
      <c r="I2516" s="250"/>
      <c r="J2516" s="246"/>
      <c r="K2516" s="246"/>
      <c r="L2516" s="251"/>
      <c r="M2516" s="252"/>
      <c r="N2516" s="253"/>
      <c r="O2516" s="253"/>
      <c r="P2516" s="253"/>
      <c r="Q2516" s="253"/>
      <c r="R2516" s="253"/>
      <c r="S2516" s="253"/>
      <c r="T2516" s="254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T2516" s="255" t="s">
        <v>218</v>
      </c>
      <c r="AU2516" s="255" t="s">
        <v>85</v>
      </c>
      <c r="AV2516" s="13" t="s">
        <v>83</v>
      </c>
      <c r="AW2516" s="13" t="s">
        <v>32</v>
      </c>
      <c r="AX2516" s="13" t="s">
        <v>76</v>
      </c>
      <c r="AY2516" s="255" t="s">
        <v>205</v>
      </c>
    </row>
    <row r="2517" s="14" customFormat="1">
      <c r="A2517" s="14"/>
      <c r="B2517" s="256"/>
      <c r="C2517" s="257"/>
      <c r="D2517" s="247" t="s">
        <v>218</v>
      </c>
      <c r="E2517" s="258" t="s">
        <v>1</v>
      </c>
      <c r="F2517" s="259" t="s">
        <v>2050</v>
      </c>
      <c r="G2517" s="257"/>
      <c r="H2517" s="260">
        <v>5.04</v>
      </c>
      <c r="I2517" s="261"/>
      <c r="J2517" s="257"/>
      <c r="K2517" s="257"/>
      <c r="L2517" s="262"/>
      <c r="M2517" s="263"/>
      <c r="N2517" s="264"/>
      <c r="O2517" s="264"/>
      <c r="P2517" s="264"/>
      <c r="Q2517" s="264"/>
      <c r="R2517" s="264"/>
      <c r="S2517" s="264"/>
      <c r="T2517" s="265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66" t="s">
        <v>218</v>
      </c>
      <c r="AU2517" s="266" t="s">
        <v>85</v>
      </c>
      <c r="AV2517" s="14" t="s">
        <v>85</v>
      </c>
      <c r="AW2517" s="14" t="s">
        <v>32</v>
      </c>
      <c r="AX2517" s="14" t="s">
        <v>76</v>
      </c>
      <c r="AY2517" s="266" t="s">
        <v>205</v>
      </c>
    </row>
    <row r="2518" s="14" customFormat="1">
      <c r="A2518" s="14"/>
      <c r="B2518" s="256"/>
      <c r="C2518" s="257"/>
      <c r="D2518" s="247" t="s">
        <v>218</v>
      </c>
      <c r="E2518" s="258" t="s">
        <v>1</v>
      </c>
      <c r="F2518" s="259" t="s">
        <v>1868</v>
      </c>
      <c r="G2518" s="257"/>
      <c r="H2518" s="260">
        <v>14.560000000000001</v>
      </c>
      <c r="I2518" s="261"/>
      <c r="J2518" s="257"/>
      <c r="K2518" s="257"/>
      <c r="L2518" s="262"/>
      <c r="M2518" s="263"/>
      <c r="N2518" s="264"/>
      <c r="O2518" s="264"/>
      <c r="P2518" s="264"/>
      <c r="Q2518" s="264"/>
      <c r="R2518" s="264"/>
      <c r="S2518" s="264"/>
      <c r="T2518" s="265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66" t="s">
        <v>218</v>
      </c>
      <c r="AU2518" s="266" t="s">
        <v>85</v>
      </c>
      <c r="AV2518" s="14" t="s">
        <v>85</v>
      </c>
      <c r="AW2518" s="14" t="s">
        <v>32</v>
      </c>
      <c r="AX2518" s="14" t="s">
        <v>76</v>
      </c>
      <c r="AY2518" s="266" t="s">
        <v>205</v>
      </c>
    </row>
    <row r="2519" s="14" customFormat="1">
      <c r="A2519" s="14"/>
      <c r="B2519" s="256"/>
      <c r="C2519" s="257"/>
      <c r="D2519" s="247" t="s">
        <v>218</v>
      </c>
      <c r="E2519" s="258" t="s">
        <v>1</v>
      </c>
      <c r="F2519" s="259" t="s">
        <v>1871</v>
      </c>
      <c r="G2519" s="257"/>
      <c r="H2519" s="260">
        <v>23.68</v>
      </c>
      <c r="I2519" s="261"/>
      <c r="J2519" s="257"/>
      <c r="K2519" s="257"/>
      <c r="L2519" s="262"/>
      <c r="M2519" s="263"/>
      <c r="N2519" s="264"/>
      <c r="O2519" s="264"/>
      <c r="P2519" s="264"/>
      <c r="Q2519" s="264"/>
      <c r="R2519" s="264"/>
      <c r="S2519" s="264"/>
      <c r="T2519" s="265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66" t="s">
        <v>218</v>
      </c>
      <c r="AU2519" s="266" t="s">
        <v>85</v>
      </c>
      <c r="AV2519" s="14" t="s">
        <v>85</v>
      </c>
      <c r="AW2519" s="14" t="s">
        <v>32</v>
      </c>
      <c r="AX2519" s="14" t="s">
        <v>76</v>
      </c>
      <c r="AY2519" s="266" t="s">
        <v>205</v>
      </c>
    </row>
    <row r="2520" s="14" customFormat="1">
      <c r="A2520" s="14"/>
      <c r="B2520" s="256"/>
      <c r="C2520" s="257"/>
      <c r="D2520" s="247" t="s">
        <v>218</v>
      </c>
      <c r="E2520" s="258" t="s">
        <v>1</v>
      </c>
      <c r="F2520" s="259" t="s">
        <v>1872</v>
      </c>
      <c r="G2520" s="257"/>
      <c r="H2520" s="260">
        <v>56.979999999999997</v>
      </c>
      <c r="I2520" s="261"/>
      <c r="J2520" s="257"/>
      <c r="K2520" s="257"/>
      <c r="L2520" s="262"/>
      <c r="M2520" s="263"/>
      <c r="N2520" s="264"/>
      <c r="O2520" s="264"/>
      <c r="P2520" s="264"/>
      <c r="Q2520" s="264"/>
      <c r="R2520" s="264"/>
      <c r="S2520" s="264"/>
      <c r="T2520" s="265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T2520" s="266" t="s">
        <v>218</v>
      </c>
      <c r="AU2520" s="266" t="s">
        <v>85</v>
      </c>
      <c r="AV2520" s="14" t="s">
        <v>85</v>
      </c>
      <c r="AW2520" s="14" t="s">
        <v>32</v>
      </c>
      <c r="AX2520" s="14" t="s">
        <v>76</v>
      </c>
      <c r="AY2520" s="266" t="s">
        <v>205</v>
      </c>
    </row>
    <row r="2521" s="16" customFormat="1">
      <c r="A2521" s="16"/>
      <c r="B2521" s="278"/>
      <c r="C2521" s="279"/>
      <c r="D2521" s="247" t="s">
        <v>218</v>
      </c>
      <c r="E2521" s="280" t="s">
        <v>1</v>
      </c>
      <c r="F2521" s="281" t="s">
        <v>241</v>
      </c>
      <c r="G2521" s="279"/>
      <c r="H2521" s="282">
        <v>100.26000000000001</v>
      </c>
      <c r="I2521" s="283"/>
      <c r="J2521" s="279"/>
      <c r="K2521" s="279"/>
      <c r="L2521" s="284"/>
      <c r="M2521" s="285"/>
      <c r="N2521" s="286"/>
      <c r="O2521" s="286"/>
      <c r="P2521" s="286"/>
      <c r="Q2521" s="286"/>
      <c r="R2521" s="286"/>
      <c r="S2521" s="286"/>
      <c r="T2521" s="287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T2521" s="288" t="s">
        <v>218</v>
      </c>
      <c r="AU2521" s="288" t="s">
        <v>85</v>
      </c>
      <c r="AV2521" s="16" t="s">
        <v>214</v>
      </c>
      <c r="AW2521" s="16" t="s">
        <v>32</v>
      </c>
      <c r="AX2521" s="16" t="s">
        <v>76</v>
      </c>
      <c r="AY2521" s="288" t="s">
        <v>205</v>
      </c>
    </row>
    <row r="2522" s="15" customFormat="1">
      <c r="A2522" s="15"/>
      <c r="B2522" s="267"/>
      <c r="C2522" s="268"/>
      <c r="D2522" s="247" t="s">
        <v>218</v>
      </c>
      <c r="E2522" s="269" t="s">
        <v>1</v>
      </c>
      <c r="F2522" s="270" t="s">
        <v>229</v>
      </c>
      <c r="G2522" s="268"/>
      <c r="H2522" s="271">
        <v>529.01999999999998</v>
      </c>
      <c r="I2522" s="272"/>
      <c r="J2522" s="268"/>
      <c r="K2522" s="268"/>
      <c r="L2522" s="273"/>
      <c r="M2522" s="274"/>
      <c r="N2522" s="275"/>
      <c r="O2522" s="275"/>
      <c r="P2522" s="275"/>
      <c r="Q2522" s="275"/>
      <c r="R2522" s="275"/>
      <c r="S2522" s="275"/>
      <c r="T2522" s="276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T2522" s="277" t="s">
        <v>218</v>
      </c>
      <c r="AU2522" s="277" t="s">
        <v>85</v>
      </c>
      <c r="AV2522" s="15" t="s">
        <v>213</v>
      </c>
      <c r="AW2522" s="15" t="s">
        <v>32</v>
      </c>
      <c r="AX2522" s="15" t="s">
        <v>83</v>
      </c>
      <c r="AY2522" s="277" t="s">
        <v>205</v>
      </c>
    </row>
    <row r="2523" s="2" customFormat="1" ht="16.5" customHeight="1">
      <c r="A2523" s="39"/>
      <c r="B2523" s="40"/>
      <c r="C2523" s="227" t="s">
        <v>2051</v>
      </c>
      <c r="D2523" s="227" t="s">
        <v>208</v>
      </c>
      <c r="E2523" s="228" t="s">
        <v>2052</v>
      </c>
      <c r="F2523" s="229" t="s">
        <v>2053</v>
      </c>
      <c r="G2523" s="230" t="s">
        <v>398</v>
      </c>
      <c r="H2523" s="231">
        <v>33.786999999999999</v>
      </c>
      <c r="I2523" s="232"/>
      <c r="J2523" s="233">
        <f>ROUND(I2523*H2523,2)</f>
        <v>0</v>
      </c>
      <c r="K2523" s="229" t="s">
        <v>1</v>
      </c>
      <c r="L2523" s="45"/>
      <c r="M2523" s="234" t="s">
        <v>1</v>
      </c>
      <c r="N2523" s="235" t="s">
        <v>41</v>
      </c>
      <c r="O2523" s="92"/>
      <c r="P2523" s="236">
        <f>O2523*H2523</f>
        <v>0</v>
      </c>
      <c r="Q2523" s="236">
        <v>0.024879999999999999</v>
      </c>
      <c r="R2523" s="236">
        <f>Q2523*H2523</f>
        <v>0.84062055999999996</v>
      </c>
      <c r="S2523" s="236">
        <v>0</v>
      </c>
      <c r="T2523" s="237">
        <f>S2523*H2523</f>
        <v>0</v>
      </c>
      <c r="U2523" s="39"/>
      <c r="V2523" s="39"/>
      <c r="W2523" s="39"/>
      <c r="X2523" s="39"/>
      <c r="Y2523" s="39"/>
      <c r="Z2523" s="39"/>
      <c r="AA2523" s="39"/>
      <c r="AB2523" s="39"/>
      <c r="AC2523" s="39"/>
      <c r="AD2523" s="39"/>
      <c r="AE2523" s="39"/>
      <c r="AR2523" s="238" t="s">
        <v>303</v>
      </c>
      <c r="AT2523" s="238" t="s">
        <v>208</v>
      </c>
      <c r="AU2523" s="238" t="s">
        <v>85</v>
      </c>
      <c r="AY2523" s="18" t="s">
        <v>205</v>
      </c>
      <c r="BE2523" s="239">
        <f>IF(N2523="základní",J2523,0)</f>
        <v>0</v>
      </c>
      <c r="BF2523" s="239">
        <f>IF(N2523="snížená",J2523,0)</f>
        <v>0</v>
      </c>
      <c r="BG2523" s="239">
        <f>IF(N2523="zákl. přenesená",J2523,0)</f>
        <v>0</v>
      </c>
      <c r="BH2523" s="239">
        <f>IF(N2523="sníž. přenesená",J2523,0)</f>
        <v>0</v>
      </c>
      <c r="BI2523" s="239">
        <f>IF(N2523="nulová",J2523,0)</f>
        <v>0</v>
      </c>
      <c r="BJ2523" s="18" t="s">
        <v>83</v>
      </c>
      <c r="BK2523" s="239">
        <f>ROUND(I2523*H2523,2)</f>
        <v>0</v>
      </c>
      <c r="BL2523" s="18" t="s">
        <v>303</v>
      </c>
      <c r="BM2523" s="238" t="s">
        <v>2054</v>
      </c>
    </row>
    <row r="2524" s="13" customFormat="1">
      <c r="A2524" s="13"/>
      <c r="B2524" s="245"/>
      <c r="C2524" s="246"/>
      <c r="D2524" s="247" t="s">
        <v>218</v>
      </c>
      <c r="E2524" s="248" t="s">
        <v>1</v>
      </c>
      <c r="F2524" s="249" t="s">
        <v>219</v>
      </c>
      <c r="G2524" s="246"/>
      <c r="H2524" s="248" t="s">
        <v>1</v>
      </c>
      <c r="I2524" s="250"/>
      <c r="J2524" s="246"/>
      <c r="K2524" s="246"/>
      <c r="L2524" s="251"/>
      <c r="M2524" s="252"/>
      <c r="N2524" s="253"/>
      <c r="O2524" s="253"/>
      <c r="P2524" s="253"/>
      <c r="Q2524" s="253"/>
      <c r="R2524" s="253"/>
      <c r="S2524" s="253"/>
      <c r="T2524" s="254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T2524" s="255" t="s">
        <v>218</v>
      </c>
      <c r="AU2524" s="255" t="s">
        <v>85</v>
      </c>
      <c r="AV2524" s="13" t="s">
        <v>83</v>
      </c>
      <c r="AW2524" s="13" t="s">
        <v>32</v>
      </c>
      <c r="AX2524" s="13" t="s">
        <v>76</v>
      </c>
      <c r="AY2524" s="255" t="s">
        <v>205</v>
      </c>
    </row>
    <row r="2525" s="13" customFormat="1">
      <c r="A2525" s="13"/>
      <c r="B2525" s="245"/>
      <c r="C2525" s="246"/>
      <c r="D2525" s="247" t="s">
        <v>218</v>
      </c>
      <c r="E2525" s="248" t="s">
        <v>1</v>
      </c>
      <c r="F2525" s="249" t="s">
        <v>220</v>
      </c>
      <c r="G2525" s="246"/>
      <c r="H2525" s="248" t="s">
        <v>1</v>
      </c>
      <c r="I2525" s="250"/>
      <c r="J2525" s="246"/>
      <c r="K2525" s="246"/>
      <c r="L2525" s="251"/>
      <c r="M2525" s="252"/>
      <c r="N2525" s="253"/>
      <c r="O2525" s="253"/>
      <c r="P2525" s="253"/>
      <c r="Q2525" s="253"/>
      <c r="R2525" s="253"/>
      <c r="S2525" s="253"/>
      <c r="T2525" s="254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T2525" s="255" t="s">
        <v>218</v>
      </c>
      <c r="AU2525" s="255" t="s">
        <v>85</v>
      </c>
      <c r="AV2525" s="13" t="s">
        <v>83</v>
      </c>
      <c r="AW2525" s="13" t="s">
        <v>32</v>
      </c>
      <c r="AX2525" s="13" t="s">
        <v>76</v>
      </c>
      <c r="AY2525" s="255" t="s">
        <v>205</v>
      </c>
    </row>
    <row r="2526" s="13" customFormat="1">
      <c r="A2526" s="13"/>
      <c r="B2526" s="245"/>
      <c r="C2526" s="246"/>
      <c r="D2526" s="247" t="s">
        <v>218</v>
      </c>
      <c r="E2526" s="248" t="s">
        <v>1</v>
      </c>
      <c r="F2526" s="249" t="s">
        <v>222</v>
      </c>
      <c r="G2526" s="246"/>
      <c r="H2526" s="248" t="s">
        <v>1</v>
      </c>
      <c r="I2526" s="250"/>
      <c r="J2526" s="246"/>
      <c r="K2526" s="246"/>
      <c r="L2526" s="251"/>
      <c r="M2526" s="252"/>
      <c r="N2526" s="253"/>
      <c r="O2526" s="253"/>
      <c r="P2526" s="253"/>
      <c r="Q2526" s="253"/>
      <c r="R2526" s="253"/>
      <c r="S2526" s="253"/>
      <c r="T2526" s="254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55" t="s">
        <v>218</v>
      </c>
      <c r="AU2526" s="255" t="s">
        <v>85</v>
      </c>
      <c r="AV2526" s="13" t="s">
        <v>83</v>
      </c>
      <c r="AW2526" s="13" t="s">
        <v>32</v>
      </c>
      <c r="AX2526" s="13" t="s">
        <v>76</v>
      </c>
      <c r="AY2526" s="255" t="s">
        <v>205</v>
      </c>
    </row>
    <row r="2527" s="13" customFormat="1">
      <c r="A2527" s="13"/>
      <c r="B2527" s="245"/>
      <c r="C2527" s="246"/>
      <c r="D2527" s="247" t="s">
        <v>218</v>
      </c>
      <c r="E2527" s="248" t="s">
        <v>1</v>
      </c>
      <c r="F2527" s="249" t="s">
        <v>605</v>
      </c>
      <c r="G2527" s="246"/>
      <c r="H2527" s="248" t="s">
        <v>1</v>
      </c>
      <c r="I2527" s="250"/>
      <c r="J2527" s="246"/>
      <c r="K2527" s="246"/>
      <c r="L2527" s="251"/>
      <c r="M2527" s="252"/>
      <c r="N2527" s="253"/>
      <c r="O2527" s="253"/>
      <c r="P2527" s="253"/>
      <c r="Q2527" s="253"/>
      <c r="R2527" s="253"/>
      <c r="S2527" s="253"/>
      <c r="T2527" s="254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T2527" s="255" t="s">
        <v>218</v>
      </c>
      <c r="AU2527" s="255" t="s">
        <v>85</v>
      </c>
      <c r="AV2527" s="13" t="s">
        <v>83</v>
      </c>
      <c r="AW2527" s="13" t="s">
        <v>32</v>
      </c>
      <c r="AX2527" s="13" t="s">
        <v>76</v>
      </c>
      <c r="AY2527" s="255" t="s">
        <v>205</v>
      </c>
    </row>
    <row r="2528" s="14" customFormat="1">
      <c r="A2528" s="14"/>
      <c r="B2528" s="256"/>
      <c r="C2528" s="257"/>
      <c r="D2528" s="247" t="s">
        <v>218</v>
      </c>
      <c r="E2528" s="258" t="s">
        <v>1</v>
      </c>
      <c r="F2528" s="259" t="s">
        <v>2055</v>
      </c>
      <c r="G2528" s="257"/>
      <c r="H2528" s="260">
        <v>33.786999999999999</v>
      </c>
      <c r="I2528" s="261"/>
      <c r="J2528" s="257"/>
      <c r="K2528" s="257"/>
      <c r="L2528" s="262"/>
      <c r="M2528" s="263"/>
      <c r="N2528" s="264"/>
      <c r="O2528" s="264"/>
      <c r="P2528" s="264"/>
      <c r="Q2528" s="264"/>
      <c r="R2528" s="264"/>
      <c r="S2528" s="264"/>
      <c r="T2528" s="265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T2528" s="266" t="s">
        <v>218</v>
      </c>
      <c r="AU2528" s="266" t="s">
        <v>85</v>
      </c>
      <c r="AV2528" s="14" t="s">
        <v>85</v>
      </c>
      <c r="AW2528" s="14" t="s">
        <v>32</v>
      </c>
      <c r="AX2528" s="14" t="s">
        <v>76</v>
      </c>
      <c r="AY2528" s="266" t="s">
        <v>205</v>
      </c>
    </row>
    <row r="2529" s="15" customFormat="1">
      <c r="A2529" s="15"/>
      <c r="B2529" s="267"/>
      <c r="C2529" s="268"/>
      <c r="D2529" s="247" t="s">
        <v>218</v>
      </c>
      <c r="E2529" s="269" t="s">
        <v>1</v>
      </c>
      <c r="F2529" s="270" t="s">
        <v>229</v>
      </c>
      <c r="G2529" s="268"/>
      <c r="H2529" s="271">
        <v>33.786999999999999</v>
      </c>
      <c r="I2529" s="272"/>
      <c r="J2529" s="268"/>
      <c r="K2529" s="268"/>
      <c r="L2529" s="273"/>
      <c r="M2529" s="274"/>
      <c r="N2529" s="275"/>
      <c r="O2529" s="275"/>
      <c r="P2529" s="275"/>
      <c r="Q2529" s="275"/>
      <c r="R2529" s="275"/>
      <c r="S2529" s="275"/>
      <c r="T2529" s="276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T2529" s="277" t="s">
        <v>218</v>
      </c>
      <c r="AU2529" s="277" t="s">
        <v>85</v>
      </c>
      <c r="AV2529" s="15" t="s">
        <v>213</v>
      </c>
      <c r="AW2529" s="15" t="s">
        <v>32</v>
      </c>
      <c r="AX2529" s="15" t="s">
        <v>83</v>
      </c>
      <c r="AY2529" s="277" t="s">
        <v>205</v>
      </c>
    </row>
    <row r="2530" s="2" customFormat="1" ht="24.15" customHeight="1">
      <c r="A2530" s="39"/>
      <c r="B2530" s="40"/>
      <c r="C2530" s="227" t="s">
        <v>2056</v>
      </c>
      <c r="D2530" s="227" t="s">
        <v>208</v>
      </c>
      <c r="E2530" s="228" t="s">
        <v>2057</v>
      </c>
      <c r="F2530" s="229" t="s">
        <v>2058</v>
      </c>
      <c r="G2530" s="230" t="s">
        <v>398</v>
      </c>
      <c r="H2530" s="231">
        <v>52.170000000000002</v>
      </c>
      <c r="I2530" s="232"/>
      <c r="J2530" s="233">
        <f>ROUND(I2530*H2530,2)</f>
        <v>0</v>
      </c>
      <c r="K2530" s="229" t="s">
        <v>212</v>
      </c>
      <c r="L2530" s="45"/>
      <c r="M2530" s="234" t="s">
        <v>1</v>
      </c>
      <c r="N2530" s="235" t="s">
        <v>41</v>
      </c>
      <c r="O2530" s="92"/>
      <c r="P2530" s="236">
        <f>O2530*H2530</f>
        <v>0</v>
      </c>
      <c r="Q2530" s="236">
        <v>0.0126</v>
      </c>
      <c r="R2530" s="236">
        <f>Q2530*H2530</f>
        <v>0.65734199999999998</v>
      </c>
      <c r="S2530" s="236">
        <v>0</v>
      </c>
      <c r="T2530" s="237">
        <f>S2530*H2530</f>
        <v>0</v>
      </c>
      <c r="U2530" s="39"/>
      <c r="V2530" s="39"/>
      <c r="W2530" s="39"/>
      <c r="X2530" s="39"/>
      <c r="Y2530" s="39"/>
      <c r="Z2530" s="39"/>
      <c r="AA2530" s="39"/>
      <c r="AB2530" s="39"/>
      <c r="AC2530" s="39"/>
      <c r="AD2530" s="39"/>
      <c r="AE2530" s="39"/>
      <c r="AR2530" s="238" t="s">
        <v>303</v>
      </c>
      <c r="AT2530" s="238" t="s">
        <v>208</v>
      </c>
      <c r="AU2530" s="238" t="s">
        <v>85</v>
      </c>
      <c r="AY2530" s="18" t="s">
        <v>205</v>
      </c>
      <c r="BE2530" s="239">
        <f>IF(N2530="základní",J2530,0)</f>
        <v>0</v>
      </c>
      <c r="BF2530" s="239">
        <f>IF(N2530="snížená",J2530,0)</f>
        <v>0</v>
      </c>
      <c r="BG2530" s="239">
        <f>IF(N2530="zákl. přenesená",J2530,0)</f>
        <v>0</v>
      </c>
      <c r="BH2530" s="239">
        <f>IF(N2530="sníž. přenesená",J2530,0)</f>
        <v>0</v>
      </c>
      <c r="BI2530" s="239">
        <f>IF(N2530="nulová",J2530,0)</f>
        <v>0</v>
      </c>
      <c r="BJ2530" s="18" t="s">
        <v>83</v>
      </c>
      <c r="BK2530" s="239">
        <f>ROUND(I2530*H2530,2)</f>
        <v>0</v>
      </c>
      <c r="BL2530" s="18" t="s">
        <v>303</v>
      </c>
      <c r="BM2530" s="238" t="s">
        <v>2059</v>
      </c>
    </row>
    <row r="2531" s="2" customFormat="1">
      <c r="A2531" s="39"/>
      <c r="B2531" s="40"/>
      <c r="C2531" s="41"/>
      <c r="D2531" s="240" t="s">
        <v>216</v>
      </c>
      <c r="E2531" s="41"/>
      <c r="F2531" s="241" t="s">
        <v>2060</v>
      </c>
      <c r="G2531" s="41"/>
      <c r="H2531" s="41"/>
      <c r="I2531" s="242"/>
      <c r="J2531" s="41"/>
      <c r="K2531" s="41"/>
      <c r="L2531" s="45"/>
      <c r="M2531" s="243"/>
      <c r="N2531" s="244"/>
      <c r="O2531" s="92"/>
      <c r="P2531" s="92"/>
      <c r="Q2531" s="92"/>
      <c r="R2531" s="92"/>
      <c r="S2531" s="92"/>
      <c r="T2531" s="93"/>
      <c r="U2531" s="39"/>
      <c r="V2531" s="39"/>
      <c r="W2531" s="39"/>
      <c r="X2531" s="39"/>
      <c r="Y2531" s="39"/>
      <c r="Z2531" s="39"/>
      <c r="AA2531" s="39"/>
      <c r="AB2531" s="39"/>
      <c r="AC2531" s="39"/>
      <c r="AD2531" s="39"/>
      <c r="AE2531" s="39"/>
      <c r="AT2531" s="18" t="s">
        <v>216</v>
      </c>
      <c r="AU2531" s="18" t="s">
        <v>85</v>
      </c>
    </row>
    <row r="2532" s="13" customFormat="1">
      <c r="A2532" s="13"/>
      <c r="B2532" s="245"/>
      <c r="C2532" s="246"/>
      <c r="D2532" s="247" t="s">
        <v>218</v>
      </c>
      <c r="E2532" s="248" t="s">
        <v>1</v>
      </c>
      <c r="F2532" s="249" t="s">
        <v>219</v>
      </c>
      <c r="G2532" s="246"/>
      <c r="H2532" s="248" t="s">
        <v>1</v>
      </c>
      <c r="I2532" s="250"/>
      <c r="J2532" s="246"/>
      <c r="K2532" s="246"/>
      <c r="L2532" s="251"/>
      <c r="M2532" s="252"/>
      <c r="N2532" s="253"/>
      <c r="O2532" s="253"/>
      <c r="P2532" s="253"/>
      <c r="Q2532" s="253"/>
      <c r="R2532" s="253"/>
      <c r="S2532" s="253"/>
      <c r="T2532" s="254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T2532" s="255" t="s">
        <v>218</v>
      </c>
      <c r="AU2532" s="255" t="s">
        <v>85</v>
      </c>
      <c r="AV2532" s="13" t="s">
        <v>83</v>
      </c>
      <c r="AW2532" s="13" t="s">
        <v>32</v>
      </c>
      <c r="AX2532" s="13" t="s">
        <v>76</v>
      </c>
      <c r="AY2532" s="255" t="s">
        <v>205</v>
      </c>
    </row>
    <row r="2533" s="13" customFormat="1">
      <c r="A2533" s="13"/>
      <c r="B2533" s="245"/>
      <c r="C2533" s="246"/>
      <c r="D2533" s="247" t="s">
        <v>218</v>
      </c>
      <c r="E2533" s="248" t="s">
        <v>1</v>
      </c>
      <c r="F2533" s="249" t="s">
        <v>220</v>
      </c>
      <c r="G2533" s="246"/>
      <c r="H2533" s="248" t="s">
        <v>1</v>
      </c>
      <c r="I2533" s="250"/>
      <c r="J2533" s="246"/>
      <c r="K2533" s="246"/>
      <c r="L2533" s="251"/>
      <c r="M2533" s="252"/>
      <c r="N2533" s="253"/>
      <c r="O2533" s="253"/>
      <c r="P2533" s="253"/>
      <c r="Q2533" s="253"/>
      <c r="R2533" s="253"/>
      <c r="S2533" s="253"/>
      <c r="T2533" s="254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T2533" s="255" t="s">
        <v>218</v>
      </c>
      <c r="AU2533" s="255" t="s">
        <v>85</v>
      </c>
      <c r="AV2533" s="13" t="s">
        <v>83</v>
      </c>
      <c r="AW2533" s="13" t="s">
        <v>32</v>
      </c>
      <c r="AX2533" s="13" t="s">
        <v>76</v>
      </c>
      <c r="AY2533" s="255" t="s">
        <v>205</v>
      </c>
    </row>
    <row r="2534" s="13" customFormat="1">
      <c r="A2534" s="13"/>
      <c r="B2534" s="245"/>
      <c r="C2534" s="246"/>
      <c r="D2534" s="247" t="s">
        <v>218</v>
      </c>
      <c r="E2534" s="248" t="s">
        <v>1</v>
      </c>
      <c r="F2534" s="249" t="s">
        <v>222</v>
      </c>
      <c r="G2534" s="246"/>
      <c r="H2534" s="248" t="s">
        <v>1</v>
      </c>
      <c r="I2534" s="250"/>
      <c r="J2534" s="246"/>
      <c r="K2534" s="246"/>
      <c r="L2534" s="251"/>
      <c r="M2534" s="252"/>
      <c r="N2534" s="253"/>
      <c r="O2534" s="253"/>
      <c r="P2534" s="253"/>
      <c r="Q2534" s="253"/>
      <c r="R2534" s="253"/>
      <c r="S2534" s="253"/>
      <c r="T2534" s="254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T2534" s="255" t="s">
        <v>218</v>
      </c>
      <c r="AU2534" s="255" t="s">
        <v>85</v>
      </c>
      <c r="AV2534" s="13" t="s">
        <v>83</v>
      </c>
      <c r="AW2534" s="13" t="s">
        <v>32</v>
      </c>
      <c r="AX2534" s="13" t="s">
        <v>76</v>
      </c>
      <c r="AY2534" s="255" t="s">
        <v>205</v>
      </c>
    </row>
    <row r="2535" s="13" customFormat="1">
      <c r="A2535" s="13"/>
      <c r="B2535" s="245"/>
      <c r="C2535" s="246"/>
      <c r="D2535" s="247" t="s">
        <v>218</v>
      </c>
      <c r="E2535" s="248" t="s">
        <v>1</v>
      </c>
      <c r="F2535" s="249" t="s">
        <v>605</v>
      </c>
      <c r="G2535" s="246"/>
      <c r="H2535" s="248" t="s">
        <v>1</v>
      </c>
      <c r="I2535" s="250"/>
      <c r="J2535" s="246"/>
      <c r="K2535" s="246"/>
      <c r="L2535" s="251"/>
      <c r="M2535" s="252"/>
      <c r="N2535" s="253"/>
      <c r="O2535" s="253"/>
      <c r="P2535" s="253"/>
      <c r="Q2535" s="253"/>
      <c r="R2535" s="253"/>
      <c r="S2535" s="253"/>
      <c r="T2535" s="254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T2535" s="255" t="s">
        <v>218</v>
      </c>
      <c r="AU2535" s="255" t="s">
        <v>85</v>
      </c>
      <c r="AV2535" s="13" t="s">
        <v>83</v>
      </c>
      <c r="AW2535" s="13" t="s">
        <v>32</v>
      </c>
      <c r="AX2535" s="13" t="s">
        <v>76</v>
      </c>
      <c r="AY2535" s="255" t="s">
        <v>205</v>
      </c>
    </row>
    <row r="2536" s="14" customFormat="1">
      <c r="A2536" s="14"/>
      <c r="B2536" s="256"/>
      <c r="C2536" s="257"/>
      <c r="D2536" s="247" t="s">
        <v>218</v>
      </c>
      <c r="E2536" s="258" t="s">
        <v>1</v>
      </c>
      <c r="F2536" s="259" t="s">
        <v>1878</v>
      </c>
      <c r="G2536" s="257"/>
      <c r="H2536" s="260">
        <v>8.9600000000000009</v>
      </c>
      <c r="I2536" s="261"/>
      <c r="J2536" s="257"/>
      <c r="K2536" s="257"/>
      <c r="L2536" s="262"/>
      <c r="M2536" s="263"/>
      <c r="N2536" s="264"/>
      <c r="O2536" s="264"/>
      <c r="P2536" s="264"/>
      <c r="Q2536" s="264"/>
      <c r="R2536" s="264"/>
      <c r="S2536" s="264"/>
      <c r="T2536" s="265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T2536" s="266" t="s">
        <v>218</v>
      </c>
      <c r="AU2536" s="266" t="s">
        <v>85</v>
      </c>
      <c r="AV2536" s="14" t="s">
        <v>85</v>
      </c>
      <c r="AW2536" s="14" t="s">
        <v>32</v>
      </c>
      <c r="AX2536" s="14" t="s">
        <v>76</v>
      </c>
      <c r="AY2536" s="266" t="s">
        <v>205</v>
      </c>
    </row>
    <row r="2537" s="14" customFormat="1">
      <c r="A2537" s="14"/>
      <c r="B2537" s="256"/>
      <c r="C2537" s="257"/>
      <c r="D2537" s="247" t="s">
        <v>218</v>
      </c>
      <c r="E2537" s="258" t="s">
        <v>1</v>
      </c>
      <c r="F2537" s="259" t="s">
        <v>1879</v>
      </c>
      <c r="G2537" s="257"/>
      <c r="H2537" s="260">
        <v>17.280000000000001</v>
      </c>
      <c r="I2537" s="261"/>
      <c r="J2537" s="257"/>
      <c r="K2537" s="257"/>
      <c r="L2537" s="262"/>
      <c r="M2537" s="263"/>
      <c r="N2537" s="264"/>
      <c r="O2537" s="264"/>
      <c r="P2537" s="264"/>
      <c r="Q2537" s="264"/>
      <c r="R2537" s="264"/>
      <c r="S2537" s="264"/>
      <c r="T2537" s="265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T2537" s="266" t="s">
        <v>218</v>
      </c>
      <c r="AU2537" s="266" t="s">
        <v>85</v>
      </c>
      <c r="AV2537" s="14" t="s">
        <v>85</v>
      </c>
      <c r="AW2537" s="14" t="s">
        <v>32</v>
      </c>
      <c r="AX2537" s="14" t="s">
        <v>76</v>
      </c>
      <c r="AY2537" s="266" t="s">
        <v>205</v>
      </c>
    </row>
    <row r="2538" s="14" customFormat="1">
      <c r="A2538" s="14"/>
      <c r="B2538" s="256"/>
      <c r="C2538" s="257"/>
      <c r="D2538" s="247" t="s">
        <v>218</v>
      </c>
      <c r="E2538" s="258" t="s">
        <v>1</v>
      </c>
      <c r="F2538" s="259" t="s">
        <v>1880</v>
      </c>
      <c r="G2538" s="257"/>
      <c r="H2538" s="260">
        <v>5.4299999999999997</v>
      </c>
      <c r="I2538" s="261"/>
      <c r="J2538" s="257"/>
      <c r="K2538" s="257"/>
      <c r="L2538" s="262"/>
      <c r="M2538" s="263"/>
      <c r="N2538" s="264"/>
      <c r="O2538" s="264"/>
      <c r="P2538" s="264"/>
      <c r="Q2538" s="264"/>
      <c r="R2538" s="264"/>
      <c r="S2538" s="264"/>
      <c r="T2538" s="265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T2538" s="266" t="s">
        <v>218</v>
      </c>
      <c r="AU2538" s="266" t="s">
        <v>85</v>
      </c>
      <c r="AV2538" s="14" t="s">
        <v>85</v>
      </c>
      <c r="AW2538" s="14" t="s">
        <v>32</v>
      </c>
      <c r="AX2538" s="14" t="s">
        <v>76</v>
      </c>
      <c r="AY2538" s="266" t="s">
        <v>205</v>
      </c>
    </row>
    <row r="2539" s="14" customFormat="1">
      <c r="A2539" s="14"/>
      <c r="B2539" s="256"/>
      <c r="C2539" s="257"/>
      <c r="D2539" s="247" t="s">
        <v>218</v>
      </c>
      <c r="E2539" s="258" t="s">
        <v>1</v>
      </c>
      <c r="F2539" s="259" t="s">
        <v>1881</v>
      </c>
      <c r="G2539" s="257"/>
      <c r="H2539" s="260">
        <v>6.5700000000000003</v>
      </c>
      <c r="I2539" s="261"/>
      <c r="J2539" s="257"/>
      <c r="K2539" s="257"/>
      <c r="L2539" s="262"/>
      <c r="M2539" s="263"/>
      <c r="N2539" s="264"/>
      <c r="O2539" s="264"/>
      <c r="P2539" s="264"/>
      <c r="Q2539" s="264"/>
      <c r="R2539" s="264"/>
      <c r="S2539" s="264"/>
      <c r="T2539" s="265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66" t="s">
        <v>218</v>
      </c>
      <c r="AU2539" s="266" t="s">
        <v>85</v>
      </c>
      <c r="AV2539" s="14" t="s">
        <v>85</v>
      </c>
      <c r="AW2539" s="14" t="s">
        <v>32</v>
      </c>
      <c r="AX2539" s="14" t="s">
        <v>76</v>
      </c>
      <c r="AY2539" s="266" t="s">
        <v>205</v>
      </c>
    </row>
    <row r="2540" s="16" customFormat="1">
      <c r="A2540" s="16"/>
      <c r="B2540" s="278"/>
      <c r="C2540" s="279"/>
      <c r="D2540" s="247" t="s">
        <v>218</v>
      </c>
      <c r="E2540" s="280" t="s">
        <v>1</v>
      </c>
      <c r="F2540" s="281" t="s">
        <v>241</v>
      </c>
      <c r="G2540" s="279"/>
      <c r="H2540" s="282">
        <v>38.240000000000002</v>
      </c>
      <c r="I2540" s="283"/>
      <c r="J2540" s="279"/>
      <c r="K2540" s="279"/>
      <c r="L2540" s="284"/>
      <c r="M2540" s="285"/>
      <c r="N2540" s="286"/>
      <c r="O2540" s="286"/>
      <c r="P2540" s="286"/>
      <c r="Q2540" s="286"/>
      <c r="R2540" s="286"/>
      <c r="S2540" s="286"/>
      <c r="T2540" s="287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T2540" s="288" t="s">
        <v>218</v>
      </c>
      <c r="AU2540" s="288" t="s">
        <v>85</v>
      </c>
      <c r="AV2540" s="16" t="s">
        <v>214</v>
      </c>
      <c r="AW2540" s="16" t="s">
        <v>32</v>
      </c>
      <c r="AX2540" s="16" t="s">
        <v>76</v>
      </c>
      <c r="AY2540" s="288" t="s">
        <v>205</v>
      </c>
    </row>
    <row r="2541" s="13" customFormat="1">
      <c r="A2541" s="13"/>
      <c r="B2541" s="245"/>
      <c r="C2541" s="246"/>
      <c r="D2541" s="247" t="s">
        <v>218</v>
      </c>
      <c r="E2541" s="248" t="s">
        <v>1</v>
      </c>
      <c r="F2541" s="249" t="s">
        <v>608</v>
      </c>
      <c r="G2541" s="246"/>
      <c r="H2541" s="248" t="s">
        <v>1</v>
      </c>
      <c r="I2541" s="250"/>
      <c r="J2541" s="246"/>
      <c r="K2541" s="246"/>
      <c r="L2541" s="251"/>
      <c r="M2541" s="252"/>
      <c r="N2541" s="253"/>
      <c r="O2541" s="253"/>
      <c r="P2541" s="253"/>
      <c r="Q2541" s="253"/>
      <c r="R2541" s="253"/>
      <c r="S2541" s="253"/>
      <c r="T2541" s="254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T2541" s="255" t="s">
        <v>218</v>
      </c>
      <c r="AU2541" s="255" t="s">
        <v>85</v>
      </c>
      <c r="AV2541" s="13" t="s">
        <v>83</v>
      </c>
      <c r="AW2541" s="13" t="s">
        <v>32</v>
      </c>
      <c r="AX2541" s="13" t="s">
        <v>76</v>
      </c>
      <c r="AY2541" s="255" t="s">
        <v>205</v>
      </c>
    </row>
    <row r="2542" s="14" customFormat="1">
      <c r="A2542" s="14"/>
      <c r="B2542" s="256"/>
      <c r="C2542" s="257"/>
      <c r="D2542" s="247" t="s">
        <v>218</v>
      </c>
      <c r="E2542" s="258" t="s">
        <v>1</v>
      </c>
      <c r="F2542" s="259" t="s">
        <v>1869</v>
      </c>
      <c r="G2542" s="257"/>
      <c r="H2542" s="260">
        <v>6.8200000000000003</v>
      </c>
      <c r="I2542" s="261"/>
      <c r="J2542" s="257"/>
      <c r="K2542" s="257"/>
      <c r="L2542" s="262"/>
      <c r="M2542" s="263"/>
      <c r="N2542" s="264"/>
      <c r="O2542" s="264"/>
      <c r="P2542" s="264"/>
      <c r="Q2542" s="264"/>
      <c r="R2542" s="264"/>
      <c r="S2542" s="264"/>
      <c r="T2542" s="265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T2542" s="266" t="s">
        <v>218</v>
      </c>
      <c r="AU2542" s="266" t="s">
        <v>85</v>
      </c>
      <c r="AV2542" s="14" t="s">
        <v>85</v>
      </c>
      <c r="AW2542" s="14" t="s">
        <v>32</v>
      </c>
      <c r="AX2542" s="14" t="s">
        <v>76</v>
      </c>
      <c r="AY2542" s="266" t="s">
        <v>205</v>
      </c>
    </row>
    <row r="2543" s="14" customFormat="1">
      <c r="A2543" s="14"/>
      <c r="B2543" s="256"/>
      <c r="C2543" s="257"/>
      <c r="D2543" s="247" t="s">
        <v>218</v>
      </c>
      <c r="E2543" s="258" t="s">
        <v>1</v>
      </c>
      <c r="F2543" s="259" t="s">
        <v>1870</v>
      </c>
      <c r="G2543" s="257"/>
      <c r="H2543" s="260">
        <v>7.1100000000000003</v>
      </c>
      <c r="I2543" s="261"/>
      <c r="J2543" s="257"/>
      <c r="K2543" s="257"/>
      <c r="L2543" s="262"/>
      <c r="M2543" s="263"/>
      <c r="N2543" s="264"/>
      <c r="O2543" s="264"/>
      <c r="P2543" s="264"/>
      <c r="Q2543" s="264"/>
      <c r="R2543" s="264"/>
      <c r="S2543" s="264"/>
      <c r="T2543" s="265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T2543" s="266" t="s">
        <v>218</v>
      </c>
      <c r="AU2543" s="266" t="s">
        <v>85</v>
      </c>
      <c r="AV2543" s="14" t="s">
        <v>85</v>
      </c>
      <c r="AW2543" s="14" t="s">
        <v>32</v>
      </c>
      <c r="AX2543" s="14" t="s">
        <v>76</v>
      </c>
      <c r="AY2543" s="266" t="s">
        <v>205</v>
      </c>
    </row>
    <row r="2544" s="16" customFormat="1">
      <c r="A2544" s="16"/>
      <c r="B2544" s="278"/>
      <c r="C2544" s="279"/>
      <c r="D2544" s="247" t="s">
        <v>218</v>
      </c>
      <c r="E2544" s="280" t="s">
        <v>1</v>
      </c>
      <c r="F2544" s="281" t="s">
        <v>241</v>
      </c>
      <c r="G2544" s="279"/>
      <c r="H2544" s="282">
        <v>13.93</v>
      </c>
      <c r="I2544" s="283"/>
      <c r="J2544" s="279"/>
      <c r="K2544" s="279"/>
      <c r="L2544" s="284"/>
      <c r="M2544" s="285"/>
      <c r="N2544" s="286"/>
      <c r="O2544" s="286"/>
      <c r="P2544" s="286"/>
      <c r="Q2544" s="286"/>
      <c r="R2544" s="286"/>
      <c r="S2544" s="286"/>
      <c r="T2544" s="287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T2544" s="288" t="s">
        <v>218</v>
      </c>
      <c r="AU2544" s="288" t="s">
        <v>85</v>
      </c>
      <c r="AV2544" s="16" t="s">
        <v>214</v>
      </c>
      <c r="AW2544" s="16" t="s">
        <v>32</v>
      </c>
      <c r="AX2544" s="16" t="s">
        <v>76</v>
      </c>
      <c r="AY2544" s="288" t="s">
        <v>205</v>
      </c>
    </row>
    <row r="2545" s="15" customFormat="1">
      <c r="A2545" s="15"/>
      <c r="B2545" s="267"/>
      <c r="C2545" s="268"/>
      <c r="D2545" s="247" t="s">
        <v>218</v>
      </c>
      <c r="E2545" s="269" t="s">
        <v>1</v>
      </c>
      <c r="F2545" s="270" t="s">
        <v>229</v>
      </c>
      <c r="G2545" s="268"/>
      <c r="H2545" s="271">
        <v>52.170000000000002</v>
      </c>
      <c r="I2545" s="272"/>
      <c r="J2545" s="268"/>
      <c r="K2545" s="268"/>
      <c r="L2545" s="273"/>
      <c r="M2545" s="274"/>
      <c r="N2545" s="275"/>
      <c r="O2545" s="275"/>
      <c r="P2545" s="275"/>
      <c r="Q2545" s="275"/>
      <c r="R2545" s="275"/>
      <c r="S2545" s="275"/>
      <c r="T2545" s="276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T2545" s="277" t="s">
        <v>218</v>
      </c>
      <c r="AU2545" s="277" t="s">
        <v>85</v>
      </c>
      <c r="AV2545" s="15" t="s">
        <v>213</v>
      </c>
      <c r="AW2545" s="15" t="s">
        <v>32</v>
      </c>
      <c r="AX2545" s="15" t="s">
        <v>83</v>
      </c>
      <c r="AY2545" s="277" t="s">
        <v>205</v>
      </c>
    </row>
    <row r="2546" s="2" customFormat="1" ht="16.5" customHeight="1">
      <c r="A2546" s="39"/>
      <c r="B2546" s="40"/>
      <c r="C2546" s="227" t="s">
        <v>2061</v>
      </c>
      <c r="D2546" s="227" t="s">
        <v>208</v>
      </c>
      <c r="E2546" s="228" t="s">
        <v>2062</v>
      </c>
      <c r="F2546" s="229" t="s">
        <v>2063</v>
      </c>
      <c r="G2546" s="230" t="s">
        <v>398</v>
      </c>
      <c r="H2546" s="231">
        <v>613.78999999999996</v>
      </c>
      <c r="I2546" s="232"/>
      <c r="J2546" s="233">
        <f>ROUND(I2546*H2546,2)</f>
        <v>0</v>
      </c>
      <c r="K2546" s="229" t="s">
        <v>212</v>
      </c>
      <c r="L2546" s="45"/>
      <c r="M2546" s="234" t="s">
        <v>1</v>
      </c>
      <c r="N2546" s="235" t="s">
        <v>41</v>
      </c>
      <c r="O2546" s="92"/>
      <c r="P2546" s="236">
        <f>O2546*H2546</f>
        <v>0</v>
      </c>
      <c r="Q2546" s="236">
        <v>0</v>
      </c>
      <c r="R2546" s="236">
        <f>Q2546*H2546</f>
        <v>0</v>
      </c>
      <c r="S2546" s="236">
        <v>0</v>
      </c>
      <c r="T2546" s="237">
        <f>S2546*H2546</f>
        <v>0</v>
      </c>
      <c r="U2546" s="39"/>
      <c r="V2546" s="39"/>
      <c r="W2546" s="39"/>
      <c r="X2546" s="39"/>
      <c r="Y2546" s="39"/>
      <c r="Z2546" s="39"/>
      <c r="AA2546" s="39"/>
      <c r="AB2546" s="39"/>
      <c r="AC2546" s="39"/>
      <c r="AD2546" s="39"/>
      <c r="AE2546" s="39"/>
      <c r="AR2546" s="238" t="s">
        <v>303</v>
      </c>
      <c r="AT2546" s="238" t="s">
        <v>208</v>
      </c>
      <c r="AU2546" s="238" t="s">
        <v>85</v>
      </c>
      <c r="AY2546" s="18" t="s">
        <v>205</v>
      </c>
      <c r="BE2546" s="239">
        <f>IF(N2546="základní",J2546,0)</f>
        <v>0</v>
      </c>
      <c r="BF2546" s="239">
        <f>IF(N2546="snížená",J2546,0)</f>
        <v>0</v>
      </c>
      <c r="BG2546" s="239">
        <f>IF(N2546="zákl. přenesená",J2546,0)</f>
        <v>0</v>
      </c>
      <c r="BH2546" s="239">
        <f>IF(N2546="sníž. přenesená",J2546,0)</f>
        <v>0</v>
      </c>
      <c r="BI2546" s="239">
        <f>IF(N2546="nulová",J2546,0)</f>
        <v>0</v>
      </c>
      <c r="BJ2546" s="18" t="s">
        <v>83</v>
      </c>
      <c r="BK2546" s="239">
        <f>ROUND(I2546*H2546,2)</f>
        <v>0</v>
      </c>
      <c r="BL2546" s="18" t="s">
        <v>303</v>
      </c>
      <c r="BM2546" s="238" t="s">
        <v>2064</v>
      </c>
    </row>
    <row r="2547" s="2" customFormat="1">
      <c r="A2547" s="39"/>
      <c r="B2547" s="40"/>
      <c r="C2547" s="41"/>
      <c r="D2547" s="240" t="s">
        <v>216</v>
      </c>
      <c r="E2547" s="41"/>
      <c r="F2547" s="241" t="s">
        <v>2065</v>
      </c>
      <c r="G2547" s="41"/>
      <c r="H2547" s="41"/>
      <c r="I2547" s="242"/>
      <c r="J2547" s="41"/>
      <c r="K2547" s="41"/>
      <c r="L2547" s="45"/>
      <c r="M2547" s="243"/>
      <c r="N2547" s="244"/>
      <c r="O2547" s="92"/>
      <c r="P2547" s="92"/>
      <c r="Q2547" s="92"/>
      <c r="R2547" s="92"/>
      <c r="S2547" s="92"/>
      <c r="T2547" s="93"/>
      <c r="U2547" s="39"/>
      <c r="V2547" s="39"/>
      <c r="W2547" s="39"/>
      <c r="X2547" s="39"/>
      <c r="Y2547" s="39"/>
      <c r="Z2547" s="39"/>
      <c r="AA2547" s="39"/>
      <c r="AB2547" s="39"/>
      <c r="AC2547" s="39"/>
      <c r="AD2547" s="39"/>
      <c r="AE2547" s="39"/>
      <c r="AT2547" s="18" t="s">
        <v>216</v>
      </c>
      <c r="AU2547" s="18" t="s">
        <v>85</v>
      </c>
    </row>
    <row r="2548" s="2" customFormat="1" ht="24.15" customHeight="1">
      <c r="A2548" s="39"/>
      <c r="B2548" s="40"/>
      <c r="C2548" s="289" t="s">
        <v>2066</v>
      </c>
      <c r="D2548" s="289" t="s">
        <v>386</v>
      </c>
      <c r="E2548" s="290" t="s">
        <v>2067</v>
      </c>
      <c r="F2548" s="291" t="s">
        <v>2068</v>
      </c>
      <c r="G2548" s="292" t="s">
        <v>398</v>
      </c>
      <c r="H2548" s="293">
        <v>689.59299999999996</v>
      </c>
      <c r="I2548" s="294"/>
      <c r="J2548" s="295">
        <f>ROUND(I2548*H2548,2)</f>
        <v>0</v>
      </c>
      <c r="K2548" s="291" t="s">
        <v>212</v>
      </c>
      <c r="L2548" s="296"/>
      <c r="M2548" s="297" t="s">
        <v>1</v>
      </c>
      <c r="N2548" s="298" t="s">
        <v>41</v>
      </c>
      <c r="O2548" s="92"/>
      <c r="P2548" s="236">
        <f>O2548*H2548</f>
        <v>0</v>
      </c>
      <c r="Q2548" s="236">
        <v>0.00016000000000000001</v>
      </c>
      <c r="R2548" s="236">
        <f>Q2548*H2548</f>
        <v>0.11033488</v>
      </c>
      <c r="S2548" s="236">
        <v>0</v>
      </c>
      <c r="T2548" s="237">
        <f>S2548*H2548</f>
        <v>0</v>
      </c>
      <c r="U2548" s="39"/>
      <c r="V2548" s="39"/>
      <c r="W2548" s="39"/>
      <c r="X2548" s="39"/>
      <c r="Y2548" s="39"/>
      <c r="Z2548" s="39"/>
      <c r="AA2548" s="39"/>
      <c r="AB2548" s="39"/>
      <c r="AC2548" s="39"/>
      <c r="AD2548" s="39"/>
      <c r="AE2548" s="39"/>
      <c r="AR2548" s="238" t="s">
        <v>473</v>
      </c>
      <c r="AT2548" s="238" t="s">
        <v>386</v>
      </c>
      <c r="AU2548" s="238" t="s">
        <v>85</v>
      </c>
      <c r="AY2548" s="18" t="s">
        <v>205</v>
      </c>
      <c r="BE2548" s="239">
        <f>IF(N2548="základní",J2548,0)</f>
        <v>0</v>
      </c>
      <c r="BF2548" s="239">
        <f>IF(N2548="snížená",J2548,0)</f>
        <v>0</v>
      </c>
      <c r="BG2548" s="239">
        <f>IF(N2548="zákl. přenesená",J2548,0)</f>
        <v>0</v>
      </c>
      <c r="BH2548" s="239">
        <f>IF(N2548="sníž. přenesená",J2548,0)</f>
        <v>0</v>
      </c>
      <c r="BI2548" s="239">
        <f>IF(N2548="nulová",J2548,0)</f>
        <v>0</v>
      </c>
      <c r="BJ2548" s="18" t="s">
        <v>83</v>
      </c>
      <c r="BK2548" s="239">
        <f>ROUND(I2548*H2548,2)</f>
        <v>0</v>
      </c>
      <c r="BL2548" s="18" t="s">
        <v>303</v>
      </c>
      <c r="BM2548" s="238" t="s">
        <v>2069</v>
      </c>
    </row>
    <row r="2549" s="13" customFormat="1">
      <c r="A2549" s="13"/>
      <c r="B2549" s="245"/>
      <c r="C2549" s="246"/>
      <c r="D2549" s="247" t="s">
        <v>218</v>
      </c>
      <c r="E2549" s="248" t="s">
        <v>1</v>
      </c>
      <c r="F2549" s="249" t="s">
        <v>219</v>
      </c>
      <c r="G2549" s="246"/>
      <c r="H2549" s="248" t="s">
        <v>1</v>
      </c>
      <c r="I2549" s="250"/>
      <c r="J2549" s="246"/>
      <c r="K2549" s="246"/>
      <c r="L2549" s="251"/>
      <c r="M2549" s="252"/>
      <c r="N2549" s="253"/>
      <c r="O2549" s="253"/>
      <c r="P2549" s="253"/>
      <c r="Q2549" s="253"/>
      <c r="R2549" s="253"/>
      <c r="S2549" s="253"/>
      <c r="T2549" s="254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T2549" s="255" t="s">
        <v>218</v>
      </c>
      <c r="AU2549" s="255" t="s">
        <v>85</v>
      </c>
      <c r="AV2549" s="13" t="s">
        <v>83</v>
      </c>
      <c r="AW2549" s="13" t="s">
        <v>32</v>
      </c>
      <c r="AX2549" s="13" t="s">
        <v>76</v>
      </c>
      <c r="AY2549" s="255" t="s">
        <v>205</v>
      </c>
    </row>
    <row r="2550" s="13" customFormat="1">
      <c r="A2550" s="13"/>
      <c r="B2550" s="245"/>
      <c r="C2550" s="246"/>
      <c r="D2550" s="247" t="s">
        <v>218</v>
      </c>
      <c r="E2550" s="248" t="s">
        <v>1</v>
      </c>
      <c r="F2550" s="249" t="s">
        <v>220</v>
      </c>
      <c r="G2550" s="246"/>
      <c r="H2550" s="248" t="s">
        <v>1</v>
      </c>
      <c r="I2550" s="250"/>
      <c r="J2550" s="246"/>
      <c r="K2550" s="246"/>
      <c r="L2550" s="251"/>
      <c r="M2550" s="252"/>
      <c r="N2550" s="253"/>
      <c r="O2550" s="253"/>
      <c r="P2550" s="253"/>
      <c r="Q2550" s="253"/>
      <c r="R2550" s="253"/>
      <c r="S2550" s="253"/>
      <c r="T2550" s="254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T2550" s="255" t="s">
        <v>218</v>
      </c>
      <c r="AU2550" s="255" t="s">
        <v>85</v>
      </c>
      <c r="AV2550" s="13" t="s">
        <v>83</v>
      </c>
      <c r="AW2550" s="13" t="s">
        <v>32</v>
      </c>
      <c r="AX2550" s="13" t="s">
        <v>76</v>
      </c>
      <c r="AY2550" s="255" t="s">
        <v>205</v>
      </c>
    </row>
    <row r="2551" s="13" customFormat="1">
      <c r="A2551" s="13"/>
      <c r="B2551" s="245"/>
      <c r="C2551" s="246"/>
      <c r="D2551" s="247" t="s">
        <v>218</v>
      </c>
      <c r="E2551" s="248" t="s">
        <v>1</v>
      </c>
      <c r="F2551" s="249" t="s">
        <v>222</v>
      </c>
      <c r="G2551" s="246"/>
      <c r="H2551" s="248" t="s">
        <v>1</v>
      </c>
      <c r="I2551" s="250"/>
      <c r="J2551" s="246"/>
      <c r="K2551" s="246"/>
      <c r="L2551" s="251"/>
      <c r="M2551" s="252"/>
      <c r="N2551" s="253"/>
      <c r="O2551" s="253"/>
      <c r="P2551" s="253"/>
      <c r="Q2551" s="253"/>
      <c r="R2551" s="253"/>
      <c r="S2551" s="253"/>
      <c r="T2551" s="254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55" t="s">
        <v>218</v>
      </c>
      <c r="AU2551" s="255" t="s">
        <v>85</v>
      </c>
      <c r="AV2551" s="13" t="s">
        <v>83</v>
      </c>
      <c r="AW2551" s="13" t="s">
        <v>32</v>
      </c>
      <c r="AX2551" s="13" t="s">
        <v>76</v>
      </c>
      <c r="AY2551" s="255" t="s">
        <v>205</v>
      </c>
    </row>
    <row r="2552" s="13" customFormat="1">
      <c r="A2552" s="13"/>
      <c r="B2552" s="245"/>
      <c r="C2552" s="246"/>
      <c r="D2552" s="247" t="s">
        <v>218</v>
      </c>
      <c r="E2552" s="248" t="s">
        <v>1</v>
      </c>
      <c r="F2552" s="249" t="s">
        <v>605</v>
      </c>
      <c r="G2552" s="246"/>
      <c r="H2552" s="248" t="s">
        <v>1</v>
      </c>
      <c r="I2552" s="250"/>
      <c r="J2552" s="246"/>
      <c r="K2552" s="246"/>
      <c r="L2552" s="251"/>
      <c r="M2552" s="252"/>
      <c r="N2552" s="253"/>
      <c r="O2552" s="253"/>
      <c r="P2552" s="253"/>
      <c r="Q2552" s="253"/>
      <c r="R2552" s="253"/>
      <c r="S2552" s="253"/>
      <c r="T2552" s="254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T2552" s="255" t="s">
        <v>218</v>
      </c>
      <c r="AU2552" s="255" t="s">
        <v>85</v>
      </c>
      <c r="AV2552" s="13" t="s">
        <v>83</v>
      </c>
      <c r="AW2552" s="13" t="s">
        <v>32</v>
      </c>
      <c r="AX2552" s="13" t="s">
        <v>76</v>
      </c>
      <c r="AY2552" s="255" t="s">
        <v>205</v>
      </c>
    </row>
    <row r="2553" s="14" customFormat="1">
      <c r="A2553" s="14"/>
      <c r="B2553" s="256"/>
      <c r="C2553" s="257"/>
      <c r="D2553" s="247" t="s">
        <v>218</v>
      </c>
      <c r="E2553" s="258" t="s">
        <v>1</v>
      </c>
      <c r="F2553" s="259" t="s">
        <v>1883</v>
      </c>
      <c r="G2553" s="257"/>
      <c r="H2553" s="260">
        <v>32.600000000000001</v>
      </c>
      <c r="I2553" s="261"/>
      <c r="J2553" s="257"/>
      <c r="K2553" s="257"/>
      <c r="L2553" s="262"/>
      <c r="M2553" s="263"/>
      <c r="N2553" s="264"/>
      <c r="O2553" s="264"/>
      <c r="P2553" s="264"/>
      <c r="Q2553" s="264"/>
      <c r="R2553" s="264"/>
      <c r="S2553" s="264"/>
      <c r="T2553" s="265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T2553" s="266" t="s">
        <v>218</v>
      </c>
      <c r="AU2553" s="266" t="s">
        <v>85</v>
      </c>
      <c r="AV2553" s="14" t="s">
        <v>85</v>
      </c>
      <c r="AW2553" s="14" t="s">
        <v>32</v>
      </c>
      <c r="AX2553" s="14" t="s">
        <v>76</v>
      </c>
      <c r="AY2553" s="266" t="s">
        <v>205</v>
      </c>
    </row>
    <row r="2554" s="14" customFormat="1">
      <c r="A2554" s="14"/>
      <c r="B2554" s="256"/>
      <c r="C2554" s="257"/>
      <c r="D2554" s="247" t="s">
        <v>218</v>
      </c>
      <c r="E2554" s="258" t="s">
        <v>1</v>
      </c>
      <c r="F2554" s="259" t="s">
        <v>1884</v>
      </c>
      <c r="G2554" s="257"/>
      <c r="H2554" s="260">
        <v>27.010000000000002</v>
      </c>
      <c r="I2554" s="261"/>
      <c r="J2554" s="257"/>
      <c r="K2554" s="257"/>
      <c r="L2554" s="262"/>
      <c r="M2554" s="263"/>
      <c r="N2554" s="264"/>
      <c r="O2554" s="264"/>
      <c r="P2554" s="264"/>
      <c r="Q2554" s="264"/>
      <c r="R2554" s="264"/>
      <c r="S2554" s="264"/>
      <c r="T2554" s="265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66" t="s">
        <v>218</v>
      </c>
      <c r="AU2554" s="266" t="s">
        <v>85</v>
      </c>
      <c r="AV2554" s="14" t="s">
        <v>85</v>
      </c>
      <c r="AW2554" s="14" t="s">
        <v>32</v>
      </c>
      <c r="AX2554" s="14" t="s">
        <v>76</v>
      </c>
      <c r="AY2554" s="266" t="s">
        <v>205</v>
      </c>
    </row>
    <row r="2555" s="14" customFormat="1">
      <c r="A2555" s="14"/>
      <c r="B2555" s="256"/>
      <c r="C2555" s="257"/>
      <c r="D2555" s="247" t="s">
        <v>218</v>
      </c>
      <c r="E2555" s="258" t="s">
        <v>1</v>
      </c>
      <c r="F2555" s="259" t="s">
        <v>1878</v>
      </c>
      <c r="G2555" s="257"/>
      <c r="H2555" s="260">
        <v>8.9600000000000009</v>
      </c>
      <c r="I2555" s="261"/>
      <c r="J2555" s="257"/>
      <c r="K2555" s="257"/>
      <c r="L2555" s="262"/>
      <c r="M2555" s="263"/>
      <c r="N2555" s="264"/>
      <c r="O2555" s="264"/>
      <c r="P2555" s="264"/>
      <c r="Q2555" s="264"/>
      <c r="R2555" s="264"/>
      <c r="S2555" s="264"/>
      <c r="T2555" s="265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T2555" s="266" t="s">
        <v>218</v>
      </c>
      <c r="AU2555" s="266" t="s">
        <v>85</v>
      </c>
      <c r="AV2555" s="14" t="s">
        <v>85</v>
      </c>
      <c r="AW2555" s="14" t="s">
        <v>32</v>
      </c>
      <c r="AX2555" s="14" t="s">
        <v>76</v>
      </c>
      <c r="AY2555" s="266" t="s">
        <v>205</v>
      </c>
    </row>
    <row r="2556" s="14" customFormat="1">
      <c r="A2556" s="14"/>
      <c r="B2556" s="256"/>
      <c r="C2556" s="257"/>
      <c r="D2556" s="247" t="s">
        <v>218</v>
      </c>
      <c r="E2556" s="258" t="s">
        <v>1</v>
      </c>
      <c r="F2556" s="259" t="s">
        <v>1879</v>
      </c>
      <c r="G2556" s="257"/>
      <c r="H2556" s="260">
        <v>17.280000000000001</v>
      </c>
      <c r="I2556" s="261"/>
      <c r="J2556" s="257"/>
      <c r="K2556" s="257"/>
      <c r="L2556" s="262"/>
      <c r="M2556" s="263"/>
      <c r="N2556" s="264"/>
      <c r="O2556" s="264"/>
      <c r="P2556" s="264"/>
      <c r="Q2556" s="264"/>
      <c r="R2556" s="264"/>
      <c r="S2556" s="264"/>
      <c r="T2556" s="265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T2556" s="266" t="s">
        <v>218</v>
      </c>
      <c r="AU2556" s="266" t="s">
        <v>85</v>
      </c>
      <c r="AV2556" s="14" t="s">
        <v>85</v>
      </c>
      <c r="AW2556" s="14" t="s">
        <v>32</v>
      </c>
      <c r="AX2556" s="14" t="s">
        <v>76</v>
      </c>
      <c r="AY2556" s="266" t="s">
        <v>205</v>
      </c>
    </row>
    <row r="2557" s="14" customFormat="1">
      <c r="A2557" s="14"/>
      <c r="B2557" s="256"/>
      <c r="C2557" s="257"/>
      <c r="D2557" s="247" t="s">
        <v>218</v>
      </c>
      <c r="E2557" s="258" t="s">
        <v>1</v>
      </c>
      <c r="F2557" s="259" t="s">
        <v>1882</v>
      </c>
      <c r="G2557" s="257"/>
      <c r="H2557" s="260">
        <v>28.800000000000001</v>
      </c>
      <c r="I2557" s="261"/>
      <c r="J2557" s="257"/>
      <c r="K2557" s="257"/>
      <c r="L2557" s="262"/>
      <c r="M2557" s="263"/>
      <c r="N2557" s="264"/>
      <c r="O2557" s="264"/>
      <c r="P2557" s="264"/>
      <c r="Q2557" s="264"/>
      <c r="R2557" s="264"/>
      <c r="S2557" s="264"/>
      <c r="T2557" s="265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T2557" s="266" t="s">
        <v>218</v>
      </c>
      <c r="AU2557" s="266" t="s">
        <v>85</v>
      </c>
      <c r="AV2557" s="14" t="s">
        <v>85</v>
      </c>
      <c r="AW2557" s="14" t="s">
        <v>32</v>
      </c>
      <c r="AX2557" s="14" t="s">
        <v>76</v>
      </c>
      <c r="AY2557" s="266" t="s">
        <v>205</v>
      </c>
    </row>
    <row r="2558" s="14" customFormat="1">
      <c r="A2558" s="14"/>
      <c r="B2558" s="256"/>
      <c r="C2558" s="257"/>
      <c r="D2558" s="247" t="s">
        <v>218</v>
      </c>
      <c r="E2558" s="258" t="s">
        <v>1</v>
      </c>
      <c r="F2558" s="259" t="s">
        <v>1880</v>
      </c>
      <c r="G2558" s="257"/>
      <c r="H2558" s="260">
        <v>5.4299999999999997</v>
      </c>
      <c r="I2558" s="261"/>
      <c r="J2558" s="257"/>
      <c r="K2558" s="257"/>
      <c r="L2558" s="262"/>
      <c r="M2558" s="263"/>
      <c r="N2558" s="264"/>
      <c r="O2558" s="264"/>
      <c r="P2558" s="264"/>
      <c r="Q2558" s="264"/>
      <c r="R2558" s="264"/>
      <c r="S2558" s="264"/>
      <c r="T2558" s="265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66" t="s">
        <v>218</v>
      </c>
      <c r="AU2558" s="266" t="s">
        <v>85</v>
      </c>
      <c r="AV2558" s="14" t="s">
        <v>85</v>
      </c>
      <c r="AW2558" s="14" t="s">
        <v>32</v>
      </c>
      <c r="AX2558" s="14" t="s">
        <v>76</v>
      </c>
      <c r="AY2558" s="266" t="s">
        <v>205</v>
      </c>
    </row>
    <row r="2559" s="14" customFormat="1">
      <c r="A2559" s="14"/>
      <c r="B2559" s="256"/>
      <c r="C2559" s="257"/>
      <c r="D2559" s="247" t="s">
        <v>218</v>
      </c>
      <c r="E2559" s="258" t="s">
        <v>1</v>
      </c>
      <c r="F2559" s="259" t="s">
        <v>1881</v>
      </c>
      <c r="G2559" s="257"/>
      <c r="H2559" s="260">
        <v>6.5700000000000003</v>
      </c>
      <c r="I2559" s="261"/>
      <c r="J2559" s="257"/>
      <c r="K2559" s="257"/>
      <c r="L2559" s="262"/>
      <c r="M2559" s="263"/>
      <c r="N2559" s="264"/>
      <c r="O2559" s="264"/>
      <c r="P2559" s="264"/>
      <c r="Q2559" s="264"/>
      <c r="R2559" s="264"/>
      <c r="S2559" s="264"/>
      <c r="T2559" s="265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T2559" s="266" t="s">
        <v>218</v>
      </c>
      <c r="AU2559" s="266" t="s">
        <v>85</v>
      </c>
      <c r="AV2559" s="14" t="s">
        <v>85</v>
      </c>
      <c r="AW2559" s="14" t="s">
        <v>32</v>
      </c>
      <c r="AX2559" s="14" t="s">
        <v>76</v>
      </c>
      <c r="AY2559" s="266" t="s">
        <v>205</v>
      </c>
    </row>
    <row r="2560" s="14" customFormat="1">
      <c r="A2560" s="14"/>
      <c r="B2560" s="256"/>
      <c r="C2560" s="257"/>
      <c r="D2560" s="247" t="s">
        <v>218</v>
      </c>
      <c r="E2560" s="258" t="s">
        <v>1</v>
      </c>
      <c r="F2560" s="259" t="s">
        <v>1809</v>
      </c>
      <c r="G2560" s="257"/>
      <c r="H2560" s="260">
        <v>14.6</v>
      </c>
      <c r="I2560" s="261"/>
      <c r="J2560" s="257"/>
      <c r="K2560" s="257"/>
      <c r="L2560" s="262"/>
      <c r="M2560" s="263"/>
      <c r="N2560" s="264"/>
      <c r="O2560" s="264"/>
      <c r="P2560" s="264"/>
      <c r="Q2560" s="264"/>
      <c r="R2560" s="264"/>
      <c r="S2560" s="264"/>
      <c r="T2560" s="265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T2560" s="266" t="s">
        <v>218</v>
      </c>
      <c r="AU2560" s="266" t="s">
        <v>85</v>
      </c>
      <c r="AV2560" s="14" t="s">
        <v>85</v>
      </c>
      <c r="AW2560" s="14" t="s">
        <v>32</v>
      </c>
      <c r="AX2560" s="14" t="s">
        <v>76</v>
      </c>
      <c r="AY2560" s="266" t="s">
        <v>205</v>
      </c>
    </row>
    <row r="2561" s="14" customFormat="1">
      <c r="A2561" s="14"/>
      <c r="B2561" s="256"/>
      <c r="C2561" s="257"/>
      <c r="D2561" s="247" t="s">
        <v>218</v>
      </c>
      <c r="E2561" s="258" t="s">
        <v>1</v>
      </c>
      <c r="F2561" s="259" t="s">
        <v>1885</v>
      </c>
      <c r="G2561" s="257"/>
      <c r="H2561" s="260">
        <v>37.590000000000003</v>
      </c>
      <c r="I2561" s="261"/>
      <c r="J2561" s="257"/>
      <c r="K2561" s="257"/>
      <c r="L2561" s="262"/>
      <c r="M2561" s="263"/>
      <c r="N2561" s="264"/>
      <c r="O2561" s="264"/>
      <c r="P2561" s="264"/>
      <c r="Q2561" s="264"/>
      <c r="R2561" s="264"/>
      <c r="S2561" s="264"/>
      <c r="T2561" s="265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66" t="s">
        <v>218</v>
      </c>
      <c r="AU2561" s="266" t="s">
        <v>85</v>
      </c>
      <c r="AV2561" s="14" t="s">
        <v>85</v>
      </c>
      <c r="AW2561" s="14" t="s">
        <v>32</v>
      </c>
      <c r="AX2561" s="14" t="s">
        <v>76</v>
      </c>
      <c r="AY2561" s="266" t="s">
        <v>205</v>
      </c>
    </row>
    <row r="2562" s="14" customFormat="1">
      <c r="A2562" s="14"/>
      <c r="B2562" s="256"/>
      <c r="C2562" s="257"/>
      <c r="D2562" s="247" t="s">
        <v>218</v>
      </c>
      <c r="E2562" s="258" t="s">
        <v>1</v>
      </c>
      <c r="F2562" s="259" t="s">
        <v>1886</v>
      </c>
      <c r="G2562" s="257"/>
      <c r="H2562" s="260">
        <v>14.85</v>
      </c>
      <c r="I2562" s="261"/>
      <c r="J2562" s="257"/>
      <c r="K2562" s="257"/>
      <c r="L2562" s="262"/>
      <c r="M2562" s="263"/>
      <c r="N2562" s="264"/>
      <c r="O2562" s="264"/>
      <c r="P2562" s="264"/>
      <c r="Q2562" s="264"/>
      <c r="R2562" s="264"/>
      <c r="S2562" s="264"/>
      <c r="T2562" s="265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T2562" s="266" t="s">
        <v>218</v>
      </c>
      <c r="AU2562" s="266" t="s">
        <v>85</v>
      </c>
      <c r="AV2562" s="14" t="s">
        <v>85</v>
      </c>
      <c r="AW2562" s="14" t="s">
        <v>32</v>
      </c>
      <c r="AX2562" s="14" t="s">
        <v>76</v>
      </c>
      <c r="AY2562" s="266" t="s">
        <v>205</v>
      </c>
    </row>
    <row r="2563" s="14" customFormat="1">
      <c r="A2563" s="14"/>
      <c r="B2563" s="256"/>
      <c r="C2563" s="257"/>
      <c r="D2563" s="247" t="s">
        <v>218</v>
      </c>
      <c r="E2563" s="258" t="s">
        <v>1</v>
      </c>
      <c r="F2563" s="259" t="s">
        <v>1806</v>
      </c>
      <c r="G2563" s="257"/>
      <c r="H2563" s="260">
        <v>10.6</v>
      </c>
      <c r="I2563" s="261"/>
      <c r="J2563" s="257"/>
      <c r="K2563" s="257"/>
      <c r="L2563" s="262"/>
      <c r="M2563" s="263"/>
      <c r="N2563" s="264"/>
      <c r="O2563" s="264"/>
      <c r="P2563" s="264"/>
      <c r="Q2563" s="264"/>
      <c r="R2563" s="264"/>
      <c r="S2563" s="264"/>
      <c r="T2563" s="265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T2563" s="266" t="s">
        <v>218</v>
      </c>
      <c r="AU2563" s="266" t="s">
        <v>85</v>
      </c>
      <c r="AV2563" s="14" t="s">
        <v>85</v>
      </c>
      <c r="AW2563" s="14" t="s">
        <v>32</v>
      </c>
      <c r="AX2563" s="14" t="s">
        <v>76</v>
      </c>
      <c r="AY2563" s="266" t="s">
        <v>205</v>
      </c>
    </row>
    <row r="2564" s="14" customFormat="1">
      <c r="A2564" s="14"/>
      <c r="B2564" s="256"/>
      <c r="C2564" s="257"/>
      <c r="D2564" s="247" t="s">
        <v>218</v>
      </c>
      <c r="E2564" s="258" t="s">
        <v>1</v>
      </c>
      <c r="F2564" s="259" t="s">
        <v>1807</v>
      </c>
      <c r="G2564" s="257"/>
      <c r="H2564" s="260">
        <v>7.1799999999999997</v>
      </c>
      <c r="I2564" s="261"/>
      <c r="J2564" s="257"/>
      <c r="K2564" s="257"/>
      <c r="L2564" s="262"/>
      <c r="M2564" s="263"/>
      <c r="N2564" s="264"/>
      <c r="O2564" s="264"/>
      <c r="P2564" s="264"/>
      <c r="Q2564" s="264"/>
      <c r="R2564" s="264"/>
      <c r="S2564" s="264"/>
      <c r="T2564" s="265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T2564" s="266" t="s">
        <v>218</v>
      </c>
      <c r="AU2564" s="266" t="s">
        <v>85</v>
      </c>
      <c r="AV2564" s="14" t="s">
        <v>85</v>
      </c>
      <c r="AW2564" s="14" t="s">
        <v>32</v>
      </c>
      <c r="AX2564" s="14" t="s">
        <v>76</v>
      </c>
      <c r="AY2564" s="266" t="s">
        <v>205</v>
      </c>
    </row>
    <row r="2565" s="14" customFormat="1">
      <c r="A2565" s="14"/>
      <c r="B2565" s="256"/>
      <c r="C2565" s="257"/>
      <c r="D2565" s="247" t="s">
        <v>218</v>
      </c>
      <c r="E2565" s="258" t="s">
        <v>1</v>
      </c>
      <c r="F2565" s="259" t="s">
        <v>1808</v>
      </c>
      <c r="G2565" s="257"/>
      <c r="H2565" s="260">
        <v>288.13</v>
      </c>
      <c r="I2565" s="261"/>
      <c r="J2565" s="257"/>
      <c r="K2565" s="257"/>
      <c r="L2565" s="262"/>
      <c r="M2565" s="263"/>
      <c r="N2565" s="264"/>
      <c r="O2565" s="264"/>
      <c r="P2565" s="264"/>
      <c r="Q2565" s="264"/>
      <c r="R2565" s="264"/>
      <c r="S2565" s="264"/>
      <c r="T2565" s="265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66" t="s">
        <v>218</v>
      </c>
      <c r="AU2565" s="266" t="s">
        <v>85</v>
      </c>
      <c r="AV2565" s="14" t="s">
        <v>85</v>
      </c>
      <c r="AW2565" s="14" t="s">
        <v>32</v>
      </c>
      <c r="AX2565" s="14" t="s">
        <v>76</v>
      </c>
      <c r="AY2565" s="266" t="s">
        <v>205</v>
      </c>
    </row>
    <row r="2566" s="16" customFormat="1">
      <c r="A2566" s="16"/>
      <c r="B2566" s="278"/>
      <c r="C2566" s="279"/>
      <c r="D2566" s="247" t="s">
        <v>218</v>
      </c>
      <c r="E2566" s="280" t="s">
        <v>1</v>
      </c>
      <c r="F2566" s="281" t="s">
        <v>241</v>
      </c>
      <c r="G2566" s="279"/>
      <c r="H2566" s="282">
        <v>499.60000000000002</v>
      </c>
      <c r="I2566" s="283"/>
      <c r="J2566" s="279"/>
      <c r="K2566" s="279"/>
      <c r="L2566" s="284"/>
      <c r="M2566" s="285"/>
      <c r="N2566" s="286"/>
      <c r="O2566" s="286"/>
      <c r="P2566" s="286"/>
      <c r="Q2566" s="286"/>
      <c r="R2566" s="286"/>
      <c r="S2566" s="286"/>
      <c r="T2566" s="287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T2566" s="288" t="s">
        <v>218</v>
      </c>
      <c r="AU2566" s="288" t="s">
        <v>85</v>
      </c>
      <c r="AV2566" s="16" t="s">
        <v>214</v>
      </c>
      <c r="AW2566" s="16" t="s">
        <v>32</v>
      </c>
      <c r="AX2566" s="16" t="s">
        <v>76</v>
      </c>
      <c r="AY2566" s="288" t="s">
        <v>205</v>
      </c>
    </row>
    <row r="2567" s="13" customFormat="1">
      <c r="A2567" s="13"/>
      <c r="B2567" s="245"/>
      <c r="C2567" s="246"/>
      <c r="D2567" s="247" t="s">
        <v>218</v>
      </c>
      <c r="E2567" s="248" t="s">
        <v>1</v>
      </c>
      <c r="F2567" s="249" t="s">
        <v>608</v>
      </c>
      <c r="G2567" s="246"/>
      <c r="H2567" s="248" t="s">
        <v>1</v>
      </c>
      <c r="I2567" s="250"/>
      <c r="J2567" s="246"/>
      <c r="K2567" s="246"/>
      <c r="L2567" s="251"/>
      <c r="M2567" s="252"/>
      <c r="N2567" s="253"/>
      <c r="O2567" s="253"/>
      <c r="P2567" s="253"/>
      <c r="Q2567" s="253"/>
      <c r="R2567" s="253"/>
      <c r="S2567" s="253"/>
      <c r="T2567" s="254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55" t="s">
        <v>218</v>
      </c>
      <c r="AU2567" s="255" t="s">
        <v>85</v>
      </c>
      <c r="AV2567" s="13" t="s">
        <v>83</v>
      </c>
      <c r="AW2567" s="13" t="s">
        <v>32</v>
      </c>
      <c r="AX2567" s="13" t="s">
        <v>76</v>
      </c>
      <c r="AY2567" s="255" t="s">
        <v>205</v>
      </c>
    </row>
    <row r="2568" s="14" customFormat="1">
      <c r="A2568" s="14"/>
      <c r="B2568" s="256"/>
      <c r="C2568" s="257"/>
      <c r="D2568" s="247" t="s">
        <v>218</v>
      </c>
      <c r="E2568" s="258" t="s">
        <v>1</v>
      </c>
      <c r="F2568" s="259" t="s">
        <v>2050</v>
      </c>
      <c r="G2568" s="257"/>
      <c r="H2568" s="260">
        <v>5.04</v>
      </c>
      <c r="I2568" s="261"/>
      <c r="J2568" s="257"/>
      <c r="K2568" s="257"/>
      <c r="L2568" s="262"/>
      <c r="M2568" s="263"/>
      <c r="N2568" s="264"/>
      <c r="O2568" s="264"/>
      <c r="P2568" s="264"/>
      <c r="Q2568" s="264"/>
      <c r="R2568" s="264"/>
      <c r="S2568" s="264"/>
      <c r="T2568" s="265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66" t="s">
        <v>218</v>
      </c>
      <c r="AU2568" s="266" t="s">
        <v>85</v>
      </c>
      <c r="AV2568" s="14" t="s">
        <v>85</v>
      </c>
      <c r="AW2568" s="14" t="s">
        <v>32</v>
      </c>
      <c r="AX2568" s="14" t="s">
        <v>76</v>
      </c>
      <c r="AY2568" s="266" t="s">
        <v>205</v>
      </c>
    </row>
    <row r="2569" s="14" customFormat="1">
      <c r="A2569" s="14"/>
      <c r="B2569" s="256"/>
      <c r="C2569" s="257"/>
      <c r="D2569" s="247" t="s">
        <v>218</v>
      </c>
      <c r="E2569" s="258" t="s">
        <v>1</v>
      </c>
      <c r="F2569" s="259" t="s">
        <v>1868</v>
      </c>
      <c r="G2569" s="257"/>
      <c r="H2569" s="260">
        <v>14.560000000000001</v>
      </c>
      <c r="I2569" s="261"/>
      <c r="J2569" s="257"/>
      <c r="K2569" s="257"/>
      <c r="L2569" s="262"/>
      <c r="M2569" s="263"/>
      <c r="N2569" s="264"/>
      <c r="O2569" s="264"/>
      <c r="P2569" s="264"/>
      <c r="Q2569" s="264"/>
      <c r="R2569" s="264"/>
      <c r="S2569" s="264"/>
      <c r="T2569" s="265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T2569" s="266" t="s">
        <v>218</v>
      </c>
      <c r="AU2569" s="266" t="s">
        <v>85</v>
      </c>
      <c r="AV2569" s="14" t="s">
        <v>85</v>
      </c>
      <c r="AW2569" s="14" t="s">
        <v>32</v>
      </c>
      <c r="AX2569" s="14" t="s">
        <v>76</v>
      </c>
      <c r="AY2569" s="266" t="s">
        <v>205</v>
      </c>
    </row>
    <row r="2570" s="14" customFormat="1">
      <c r="A2570" s="14"/>
      <c r="B2570" s="256"/>
      <c r="C2570" s="257"/>
      <c r="D2570" s="247" t="s">
        <v>218</v>
      </c>
      <c r="E2570" s="258" t="s">
        <v>1</v>
      </c>
      <c r="F2570" s="259" t="s">
        <v>1871</v>
      </c>
      <c r="G2570" s="257"/>
      <c r="H2570" s="260">
        <v>23.68</v>
      </c>
      <c r="I2570" s="261"/>
      <c r="J2570" s="257"/>
      <c r="K2570" s="257"/>
      <c r="L2570" s="262"/>
      <c r="M2570" s="263"/>
      <c r="N2570" s="264"/>
      <c r="O2570" s="264"/>
      <c r="P2570" s="264"/>
      <c r="Q2570" s="264"/>
      <c r="R2570" s="264"/>
      <c r="S2570" s="264"/>
      <c r="T2570" s="265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66" t="s">
        <v>218</v>
      </c>
      <c r="AU2570" s="266" t="s">
        <v>85</v>
      </c>
      <c r="AV2570" s="14" t="s">
        <v>85</v>
      </c>
      <c r="AW2570" s="14" t="s">
        <v>32</v>
      </c>
      <c r="AX2570" s="14" t="s">
        <v>76</v>
      </c>
      <c r="AY2570" s="266" t="s">
        <v>205</v>
      </c>
    </row>
    <row r="2571" s="14" customFormat="1">
      <c r="A2571" s="14"/>
      <c r="B2571" s="256"/>
      <c r="C2571" s="257"/>
      <c r="D2571" s="247" t="s">
        <v>218</v>
      </c>
      <c r="E2571" s="258" t="s">
        <v>1</v>
      </c>
      <c r="F2571" s="259" t="s">
        <v>1869</v>
      </c>
      <c r="G2571" s="257"/>
      <c r="H2571" s="260">
        <v>6.8200000000000003</v>
      </c>
      <c r="I2571" s="261"/>
      <c r="J2571" s="257"/>
      <c r="K2571" s="257"/>
      <c r="L2571" s="262"/>
      <c r="M2571" s="263"/>
      <c r="N2571" s="264"/>
      <c r="O2571" s="264"/>
      <c r="P2571" s="264"/>
      <c r="Q2571" s="264"/>
      <c r="R2571" s="264"/>
      <c r="S2571" s="264"/>
      <c r="T2571" s="265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T2571" s="266" t="s">
        <v>218</v>
      </c>
      <c r="AU2571" s="266" t="s">
        <v>85</v>
      </c>
      <c r="AV2571" s="14" t="s">
        <v>85</v>
      </c>
      <c r="AW2571" s="14" t="s">
        <v>32</v>
      </c>
      <c r="AX2571" s="14" t="s">
        <v>76</v>
      </c>
      <c r="AY2571" s="266" t="s">
        <v>205</v>
      </c>
    </row>
    <row r="2572" s="14" customFormat="1">
      <c r="A2572" s="14"/>
      <c r="B2572" s="256"/>
      <c r="C2572" s="257"/>
      <c r="D2572" s="247" t="s">
        <v>218</v>
      </c>
      <c r="E2572" s="258" t="s">
        <v>1</v>
      </c>
      <c r="F2572" s="259" t="s">
        <v>1870</v>
      </c>
      <c r="G2572" s="257"/>
      <c r="H2572" s="260">
        <v>7.1100000000000003</v>
      </c>
      <c r="I2572" s="261"/>
      <c r="J2572" s="257"/>
      <c r="K2572" s="257"/>
      <c r="L2572" s="262"/>
      <c r="M2572" s="263"/>
      <c r="N2572" s="264"/>
      <c r="O2572" s="264"/>
      <c r="P2572" s="264"/>
      <c r="Q2572" s="264"/>
      <c r="R2572" s="264"/>
      <c r="S2572" s="264"/>
      <c r="T2572" s="265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T2572" s="266" t="s">
        <v>218</v>
      </c>
      <c r="AU2572" s="266" t="s">
        <v>85</v>
      </c>
      <c r="AV2572" s="14" t="s">
        <v>85</v>
      </c>
      <c r="AW2572" s="14" t="s">
        <v>32</v>
      </c>
      <c r="AX2572" s="14" t="s">
        <v>76</v>
      </c>
      <c r="AY2572" s="266" t="s">
        <v>205</v>
      </c>
    </row>
    <row r="2573" s="14" customFormat="1">
      <c r="A2573" s="14"/>
      <c r="B2573" s="256"/>
      <c r="C2573" s="257"/>
      <c r="D2573" s="247" t="s">
        <v>218</v>
      </c>
      <c r="E2573" s="258" t="s">
        <v>1</v>
      </c>
      <c r="F2573" s="259" t="s">
        <v>1872</v>
      </c>
      <c r="G2573" s="257"/>
      <c r="H2573" s="260">
        <v>56.979999999999997</v>
      </c>
      <c r="I2573" s="261"/>
      <c r="J2573" s="257"/>
      <c r="K2573" s="257"/>
      <c r="L2573" s="262"/>
      <c r="M2573" s="263"/>
      <c r="N2573" s="264"/>
      <c r="O2573" s="264"/>
      <c r="P2573" s="264"/>
      <c r="Q2573" s="264"/>
      <c r="R2573" s="264"/>
      <c r="S2573" s="264"/>
      <c r="T2573" s="265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66" t="s">
        <v>218</v>
      </c>
      <c r="AU2573" s="266" t="s">
        <v>85</v>
      </c>
      <c r="AV2573" s="14" t="s">
        <v>85</v>
      </c>
      <c r="AW2573" s="14" t="s">
        <v>32</v>
      </c>
      <c r="AX2573" s="14" t="s">
        <v>76</v>
      </c>
      <c r="AY2573" s="266" t="s">
        <v>205</v>
      </c>
    </row>
    <row r="2574" s="16" customFormat="1">
      <c r="A2574" s="16"/>
      <c r="B2574" s="278"/>
      <c r="C2574" s="279"/>
      <c r="D2574" s="247" t="s">
        <v>218</v>
      </c>
      <c r="E2574" s="280" t="s">
        <v>1</v>
      </c>
      <c r="F2574" s="281" t="s">
        <v>241</v>
      </c>
      <c r="G2574" s="279"/>
      <c r="H2574" s="282">
        <v>114.19</v>
      </c>
      <c r="I2574" s="283"/>
      <c r="J2574" s="279"/>
      <c r="K2574" s="279"/>
      <c r="L2574" s="284"/>
      <c r="M2574" s="285"/>
      <c r="N2574" s="286"/>
      <c r="O2574" s="286"/>
      <c r="P2574" s="286"/>
      <c r="Q2574" s="286"/>
      <c r="R2574" s="286"/>
      <c r="S2574" s="286"/>
      <c r="T2574" s="287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T2574" s="288" t="s">
        <v>218</v>
      </c>
      <c r="AU2574" s="288" t="s">
        <v>85</v>
      </c>
      <c r="AV2574" s="16" t="s">
        <v>214</v>
      </c>
      <c r="AW2574" s="16" t="s">
        <v>32</v>
      </c>
      <c r="AX2574" s="16" t="s">
        <v>76</v>
      </c>
      <c r="AY2574" s="288" t="s">
        <v>205</v>
      </c>
    </row>
    <row r="2575" s="15" customFormat="1">
      <c r="A2575" s="15"/>
      <c r="B2575" s="267"/>
      <c r="C2575" s="268"/>
      <c r="D2575" s="247" t="s">
        <v>218</v>
      </c>
      <c r="E2575" s="269" t="s">
        <v>1</v>
      </c>
      <c r="F2575" s="270" t="s">
        <v>229</v>
      </c>
      <c r="G2575" s="268"/>
      <c r="H2575" s="271">
        <v>613.78999999999996</v>
      </c>
      <c r="I2575" s="272"/>
      <c r="J2575" s="268"/>
      <c r="K2575" s="268"/>
      <c r="L2575" s="273"/>
      <c r="M2575" s="274"/>
      <c r="N2575" s="275"/>
      <c r="O2575" s="275"/>
      <c r="P2575" s="275"/>
      <c r="Q2575" s="275"/>
      <c r="R2575" s="275"/>
      <c r="S2575" s="275"/>
      <c r="T2575" s="276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T2575" s="277" t="s">
        <v>218</v>
      </c>
      <c r="AU2575" s="277" t="s">
        <v>85</v>
      </c>
      <c r="AV2575" s="15" t="s">
        <v>213</v>
      </c>
      <c r="AW2575" s="15" t="s">
        <v>32</v>
      </c>
      <c r="AX2575" s="15" t="s">
        <v>83</v>
      </c>
      <c r="AY2575" s="277" t="s">
        <v>205</v>
      </c>
    </row>
    <row r="2576" s="14" customFormat="1">
      <c r="A2576" s="14"/>
      <c r="B2576" s="256"/>
      <c r="C2576" s="257"/>
      <c r="D2576" s="247" t="s">
        <v>218</v>
      </c>
      <c r="E2576" s="257"/>
      <c r="F2576" s="259" t="s">
        <v>2070</v>
      </c>
      <c r="G2576" s="257"/>
      <c r="H2576" s="260">
        <v>689.59299999999996</v>
      </c>
      <c r="I2576" s="261"/>
      <c r="J2576" s="257"/>
      <c r="K2576" s="257"/>
      <c r="L2576" s="262"/>
      <c r="M2576" s="263"/>
      <c r="N2576" s="264"/>
      <c r="O2576" s="264"/>
      <c r="P2576" s="264"/>
      <c r="Q2576" s="264"/>
      <c r="R2576" s="264"/>
      <c r="S2576" s="264"/>
      <c r="T2576" s="265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66" t="s">
        <v>218</v>
      </c>
      <c r="AU2576" s="266" t="s">
        <v>85</v>
      </c>
      <c r="AV2576" s="14" t="s">
        <v>85</v>
      </c>
      <c r="AW2576" s="14" t="s">
        <v>4</v>
      </c>
      <c r="AX2576" s="14" t="s">
        <v>83</v>
      </c>
      <c r="AY2576" s="266" t="s">
        <v>205</v>
      </c>
    </row>
    <row r="2577" s="2" customFormat="1" ht="24.15" customHeight="1">
      <c r="A2577" s="39"/>
      <c r="B2577" s="40"/>
      <c r="C2577" s="289" t="s">
        <v>2071</v>
      </c>
      <c r="D2577" s="289" t="s">
        <v>386</v>
      </c>
      <c r="E2577" s="290" t="s">
        <v>2072</v>
      </c>
      <c r="F2577" s="291" t="s">
        <v>2073</v>
      </c>
      <c r="G2577" s="292" t="s">
        <v>255</v>
      </c>
      <c r="H2577" s="293">
        <v>1381.028</v>
      </c>
      <c r="I2577" s="294"/>
      <c r="J2577" s="295">
        <f>ROUND(I2577*H2577,2)</f>
        <v>0</v>
      </c>
      <c r="K2577" s="291" t="s">
        <v>212</v>
      </c>
      <c r="L2577" s="296"/>
      <c r="M2577" s="297" t="s">
        <v>1</v>
      </c>
      <c r="N2577" s="298" t="s">
        <v>41</v>
      </c>
      <c r="O2577" s="92"/>
      <c r="P2577" s="236">
        <f>O2577*H2577</f>
        <v>0</v>
      </c>
      <c r="Q2577" s="236">
        <v>1.0000000000000001E-05</v>
      </c>
      <c r="R2577" s="236">
        <f>Q2577*H2577</f>
        <v>0.013810280000000001</v>
      </c>
      <c r="S2577" s="236">
        <v>0</v>
      </c>
      <c r="T2577" s="237">
        <f>S2577*H2577</f>
        <v>0</v>
      </c>
      <c r="U2577" s="39"/>
      <c r="V2577" s="39"/>
      <c r="W2577" s="39"/>
      <c r="X2577" s="39"/>
      <c r="Y2577" s="39"/>
      <c r="Z2577" s="39"/>
      <c r="AA2577" s="39"/>
      <c r="AB2577" s="39"/>
      <c r="AC2577" s="39"/>
      <c r="AD2577" s="39"/>
      <c r="AE2577" s="39"/>
      <c r="AR2577" s="238" t="s">
        <v>473</v>
      </c>
      <c r="AT2577" s="238" t="s">
        <v>386</v>
      </c>
      <c r="AU2577" s="238" t="s">
        <v>85</v>
      </c>
      <c r="AY2577" s="18" t="s">
        <v>205</v>
      </c>
      <c r="BE2577" s="239">
        <f>IF(N2577="základní",J2577,0)</f>
        <v>0</v>
      </c>
      <c r="BF2577" s="239">
        <f>IF(N2577="snížená",J2577,0)</f>
        <v>0</v>
      </c>
      <c r="BG2577" s="239">
        <f>IF(N2577="zákl. přenesená",J2577,0)</f>
        <v>0</v>
      </c>
      <c r="BH2577" s="239">
        <f>IF(N2577="sníž. přenesená",J2577,0)</f>
        <v>0</v>
      </c>
      <c r="BI2577" s="239">
        <f>IF(N2577="nulová",J2577,0)</f>
        <v>0</v>
      </c>
      <c r="BJ2577" s="18" t="s">
        <v>83</v>
      </c>
      <c r="BK2577" s="239">
        <f>ROUND(I2577*H2577,2)</f>
        <v>0</v>
      </c>
      <c r="BL2577" s="18" t="s">
        <v>303</v>
      </c>
      <c r="BM2577" s="238" t="s">
        <v>2074</v>
      </c>
    </row>
    <row r="2578" s="14" customFormat="1">
      <c r="A2578" s="14"/>
      <c r="B2578" s="256"/>
      <c r="C2578" s="257"/>
      <c r="D2578" s="247" t="s">
        <v>218</v>
      </c>
      <c r="E2578" s="257"/>
      <c r="F2578" s="259" t="s">
        <v>2075</v>
      </c>
      <c r="G2578" s="257"/>
      <c r="H2578" s="260">
        <v>1381.028</v>
      </c>
      <c r="I2578" s="261"/>
      <c r="J2578" s="257"/>
      <c r="K2578" s="257"/>
      <c r="L2578" s="262"/>
      <c r="M2578" s="263"/>
      <c r="N2578" s="264"/>
      <c r="O2578" s="264"/>
      <c r="P2578" s="264"/>
      <c r="Q2578" s="264"/>
      <c r="R2578" s="264"/>
      <c r="S2578" s="264"/>
      <c r="T2578" s="265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66" t="s">
        <v>218</v>
      </c>
      <c r="AU2578" s="266" t="s">
        <v>85</v>
      </c>
      <c r="AV2578" s="14" t="s">
        <v>85</v>
      </c>
      <c r="AW2578" s="14" t="s">
        <v>4</v>
      </c>
      <c r="AX2578" s="14" t="s">
        <v>83</v>
      </c>
      <c r="AY2578" s="266" t="s">
        <v>205</v>
      </c>
    </row>
    <row r="2579" s="2" customFormat="1" ht="24.15" customHeight="1">
      <c r="A2579" s="39"/>
      <c r="B2579" s="40"/>
      <c r="C2579" s="227" t="s">
        <v>2076</v>
      </c>
      <c r="D2579" s="227" t="s">
        <v>208</v>
      </c>
      <c r="E2579" s="228" t="s">
        <v>2077</v>
      </c>
      <c r="F2579" s="229" t="s">
        <v>2078</v>
      </c>
      <c r="G2579" s="230" t="s">
        <v>357</v>
      </c>
      <c r="H2579" s="231">
        <v>27.050999999999998</v>
      </c>
      <c r="I2579" s="232"/>
      <c r="J2579" s="233">
        <f>ROUND(I2579*H2579,2)</f>
        <v>0</v>
      </c>
      <c r="K2579" s="229" t="s">
        <v>212</v>
      </c>
      <c r="L2579" s="45"/>
      <c r="M2579" s="234" t="s">
        <v>1</v>
      </c>
      <c r="N2579" s="235" t="s">
        <v>41</v>
      </c>
      <c r="O2579" s="92"/>
      <c r="P2579" s="236">
        <f>O2579*H2579</f>
        <v>0</v>
      </c>
      <c r="Q2579" s="236">
        <v>0</v>
      </c>
      <c r="R2579" s="236">
        <f>Q2579*H2579</f>
        <v>0</v>
      </c>
      <c r="S2579" s="236">
        <v>0</v>
      </c>
      <c r="T2579" s="237">
        <f>S2579*H2579</f>
        <v>0</v>
      </c>
      <c r="U2579" s="39"/>
      <c r="V2579" s="39"/>
      <c r="W2579" s="39"/>
      <c r="X2579" s="39"/>
      <c r="Y2579" s="39"/>
      <c r="Z2579" s="39"/>
      <c r="AA2579" s="39"/>
      <c r="AB2579" s="39"/>
      <c r="AC2579" s="39"/>
      <c r="AD2579" s="39"/>
      <c r="AE2579" s="39"/>
      <c r="AR2579" s="238" t="s">
        <v>303</v>
      </c>
      <c r="AT2579" s="238" t="s">
        <v>208</v>
      </c>
      <c r="AU2579" s="238" t="s">
        <v>85</v>
      </c>
      <c r="AY2579" s="18" t="s">
        <v>205</v>
      </c>
      <c r="BE2579" s="239">
        <f>IF(N2579="základní",J2579,0)</f>
        <v>0</v>
      </c>
      <c r="BF2579" s="239">
        <f>IF(N2579="snížená",J2579,0)</f>
        <v>0</v>
      </c>
      <c r="BG2579" s="239">
        <f>IF(N2579="zákl. přenesená",J2579,0)</f>
        <v>0</v>
      </c>
      <c r="BH2579" s="239">
        <f>IF(N2579="sníž. přenesená",J2579,0)</f>
        <v>0</v>
      </c>
      <c r="BI2579" s="239">
        <f>IF(N2579="nulová",J2579,0)</f>
        <v>0</v>
      </c>
      <c r="BJ2579" s="18" t="s">
        <v>83</v>
      </c>
      <c r="BK2579" s="239">
        <f>ROUND(I2579*H2579,2)</f>
        <v>0</v>
      </c>
      <c r="BL2579" s="18" t="s">
        <v>303</v>
      </c>
      <c r="BM2579" s="238" t="s">
        <v>2079</v>
      </c>
    </row>
    <row r="2580" s="2" customFormat="1">
      <c r="A2580" s="39"/>
      <c r="B2580" s="40"/>
      <c r="C2580" s="41"/>
      <c r="D2580" s="240" t="s">
        <v>216</v>
      </c>
      <c r="E2580" s="41"/>
      <c r="F2580" s="241" t="s">
        <v>2080</v>
      </c>
      <c r="G2580" s="41"/>
      <c r="H2580" s="41"/>
      <c r="I2580" s="242"/>
      <c r="J2580" s="41"/>
      <c r="K2580" s="41"/>
      <c r="L2580" s="45"/>
      <c r="M2580" s="243"/>
      <c r="N2580" s="244"/>
      <c r="O2580" s="92"/>
      <c r="P2580" s="92"/>
      <c r="Q2580" s="92"/>
      <c r="R2580" s="92"/>
      <c r="S2580" s="92"/>
      <c r="T2580" s="93"/>
      <c r="U2580" s="39"/>
      <c r="V2580" s="39"/>
      <c r="W2580" s="39"/>
      <c r="X2580" s="39"/>
      <c r="Y2580" s="39"/>
      <c r="Z2580" s="39"/>
      <c r="AA2580" s="39"/>
      <c r="AB2580" s="39"/>
      <c r="AC2580" s="39"/>
      <c r="AD2580" s="39"/>
      <c r="AE2580" s="39"/>
      <c r="AT2580" s="18" t="s">
        <v>216</v>
      </c>
      <c r="AU2580" s="18" t="s">
        <v>85</v>
      </c>
    </row>
    <row r="2581" s="12" customFormat="1" ht="22.8" customHeight="1">
      <c r="A2581" s="12"/>
      <c r="B2581" s="211"/>
      <c r="C2581" s="212"/>
      <c r="D2581" s="213" t="s">
        <v>75</v>
      </c>
      <c r="E2581" s="225" t="s">
        <v>2081</v>
      </c>
      <c r="F2581" s="225" t="s">
        <v>2082</v>
      </c>
      <c r="G2581" s="212"/>
      <c r="H2581" s="212"/>
      <c r="I2581" s="215"/>
      <c r="J2581" s="226">
        <f>BK2581</f>
        <v>0</v>
      </c>
      <c r="K2581" s="212"/>
      <c r="L2581" s="217"/>
      <c r="M2581" s="218"/>
      <c r="N2581" s="219"/>
      <c r="O2581" s="219"/>
      <c r="P2581" s="220">
        <f>SUM(P2582:P2587)</f>
        <v>0</v>
      </c>
      <c r="Q2581" s="219"/>
      <c r="R2581" s="220">
        <f>SUM(R2582:R2587)</f>
        <v>0</v>
      </c>
      <c r="S2581" s="219"/>
      <c r="T2581" s="221">
        <f>SUM(T2582:T2587)</f>
        <v>0</v>
      </c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R2581" s="222" t="s">
        <v>85</v>
      </c>
      <c r="AT2581" s="223" t="s">
        <v>75</v>
      </c>
      <c r="AU2581" s="223" t="s">
        <v>83</v>
      </c>
      <c r="AY2581" s="222" t="s">
        <v>205</v>
      </c>
      <c r="BK2581" s="224">
        <f>SUM(BK2582:BK2587)</f>
        <v>0</v>
      </c>
    </row>
    <row r="2582" s="2" customFormat="1" ht="37.8" customHeight="1">
      <c r="A2582" s="39"/>
      <c r="B2582" s="40"/>
      <c r="C2582" s="227" t="s">
        <v>2083</v>
      </c>
      <c r="D2582" s="227" t="s">
        <v>208</v>
      </c>
      <c r="E2582" s="228" t="s">
        <v>2084</v>
      </c>
      <c r="F2582" s="229" t="s">
        <v>2085</v>
      </c>
      <c r="G2582" s="230" t="s">
        <v>255</v>
      </c>
      <c r="H2582" s="231">
        <v>8.5</v>
      </c>
      <c r="I2582" s="232"/>
      <c r="J2582" s="233">
        <f>ROUND(I2582*H2582,2)</f>
        <v>0</v>
      </c>
      <c r="K2582" s="229" t="s">
        <v>1</v>
      </c>
      <c r="L2582" s="45"/>
      <c r="M2582" s="234" t="s">
        <v>1</v>
      </c>
      <c r="N2582" s="235" t="s">
        <v>41</v>
      </c>
      <c r="O2582" s="92"/>
      <c r="P2582" s="236">
        <f>O2582*H2582</f>
        <v>0</v>
      </c>
      <c r="Q2582" s="236">
        <v>0</v>
      </c>
      <c r="R2582" s="236">
        <f>Q2582*H2582</f>
        <v>0</v>
      </c>
      <c r="S2582" s="236">
        <v>0</v>
      </c>
      <c r="T2582" s="237">
        <f>S2582*H2582</f>
        <v>0</v>
      </c>
      <c r="U2582" s="39"/>
      <c r="V2582" s="39"/>
      <c r="W2582" s="39"/>
      <c r="X2582" s="39"/>
      <c r="Y2582" s="39"/>
      <c r="Z2582" s="39"/>
      <c r="AA2582" s="39"/>
      <c r="AB2582" s="39"/>
      <c r="AC2582" s="39"/>
      <c r="AD2582" s="39"/>
      <c r="AE2582" s="39"/>
      <c r="AR2582" s="238" t="s">
        <v>303</v>
      </c>
      <c r="AT2582" s="238" t="s">
        <v>208</v>
      </c>
      <c r="AU2582" s="238" t="s">
        <v>85</v>
      </c>
      <c r="AY2582" s="18" t="s">
        <v>205</v>
      </c>
      <c r="BE2582" s="239">
        <f>IF(N2582="základní",J2582,0)</f>
        <v>0</v>
      </c>
      <c r="BF2582" s="239">
        <f>IF(N2582="snížená",J2582,0)</f>
        <v>0</v>
      </c>
      <c r="BG2582" s="239">
        <f>IF(N2582="zákl. přenesená",J2582,0)</f>
        <v>0</v>
      </c>
      <c r="BH2582" s="239">
        <f>IF(N2582="sníž. přenesená",J2582,0)</f>
        <v>0</v>
      </c>
      <c r="BI2582" s="239">
        <f>IF(N2582="nulová",J2582,0)</f>
        <v>0</v>
      </c>
      <c r="BJ2582" s="18" t="s">
        <v>83</v>
      </c>
      <c r="BK2582" s="239">
        <f>ROUND(I2582*H2582,2)</f>
        <v>0</v>
      </c>
      <c r="BL2582" s="18" t="s">
        <v>303</v>
      </c>
      <c r="BM2582" s="238" t="s">
        <v>2086</v>
      </c>
    </row>
    <row r="2583" s="2" customFormat="1" ht="37.8" customHeight="1">
      <c r="A2583" s="39"/>
      <c r="B2583" s="40"/>
      <c r="C2583" s="227" t="s">
        <v>2087</v>
      </c>
      <c r="D2583" s="227" t="s">
        <v>208</v>
      </c>
      <c r="E2583" s="228" t="s">
        <v>2088</v>
      </c>
      <c r="F2583" s="229" t="s">
        <v>2089</v>
      </c>
      <c r="G2583" s="230" t="s">
        <v>255</v>
      </c>
      <c r="H2583" s="231">
        <v>17.5</v>
      </c>
      <c r="I2583" s="232"/>
      <c r="J2583" s="233">
        <f>ROUND(I2583*H2583,2)</f>
        <v>0</v>
      </c>
      <c r="K2583" s="229" t="s">
        <v>1</v>
      </c>
      <c r="L2583" s="45"/>
      <c r="M2583" s="234" t="s">
        <v>1</v>
      </c>
      <c r="N2583" s="235" t="s">
        <v>41</v>
      </c>
      <c r="O2583" s="92"/>
      <c r="P2583" s="236">
        <f>O2583*H2583</f>
        <v>0</v>
      </c>
      <c r="Q2583" s="236">
        <v>0</v>
      </c>
      <c r="R2583" s="236">
        <f>Q2583*H2583</f>
        <v>0</v>
      </c>
      <c r="S2583" s="236">
        <v>0</v>
      </c>
      <c r="T2583" s="237">
        <f>S2583*H2583</f>
        <v>0</v>
      </c>
      <c r="U2583" s="39"/>
      <c r="V2583" s="39"/>
      <c r="W2583" s="39"/>
      <c r="X2583" s="39"/>
      <c r="Y2583" s="39"/>
      <c r="Z2583" s="39"/>
      <c r="AA2583" s="39"/>
      <c r="AB2583" s="39"/>
      <c r="AC2583" s="39"/>
      <c r="AD2583" s="39"/>
      <c r="AE2583" s="39"/>
      <c r="AR2583" s="238" t="s">
        <v>303</v>
      </c>
      <c r="AT2583" s="238" t="s">
        <v>208</v>
      </c>
      <c r="AU2583" s="238" t="s">
        <v>85</v>
      </c>
      <c r="AY2583" s="18" t="s">
        <v>205</v>
      </c>
      <c r="BE2583" s="239">
        <f>IF(N2583="základní",J2583,0)</f>
        <v>0</v>
      </c>
      <c r="BF2583" s="239">
        <f>IF(N2583="snížená",J2583,0)</f>
        <v>0</v>
      </c>
      <c r="BG2583" s="239">
        <f>IF(N2583="zákl. přenesená",J2583,0)</f>
        <v>0</v>
      </c>
      <c r="BH2583" s="239">
        <f>IF(N2583="sníž. přenesená",J2583,0)</f>
        <v>0</v>
      </c>
      <c r="BI2583" s="239">
        <f>IF(N2583="nulová",J2583,0)</f>
        <v>0</v>
      </c>
      <c r="BJ2583" s="18" t="s">
        <v>83</v>
      </c>
      <c r="BK2583" s="239">
        <f>ROUND(I2583*H2583,2)</f>
        <v>0</v>
      </c>
      <c r="BL2583" s="18" t="s">
        <v>303</v>
      </c>
      <c r="BM2583" s="238" t="s">
        <v>2090</v>
      </c>
    </row>
    <row r="2584" s="2" customFormat="1" ht="44.25" customHeight="1">
      <c r="A2584" s="39"/>
      <c r="B2584" s="40"/>
      <c r="C2584" s="227" t="s">
        <v>2091</v>
      </c>
      <c r="D2584" s="227" t="s">
        <v>208</v>
      </c>
      <c r="E2584" s="228" t="s">
        <v>2092</v>
      </c>
      <c r="F2584" s="229" t="s">
        <v>2093</v>
      </c>
      <c r="G2584" s="230" t="s">
        <v>255</v>
      </c>
      <c r="H2584" s="231">
        <v>54.299999999999997</v>
      </c>
      <c r="I2584" s="232"/>
      <c r="J2584" s="233">
        <f>ROUND(I2584*H2584,2)</f>
        <v>0</v>
      </c>
      <c r="K2584" s="229" t="s">
        <v>1</v>
      </c>
      <c r="L2584" s="45"/>
      <c r="M2584" s="234" t="s">
        <v>1</v>
      </c>
      <c r="N2584" s="235" t="s">
        <v>41</v>
      </c>
      <c r="O2584" s="92"/>
      <c r="P2584" s="236">
        <f>O2584*H2584</f>
        <v>0</v>
      </c>
      <c r="Q2584" s="236">
        <v>0</v>
      </c>
      <c r="R2584" s="236">
        <f>Q2584*H2584</f>
        <v>0</v>
      </c>
      <c r="S2584" s="236">
        <v>0</v>
      </c>
      <c r="T2584" s="237">
        <f>S2584*H2584</f>
        <v>0</v>
      </c>
      <c r="U2584" s="39"/>
      <c r="V2584" s="39"/>
      <c r="W2584" s="39"/>
      <c r="X2584" s="39"/>
      <c r="Y2584" s="39"/>
      <c r="Z2584" s="39"/>
      <c r="AA2584" s="39"/>
      <c r="AB2584" s="39"/>
      <c r="AC2584" s="39"/>
      <c r="AD2584" s="39"/>
      <c r="AE2584" s="39"/>
      <c r="AR2584" s="238" t="s">
        <v>303</v>
      </c>
      <c r="AT2584" s="238" t="s">
        <v>208</v>
      </c>
      <c r="AU2584" s="238" t="s">
        <v>85</v>
      </c>
      <c r="AY2584" s="18" t="s">
        <v>205</v>
      </c>
      <c r="BE2584" s="239">
        <f>IF(N2584="základní",J2584,0)</f>
        <v>0</v>
      </c>
      <c r="BF2584" s="239">
        <f>IF(N2584="snížená",J2584,0)</f>
        <v>0</v>
      </c>
      <c r="BG2584" s="239">
        <f>IF(N2584="zákl. přenesená",J2584,0)</f>
        <v>0</v>
      </c>
      <c r="BH2584" s="239">
        <f>IF(N2584="sníž. přenesená",J2584,0)</f>
        <v>0</v>
      </c>
      <c r="BI2584" s="239">
        <f>IF(N2584="nulová",J2584,0)</f>
        <v>0</v>
      </c>
      <c r="BJ2584" s="18" t="s">
        <v>83</v>
      </c>
      <c r="BK2584" s="239">
        <f>ROUND(I2584*H2584,2)</f>
        <v>0</v>
      </c>
      <c r="BL2584" s="18" t="s">
        <v>303</v>
      </c>
      <c r="BM2584" s="238" t="s">
        <v>2094</v>
      </c>
    </row>
    <row r="2585" s="2" customFormat="1" ht="44.25" customHeight="1">
      <c r="A2585" s="39"/>
      <c r="B2585" s="40"/>
      <c r="C2585" s="227" t="s">
        <v>2095</v>
      </c>
      <c r="D2585" s="227" t="s">
        <v>208</v>
      </c>
      <c r="E2585" s="228" t="s">
        <v>2096</v>
      </c>
      <c r="F2585" s="229" t="s">
        <v>2097</v>
      </c>
      <c r="G2585" s="230" t="s">
        <v>255</v>
      </c>
      <c r="H2585" s="231">
        <v>70.349999999999994</v>
      </c>
      <c r="I2585" s="232"/>
      <c r="J2585" s="233">
        <f>ROUND(I2585*H2585,2)</f>
        <v>0</v>
      </c>
      <c r="K2585" s="229" t="s">
        <v>1</v>
      </c>
      <c r="L2585" s="45"/>
      <c r="M2585" s="234" t="s">
        <v>1</v>
      </c>
      <c r="N2585" s="235" t="s">
        <v>41</v>
      </c>
      <c r="O2585" s="92"/>
      <c r="P2585" s="236">
        <f>O2585*H2585</f>
        <v>0</v>
      </c>
      <c r="Q2585" s="236">
        <v>0</v>
      </c>
      <c r="R2585" s="236">
        <f>Q2585*H2585</f>
        <v>0</v>
      </c>
      <c r="S2585" s="236">
        <v>0</v>
      </c>
      <c r="T2585" s="237">
        <f>S2585*H2585</f>
        <v>0</v>
      </c>
      <c r="U2585" s="39"/>
      <c r="V2585" s="39"/>
      <c r="W2585" s="39"/>
      <c r="X2585" s="39"/>
      <c r="Y2585" s="39"/>
      <c r="Z2585" s="39"/>
      <c r="AA2585" s="39"/>
      <c r="AB2585" s="39"/>
      <c r="AC2585" s="39"/>
      <c r="AD2585" s="39"/>
      <c r="AE2585" s="39"/>
      <c r="AR2585" s="238" t="s">
        <v>303</v>
      </c>
      <c r="AT2585" s="238" t="s">
        <v>208</v>
      </c>
      <c r="AU2585" s="238" t="s">
        <v>85</v>
      </c>
      <c r="AY2585" s="18" t="s">
        <v>205</v>
      </c>
      <c r="BE2585" s="239">
        <f>IF(N2585="základní",J2585,0)</f>
        <v>0</v>
      </c>
      <c r="BF2585" s="239">
        <f>IF(N2585="snížená",J2585,0)</f>
        <v>0</v>
      </c>
      <c r="BG2585" s="239">
        <f>IF(N2585="zákl. přenesená",J2585,0)</f>
        <v>0</v>
      </c>
      <c r="BH2585" s="239">
        <f>IF(N2585="sníž. přenesená",J2585,0)</f>
        <v>0</v>
      </c>
      <c r="BI2585" s="239">
        <f>IF(N2585="nulová",J2585,0)</f>
        <v>0</v>
      </c>
      <c r="BJ2585" s="18" t="s">
        <v>83</v>
      </c>
      <c r="BK2585" s="239">
        <f>ROUND(I2585*H2585,2)</f>
        <v>0</v>
      </c>
      <c r="BL2585" s="18" t="s">
        <v>303</v>
      </c>
      <c r="BM2585" s="238" t="s">
        <v>2098</v>
      </c>
    </row>
    <row r="2586" s="2" customFormat="1" ht="24.15" customHeight="1">
      <c r="A2586" s="39"/>
      <c r="B2586" s="40"/>
      <c r="C2586" s="227" t="s">
        <v>2099</v>
      </c>
      <c r="D2586" s="227" t="s">
        <v>208</v>
      </c>
      <c r="E2586" s="228" t="s">
        <v>2100</v>
      </c>
      <c r="F2586" s="229" t="s">
        <v>2101</v>
      </c>
      <c r="G2586" s="230" t="s">
        <v>2102</v>
      </c>
      <c r="H2586" s="299"/>
      <c r="I2586" s="232"/>
      <c r="J2586" s="233">
        <f>ROUND(I2586*H2586,2)</f>
        <v>0</v>
      </c>
      <c r="K2586" s="229" t="s">
        <v>212</v>
      </c>
      <c r="L2586" s="45"/>
      <c r="M2586" s="234" t="s">
        <v>1</v>
      </c>
      <c r="N2586" s="235" t="s">
        <v>41</v>
      </c>
      <c r="O2586" s="92"/>
      <c r="P2586" s="236">
        <f>O2586*H2586</f>
        <v>0</v>
      </c>
      <c r="Q2586" s="236">
        <v>0</v>
      </c>
      <c r="R2586" s="236">
        <f>Q2586*H2586</f>
        <v>0</v>
      </c>
      <c r="S2586" s="236">
        <v>0</v>
      </c>
      <c r="T2586" s="237">
        <f>S2586*H2586</f>
        <v>0</v>
      </c>
      <c r="U2586" s="39"/>
      <c r="V2586" s="39"/>
      <c r="W2586" s="39"/>
      <c r="X2586" s="39"/>
      <c r="Y2586" s="39"/>
      <c r="Z2586" s="39"/>
      <c r="AA2586" s="39"/>
      <c r="AB2586" s="39"/>
      <c r="AC2586" s="39"/>
      <c r="AD2586" s="39"/>
      <c r="AE2586" s="39"/>
      <c r="AR2586" s="238" t="s">
        <v>303</v>
      </c>
      <c r="AT2586" s="238" t="s">
        <v>208</v>
      </c>
      <c r="AU2586" s="238" t="s">
        <v>85</v>
      </c>
      <c r="AY2586" s="18" t="s">
        <v>205</v>
      </c>
      <c r="BE2586" s="239">
        <f>IF(N2586="základní",J2586,0)</f>
        <v>0</v>
      </c>
      <c r="BF2586" s="239">
        <f>IF(N2586="snížená",J2586,0)</f>
        <v>0</v>
      </c>
      <c r="BG2586" s="239">
        <f>IF(N2586="zákl. přenesená",J2586,0)</f>
        <v>0</v>
      </c>
      <c r="BH2586" s="239">
        <f>IF(N2586="sníž. přenesená",J2586,0)</f>
        <v>0</v>
      </c>
      <c r="BI2586" s="239">
        <f>IF(N2586="nulová",J2586,0)</f>
        <v>0</v>
      </c>
      <c r="BJ2586" s="18" t="s">
        <v>83</v>
      </c>
      <c r="BK2586" s="239">
        <f>ROUND(I2586*H2586,2)</f>
        <v>0</v>
      </c>
      <c r="BL2586" s="18" t="s">
        <v>303</v>
      </c>
      <c r="BM2586" s="238" t="s">
        <v>2103</v>
      </c>
    </row>
    <row r="2587" s="2" customFormat="1">
      <c r="A2587" s="39"/>
      <c r="B2587" s="40"/>
      <c r="C2587" s="41"/>
      <c r="D2587" s="240" t="s">
        <v>216</v>
      </c>
      <c r="E2587" s="41"/>
      <c r="F2587" s="241" t="s">
        <v>2104</v>
      </c>
      <c r="G2587" s="41"/>
      <c r="H2587" s="41"/>
      <c r="I2587" s="242"/>
      <c r="J2587" s="41"/>
      <c r="K2587" s="41"/>
      <c r="L2587" s="45"/>
      <c r="M2587" s="243"/>
      <c r="N2587" s="244"/>
      <c r="O2587" s="92"/>
      <c r="P2587" s="92"/>
      <c r="Q2587" s="92"/>
      <c r="R2587" s="92"/>
      <c r="S2587" s="92"/>
      <c r="T2587" s="93"/>
      <c r="U2587" s="39"/>
      <c r="V2587" s="39"/>
      <c r="W2587" s="39"/>
      <c r="X2587" s="39"/>
      <c r="Y2587" s="39"/>
      <c r="Z2587" s="39"/>
      <c r="AA2587" s="39"/>
      <c r="AB2587" s="39"/>
      <c r="AC2587" s="39"/>
      <c r="AD2587" s="39"/>
      <c r="AE2587" s="39"/>
      <c r="AT2587" s="18" t="s">
        <v>216</v>
      </c>
      <c r="AU2587" s="18" t="s">
        <v>85</v>
      </c>
    </row>
    <row r="2588" s="12" customFormat="1" ht="22.8" customHeight="1">
      <c r="A2588" s="12"/>
      <c r="B2588" s="211"/>
      <c r="C2588" s="212"/>
      <c r="D2588" s="213" t="s">
        <v>75</v>
      </c>
      <c r="E2588" s="225" t="s">
        <v>2105</v>
      </c>
      <c r="F2588" s="225" t="s">
        <v>2106</v>
      </c>
      <c r="G2588" s="212"/>
      <c r="H2588" s="212"/>
      <c r="I2588" s="215"/>
      <c r="J2588" s="226">
        <f>BK2588</f>
        <v>0</v>
      </c>
      <c r="K2588" s="212"/>
      <c r="L2588" s="217"/>
      <c r="M2588" s="218"/>
      <c r="N2588" s="219"/>
      <c r="O2588" s="219"/>
      <c r="P2588" s="220">
        <f>P2589+P2590+P2591+P2593+P2601</f>
        <v>0</v>
      </c>
      <c r="Q2588" s="219"/>
      <c r="R2588" s="220">
        <f>R2589+R2590+R2591+R2593+R2601</f>
        <v>0</v>
      </c>
      <c r="S2588" s="219"/>
      <c r="T2588" s="221">
        <f>T2589+T2590+T2591+T2593+T2601</f>
        <v>0</v>
      </c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R2588" s="222" t="s">
        <v>85</v>
      </c>
      <c r="AT2588" s="223" t="s">
        <v>75</v>
      </c>
      <c r="AU2588" s="223" t="s">
        <v>83</v>
      </c>
      <c r="AY2588" s="222" t="s">
        <v>205</v>
      </c>
      <c r="BK2588" s="224">
        <f>BK2589+BK2590+BK2591+BK2593+BK2601</f>
        <v>0</v>
      </c>
    </row>
    <row r="2589" s="2" customFormat="1" ht="24.15" customHeight="1">
      <c r="A2589" s="39"/>
      <c r="B2589" s="40"/>
      <c r="C2589" s="227" t="s">
        <v>2107</v>
      </c>
      <c r="D2589" s="227" t="s">
        <v>208</v>
      </c>
      <c r="E2589" s="228" t="s">
        <v>2108</v>
      </c>
      <c r="F2589" s="229" t="s">
        <v>2109</v>
      </c>
      <c r="G2589" s="230" t="s">
        <v>2102</v>
      </c>
      <c r="H2589" s="299"/>
      <c r="I2589" s="232"/>
      <c r="J2589" s="233">
        <f>ROUND(I2589*H2589,2)</f>
        <v>0</v>
      </c>
      <c r="K2589" s="229" t="s">
        <v>212</v>
      </c>
      <c r="L2589" s="45"/>
      <c r="M2589" s="234" t="s">
        <v>1</v>
      </c>
      <c r="N2589" s="235" t="s">
        <v>41</v>
      </c>
      <c r="O2589" s="92"/>
      <c r="P2589" s="236">
        <f>O2589*H2589</f>
        <v>0</v>
      </c>
      <c r="Q2589" s="236">
        <v>0</v>
      </c>
      <c r="R2589" s="236">
        <f>Q2589*H2589</f>
        <v>0</v>
      </c>
      <c r="S2589" s="236">
        <v>0</v>
      </c>
      <c r="T2589" s="237">
        <f>S2589*H2589</f>
        <v>0</v>
      </c>
      <c r="U2589" s="39"/>
      <c r="V2589" s="39"/>
      <c r="W2589" s="39"/>
      <c r="X2589" s="39"/>
      <c r="Y2589" s="39"/>
      <c r="Z2589" s="39"/>
      <c r="AA2589" s="39"/>
      <c r="AB2589" s="39"/>
      <c r="AC2589" s="39"/>
      <c r="AD2589" s="39"/>
      <c r="AE2589" s="39"/>
      <c r="AR2589" s="238" t="s">
        <v>303</v>
      </c>
      <c r="AT2589" s="238" t="s">
        <v>208</v>
      </c>
      <c r="AU2589" s="238" t="s">
        <v>85</v>
      </c>
      <c r="AY2589" s="18" t="s">
        <v>205</v>
      </c>
      <c r="BE2589" s="239">
        <f>IF(N2589="základní",J2589,0)</f>
        <v>0</v>
      </c>
      <c r="BF2589" s="239">
        <f>IF(N2589="snížená",J2589,0)</f>
        <v>0</v>
      </c>
      <c r="BG2589" s="239">
        <f>IF(N2589="zákl. přenesená",J2589,0)</f>
        <v>0</v>
      </c>
      <c r="BH2589" s="239">
        <f>IF(N2589="sníž. přenesená",J2589,0)</f>
        <v>0</v>
      </c>
      <c r="BI2589" s="239">
        <f>IF(N2589="nulová",J2589,0)</f>
        <v>0</v>
      </c>
      <c r="BJ2589" s="18" t="s">
        <v>83</v>
      </c>
      <c r="BK2589" s="239">
        <f>ROUND(I2589*H2589,2)</f>
        <v>0</v>
      </c>
      <c r="BL2589" s="18" t="s">
        <v>303</v>
      </c>
      <c r="BM2589" s="238" t="s">
        <v>2110</v>
      </c>
    </row>
    <row r="2590" s="2" customFormat="1">
      <c r="A2590" s="39"/>
      <c r="B2590" s="40"/>
      <c r="C2590" s="41"/>
      <c r="D2590" s="240" t="s">
        <v>216</v>
      </c>
      <c r="E2590" s="41"/>
      <c r="F2590" s="241" t="s">
        <v>2111</v>
      </c>
      <c r="G2590" s="41"/>
      <c r="H2590" s="41"/>
      <c r="I2590" s="242"/>
      <c r="J2590" s="41"/>
      <c r="K2590" s="41"/>
      <c r="L2590" s="45"/>
      <c r="M2590" s="243"/>
      <c r="N2590" s="244"/>
      <c r="O2590" s="92"/>
      <c r="P2590" s="92"/>
      <c r="Q2590" s="92"/>
      <c r="R2590" s="92"/>
      <c r="S2590" s="92"/>
      <c r="T2590" s="93"/>
      <c r="U2590" s="39"/>
      <c r="V2590" s="39"/>
      <c r="W2590" s="39"/>
      <c r="X2590" s="39"/>
      <c r="Y2590" s="39"/>
      <c r="Z2590" s="39"/>
      <c r="AA2590" s="39"/>
      <c r="AB2590" s="39"/>
      <c r="AC2590" s="39"/>
      <c r="AD2590" s="39"/>
      <c r="AE2590" s="39"/>
      <c r="AT2590" s="18" t="s">
        <v>216</v>
      </c>
      <c r="AU2590" s="18" t="s">
        <v>85</v>
      </c>
    </row>
    <row r="2591" s="12" customFormat="1" ht="20.88" customHeight="1">
      <c r="A2591" s="12"/>
      <c r="B2591" s="211"/>
      <c r="C2591" s="212"/>
      <c r="D2591" s="213" t="s">
        <v>75</v>
      </c>
      <c r="E2591" s="225" t="s">
        <v>2112</v>
      </c>
      <c r="F2591" s="225" t="s">
        <v>2113</v>
      </c>
      <c r="G2591" s="212"/>
      <c r="H2591" s="212"/>
      <c r="I2591" s="215"/>
      <c r="J2591" s="226">
        <f>BK2591</f>
        <v>0</v>
      </c>
      <c r="K2591" s="212"/>
      <c r="L2591" s="217"/>
      <c r="M2591" s="218"/>
      <c r="N2591" s="219"/>
      <c r="O2591" s="219"/>
      <c r="P2591" s="220">
        <f>P2592</f>
        <v>0</v>
      </c>
      <c r="Q2591" s="219"/>
      <c r="R2591" s="220">
        <f>R2592</f>
        <v>0</v>
      </c>
      <c r="S2591" s="219"/>
      <c r="T2591" s="221">
        <f>T2592</f>
        <v>0</v>
      </c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R2591" s="222" t="s">
        <v>83</v>
      </c>
      <c r="AT2591" s="223" t="s">
        <v>75</v>
      </c>
      <c r="AU2591" s="223" t="s">
        <v>85</v>
      </c>
      <c r="AY2591" s="222" t="s">
        <v>205</v>
      </c>
      <c r="BK2591" s="224">
        <f>BK2592</f>
        <v>0</v>
      </c>
    </row>
    <row r="2592" s="2" customFormat="1" ht="55.5" customHeight="1">
      <c r="A2592" s="39"/>
      <c r="B2592" s="40"/>
      <c r="C2592" s="227" t="s">
        <v>2114</v>
      </c>
      <c r="D2592" s="227" t="s">
        <v>208</v>
      </c>
      <c r="E2592" s="228" t="s">
        <v>2115</v>
      </c>
      <c r="F2592" s="229" t="s">
        <v>2116</v>
      </c>
      <c r="G2592" s="230" t="s">
        <v>547</v>
      </c>
      <c r="H2592" s="231">
        <v>5</v>
      </c>
      <c r="I2592" s="232"/>
      <c r="J2592" s="233">
        <f>ROUND(I2592*H2592,2)</f>
        <v>0</v>
      </c>
      <c r="K2592" s="229" t="s">
        <v>1</v>
      </c>
      <c r="L2592" s="45"/>
      <c r="M2592" s="234" t="s">
        <v>1</v>
      </c>
      <c r="N2592" s="235" t="s">
        <v>41</v>
      </c>
      <c r="O2592" s="92"/>
      <c r="P2592" s="236">
        <f>O2592*H2592</f>
        <v>0</v>
      </c>
      <c r="Q2592" s="236">
        <v>0</v>
      </c>
      <c r="R2592" s="236">
        <f>Q2592*H2592</f>
        <v>0</v>
      </c>
      <c r="S2592" s="236">
        <v>0</v>
      </c>
      <c r="T2592" s="237">
        <f>S2592*H2592</f>
        <v>0</v>
      </c>
      <c r="U2592" s="39"/>
      <c r="V2592" s="39"/>
      <c r="W2592" s="39"/>
      <c r="X2592" s="39"/>
      <c r="Y2592" s="39"/>
      <c r="Z2592" s="39"/>
      <c r="AA2592" s="39"/>
      <c r="AB2592" s="39"/>
      <c r="AC2592" s="39"/>
      <c r="AD2592" s="39"/>
      <c r="AE2592" s="39"/>
      <c r="AR2592" s="238" t="s">
        <v>213</v>
      </c>
      <c r="AT2592" s="238" t="s">
        <v>208</v>
      </c>
      <c r="AU2592" s="238" t="s">
        <v>214</v>
      </c>
      <c r="AY2592" s="18" t="s">
        <v>205</v>
      </c>
      <c r="BE2592" s="239">
        <f>IF(N2592="základní",J2592,0)</f>
        <v>0</v>
      </c>
      <c r="BF2592" s="239">
        <f>IF(N2592="snížená",J2592,0)</f>
        <v>0</v>
      </c>
      <c r="BG2592" s="239">
        <f>IF(N2592="zákl. přenesená",J2592,0)</f>
        <v>0</v>
      </c>
      <c r="BH2592" s="239">
        <f>IF(N2592="sníž. přenesená",J2592,0)</f>
        <v>0</v>
      </c>
      <c r="BI2592" s="239">
        <f>IF(N2592="nulová",J2592,0)</f>
        <v>0</v>
      </c>
      <c r="BJ2592" s="18" t="s">
        <v>83</v>
      </c>
      <c r="BK2592" s="239">
        <f>ROUND(I2592*H2592,2)</f>
        <v>0</v>
      </c>
      <c r="BL2592" s="18" t="s">
        <v>213</v>
      </c>
      <c r="BM2592" s="238" t="s">
        <v>2117</v>
      </c>
    </row>
    <row r="2593" s="12" customFormat="1" ht="20.88" customHeight="1">
      <c r="A2593" s="12"/>
      <c r="B2593" s="211"/>
      <c r="C2593" s="212"/>
      <c r="D2593" s="213" t="s">
        <v>75</v>
      </c>
      <c r="E2593" s="225" t="s">
        <v>2118</v>
      </c>
      <c r="F2593" s="225" t="s">
        <v>2119</v>
      </c>
      <c r="G2593" s="212"/>
      <c r="H2593" s="212"/>
      <c r="I2593" s="215"/>
      <c r="J2593" s="226">
        <f>BK2593</f>
        <v>0</v>
      </c>
      <c r="K2593" s="212"/>
      <c r="L2593" s="217"/>
      <c r="M2593" s="218"/>
      <c r="N2593" s="219"/>
      <c r="O2593" s="219"/>
      <c r="P2593" s="220">
        <f>SUM(P2594:P2600)</f>
        <v>0</v>
      </c>
      <c r="Q2593" s="219"/>
      <c r="R2593" s="220">
        <f>SUM(R2594:R2600)</f>
        <v>0</v>
      </c>
      <c r="S2593" s="219"/>
      <c r="T2593" s="221">
        <f>SUM(T2594:T2600)</f>
        <v>0</v>
      </c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R2593" s="222" t="s">
        <v>83</v>
      </c>
      <c r="AT2593" s="223" t="s">
        <v>75</v>
      </c>
      <c r="AU2593" s="223" t="s">
        <v>85</v>
      </c>
      <c r="AY2593" s="222" t="s">
        <v>205</v>
      </c>
      <c r="BK2593" s="224">
        <f>SUM(BK2594:BK2600)</f>
        <v>0</v>
      </c>
    </row>
    <row r="2594" s="2" customFormat="1" ht="49.05" customHeight="1">
      <c r="A2594" s="39"/>
      <c r="B2594" s="40"/>
      <c r="C2594" s="227" t="s">
        <v>2120</v>
      </c>
      <c r="D2594" s="227" t="s">
        <v>208</v>
      </c>
      <c r="E2594" s="228" t="s">
        <v>2121</v>
      </c>
      <c r="F2594" s="229" t="s">
        <v>2122</v>
      </c>
      <c r="G2594" s="230" t="s">
        <v>547</v>
      </c>
      <c r="H2594" s="231">
        <v>2</v>
      </c>
      <c r="I2594" s="232"/>
      <c r="J2594" s="233">
        <f>ROUND(I2594*H2594,2)</f>
        <v>0</v>
      </c>
      <c r="K2594" s="229" t="s">
        <v>1</v>
      </c>
      <c r="L2594" s="45"/>
      <c r="M2594" s="234" t="s">
        <v>1</v>
      </c>
      <c r="N2594" s="235" t="s">
        <v>41</v>
      </c>
      <c r="O2594" s="92"/>
      <c r="P2594" s="236">
        <f>O2594*H2594</f>
        <v>0</v>
      </c>
      <c r="Q2594" s="236">
        <v>0</v>
      </c>
      <c r="R2594" s="236">
        <f>Q2594*H2594</f>
        <v>0</v>
      </c>
      <c r="S2594" s="236">
        <v>0</v>
      </c>
      <c r="T2594" s="237">
        <f>S2594*H2594</f>
        <v>0</v>
      </c>
      <c r="U2594" s="39"/>
      <c r="V2594" s="39"/>
      <c r="W2594" s="39"/>
      <c r="X2594" s="39"/>
      <c r="Y2594" s="39"/>
      <c r="Z2594" s="39"/>
      <c r="AA2594" s="39"/>
      <c r="AB2594" s="39"/>
      <c r="AC2594" s="39"/>
      <c r="AD2594" s="39"/>
      <c r="AE2594" s="39"/>
      <c r="AR2594" s="238" t="s">
        <v>213</v>
      </c>
      <c r="AT2594" s="238" t="s">
        <v>208</v>
      </c>
      <c r="AU2594" s="238" t="s">
        <v>214</v>
      </c>
      <c r="AY2594" s="18" t="s">
        <v>205</v>
      </c>
      <c r="BE2594" s="239">
        <f>IF(N2594="základní",J2594,0)</f>
        <v>0</v>
      </c>
      <c r="BF2594" s="239">
        <f>IF(N2594="snížená",J2594,0)</f>
        <v>0</v>
      </c>
      <c r="BG2594" s="239">
        <f>IF(N2594="zákl. přenesená",J2594,0)</f>
        <v>0</v>
      </c>
      <c r="BH2594" s="239">
        <f>IF(N2594="sníž. přenesená",J2594,0)</f>
        <v>0</v>
      </c>
      <c r="BI2594" s="239">
        <f>IF(N2594="nulová",J2594,0)</f>
        <v>0</v>
      </c>
      <c r="BJ2594" s="18" t="s">
        <v>83</v>
      </c>
      <c r="BK2594" s="239">
        <f>ROUND(I2594*H2594,2)</f>
        <v>0</v>
      </c>
      <c r="BL2594" s="18" t="s">
        <v>213</v>
      </c>
      <c r="BM2594" s="238" t="s">
        <v>2123</v>
      </c>
    </row>
    <row r="2595" s="2" customFormat="1" ht="49.05" customHeight="1">
      <c r="A2595" s="39"/>
      <c r="B2595" s="40"/>
      <c r="C2595" s="227" t="s">
        <v>2124</v>
      </c>
      <c r="D2595" s="227" t="s">
        <v>208</v>
      </c>
      <c r="E2595" s="228" t="s">
        <v>2125</v>
      </c>
      <c r="F2595" s="229" t="s">
        <v>2126</v>
      </c>
      <c r="G2595" s="230" t="s">
        <v>547</v>
      </c>
      <c r="H2595" s="231">
        <v>2</v>
      </c>
      <c r="I2595" s="232"/>
      <c r="J2595" s="233">
        <f>ROUND(I2595*H2595,2)</f>
        <v>0</v>
      </c>
      <c r="K2595" s="229" t="s">
        <v>1</v>
      </c>
      <c r="L2595" s="45"/>
      <c r="M2595" s="234" t="s">
        <v>1</v>
      </c>
      <c r="N2595" s="235" t="s">
        <v>41</v>
      </c>
      <c r="O2595" s="92"/>
      <c r="P2595" s="236">
        <f>O2595*H2595</f>
        <v>0</v>
      </c>
      <c r="Q2595" s="236">
        <v>0</v>
      </c>
      <c r="R2595" s="236">
        <f>Q2595*H2595</f>
        <v>0</v>
      </c>
      <c r="S2595" s="236">
        <v>0</v>
      </c>
      <c r="T2595" s="237">
        <f>S2595*H2595</f>
        <v>0</v>
      </c>
      <c r="U2595" s="39"/>
      <c r="V2595" s="39"/>
      <c r="W2595" s="39"/>
      <c r="X2595" s="39"/>
      <c r="Y2595" s="39"/>
      <c r="Z2595" s="39"/>
      <c r="AA2595" s="39"/>
      <c r="AB2595" s="39"/>
      <c r="AC2595" s="39"/>
      <c r="AD2595" s="39"/>
      <c r="AE2595" s="39"/>
      <c r="AR2595" s="238" t="s">
        <v>213</v>
      </c>
      <c r="AT2595" s="238" t="s">
        <v>208</v>
      </c>
      <c r="AU2595" s="238" t="s">
        <v>214</v>
      </c>
      <c r="AY2595" s="18" t="s">
        <v>205</v>
      </c>
      <c r="BE2595" s="239">
        <f>IF(N2595="základní",J2595,0)</f>
        <v>0</v>
      </c>
      <c r="BF2595" s="239">
        <f>IF(N2595="snížená",J2595,0)</f>
        <v>0</v>
      </c>
      <c r="BG2595" s="239">
        <f>IF(N2595="zákl. přenesená",J2595,0)</f>
        <v>0</v>
      </c>
      <c r="BH2595" s="239">
        <f>IF(N2595="sníž. přenesená",J2595,0)</f>
        <v>0</v>
      </c>
      <c r="BI2595" s="239">
        <f>IF(N2595="nulová",J2595,0)</f>
        <v>0</v>
      </c>
      <c r="BJ2595" s="18" t="s">
        <v>83</v>
      </c>
      <c r="BK2595" s="239">
        <f>ROUND(I2595*H2595,2)</f>
        <v>0</v>
      </c>
      <c r="BL2595" s="18" t="s">
        <v>213</v>
      </c>
      <c r="BM2595" s="238" t="s">
        <v>2127</v>
      </c>
    </row>
    <row r="2596" s="2" customFormat="1" ht="49.05" customHeight="1">
      <c r="A2596" s="39"/>
      <c r="B2596" s="40"/>
      <c r="C2596" s="227" t="s">
        <v>2128</v>
      </c>
      <c r="D2596" s="227" t="s">
        <v>208</v>
      </c>
      <c r="E2596" s="228" t="s">
        <v>2129</v>
      </c>
      <c r="F2596" s="229" t="s">
        <v>2130</v>
      </c>
      <c r="G2596" s="230" t="s">
        <v>547</v>
      </c>
      <c r="H2596" s="231">
        <v>9</v>
      </c>
      <c r="I2596" s="232"/>
      <c r="J2596" s="233">
        <f>ROUND(I2596*H2596,2)</f>
        <v>0</v>
      </c>
      <c r="K2596" s="229" t="s">
        <v>1</v>
      </c>
      <c r="L2596" s="45"/>
      <c r="M2596" s="234" t="s">
        <v>1</v>
      </c>
      <c r="N2596" s="235" t="s">
        <v>41</v>
      </c>
      <c r="O2596" s="92"/>
      <c r="P2596" s="236">
        <f>O2596*H2596</f>
        <v>0</v>
      </c>
      <c r="Q2596" s="236">
        <v>0</v>
      </c>
      <c r="R2596" s="236">
        <f>Q2596*H2596</f>
        <v>0</v>
      </c>
      <c r="S2596" s="236">
        <v>0</v>
      </c>
      <c r="T2596" s="237">
        <f>S2596*H2596</f>
        <v>0</v>
      </c>
      <c r="U2596" s="39"/>
      <c r="V2596" s="39"/>
      <c r="W2596" s="39"/>
      <c r="X2596" s="39"/>
      <c r="Y2596" s="39"/>
      <c r="Z2596" s="39"/>
      <c r="AA2596" s="39"/>
      <c r="AB2596" s="39"/>
      <c r="AC2596" s="39"/>
      <c r="AD2596" s="39"/>
      <c r="AE2596" s="39"/>
      <c r="AR2596" s="238" t="s">
        <v>213</v>
      </c>
      <c r="AT2596" s="238" t="s">
        <v>208</v>
      </c>
      <c r="AU2596" s="238" t="s">
        <v>214</v>
      </c>
      <c r="AY2596" s="18" t="s">
        <v>205</v>
      </c>
      <c r="BE2596" s="239">
        <f>IF(N2596="základní",J2596,0)</f>
        <v>0</v>
      </c>
      <c r="BF2596" s="239">
        <f>IF(N2596="snížená",J2596,0)</f>
        <v>0</v>
      </c>
      <c r="BG2596" s="239">
        <f>IF(N2596="zákl. přenesená",J2596,0)</f>
        <v>0</v>
      </c>
      <c r="BH2596" s="239">
        <f>IF(N2596="sníž. přenesená",J2596,0)</f>
        <v>0</v>
      </c>
      <c r="BI2596" s="239">
        <f>IF(N2596="nulová",J2596,0)</f>
        <v>0</v>
      </c>
      <c r="BJ2596" s="18" t="s">
        <v>83</v>
      </c>
      <c r="BK2596" s="239">
        <f>ROUND(I2596*H2596,2)</f>
        <v>0</v>
      </c>
      <c r="BL2596" s="18" t="s">
        <v>213</v>
      </c>
      <c r="BM2596" s="238" t="s">
        <v>2131</v>
      </c>
    </row>
    <row r="2597" s="2" customFormat="1" ht="49.05" customHeight="1">
      <c r="A2597" s="39"/>
      <c r="B2597" s="40"/>
      <c r="C2597" s="227" t="s">
        <v>2132</v>
      </c>
      <c r="D2597" s="227" t="s">
        <v>208</v>
      </c>
      <c r="E2597" s="228" t="s">
        <v>2133</v>
      </c>
      <c r="F2597" s="229" t="s">
        <v>2134</v>
      </c>
      <c r="G2597" s="230" t="s">
        <v>547</v>
      </c>
      <c r="H2597" s="231">
        <v>2</v>
      </c>
      <c r="I2597" s="232"/>
      <c r="J2597" s="233">
        <f>ROUND(I2597*H2597,2)</f>
        <v>0</v>
      </c>
      <c r="K2597" s="229" t="s">
        <v>1</v>
      </c>
      <c r="L2597" s="45"/>
      <c r="M2597" s="234" t="s">
        <v>1</v>
      </c>
      <c r="N2597" s="235" t="s">
        <v>41</v>
      </c>
      <c r="O2597" s="92"/>
      <c r="P2597" s="236">
        <f>O2597*H2597</f>
        <v>0</v>
      </c>
      <c r="Q2597" s="236">
        <v>0</v>
      </c>
      <c r="R2597" s="236">
        <f>Q2597*H2597</f>
        <v>0</v>
      </c>
      <c r="S2597" s="236">
        <v>0</v>
      </c>
      <c r="T2597" s="237">
        <f>S2597*H2597</f>
        <v>0</v>
      </c>
      <c r="U2597" s="39"/>
      <c r="V2597" s="39"/>
      <c r="W2597" s="39"/>
      <c r="X2597" s="39"/>
      <c r="Y2597" s="39"/>
      <c r="Z2597" s="39"/>
      <c r="AA2597" s="39"/>
      <c r="AB2597" s="39"/>
      <c r="AC2597" s="39"/>
      <c r="AD2597" s="39"/>
      <c r="AE2597" s="39"/>
      <c r="AR2597" s="238" t="s">
        <v>213</v>
      </c>
      <c r="AT2597" s="238" t="s">
        <v>208</v>
      </c>
      <c r="AU2597" s="238" t="s">
        <v>214</v>
      </c>
      <c r="AY2597" s="18" t="s">
        <v>205</v>
      </c>
      <c r="BE2597" s="239">
        <f>IF(N2597="základní",J2597,0)</f>
        <v>0</v>
      </c>
      <c r="BF2597" s="239">
        <f>IF(N2597="snížená",J2597,0)</f>
        <v>0</v>
      </c>
      <c r="BG2597" s="239">
        <f>IF(N2597="zákl. přenesená",J2597,0)</f>
        <v>0</v>
      </c>
      <c r="BH2597" s="239">
        <f>IF(N2597="sníž. přenesená",J2597,0)</f>
        <v>0</v>
      </c>
      <c r="BI2597" s="239">
        <f>IF(N2597="nulová",J2597,0)</f>
        <v>0</v>
      </c>
      <c r="BJ2597" s="18" t="s">
        <v>83</v>
      </c>
      <c r="BK2597" s="239">
        <f>ROUND(I2597*H2597,2)</f>
        <v>0</v>
      </c>
      <c r="BL2597" s="18" t="s">
        <v>213</v>
      </c>
      <c r="BM2597" s="238" t="s">
        <v>2135</v>
      </c>
    </row>
    <row r="2598" s="2" customFormat="1" ht="49.05" customHeight="1">
      <c r="A2598" s="39"/>
      <c r="B2598" s="40"/>
      <c r="C2598" s="227" t="s">
        <v>2136</v>
      </c>
      <c r="D2598" s="227" t="s">
        <v>208</v>
      </c>
      <c r="E2598" s="228" t="s">
        <v>2137</v>
      </c>
      <c r="F2598" s="229" t="s">
        <v>2138</v>
      </c>
      <c r="G2598" s="230" t="s">
        <v>547</v>
      </c>
      <c r="H2598" s="231">
        <v>2</v>
      </c>
      <c r="I2598" s="232"/>
      <c r="J2598" s="233">
        <f>ROUND(I2598*H2598,2)</f>
        <v>0</v>
      </c>
      <c r="K2598" s="229" t="s">
        <v>1</v>
      </c>
      <c r="L2598" s="45"/>
      <c r="M2598" s="234" t="s">
        <v>1</v>
      </c>
      <c r="N2598" s="235" t="s">
        <v>41</v>
      </c>
      <c r="O2598" s="92"/>
      <c r="P2598" s="236">
        <f>O2598*H2598</f>
        <v>0</v>
      </c>
      <c r="Q2598" s="236">
        <v>0</v>
      </c>
      <c r="R2598" s="236">
        <f>Q2598*H2598</f>
        <v>0</v>
      </c>
      <c r="S2598" s="236">
        <v>0</v>
      </c>
      <c r="T2598" s="237">
        <f>S2598*H2598</f>
        <v>0</v>
      </c>
      <c r="U2598" s="39"/>
      <c r="V2598" s="39"/>
      <c r="W2598" s="39"/>
      <c r="X2598" s="39"/>
      <c r="Y2598" s="39"/>
      <c r="Z2598" s="39"/>
      <c r="AA2598" s="39"/>
      <c r="AB2598" s="39"/>
      <c r="AC2598" s="39"/>
      <c r="AD2598" s="39"/>
      <c r="AE2598" s="39"/>
      <c r="AR2598" s="238" t="s">
        <v>213</v>
      </c>
      <c r="AT2598" s="238" t="s">
        <v>208</v>
      </c>
      <c r="AU2598" s="238" t="s">
        <v>214</v>
      </c>
      <c r="AY2598" s="18" t="s">
        <v>205</v>
      </c>
      <c r="BE2598" s="239">
        <f>IF(N2598="základní",J2598,0)</f>
        <v>0</v>
      </c>
      <c r="BF2598" s="239">
        <f>IF(N2598="snížená",J2598,0)</f>
        <v>0</v>
      </c>
      <c r="BG2598" s="239">
        <f>IF(N2598="zákl. přenesená",J2598,0)</f>
        <v>0</v>
      </c>
      <c r="BH2598" s="239">
        <f>IF(N2598="sníž. přenesená",J2598,0)</f>
        <v>0</v>
      </c>
      <c r="BI2598" s="239">
        <f>IF(N2598="nulová",J2598,0)</f>
        <v>0</v>
      </c>
      <c r="BJ2598" s="18" t="s">
        <v>83</v>
      </c>
      <c r="BK2598" s="239">
        <f>ROUND(I2598*H2598,2)</f>
        <v>0</v>
      </c>
      <c r="BL2598" s="18" t="s">
        <v>213</v>
      </c>
      <c r="BM2598" s="238" t="s">
        <v>2139</v>
      </c>
    </row>
    <row r="2599" s="2" customFormat="1" ht="49.05" customHeight="1">
      <c r="A2599" s="39"/>
      <c r="B2599" s="40"/>
      <c r="C2599" s="227" t="s">
        <v>2140</v>
      </c>
      <c r="D2599" s="227" t="s">
        <v>208</v>
      </c>
      <c r="E2599" s="228" t="s">
        <v>2141</v>
      </c>
      <c r="F2599" s="229" t="s">
        <v>2142</v>
      </c>
      <c r="G2599" s="230" t="s">
        <v>547</v>
      </c>
      <c r="H2599" s="231">
        <v>2</v>
      </c>
      <c r="I2599" s="232"/>
      <c r="J2599" s="233">
        <f>ROUND(I2599*H2599,2)</f>
        <v>0</v>
      </c>
      <c r="K2599" s="229" t="s">
        <v>1</v>
      </c>
      <c r="L2599" s="45"/>
      <c r="M2599" s="234" t="s">
        <v>1</v>
      </c>
      <c r="N2599" s="235" t="s">
        <v>41</v>
      </c>
      <c r="O2599" s="92"/>
      <c r="P2599" s="236">
        <f>O2599*H2599</f>
        <v>0</v>
      </c>
      <c r="Q2599" s="236">
        <v>0</v>
      </c>
      <c r="R2599" s="236">
        <f>Q2599*H2599</f>
        <v>0</v>
      </c>
      <c r="S2599" s="236">
        <v>0</v>
      </c>
      <c r="T2599" s="237">
        <f>S2599*H2599</f>
        <v>0</v>
      </c>
      <c r="U2599" s="39"/>
      <c r="V2599" s="39"/>
      <c r="W2599" s="39"/>
      <c r="X2599" s="39"/>
      <c r="Y2599" s="39"/>
      <c r="Z2599" s="39"/>
      <c r="AA2599" s="39"/>
      <c r="AB2599" s="39"/>
      <c r="AC2599" s="39"/>
      <c r="AD2599" s="39"/>
      <c r="AE2599" s="39"/>
      <c r="AR2599" s="238" t="s">
        <v>213</v>
      </c>
      <c r="AT2599" s="238" t="s">
        <v>208</v>
      </c>
      <c r="AU2599" s="238" t="s">
        <v>214</v>
      </c>
      <c r="AY2599" s="18" t="s">
        <v>205</v>
      </c>
      <c r="BE2599" s="239">
        <f>IF(N2599="základní",J2599,0)</f>
        <v>0</v>
      </c>
      <c r="BF2599" s="239">
        <f>IF(N2599="snížená",J2599,0)</f>
        <v>0</v>
      </c>
      <c r="BG2599" s="239">
        <f>IF(N2599="zákl. přenesená",J2599,0)</f>
        <v>0</v>
      </c>
      <c r="BH2599" s="239">
        <f>IF(N2599="sníž. přenesená",J2599,0)</f>
        <v>0</v>
      </c>
      <c r="BI2599" s="239">
        <f>IF(N2599="nulová",J2599,0)</f>
        <v>0</v>
      </c>
      <c r="BJ2599" s="18" t="s">
        <v>83</v>
      </c>
      <c r="BK2599" s="239">
        <f>ROUND(I2599*H2599,2)</f>
        <v>0</v>
      </c>
      <c r="BL2599" s="18" t="s">
        <v>213</v>
      </c>
      <c r="BM2599" s="238" t="s">
        <v>2143</v>
      </c>
    </row>
    <row r="2600" s="2" customFormat="1" ht="49.05" customHeight="1">
      <c r="A2600" s="39"/>
      <c r="B2600" s="40"/>
      <c r="C2600" s="227" t="s">
        <v>2144</v>
      </c>
      <c r="D2600" s="227" t="s">
        <v>208</v>
      </c>
      <c r="E2600" s="228" t="s">
        <v>2145</v>
      </c>
      <c r="F2600" s="229" t="s">
        <v>2146</v>
      </c>
      <c r="G2600" s="230" t="s">
        <v>547</v>
      </c>
      <c r="H2600" s="231">
        <v>4</v>
      </c>
      <c r="I2600" s="232"/>
      <c r="J2600" s="233">
        <f>ROUND(I2600*H2600,2)</f>
        <v>0</v>
      </c>
      <c r="K2600" s="229" t="s">
        <v>1</v>
      </c>
      <c r="L2600" s="45"/>
      <c r="M2600" s="234" t="s">
        <v>1</v>
      </c>
      <c r="N2600" s="235" t="s">
        <v>41</v>
      </c>
      <c r="O2600" s="92"/>
      <c r="P2600" s="236">
        <f>O2600*H2600</f>
        <v>0</v>
      </c>
      <c r="Q2600" s="236">
        <v>0</v>
      </c>
      <c r="R2600" s="236">
        <f>Q2600*H2600</f>
        <v>0</v>
      </c>
      <c r="S2600" s="236">
        <v>0</v>
      </c>
      <c r="T2600" s="237">
        <f>S2600*H2600</f>
        <v>0</v>
      </c>
      <c r="U2600" s="39"/>
      <c r="V2600" s="39"/>
      <c r="W2600" s="39"/>
      <c r="X2600" s="39"/>
      <c r="Y2600" s="39"/>
      <c r="Z2600" s="39"/>
      <c r="AA2600" s="39"/>
      <c r="AB2600" s="39"/>
      <c r="AC2600" s="39"/>
      <c r="AD2600" s="39"/>
      <c r="AE2600" s="39"/>
      <c r="AR2600" s="238" t="s">
        <v>213</v>
      </c>
      <c r="AT2600" s="238" t="s">
        <v>208</v>
      </c>
      <c r="AU2600" s="238" t="s">
        <v>214</v>
      </c>
      <c r="AY2600" s="18" t="s">
        <v>205</v>
      </c>
      <c r="BE2600" s="239">
        <f>IF(N2600="základní",J2600,0)</f>
        <v>0</v>
      </c>
      <c r="BF2600" s="239">
        <f>IF(N2600="snížená",J2600,0)</f>
        <v>0</v>
      </c>
      <c r="BG2600" s="239">
        <f>IF(N2600="zákl. přenesená",J2600,0)</f>
        <v>0</v>
      </c>
      <c r="BH2600" s="239">
        <f>IF(N2600="sníž. přenesená",J2600,0)</f>
        <v>0</v>
      </c>
      <c r="BI2600" s="239">
        <f>IF(N2600="nulová",J2600,0)</f>
        <v>0</v>
      </c>
      <c r="BJ2600" s="18" t="s">
        <v>83</v>
      </c>
      <c r="BK2600" s="239">
        <f>ROUND(I2600*H2600,2)</f>
        <v>0</v>
      </c>
      <c r="BL2600" s="18" t="s">
        <v>213</v>
      </c>
      <c r="BM2600" s="238" t="s">
        <v>2147</v>
      </c>
    </row>
    <row r="2601" s="12" customFormat="1" ht="20.88" customHeight="1">
      <c r="A2601" s="12"/>
      <c r="B2601" s="211"/>
      <c r="C2601" s="212"/>
      <c r="D2601" s="213" t="s">
        <v>75</v>
      </c>
      <c r="E2601" s="225" t="s">
        <v>2148</v>
      </c>
      <c r="F2601" s="225" t="s">
        <v>2149</v>
      </c>
      <c r="G2601" s="212"/>
      <c r="H2601" s="212"/>
      <c r="I2601" s="215"/>
      <c r="J2601" s="226">
        <f>BK2601</f>
        <v>0</v>
      </c>
      <c r="K2601" s="212"/>
      <c r="L2601" s="217"/>
      <c r="M2601" s="218"/>
      <c r="N2601" s="219"/>
      <c r="O2601" s="219"/>
      <c r="P2601" s="220">
        <f>SUM(P2602:P2606)</f>
        <v>0</v>
      </c>
      <c r="Q2601" s="219"/>
      <c r="R2601" s="220">
        <f>SUM(R2602:R2606)</f>
        <v>0</v>
      </c>
      <c r="S2601" s="219"/>
      <c r="T2601" s="221">
        <f>SUM(T2602:T2606)</f>
        <v>0</v>
      </c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R2601" s="222" t="s">
        <v>83</v>
      </c>
      <c r="AT2601" s="223" t="s">
        <v>75</v>
      </c>
      <c r="AU2601" s="223" t="s">
        <v>85</v>
      </c>
      <c r="AY2601" s="222" t="s">
        <v>205</v>
      </c>
      <c r="BK2601" s="224">
        <f>SUM(BK2602:BK2606)</f>
        <v>0</v>
      </c>
    </row>
    <row r="2602" s="2" customFormat="1" ht="37.8" customHeight="1">
      <c r="A2602" s="39"/>
      <c r="B2602" s="40"/>
      <c r="C2602" s="227" t="s">
        <v>2150</v>
      </c>
      <c r="D2602" s="227" t="s">
        <v>208</v>
      </c>
      <c r="E2602" s="228" t="s">
        <v>2151</v>
      </c>
      <c r="F2602" s="229" t="s">
        <v>2152</v>
      </c>
      <c r="G2602" s="230" t="s">
        <v>547</v>
      </c>
      <c r="H2602" s="231">
        <v>7</v>
      </c>
      <c r="I2602" s="232"/>
      <c r="J2602" s="233">
        <f>ROUND(I2602*H2602,2)</f>
        <v>0</v>
      </c>
      <c r="K2602" s="229" t="s">
        <v>1</v>
      </c>
      <c r="L2602" s="45"/>
      <c r="M2602" s="234" t="s">
        <v>1</v>
      </c>
      <c r="N2602" s="235" t="s">
        <v>41</v>
      </c>
      <c r="O2602" s="92"/>
      <c r="P2602" s="236">
        <f>O2602*H2602</f>
        <v>0</v>
      </c>
      <c r="Q2602" s="236">
        <v>0</v>
      </c>
      <c r="R2602" s="236">
        <f>Q2602*H2602</f>
        <v>0</v>
      </c>
      <c r="S2602" s="236">
        <v>0</v>
      </c>
      <c r="T2602" s="237">
        <f>S2602*H2602</f>
        <v>0</v>
      </c>
      <c r="U2602" s="39"/>
      <c r="V2602" s="39"/>
      <c r="W2602" s="39"/>
      <c r="X2602" s="39"/>
      <c r="Y2602" s="39"/>
      <c r="Z2602" s="39"/>
      <c r="AA2602" s="39"/>
      <c r="AB2602" s="39"/>
      <c r="AC2602" s="39"/>
      <c r="AD2602" s="39"/>
      <c r="AE2602" s="39"/>
      <c r="AR2602" s="238" t="s">
        <v>213</v>
      </c>
      <c r="AT2602" s="238" t="s">
        <v>208</v>
      </c>
      <c r="AU2602" s="238" t="s">
        <v>214</v>
      </c>
      <c r="AY2602" s="18" t="s">
        <v>205</v>
      </c>
      <c r="BE2602" s="239">
        <f>IF(N2602="základní",J2602,0)</f>
        <v>0</v>
      </c>
      <c r="BF2602" s="239">
        <f>IF(N2602="snížená",J2602,0)</f>
        <v>0</v>
      </c>
      <c r="BG2602" s="239">
        <f>IF(N2602="zákl. přenesená",J2602,0)</f>
        <v>0</v>
      </c>
      <c r="BH2602" s="239">
        <f>IF(N2602="sníž. přenesená",J2602,0)</f>
        <v>0</v>
      </c>
      <c r="BI2602" s="239">
        <f>IF(N2602="nulová",J2602,0)</f>
        <v>0</v>
      </c>
      <c r="BJ2602" s="18" t="s">
        <v>83</v>
      </c>
      <c r="BK2602" s="239">
        <f>ROUND(I2602*H2602,2)</f>
        <v>0</v>
      </c>
      <c r="BL2602" s="18" t="s">
        <v>213</v>
      </c>
      <c r="BM2602" s="238" t="s">
        <v>2153</v>
      </c>
    </row>
    <row r="2603" s="2" customFormat="1" ht="37.8" customHeight="1">
      <c r="A2603" s="39"/>
      <c r="B2603" s="40"/>
      <c r="C2603" s="227" t="s">
        <v>2154</v>
      </c>
      <c r="D2603" s="227" t="s">
        <v>208</v>
      </c>
      <c r="E2603" s="228" t="s">
        <v>2155</v>
      </c>
      <c r="F2603" s="229" t="s">
        <v>2156</v>
      </c>
      <c r="G2603" s="230" t="s">
        <v>933</v>
      </c>
      <c r="H2603" s="231">
        <v>1</v>
      </c>
      <c r="I2603" s="232"/>
      <c r="J2603" s="233">
        <f>ROUND(I2603*H2603,2)</f>
        <v>0</v>
      </c>
      <c r="K2603" s="229" t="s">
        <v>1</v>
      </c>
      <c r="L2603" s="45"/>
      <c r="M2603" s="234" t="s">
        <v>1</v>
      </c>
      <c r="N2603" s="235" t="s">
        <v>41</v>
      </c>
      <c r="O2603" s="92"/>
      <c r="P2603" s="236">
        <f>O2603*H2603</f>
        <v>0</v>
      </c>
      <c r="Q2603" s="236">
        <v>0</v>
      </c>
      <c r="R2603" s="236">
        <f>Q2603*H2603</f>
        <v>0</v>
      </c>
      <c r="S2603" s="236">
        <v>0</v>
      </c>
      <c r="T2603" s="237">
        <f>S2603*H2603</f>
        <v>0</v>
      </c>
      <c r="U2603" s="39"/>
      <c r="V2603" s="39"/>
      <c r="W2603" s="39"/>
      <c r="X2603" s="39"/>
      <c r="Y2603" s="39"/>
      <c r="Z2603" s="39"/>
      <c r="AA2603" s="39"/>
      <c r="AB2603" s="39"/>
      <c r="AC2603" s="39"/>
      <c r="AD2603" s="39"/>
      <c r="AE2603" s="39"/>
      <c r="AR2603" s="238" t="s">
        <v>213</v>
      </c>
      <c r="AT2603" s="238" t="s">
        <v>208</v>
      </c>
      <c r="AU2603" s="238" t="s">
        <v>214</v>
      </c>
      <c r="AY2603" s="18" t="s">
        <v>205</v>
      </c>
      <c r="BE2603" s="239">
        <f>IF(N2603="základní",J2603,0)</f>
        <v>0</v>
      </c>
      <c r="BF2603" s="239">
        <f>IF(N2603="snížená",J2603,0)</f>
        <v>0</v>
      </c>
      <c r="BG2603" s="239">
        <f>IF(N2603="zákl. přenesená",J2603,0)</f>
        <v>0</v>
      </c>
      <c r="BH2603" s="239">
        <f>IF(N2603="sníž. přenesená",J2603,0)</f>
        <v>0</v>
      </c>
      <c r="BI2603" s="239">
        <f>IF(N2603="nulová",J2603,0)</f>
        <v>0</v>
      </c>
      <c r="BJ2603" s="18" t="s">
        <v>83</v>
      </c>
      <c r="BK2603" s="239">
        <f>ROUND(I2603*H2603,2)</f>
        <v>0</v>
      </c>
      <c r="BL2603" s="18" t="s">
        <v>213</v>
      </c>
      <c r="BM2603" s="238" t="s">
        <v>2157</v>
      </c>
    </row>
    <row r="2604" s="2" customFormat="1" ht="37.8" customHeight="1">
      <c r="A2604" s="39"/>
      <c r="B2604" s="40"/>
      <c r="C2604" s="227" t="s">
        <v>2158</v>
      </c>
      <c r="D2604" s="227" t="s">
        <v>208</v>
      </c>
      <c r="E2604" s="228" t="s">
        <v>2159</v>
      </c>
      <c r="F2604" s="229" t="s">
        <v>2160</v>
      </c>
      <c r="G2604" s="230" t="s">
        <v>933</v>
      </c>
      <c r="H2604" s="231">
        <v>1</v>
      </c>
      <c r="I2604" s="232"/>
      <c r="J2604" s="233">
        <f>ROUND(I2604*H2604,2)</f>
        <v>0</v>
      </c>
      <c r="K2604" s="229" t="s">
        <v>1</v>
      </c>
      <c r="L2604" s="45"/>
      <c r="M2604" s="234" t="s">
        <v>1</v>
      </c>
      <c r="N2604" s="235" t="s">
        <v>41</v>
      </c>
      <c r="O2604" s="92"/>
      <c r="P2604" s="236">
        <f>O2604*H2604</f>
        <v>0</v>
      </c>
      <c r="Q2604" s="236">
        <v>0</v>
      </c>
      <c r="R2604" s="236">
        <f>Q2604*H2604</f>
        <v>0</v>
      </c>
      <c r="S2604" s="236">
        <v>0</v>
      </c>
      <c r="T2604" s="237">
        <f>S2604*H2604</f>
        <v>0</v>
      </c>
      <c r="U2604" s="39"/>
      <c r="V2604" s="39"/>
      <c r="W2604" s="39"/>
      <c r="X2604" s="39"/>
      <c r="Y2604" s="39"/>
      <c r="Z2604" s="39"/>
      <c r="AA2604" s="39"/>
      <c r="AB2604" s="39"/>
      <c r="AC2604" s="39"/>
      <c r="AD2604" s="39"/>
      <c r="AE2604" s="39"/>
      <c r="AR2604" s="238" t="s">
        <v>213</v>
      </c>
      <c r="AT2604" s="238" t="s">
        <v>208</v>
      </c>
      <c r="AU2604" s="238" t="s">
        <v>214</v>
      </c>
      <c r="AY2604" s="18" t="s">
        <v>205</v>
      </c>
      <c r="BE2604" s="239">
        <f>IF(N2604="základní",J2604,0)</f>
        <v>0</v>
      </c>
      <c r="BF2604" s="239">
        <f>IF(N2604="snížená",J2604,0)</f>
        <v>0</v>
      </c>
      <c r="BG2604" s="239">
        <f>IF(N2604="zákl. přenesená",J2604,0)</f>
        <v>0</v>
      </c>
      <c r="BH2604" s="239">
        <f>IF(N2604="sníž. přenesená",J2604,0)</f>
        <v>0</v>
      </c>
      <c r="BI2604" s="239">
        <f>IF(N2604="nulová",J2604,0)</f>
        <v>0</v>
      </c>
      <c r="BJ2604" s="18" t="s">
        <v>83</v>
      </c>
      <c r="BK2604" s="239">
        <f>ROUND(I2604*H2604,2)</f>
        <v>0</v>
      </c>
      <c r="BL2604" s="18" t="s">
        <v>213</v>
      </c>
      <c r="BM2604" s="238" t="s">
        <v>2161</v>
      </c>
    </row>
    <row r="2605" s="2" customFormat="1" ht="37.8" customHeight="1">
      <c r="A2605" s="39"/>
      <c r="B2605" s="40"/>
      <c r="C2605" s="227" t="s">
        <v>2162</v>
      </c>
      <c r="D2605" s="227" t="s">
        <v>208</v>
      </c>
      <c r="E2605" s="228" t="s">
        <v>2163</v>
      </c>
      <c r="F2605" s="229" t="s">
        <v>2164</v>
      </c>
      <c r="G2605" s="230" t="s">
        <v>933</v>
      </c>
      <c r="H2605" s="231">
        <v>1</v>
      </c>
      <c r="I2605" s="232"/>
      <c r="J2605" s="233">
        <f>ROUND(I2605*H2605,2)</f>
        <v>0</v>
      </c>
      <c r="K2605" s="229" t="s">
        <v>1</v>
      </c>
      <c r="L2605" s="45"/>
      <c r="M2605" s="234" t="s">
        <v>1</v>
      </c>
      <c r="N2605" s="235" t="s">
        <v>41</v>
      </c>
      <c r="O2605" s="92"/>
      <c r="P2605" s="236">
        <f>O2605*H2605</f>
        <v>0</v>
      </c>
      <c r="Q2605" s="236">
        <v>0</v>
      </c>
      <c r="R2605" s="236">
        <f>Q2605*H2605</f>
        <v>0</v>
      </c>
      <c r="S2605" s="236">
        <v>0</v>
      </c>
      <c r="T2605" s="237">
        <f>S2605*H2605</f>
        <v>0</v>
      </c>
      <c r="U2605" s="39"/>
      <c r="V2605" s="39"/>
      <c r="W2605" s="39"/>
      <c r="X2605" s="39"/>
      <c r="Y2605" s="39"/>
      <c r="Z2605" s="39"/>
      <c r="AA2605" s="39"/>
      <c r="AB2605" s="39"/>
      <c r="AC2605" s="39"/>
      <c r="AD2605" s="39"/>
      <c r="AE2605" s="39"/>
      <c r="AR2605" s="238" t="s">
        <v>213</v>
      </c>
      <c r="AT2605" s="238" t="s">
        <v>208</v>
      </c>
      <c r="AU2605" s="238" t="s">
        <v>214</v>
      </c>
      <c r="AY2605" s="18" t="s">
        <v>205</v>
      </c>
      <c r="BE2605" s="239">
        <f>IF(N2605="základní",J2605,0)</f>
        <v>0</v>
      </c>
      <c r="BF2605" s="239">
        <f>IF(N2605="snížená",J2605,0)</f>
        <v>0</v>
      </c>
      <c r="BG2605" s="239">
        <f>IF(N2605="zákl. přenesená",J2605,0)</f>
        <v>0</v>
      </c>
      <c r="BH2605" s="239">
        <f>IF(N2605="sníž. přenesená",J2605,0)</f>
        <v>0</v>
      </c>
      <c r="BI2605" s="239">
        <f>IF(N2605="nulová",J2605,0)</f>
        <v>0</v>
      </c>
      <c r="BJ2605" s="18" t="s">
        <v>83</v>
      </c>
      <c r="BK2605" s="239">
        <f>ROUND(I2605*H2605,2)</f>
        <v>0</v>
      </c>
      <c r="BL2605" s="18" t="s">
        <v>213</v>
      </c>
      <c r="BM2605" s="238" t="s">
        <v>2165</v>
      </c>
    </row>
    <row r="2606" s="2" customFormat="1" ht="37.8" customHeight="1">
      <c r="A2606" s="39"/>
      <c r="B2606" s="40"/>
      <c r="C2606" s="227" t="s">
        <v>2166</v>
      </c>
      <c r="D2606" s="227" t="s">
        <v>208</v>
      </c>
      <c r="E2606" s="228" t="s">
        <v>2167</v>
      </c>
      <c r="F2606" s="229" t="s">
        <v>2168</v>
      </c>
      <c r="G2606" s="230" t="s">
        <v>547</v>
      </c>
      <c r="H2606" s="231">
        <v>48</v>
      </c>
      <c r="I2606" s="232"/>
      <c r="J2606" s="233">
        <f>ROUND(I2606*H2606,2)</f>
        <v>0</v>
      </c>
      <c r="K2606" s="229" t="s">
        <v>1</v>
      </c>
      <c r="L2606" s="45"/>
      <c r="M2606" s="234" t="s">
        <v>1</v>
      </c>
      <c r="N2606" s="235" t="s">
        <v>41</v>
      </c>
      <c r="O2606" s="92"/>
      <c r="P2606" s="236">
        <f>O2606*H2606</f>
        <v>0</v>
      </c>
      <c r="Q2606" s="236">
        <v>0</v>
      </c>
      <c r="R2606" s="236">
        <f>Q2606*H2606</f>
        <v>0</v>
      </c>
      <c r="S2606" s="236">
        <v>0</v>
      </c>
      <c r="T2606" s="237">
        <f>S2606*H2606</f>
        <v>0</v>
      </c>
      <c r="U2606" s="39"/>
      <c r="V2606" s="39"/>
      <c r="W2606" s="39"/>
      <c r="X2606" s="39"/>
      <c r="Y2606" s="39"/>
      <c r="Z2606" s="39"/>
      <c r="AA2606" s="39"/>
      <c r="AB2606" s="39"/>
      <c r="AC2606" s="39"/>
      <c r="AD2606" s="39"/>
      <c r="AE2606" s="39"/>
      <c r="AR2606" s="238" t="s">
        <v>213</v>
      </c>
      <c r="AT2606" s="238" t="s">
        <v>208</v>
      </c>
      <c r="AU2606" s="238" t="s">
        <v>214</v>
      </c>
      <c r="AY2606" s="18" t="s">
        <v>205</v>
      </c>
      <c r="BE2606" s="239">
        <f>IF(N2606="základní",J2606,0)</f>
        <v>0</v>
      </c>
      <c r="BF2606" s="239">
        <f>IF(N2606="snížená",J2606,0)</f>
        <v>0</v>
      </c>
      <c r="BG2606" s="239">
        <f>IF(N2606="zákl. přenesená",J2606,0)</f>
        <v>0</v>
      </c>
      <c r="BH2606" s="239">
        <f>IF(N2606="sníž. přenesená",J2606,0)</f>
        <v>0</v>
      </c>
      <c r="BI2606" s="239">
        <f>IF(N2606="nulová",J2606,0)</f>
        <v>0</v>
      </c>
      <c r="BJ2606" s="18" t="s">
        <v>83</v>
      </c>
      <c r="BK2606" s="239">
        <f>ROUND(I2606*H2606,2)</f>
        <v>0</v>
      </c>
      <c r="BL2606" s="18" t="s">
        <v>213</v>
      </c>
      <c r="BM2606" s="238" t="s">
        <v>2169</v>
      </c>
    </row>
    <row r="2607" s="12" customFormat="1" ht="22.8" customHeight="1">
      <c r="A2607" s="12"/>
      <c r="B2607" s="211"/>
      <c r="C2607" s="212"/>
      <c r="D2607" s="213" t="s">
        <v>75</v>
      </c>
      <c r="E2607" s="225" t="s">
        <v>2170</v>
      </c>
      <c r="F2607" s="225" t="s">
        <v>2171</v>
      </c>
      <c r="G2607" s="212"/>
      <c r="H2607" s="212"/>
      <c r="I2607" s="215"/>
      <c r="J2607" s="226">
        <f>BK2607</f>
        <v>0</v>
      </c>
      <c r="K2607" s="212"/>
      <c r="L2607" s="217"/>
      <c r="M2607" s="218"/>
      <c r="N2607" s="219"/>
      <c r="O2607" s="219"/>
      <c r="P2607" s="220">
        <f>SUM(P2608:P2779)</f>
        <v>0</v>
      </c>
      <c r="Q2607" s="219"/>
      <c r="R2607" s="220">
        <f>SUM(R2608:R2779)</f>
        <v>8.0319427899999987</v>
      </c>
      <c r="S2607" s="219"/>
      <c r="T2607" s="221">
        <f>SUM(T2608:T2779)</f>
        <v>0</v>
      </c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R2607" s="222" t="s">
        <v>85</v>
      </c>
      <c r="AT2607" s="223" t="s">
        <v>75</v>
      </c>
      <c r="AU2607" s="223" t="s">
        <v>83</v>
      </c>
      <c r="AY2607" s="222" t="s">
        <v>205</v>
      </c>
      <c r="BK2607" s="224">
        <f>SUM(BK2608:BK2779)</f>
        <v>0</v>
      </c>
    </row>
    <row r="2608" s="2" customFormat="1" ht="24.15" customHeight="1">
      <c r="A2608" s="39"/>
      <c r="B2608" s="40"/>
      <c r="C2608" s="227" t="s">
        <v>2172</v>
      </c>
      <c r="D2608" s="227" t="s">
        <v>208</v>
      </c>
      <c r="E2608" s="228" t="s">
        <v>2173</v>
      </c>
      <c r="F2608" s="229" t="s">
        <v>2174</v>
      </c>
      <c r="G2608" s="230" t="s">
        <v>255</v>
      </c>
      <c r="H2608" s="231">
        <v>20.199999999999999</v>
      </c>
      <c r="I2608" s="232"/>
      <c r="J2608" s="233">
        <f>ROUND(I2608*H2608,2)</f>
        <v>0</v>
      </c>
      <c r="K2608" s="229" t="s">
        <v>212</v>
      </c>
      <c r="L2608" s="45"/>
      <c r="M2608" s="234" t="s">
        <v>1</v>
      </c>
      <c r="N2608" s="235" t="s">
        <v>41</v>
      </c>
      <c r="O2608" s="92"/>
      <c r="P2608" s="236">
        <f>O2608*H2608</f>
        <v>0</v>
      </c>
      <c r="Q2608" s="236">
        <v>0.00072000000000000005</v>
      </c>
      <c r="R2608" s="236">
        <f>Q2608*H2608</f>
        <v>0.014544</v>
      </c>
      <c r="S2608" s="236">
        <v>0</v>
      </c>
      <c r="T2608" s="237">
        <f>S2608*H2608</f>
        <v>0</v>
      </c>
      <c r="U2608" s="39"/>
      <c r="V2608" s="39"/>
      <c r="W2608" s="39"/>
      <c r="X2608" s="39"/>
      <c r="Y2608" s="39"/>
      <c r="Z2608" s="39"/>
      <c r="AA2608" s="39"/>
      <c r="AB2608" s="39"/>
      <c r="AC2608" s="39"/>
      <c r="AD2608" s="39"/>
      <c r="AE2608" s="39"/>
      <c r="AR2608" s="238" t="s">
        <v>303</v>
      </c>
      <c r="AT2608" s="238" t="s">
        <v>208</v>
      </c>
      <c r="AU2608" s="238" t="s">
        <v>85</v>
      </c>
      <c r="AY2608" s="18" t="s">
        <v>205</v>
      </c>
      <c r="BE2608" s="239">
        <f>IF(N2608="základní",J2608,0)</f>
        <v>0</v>
      </c>
      <c r="BF2608" s="239">
        <f>IF(N2608="snížená",J2608,0)</f>
        <v>0</v>
      </c>
      <c r="BG2608" s="239">
        <f>IF(N2608="zákl. přenesená",J2608,0)</f>
        <v>0</v>
      </c>
      <c r="BH2608" s="239">
        <f>IF(N2608="sníž. přenesená",J2608,0)</f>
        <v>0</v>
      </c>
      <c r="BI2608" s="239">
        <f>IF(N2608="nulová",J2608,0)</f>
        <v>0</v>
      </c>
      <c r="BJ2608" s="18" t="s">
        <v>83</v>
      </c>
      <c r="BK2608" s="239">
        <f>ROUND(I2608*H2608,2)</f>
        <v>0</v>
      </c>
      <c r="BL2608" s="18" t="s">
        <v>303</v>
      </c>
      <c r="BM2608" s="238" t="s">
        <v>2175</v>
      </c>
    </row>
    <row r="2609" s="2" customFormat="1">
      <c r="A2609" s="39"/>
      <c r="B2609" s="40"/>
      <c r="C2609" s="41"/>
      <c r="D2609" s="240" t="s">
        <v>216</v>
      </c>
      <c r="E2609" s="41"/>
      <c r="F2609" s="241" t="s">
        <v>2176</v>
      </c>
      <c r="G2609" s="41"/>
      <c r="H2609" s="41"/>
      <c r="I2609" s="242"/>
      <c r="J2609" s="41"/>
      <c r="K2609" s="41"/>
      <c r="L2609" s="45"/>
      <c r="M2609" s="243"/>
      <c r="N2609" s="244"/>
      <c r="O2609" s="92"/>
      <c r="P2609" s="92"/>
      <c r="Q2609" s="92"/>
      <c r="R2609" s="92"/>
      <c r="S2609" s="92"/>
      <c r="T2609" s="93"/>
      <c r="U2609" s="39"/>
      <c r="V2609" s="39"/>
      <c r="W2609" s="39"/>
      <c r="X2609" s="39"/>
      <c r="Y2609" s="39"/>
      <c r="Z2609" s="39"/>
      <c r="AA2609" s="39"/>
      <c r="AB2609" s="39"/>
      <c r="AC2609" s="39"/>
      <c r="AD2609" s="39"/>
      <c r="AE2609" s="39"/>
      <c r="AT2609" s="18" t="s">
        <v>216</v>
      </c>
      <c r="AU2609" s="18" t="s">
        <v>85</v>
      </c>
    </row>
    <row r="2610" s="2" customFormat="1" ht="24.15" customHeight="1">
      <c r="A2610" s="39"/>
      <c r="B2610" s="40"/>
      <c r="C2610" s="289" t="s">
        <v>2177</v>
      </c>
      <c r="D2610" s="289" t="s">
        <v>386</v>
      </c>
      <c r="E2610" s="290" t="s">
        <v>2178</v>
      </c>
      <c r="F2610" s="291" t="s">
        <v>2179</v>
      </c>
      <c r="G2610" s="292" t="s">
        <v>255</v>
      </c>
      <c r="H2610" s="293">
        <v>20.199999999999999</v>
      </c>
      <c r="I2610" s="294"/>
      <c r="J2610" s="295">
        <f>ROUND(I2610*H2610,2)</f>
        <v>0</v>
      </c>
      <c r="K2610" s="291" t="s">
        <v>212</v>
      </c>
      <c r="L2610" s="296"/>
      <c r="M2610" s="297" t="s">
        <v>1</v>
      </c>
      <c r="N2610" s="298" t="s">
        <v>41</v>
      </c>
      <c r="O2610" s="92"/>
      <c r="P2610" s="236">
        <f>O2610*H2610</f>
        <v>0</v>
      </c>
      <c r="Q2610" s="236">
        <v>0.02</v>
      </c>
      <c r="R2610" s="236">
        <f>Q2610*H2610</f>
        <v>0.40399999999999997</v>
      </c>
      <c r="S2610" s="236">
        <v>0</v>
      </c>
      <c r="T2610" s="237">
        <f>S2610*H2610</f>
        <v>0</v>
      </c>
      <c r="U2610" s="39"/>
      <c r="V2610" s="39"/>
      <c r="W2610" s="39"/>
      <c r="X2610" s="39"/>
      <c r="Y2610" s="39"/>
      <c r="Z2610" s="39"/>
      <c r="AA2610" s="39"/>
      <c r="AB2610" s="39"/>
      <c r="AC2610" s="39"/>
      <c r="AD2610" s="39"/>
      <c r="AE2610" s="39"/>
      <c r="AR2610" s="238" t="s">
        <v>473</v>
      </c>
      <c r="AT2610" s="238" t="s">
        <v>386</v>
      </c>
      <c r="AU2610" s="238" t="s">
        <v>85</v>
      </c>
      <c r="AY2610" s="18" t="s">
        <v>205</v>
      </c>
      <c r="BE2610" s="239">
        <f>IF(N2610="základní",J2610,0)</f>
        <v>0</v>
      </c>
      <c r="BF2610" s="239">
        <f>IF(N2610="snížená",J2610,0)</f>
        <v>0</v>
      </c>
      <c r="BG2610" s="239">
        <f>IF(N2610="zákl. přenesená",J2610,0)</f>
        <v>0</v>
      </c>
      <c r="BH2610" s="239">
        <f>IF(N2610="sníž. přenesená",J2610,0)</f>
        <v>0</v>
      </c>
      <c r="BI2610" s="239">
        <f>IF(N2610="nulová",J2610,0)</f>
        <v>0</v>
      </c>
      <c r="BJ2610" s="18" t="s">
        <v>83</v>
      </c>
      <c r="BK2610" s="239">
        <f>ROUND(I2610*H2610,2)</f>
        <v>0</v>
      </c>
      <c r="BL2610" s="18" t="s">
        <v>303</v>
      </c>
      <c r="BM2610" s="238" t="s">
        <v>2180</v>
      </c>
    </row>
    <row r="2611" s="13" customFormat="1">
      <c r="A2611" s="13"/>
      <c r="B2611" s="245"/>
      <c r="C2611" s="246"/>
      <c r="D2611" s="247" t="s">
        <v>218</v>
      </c>
      <c r="E2611" s="248" t="s">
        <v>1</v>
      </c>
      <c r="F2611" s="249" t="s">
        <v>219</v>
      </c>
      <c r="G2611" s="246"/>
      <c r="H2611" s="248" t="s">
        <v>1</v>
      </c>
      <c r="I2611" s="250"/>
      <c r="J2611" s="246"/>
      <c r="K2611" s="246"/>
      <c r="L2611" s="251"/>
      <c r="M2611" s="252"/>
      <c r="N2611" s="253"/>
      <c r="O2611" s="253"/>
      <c r="P2611" s="253"/>
      <c r="Q2611" s="253"/>
      <c r="R2611" s="253"/>
      <c r="S2611" s="253"/>
      <c r="T2611" s="254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T2611" s="255" t="s">
        <v>218</v>
      </c>
      <c r="AU2611" s="255" t="s">
        <v>85</v>
      </c>
      <c r="AV2611" s="13" t="s">
        <v>83</v>
      </c>
      <c r="AW2611" s="13" t="s">
        <v>32</v>
      </c>
      <c r="AX2611" s="13" t="s">
        <v>76</v>
      </c>
      <c r="AY2611" s="255" t="s">
        <v>205</v>
      </c>
    </row>
    <row r="2612" s="13" customFormat="1">
      <c r="A2612" s="13"/>
      <c r="B2612" s="245"/>
      <c r="C2612" s="246"/>
      <c r="D2612" s="247" t="s">
        <v>218</v>
      </c>
      <c r="E2612" s="248" t="s">
        <v>1</v>
      </c>
      <c r="F2612" s="249" t="s">
        <v>220</v>
      </c>
      <c r="G2612" s="246"/>
      <c r="H2612" s="248" t="s">
        <v>1</v>
      </c>
      <c r="I2612" s="250"/>
      <c r="J2612" s="246"/>
      <c r="K2612" s="246"/>
      <c r="L2612" s="251"/>
      <c r="M2612" s="252"/>
      <c r="N2612" s="253"/>
      <c r="O2612" s="253"/>
      <c r="P2612" s="253"/>
      <c r="Q2612" s="253"/>
      <c r="R2612" s="253"/>
      <c r="S2612" s="253"/>
      <c r="T2612" s="254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T2612" s="255" t="s">
        <v>218</v>
      </c>
      <c r="AU2612" s="255" t="s">
        <v>85</v>
      </c>
      <c r="AV2612" s="13" t="s">
        <v>83</v>
      </c>
      <c r="AW2612" s="13" t="s">
        <v>32</v>
      </c>
      <c r="AX2612" s="13" t="s">
        <v>76</v>
      </c>
      <c r="AY2612" s="255" t="s">
        <v>205</v>
      </c>
    </row>
    <row r="2613" s="13" customFormat="1">
      <c r="A2613" s="13"/>
      <c r="B2613" s="245"/>
      <c r="C2613" s="246"/>
      <c r="D2613" s="247" t="s">
        <v>218</v>
      </c>
      <c r="E2613" s="248" t="s">
        <v>1</v>
      </c>
      <c r="F2613" s="249" t="s">
        <v>222</v>
      </c>
      <c r="G2613" s="246"/>
      <c r="H2613" s="248" t="s">
        <v>1</v>
      </c>
      <c r="I2613" s="250"/>
      <c r="J2613" s="246"/>
      <c r="K2613" s="246"/>
      <c r="L2613" s="251"/>
      <c r="M2613" s="252"/>
      <c r="N2613" s="253"/>
      <c r="O2613" s="253"/>
      <c r="P2613" s="253"/>
      <c r="Q2613" s="253"/>
      <c r="R2613" s="253"/>
      <c r="S2613" s="253"/>
      <c r="T2613" s="254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T2613" s="255" t="s">
        <v>218</v>
      </c>
      <c r="AU2613" s="255" t="s">
        <v>85</v>
      </c>
      <c r="AV2613" s="13" t="s">
        <v>83</v>
      </c>
      <c r="AW2613" s="13" t="s">
        <v>32</v>
      </c>
      <c r="AX2613" s="13" t="s">
        <v>76</v>
      </c>
      <c r="AY2613" s="255" t="s">
        <v>205</v>
      </c>
    </row>
    <row r="2614" s="14" customFormat="1">
      <c r="A2614" s="14"/>
      <c r="B2614" s="256"/>
      <c r="C2614" s="257"/>
      <c r="D2614" s="247" t="s">
        <v>218</v>
      </c>
      <c r="E2614" s="258" t="s">
        <v>1</v>
      </c>
      <c r="F2614" s="259" t="s">
        <v>2181</v>
      </c>
      <c r="G2614" s="257"/>
      <c r="H2614" s="260">
        <v>20.199999999999999</v>
      </c>
      <c r="I2614" s="261"/>
      <c r="J2614" s="257"/>
      <c r="K2614" s="257"/>
      <c r="L2614" s="262"/>
      <c r="M2614" s="263"/>
      <c r="N2614" s="264"/>
      <c r="O2614" s="264"/>
      <c r="P2614" s="264"/>
      <c r="Q2614" s="264"/>
      <c r="R2614" s="264"/>
      <c r="S2614" s="264"/>
      <c r="T2614" s="265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T2614" s="266" t="s">
        <v>218</v>
      </c>
      <c r="AU2614" s="266" t="s">
        <v>85</v>
      </c>
      <c r="AV2614" s="14" t="s">
        <v>85</v>
      </c>
      <c r="AW2614" s="14" t="s">
        <v>32</v>
      </c>
      <c r="AX2614" s="14" t="s">
        <v>76</v>
      </c>
      <c r="AY2614" s="266" t="s">
        <v>205</v>
      </c>
    </row>
    <row r="2615" s="15" customFormat="1">
      <c r="A2615" s="15"/>
      <c r="B2615" s="267"/>
      <c r="C2615" s="268"/>
      <c r="D2615" s="247" t="s">
        <v>218</v>
      </c>
      <c r="E2615" s="269" t="s">
        <v>1</v>
      </c>
      <c r="F2615" s="270" t="s">
        <v>229</v>
      </c>
      <c r="G2615" s="268"/>
      <c r="H2615" s="271">
        <v>20.199999999999999</v>
      </c>
      <c r="I2615" s="272"/>
      <c r="J2615" s="268"/>
      <c r="K2615" s="268"/>
      <c r="L2615" s="273"/>
      <c r="M2615" s="274"/>
      <c r="N2615" s="275"/>
      <c r="O2615" s="275"/>
      <c r="P2615" s="275"/>
      <c r="Q2615" s="275"/>
      <c r="R2615" s="275"/>
      <c r="S2615" s="275"/>
      <c r="T2615" s="276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T2615" s="277" t="s">
        <v>218</v>
      </c>
      <c r="AU2615" s="277" t="s">
        <v>85</v>
      </c>
      <c r="AV2615" s="15" t="s">
        <v>213</v>
      </c>
      <c r="AW2615" s="15" t="s">
        <v>32</v>
      </c>
      <c r="AX2615" s="15" t="s">
        <v>83</v>
      </c>
      <c r="AY2615" s="277" t="s">
        <v>205</v>
      </c>
    </row>
    <row r="2616" s="2" customFormat="1" ht="16.5" customHeight="1">
      <c r="A2616" s="39"/>
      <c r="B2616" s="40"/>
      <c r="C2616" s="227" t="s">
        <v>2182</v>
      </c>
      <c r="D2616" s="227" t="s">
        <v>208</v>
      </c>
      <c r="E2616" s="228" t="s">
        <v>2183</v>
      </c>
      <c r="F2616" s="229" t="s">
        <v>2184</v>
      </c>
      <c r="G2616" s="230" t="s">
        <v>398</v>
      </c>
      <c r="H2616" s="231">
        <v>389.75</v>
      </c>
      <c r="I2616" s="232"/>
      <c r="J2616" s="233">
        <f>ROUND(I2616*H2616,2)</f>
        <v>0</v>
      </c>
      <c r="K2616" s="229" t="s">
        <v>212</v>
      </c>
      <c r="L2616" s="45"/>
      <c r="M2616" s="234" t="s">
        <v>1</v>
      </c>
      <c r="N2616" s="235" t="s">
        <v>41</v>
      </c>
      <c r="O2616" s="92"/>
      <c r="P2616" s="236">
        <f>O2616*H2616</f>
        <v>0</v>
      </c>
      <c r="Q2616" s="236">
        <v>0.00010000000000000001</v>
      </c>
      <c r="R2616" s="236">
        <f>Q2616*H2616</f>
        <v>0.038975000000000003</v>
      </c>
      <c r="S2616" s="236">
        <v>0</v>
      </c>
      <c r="T2616" s="237">
        <f>S2616*H2616</f>
        <v>0</v>
      </c>
      <c r="U2616" s="39"/>
      <c r="V2616" s="39"/>
      <c r="W2616" s="39"/>
      <c r="X2616" s="39"/>
      <c r="Y2616" s="39"/>
      <c r="Z2616" s="39"/>
      <c r="AA2616" s="39"/>
      <c r="AB2616" s="39"/>
      <c r="AC2616" s="39"/>
      <c r="AD2616" s="39"/>
      <c r="AE2616" s="39"/>
      <c r="AR2616" s="238" t="s">
        <v>303</v>
      </c>
      <c r="AT2616" s="238" t="s">
        <v>208</v>
      </c>
      <c r="AU2616" s="238" t="s">
        <v>85</v>
      </c>
      <c r="AY2616" s="18" t="s">
        <v>205</v>
      </c>
      <c r="BE2616" s="239">
        <f>IF(N2616="základní",J2616,0)</f>
        <v>0</v>
      </c>
      <c r="BF2616" s="239">
        <f>IF(N2616="snížená",J2616,0)</f>
        <v>0</v>
      </c>
      <c r="BG2616" s="239">
        <f>IF(N2616="zákl. přenesená",J2616,0)</f>
        <v>0</v>
      </c>
      <c r="BH2616" s="239">
        <f>IF(N2616="sníž. přenesená",J2616,0)</f>
        <v>0</v>
      </c>
      <c r="BI2616" s="239">
        <f>IF(N2616="nulová",J2616,0)</f>
        <v>0</v>
      </c>
      <c r="BJ2616" s="18" t="s">
        <v>83</v>
      </c>
      <c r="BK2616" s="239">
        <f>ROUND(I2616*H2616,2)</f>
        <v>0</v>
      </c>
      <c r="BL2616" s="18" t="s">
        <v>303</v>
      </c>
      <c r="BM2616" s="238" t="s">
        <v>2185</v>
      </c>
    </row>
    <row r="2617" s="2" customFormat="1">
      <c r="A2617" s="39"/>
      <c r="B2617" s="40"/>
      <c r="C2617" s="41"/>
      <c r="D2617" s="240" t="s">
        <v>216</v>
      </c>
      <c r="E2617" s="41"/>
      <c r="F2617" s="241" t="s">
        <v>2186</v>
      </c>
      <c r="G2617" s="41"/>
      <c r="H2617" s="41"/>
      <c r="I2617" s="242"/>
      <c r="J2617" s="41"/>
      <c r="K2617" s="41"/>
      <c r="L2617" s="45"/>
      <c r="M2617" s="243"/>
      <c r="N2617" s="244"/>
      <c r="O2617" s="92"/>
      <c r="P2617" s="92"/>
      <c r="Q2617" s="92"/>
      <c r="R2617" s="92"/>
      <c r="S2617" s="92"/>
      <c r="T2617" s="93"/>
      <c r="U2617" s="39"/>
      <c r="V2617" s="39"/>
      <c r="W2617" s="39"/>
      <c r="X2617" s="39"/>
      <c r="Y2617" s="39"/>
      <c r="Z2617" s="39"/>
      <c r="AA2617" s="39"/>
      <c r="AB2617" s="39"/>
      <c r="AC2617" s="39"/>
      <c r="AD2617" s="39"/>
      <c r="AE2617" s="39"/>
      <c r="AT2617" s="18" t="s">
        <v>216</v>
      </c>
      <c r="AU2617" s="18" t="s">
        <v>85</v>
      </c>
    </row>
    <row r="2618" s="2" customFormat="1" ht="16.5" customHeight="1">
      <c r="A2618" s="39"/>
      <c r="B2618" s="40"/>
      <c r="C2618" s="289" t="s">
        <v>2187</v>
      </c>
      <c r="D2618" s="289" t="s">
        <v>386</v>
      </c>
      <c r="E2618" s="290" t="s">
        <v>2188</v>
      </c>
      <c r="F2618" s="291" t="s">
        <v>2189</v>
      </c>
      <c r="G2618" s="292" t="s">
        <v>398</v>
      </c>
      <c r="H2618" s="293">
        <v>441.58699999999999</v>
      </c>
      <c r="I2618" s="294"/>
      <c r="J2618" s="295">
        <f>ROUND(I2618*H2618,2)</f>
        <v>0</v>
      </c>
      <c r="K2618" s="291" t="s">
        <v>1</v>
      </c>
      <c r="L2618" s="296"/>
      <c r="M2618" s="297" t="s">
        <v>1</v>
      </c>
      <c r="N2618" s="298" t="s">
        <v>41</v>
      </c>
      <c r="O2618" s="92"/>
      <c r="P2618" s="236">
        <f>O2618*H2618</f>
        <v>0</v>
      </c>
      <c r="Q2618" s="236">
        <v>0.010699999999999999</v>
      </c>
      <c r="R2618" s="236">
        <f>Q2618*H2618</f>
        <v>4.7249808999999994</v>
      </c>
      <c r="S2618" s="236">
        <v>0</v>
      </c>
      <c r="T2618" s="237">
        <f>S2618*H2618</f>
        <v>0</v>
      </c>
      <c r="U2618" s="39"/>
      <c r="V2618" s="39"/>
      <c r="W2618" s="39"/>
      <c r="X2618" s="39"/>
      <c r="Y2618" s="39"/>
      <c r="Z2618" s="39"/>
      <c r="AA2618" s="39"/>
      <c r="AB2618" s="39"/>
      <c r="AC2618" s="39"/>
      <c r="AD2618" s="39"/>
      <c r="AE2618" s="39"/>
      <c r="AR2618" s="238" t="s">
        <v>473</v>
      </c>
      <c r="AT2618" s="238" t="s">
        <v>386</v>
      </c>
      <c r="AU2618" s="238" t="s">
        <v>85</v>
      </c>
      <c r="AY2618" s="18" t="s">
        <v>205</v>
      </c>
      <c r="BE2618" s="239">
        <f>IF(N2618="základní",J2618,0)</f>
        <v>0</v>
      </c>
      <c r="BF2618" s="239">
        <f>IF(N2618="snížená",J2618,0)</f>
        <v>0</v>
      </c>
      <c r="BG2618" s="239">
        <f>IF(N2618="zákl. přenesená",J2618,0)</f>
        <v>0</v>
      </c>
      <c r="BH2618" s="239">
        <f>IF(N2618="sníž. přenesená",J2618,0)</f>
        <v>0</v>
      </c>
      <c r="BI2618" s="239">
        <f>IF(N2618="nulová",J2618,0)</f>
        <v>0</v>
      </c>
      <c r="BJ2618" s="18" t="s">
        <v>83</v>
      </c>
      <c r="BK2618" s="239">
        <f>ROUND(I2618*H2618,2)</f>
        <v>0</v>
      </c>
      <c r="BL2618" s="18" t="s">
        <v>303</v>
      </c>
      <c r="BM2618" s="238" t="s">
        <v>2190</v>
      </c>
    </row>
    <row r="2619" s="13" customFormat="1">
      <c r="A2619" s="13"/>
      <c r="B2619" s="245"/>
      <c r="C2619" s="246"/>
      <c r="D2619" s="247" t="s">
        <v>218</v>
      </c>
      <c r="E2619" s="248" t="s">
        <v>1</v>
      </c>
      <c r="F2619" s="249" t="s">
        <v>219</v>
      </c>
      <c r="G2619" s="246"/>
      <c r="H2619" s="248" t="s">
        <v>1</v>
      </c>
      <c r="I2619" s="250"/>
      <c r="J2619" s="246"/>
      <c r="K2619" s="246"/>
      <c r="L2619" s="251"/>
      <c r="M2619" s="252"/>
      <c r="N2619" s="253"/>
      <c r="O2619" s="253"/>
      <c r="P2619" s="253"/>
      <c r="Q2619" s="253"/>
      <c r="R2619" s="253"/>
      <c r="S2619" s="253"/>
      <c r="T2619" s="254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T2619" s="255" t="s">
        <v>218</v>
      </c>
      <c r="AU2619" s="255" t="s">
        <v>85</v>
      </c>
      <c r="AV2619" s="13" t="s">
        <v>83</v>
      </c>
      <c r="AW2619" s="13" t="s">
        <v>32</v>
      </c>
      <c r="AX2619" s="13" t="s">
        <v>76</v>
      </c>
      <c r="AY2619" s="255" t="s">
        <v>205</v>
      </c>
    </row>
    <row r="2620" s="13" customFormat="1">
      <c r="A2620" s="13"/>
      <c r="B2620" s="245"/>
      <c r="C2620" s="246"/>
      <c r="D2620" s="247" t="s">
        <v>218</v>
      </c>
      <c r="E2620" s="248" t="s">
        <v>1</v>
      </c>
      <c r="F2620" s="249" t="s">
        <v>220</v>
      </c>
      <c r="G2620" s="246"/>
      <c r="H2620" s="248" t="s">
        <v>1</v>
      </c>
      <c r="I2620" s="250"/>
      <c r="J2620" s="246"/>
      <c r="K2620" s="246"/>
      <c r="L2620" s="251"/>
      <c r="M2620" s="252"/>
      <c r="N2620" s="253"/>
      <c r="O2620" s="253"/>
      <c r="P2620" s="253"/>
      <c r="Q2620" s="253"/>
      <c r="R2620" s="253"/>
      <c r="S2620" s="253"/>
      <c r="T2620" s="254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T2620" s="255" t="s">
        <v>218</v>
      </c>
      <c r="AU2620" s="255" t="s">
        <v>85</v>
      </c>
      <c r="AV2620" s="13" t="s">
        <v>83</v>
      </c>
      <c r="AW2620" s="13" t="s">
        <v>32</v>
      </c>
      <c r="AX2620" s="13" t="s">
        <v>76</v>
      </c>
      <c r="AY2620" s="255" t="s">
        <v>205</v>
      </c>
    </row>
    <row r="2621" s="13" customFormat="1">
      <c r="A2621" s="13"/>
      <c r="B2621" s="245"/>
      <c r="C2621" s="246"/>
      <c r="D2621" s="247" t="s">
        <v>218</v>
      </c>
      <c r="E2621" s="248" t="s">
        <v>1</v>
      </c>
      <c r="F2621" s="249" t="s">
        <v>222</v>
      </c>
      <c r="G2621" s="246"/>
      <c r="H2621" s="248" t="s">
        <v>1</v>
      </c>
      <c r="I2621" s="250"/>
      <c r="J2621" s="246"/>
      <c r="K2621" s="246"/>
      <c r="L2621" s="251"/>
      <c r="M2621" s="252"/>
      <c r="N2621" s="253"/>
      <c r="O2621" s="253"/>
      <c r="P2621" s="253"/>
      <c r="Q2621" s="253"/>
      <c r="R2621" s="253"/>
      <c r="S2621" s="253"/>
      <c r="T2621" s="254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T2621" s="255" t="s">
        <v>218</v>
      </c>
      <c r="AU2621" s="255" t="s">
        <v>85</v>
      </c>
      <c r="AV2621" s="13" t="s">
        <v>83</v>
      </c>
      <c r="AW2621" s="13" t="s">
        <v>32</v>
      </c>
      <c r="AX2621" s="13" t="s">
        <v>76</v>
      </c>
      <c r="AY2621" s="255" t="s">
        <v>205</v>
      </c>
    </row>
    <row r="2622" s="13" customFormat="1">
      <c r="A2622" s="13"/>
      <c r="B2622" s="245"/>
      <c r="C2622" s="246"/>
      <c r="D2622" s="247" t="s">
        <v>218</v>
      </c>
      <c r="E2622" s="248" t="s">
        <v>1</v>
      </c>
      <c r="F2622" s="249" t="s">
        <v>1703</v>
      </c>
      <c r="G2622" s="246"/>
      <c r="H2622" s="248" t="s">
        <v>1</v>
      </c>
      <c r="I2622" s="250"/>
      <c r="J2622" s="246"/>
      <c r="K2622" s="246"/>
      <c r="L2622" s="251"/>
      <c r="M2622" s="252"/>
      <c r="N2622" s="253"/>
      <c r="O2622" s="253"/>
      <c r="P2622" s="253"/>
      <c r="Q2622" s="253"/>
      <c r="R2622" s="253"/>
      <c r="S2622" s="253"/>
      <c r="T2622" s="254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T2622" s="255" t="s">
        <v>218</v>
      </c>
      <c r="AU2622" s="255" t="s">
        <v>85</v>
      </c>
      <c r="AV2622" s="13" t="s">
        <v>83</v>
      </c>
      <c r="AW2622" s="13" t="s">
        <v>32</v>
      </c>
      <c r="AX2622" s="13" t="s">
        <v>76</v>
      </c>
      <c r="AY2622" s="255" t="s">
        <v>205</v>
      </c>
    </row>
    <row r="2623" s="14" customFormat="1">
      <c r="A2623" s="14"/>
      <c r="B2623" s="256"/>
      <c r="C2623" s="257"/>
      <c r="D2623" s="247" t="s">
        <v>218</v>
      </c>
      <c r="E2623" s="258" t="s">
        <v>1</v>
      </c>
      <c r="F2623" s="259" t="s">
        <v>1705</v>
      </c>
      <c r="G2623" s="257"/>
      <c r="H2623" s="260">
        <v>389.75</v>
      </c>
      <c r="I2623" s="261"/>
      <c r="J2623" s="257"/>
      <c r="K2623" s="257"/>
      <c r="L2623" s="262"/>
      <c r="M2623" s="263"/>
      <c r="N2623" s="264"/>
      <c r="O2623" s="264"/>
      <c r="P2623" s="264"/>
      <c r="Q2623" s="264"/>
      <c r="R2623" s="264"/>
      <c r="S2623" s="264"/>
      <c r="T2623" s="265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T2623" s="266" t="s">
        <v>218</v>
      </c>
      <c r="AU2623" s="266" t="s">
        <v>85</v>
      </c>
      <c r="AV2623" s="14" t="s">
        <v>85</v>
      </c>
      <c r="AW2623" s="14" t="s">
        <v>32</v>
      </c>
      <c r="AX2623" s="14" t="s">
        <v>76</v>
      </c>
      <c r="AY2623" s="266" t="s">
        <v>205</v>
      </c>
    </row>
    <row r="2624" s="15" customFormat="1">
      <c r="A2624" s="15"/>
      <c r="B2624" s="267"/>
      <c r="C2624" s="268"/>
      <c r="D2624" s="247" t="s">
        <v>218</v>
      </c>
      <c r="E2624" s="269" t="s">
        <v>1</v>
      </c>
      <c r="F2624" s="270" t="s">
        <v>229</v>
      </c>
      <c r="G2624" s="268"/>
      <c r="H2624" s="271">
        <v>389.75</v>
      </c>
      <c r="I2624" s="272"/>
      <c r="J2624" s="268"/>
      <c r="K2624" s="268"/>
      <c r="L2624" s="273"/>
      <c r="M2624" s="274"/>
      <c r="N2624" s="275"/>
      <c r="O2624" s="275"/>
      <c r="P2624" s="275"/>
      <c r="Q2624" s="275"/>
      <c r="R2624" s="275"/>
      <c r="S2624" s="275"/>
      <c r="T2624" s="276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T2624" s="277" t="s">
        <v>218</v>
      </c>
      <c r="AU2624" s="277" t="s">
        <v>85</v>
      </c>
      <c r="AV2624" s="15" t="s">
        <v>213</v>
      </c>
      <c r="AW2624" s="15" t="s">
        <v>32</v>
      </c>
      <c r="AX2624" s="15" t="s">
        <v>83</v>
      </c>
      <c r="AY2624" s="277" t="s">
        <v>205</v>
      </c>
    </row>
    <row r="2625" s="14" customFormat="1">
      <c r="A2625" s="14"/>
      <c r="B2625" s="256"/>
      <c r="C2625" s="257"/>
      <c r="D2625" s="247" t="s">
        <v>218</v>
      </c>
      <c r="E2625" s="257"/>
      <c r="F2625" s="259" t="s">
        <v>2191</v>
      </c>
      <c r="G2625" s="257"/>
      <c r="H2625" s="260">
        <v>441.58699999999999</v>
      </c>
      <c r="I2625" s="261"/>
      <c r="J2625" s="257"/>
      <c r="K2625" s="257"/>
      <c r="L2625" s="262"/>
      <c r="M2625" s="263"/>
      <c r="N2625" s="264"/>
      <c r="O2625" s="264"/>
      <c r="P2625" s="264"/>
      <c r="Q2625" s="264"/>
      <c r="R2625" s="264"/>
      <c r="S2625" s="264"/>
      <c r="T2625" s="265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66" t="s">
        <v>218</v>
      </c>
      <c r="AU2625" s="266" t="s">
        <v>85</v>
      </c>
      <c r="AV2625" s="14" t="s">
        <v>85</v>
      </c>
      <c r="AW2625" s="14" t="s">
        <v>4</v>
      </c>
      <c r="AX2625" s="14" t="s">
        <v>83</v>
      </c>
      <c r="AY2625" s="266" t="s">
        <v>205</v>
      </c>
    </row>
    <row r="2626" s="2" customFormat="1" ht="16.5" customHeight="1">
      <c r="A2626" s="39"/>
      <c r="B2626" s="40"/>
      <c r="C2626" s="227" t="s">
        <v>2192</v>
      </c>
      <c r="D2626" s="227" t="s">
        <v>208</v>
      </c>
      <c r="E2626" s="228" t="s">
        <v>2193</v>
      </c>
      <c r="F2626" s="229" t="s">
        <v>2194</v>
      </c>
      <c r="G2626" s="230" t="s">
        <v>255</v>
      </c>
      <c r="H2626" s="231">
        <v>85.870000000000005</v>
      </c>
      <c r="I2626" s="232"/>
      <c r="J2626" s="233">
        <f>ROUND(I2626*H2626,2)</f>
        <v>0</v>
      </c>
      <c r="K2626" s="229" t="s">
        <v>212</v>
      </c>
      <c r="L2626" s="45"/>
      <c r="M2626" s="234" t="s">
        <v>1</v>
      </c>
      <c r="N2626" s="235" t="s">
        <v>41</v>
      </c>
      <c r="O2626" s="92"/>
      <c r="P2626" s="236">
        <f>O2626*H2626</f>
        <v>0</v>
      </c>
      <c r="Q2626" s="236">
        <v>2.0000000000000002E-05</v>
      </c>
      <c r="R2626" s="236">
        <f>Q2626*H2626</f>
        <v>0.0017174000000000002</v>
      </c>
      <c r="S2626" s="236">
        <v>0</v>
      </c>
      <c r="T2626" s="237">
        <f>S2626*H2626</f>
        <v>0</v>
      </c>
      <c r="U2626" s="39"/>
      <c r="V2626" s="39"/>
      <c r="W2626" s="39"/>
      <c r="X2626" s="39"/>
      <c r="Y2626" s="39"/>
      <c r="Z2626" s="39"/>
      <c r="AA2626" s="39"/>
      <c r="AB2626" s="39"/>
      <c r="AC2626" s="39"/>
      <c r="AD2626" s="39"/>
      <c r="AE2626" s="39"/>
      <c r="AR2626" s="238" t="s">
        <v>303</v>
      </c>
      <c r="AT2626" s="238" t="s">
        <v>208</v>
      </c>
      <c r="AU2626" s="238" t="s">
        <v>85</v>
      </c>
      <c r="AY2626" s="18" t="s">
        <v>205</v>
      </c>
      <c r="BE2626" s="239">
        <f>IF(N2626="základní",J2626,0)</f>
        <v>0</v>
      </c>
      <c r="BF2626" s="239">
        <f>IF(N2626="snížená",J2626,0)</f>
        <v>0</v>
      </c>
      <c r="BG2626" s="239">
        <f>IF(N2626="zákl. přenesená",J2626,0)</f>
        <v>0</v>
      </c>
      <c r="BH2626" s="239">
        <f>IF(N2626="sníž. přenesená",J2626,0)</f>
        <v>0</v>
      </c>
      <c r="BI2626" s="239">
        <f>IF(N2626="nulová",J2626,0)</f>
        <v>0</v>
      </c>
      <c r="BJ2626" s="18" t="s">
        <v>83</v>
      </c>
      <c r="BK2626" s="239">
        <f>ROUND(I2626*H2626,2)</f>
        <v>0</v>
      </c>
      <c r="BL2626" s="18" t="s">
        <v>303</v>
      </c>
      <c r="BM2626" s="238" t="s">
        <v>2195</v>
      </c>
    </row>
    <row r="2627" s="2" customFormat="1">
      <c r="A2627" s="39"/>
      <c r="B2627" s="40"/>
      <c r="C2627" s="41"/>
      <c r="D2627" s="240" t="s">
        <v>216</v>
      </c>
      <c r="E2627" s="41"/>
      <c r="F2627" s="241" t="s">
        <v>2196</v>
      </c>
      <c r="G2627" s="41"/>
      <c r="H2627" s="41"/>
      <c r="I2627" s="242"/>
      <c r="J2627" s="41"/>
      <c r="K2627" s="41"/>
      <c r="L2627" s="45"/>
      <c r="M2627" s="243"/>
      <c r="N2627" s="244"/>
      <c r="O2627" s="92"/>
      <c r="P2627" s="92"/>
      <c r="Q2627" s="92"/>
      <c r="R2627" s="92"/>
      <c r="S2627" s="92"/>
      <c r="T2627" s="93"/>
      <c r="U2627" s="39"/>
      <c r="V2627" s="39"/>
      <c r="W2627" s="39"/>
      <c r="X2627" s="39"/>
      <c r="Y2627" s="39"/>
      <c r="Z2627" s="39"/>
      <c r="AA2627" s="39"/>
      <c r="AB2627" s="39"/>
      <c r="AC2627" s="39"/>
      <c r="AD2627" s="39"/>
      <c r="AE2627" s="39"/>
      <c r="AT2627" s="18" t="s">
        <v>216</v>
      </c>
      <c r="AU2627" s="18" t="s">
        <v>85</v>
      </c>
    </row>
    <row r="2628" s="2" customFormat="1" ht="24.15" customHeight="1">
      <c r="A2628" s="39"/>
      <c r="B2628" s="40"/>
      <c r="C2628" s="289" t="s">
        <v>2197</v>
      </c>
      <c r="D2628" s="289" t="s">
        <v>386</v>
      </c>
      <c r="E2628" s="290" t="s">
        <v>2198</v>
      </c>
      <c r="F2628" s="291" t="s">
        <v>2199</v>
      </c>
      <c r="G2628" s="292" t="s">
        <v>255</v>
      </c>
      <c r="H2628" s="293">
        <v>92.739999999999995</v>
      </c>
      <c r="I2628" s="294"/>
      <c r="J2628" s="295">
        <f>ROUND(I2628*H2628,2)</f>
        <v>0</v>
      </c>
      <c r="K2628" s="291" t="s">
        <v>212</v>
      </c>
      <c r="L2628" s="296"/>
      <c r="M2628" s="297" t="s">
        <v>1</v>
      </c>
      <c r="N2628" s="298" t="s">
        <v>41</v>
      </c>
      <c r="O2628" s="92"/>
      <c r="P2628" s="236">
        <f>O2628*H2628</f>
        <v>0</v>
      </c>
      <c r="Q2628" s="236">
        <v>0.0021199999999999999</v>
      </c>
      <c r="R2628" s="236">
        <f>Q2628*H2628</f>
        <v>0.19660879999999997</v>
      </c>
      <c r="S2628" s="236">
        <v>0</v>
      </c>
      <c r="T2628" s="237">
        <f>S2628*H2628</f>
        <v>0</v>
      </c>
      <c r="U2628" s="39"/>
      <c r="V2628" s="39"/>
      <c r="W2628" s="39"/>
      <c r="X2628" s="39"/>
      <c r="Y2628" s="39"/>
      <c r="Z2628" s="39"/>
      <c r="AA2628" s="39"/>
      <c r="AB2628" s="39"/>
      <c r="AC2628" s="39"/>
      <c r="AD2628" s="39"/>
      <c r="AE2628" s="39"/>
      <c r="AR2628" s="238" t="s">
        <v>473</v>
      </c>
      <c r="AT2628" s="238" t="s">
        <v>386</v>
      </c>
      <c r="AU2628" s="238" t="s">
        <v>85</v>
      </c>
      <c r="AY2628" s="18" t="s">
        <v>205</v>
      </c>
      <c r="BE2628" s="239">
        <f>IF(N2628="základní",J2628,0)</f>
        <v>0</v>
      </c>
      <c r="BF2628" s="239">
        <f>IF(N2628="snížená",J2628,0)</f>
        <v>0</v>
      </c>
      <c r="BG2628" s="239">
        <f>IF(N2628="zákl. přenesená",J2628,0)</f>
        <v>0</v>
      </c>
      <c r="BH2628" s="239">
        <f>IF(N2628="sníž. přenesená",J2628,0)</f>
        <v>0</v>
      </c>
      <c r="BI2628" s="239">
        <f>IF(N2628="nulová",J2628,0)</f>
        <v>0</v>
      </c>
      <c r="BJ2628" s="18" t="s">
        <v>83</v>
      </c>
      <c r="BK2628" s="239">
        <f>ROUND(I2628*H2628,2)</f>
        <v>0</v>
      </c>
      <c r="BL2628" s="18" t="s">
        <v>303</v>
      </c>
      <c r="BM2628" s="238" t="s">
        <v>2200</v>
      </c>
    </row>
    <row r="2629" s="13" customFormat="1">
      <c r="A2629" s="13"/>
      <c r="B2629" s="245"/>
      <c r="C2629" s="246"/>
      <c r="D2629" s="247" t="s">
        <v>218</v>
      </c>
      <c r="E2629" s="248" t="s">
        <v>1</v>
      </c>
      <c r="F2629" s="249" t="s">
        <v>219</v>
      </c>
      <c r="G2629" s="246"/>
      <c r="H2629" s="248" t="s">
        <v>1</v>
      </c>
      <c r="I2629" s="250"/>
      <c r="J2629" s="246"/>
      <c r="K2629" s="246"/>
      <c r="L2629" s="251"/>
      <c r="M2629" s="252"/>
      <c r="N2629" s="253"/>
      <c r="O2629" s="253"/>
      <c r="P2629" s="253"/>
      <c r="Q2629" s="253"/>
      <c r="R2629" s="253"/>
      <c r="S2629" s="253"/>
      <c r="T2629" s="254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T2629" s="255" t="s">
        <v>218</v>
      </c>
      <c r="AU2629" s="255" t="s">
        <v>85</v>
      </c>
      <c r="AV2629" s="13" t="s">
        <v>83</v>
      </c>
      <c r="AW2629" s="13" t="s">
        <v>32</v>
      </c>
      <c r="AX2629" s="13" t="s">
        <v>76</v>
      </c>
      <c r="AY2629" s="255" t="s">
        <v>205</v>
      </c>
    </row>
    <row r="2630" s="13" customFormat="1">
      <c r="A2630" s="13"/>
      <c r="B2630" s="245"/>
      <c r="C2630" s="246"/>
      <c r="D2630" s="247" t="s">
        <v>218</v>
      </c>
      <c r="E2630" s="248" t="s">
        <v>1</v>
      </c>
      <c r="F2630" s="249" t="s">
        <v>220</v>
      </c>
      <c r="G2630" s="246"/>
      <c r="H2630" s="248" t="s">
        <v>1</v>
      </c>
      <c r="I2630" s="250"/>
      <c r="J2630" s="246"/>
      <c r="K2630" s="246"/>
      <c r="L2630" s="251"/>
      <c r="M2630" s="252"/>
      <c r="N2630" s="253"/>
      <c r="O2630" s="253"/>
      <c r="P2630" s="253"/>
      <c r="Q2630" s="253"/>
      <c r="R2630" s="253"/>
      <c r="S2630" s="253"/>
      <c r="T2630" s="254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T2630" s="255" t="s">
        <v>218</v>
      </c>
      <c r="AU2630" s="255" t="s">
        <v>85</v>
      </c>
      <c r="AV2630" s="13" t="s">
        <v>83</v>
      </c>
      <c r="AW2630" s="13" t="s">
        <v>32</v>
      </c>
      <c r="AX2630" s="13" t="s">
        <v>76</v>
      </c>
      <c r="AY2630" s="255" t="s">
        <v>205</v>
      </c>
    </row>
    <row r="2631" s="13" customFormat="1">
      <c r="A2631" s="13"/>
      <c r="B2631" s="245"/>
      <c r="C2631" s="246"/>
      <c r="D2631" s="247" t="s">
        <v>218</v>
      </c>
      <c r="E2631" s="248" t="s">
        <v>1</v>
      </c>
      <c r="F2631" s="249" t="s">
        <v>222</v>
      </c>
      <c r="G2631" s="246"/>
      <c r="H2631" s="248" t="s">
        <v>1</v>
      </c>
      <c r="I2631" s="250"/>
      <c r="J2631" s="246"/>
      <c r="K2631" s="246"/>
      <c r="L2631" s="251"/>
      <c r="M2631" s="252"/>
      <c r="N2631" s="253"/>
      <c r="O2631" s="253"/>
      <c r="P2631" s="253"/>
      <c r="Q2631" s="253"/>
      <c r="R2631" s="253"/>
      <c r="S2631" s="253"/>
      <c r="T2631" s="254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T2631" s="255" t="s">
        <v>218</v>
      </c>
      <c r="AU2631" s="255" t="s">
        <v>85</v>
      </c>
      <c r="AV2631" s="13" t="s">
        <v>83</v>
      </c>
      <c r="AW2631" s="13" t="s">
        <v>32</v>
      </c>
      <c r="AX2631" s="13" t="s">
        <v>76</v>
      </c>
      <c r="AY2631" s="255" t="s">
        <v>205</v>
      </c>
    </row>
    <row r="2632" s="13" customFormat="1">
      <c r="A2632" s="13"/>
      <c r="B2632" s="245"/>
      <c r="C2632" s="246"/>
      <c r="D2632" s="247" t="s">
        <v>218</v>
      </c>
      <c r="E2632" s="248" t="s">
        <v>1</v>
      </c>
      <c r="F2632" s="249" t="s">
        <v>2201</v>
      </c>
      <c r="G2632" s="246"/>
      <c r="H2632" s="248" t="s">
        <v>1</v>
      </c>
      <c r="I2632" s="250"/>
      <c r="J2632" s="246"/>
      <c r="K2632" s="246"/>
      <c r="L2632" s="251"/>
      <c r="M2632" s="252"/>
      <c r="N2632" s="253"/>
      <c r="O2632" s="253"/>
      <c r="P2632" s="253"/>
      <c r="Q2632" s="253"/>
      <c r="R2632" s="253"/>
      <c r="S2632" s="253"/>
      <c r="T2632" s="254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T2632" s="255" t="s">
        <v>218</v>
      </c>
      <c r="AU2632" s="255" t="s">
        <v>85</v>
      </c>
      <c r="AV2632" s="13" t="s">
        <v>83</v>
      </c>
      <c r="AW2632" s="13" t="s">
        <v>32</v>
      </c>
      <c r="AX2632" s="13" t="s">
        <v>76</v>
      </c>
      <c r="AY2632" s="255" t="s">
        <v>205</v>
      </c>
    </row>
    <row r="2633" s="14" customFormat="1">
      <c r="A2633" s="14"/>
      <c r="B2633" s="256"/>
      <c r="C2633" s="257"/>
      <c r="D2633" s="247" t="s">
        <v>218</v>
      </c>
      <c r="E2633" s="258" t="s">
        <v>1</v>
      </c>
      <c r="F2633" s="259" t="s">
        <v>2202</v>
      </c>
      <c r="G2633" s="257"/>
      <c r="H2633" s="260">
        <v>85.870000000000005</v>
      </c>
      <c r="I2633" s="261"/>
      <c r="J2633" s="257"/>
      <c r="K2633" s="257"/>
      <c r="L2633" s="262"/>
      <c r="M2633" s="263"/>
      <c r="N2633" s="264"/>
      <c r="O2633" s="264"/>
      <c r="P2633" s="264"/>
      <c r="Q2633" s="264"/>
      <c r="R2633" s="264"/>
      <c r="S2633" s="264"/>
      <c r="T2633" s="265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T2633" s="266" t="s">
        <v>218</v>
      </c>
      <c r="AU2633" s="266" t="s">
        <v>85</v>
      </c>
      <c r="AV2633" s="14" t="s">
        <v>85</v>
      </c>
      <c r="AW2633" s="14" t="s">
        <v>32</v>
      </c>
      <c r="AX2633" s="14" t="s">
        <v>76</v>
      </c>
      <c r="AY2633" s="266" t="s">
        <v>205</v>
      </c>
    </row>
    <row r="2634" s="15" customFormat="1">
      <c r="A2634" s="15"/>
      <c r="B2634" s="267"/>
      <c r="C2634" s="268"/>
      <c r="D2634" s="247" t="s">
        <v>218</v>
      </c>
      <c r="E2634" s="269" t="s">
        <v>1</v>
      </c>
      <c r="F2634" s="270" t="s">
        <v>229</v>
      </c>
      <c r="G2634" s="268"/>
      <c r="H2634" s="271">
        <v>85.870000000000005</v>
      </c>
      <c r="I2634" s="272"/>
      <c r="J2634" s="268"/>
      <c r="K2634" s="268"/>
      <c r="L2634" s="273"/>
      <c r="M2634" s="274"/>
      <c r="N2634" s="275"/>
      <c r="O2634" s="275"/>
      <c r="P2634" s="275"/>
      <c r="Q2634" s="275"/>
      <c r="R2634" s="275"/>
      <c r="S2634" s="275"/>
      <c r="T2634" s="276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T2634" s="277" t="s">
        <v>218</v>
      </c>
      <c r="AU2634" s="277" t="s">
        <v>85</v>
      </c>
      <c r="AV2634" s="15" t="s">
        <v>213</v>
      </c>
      <c r="AW2634" s="15" t="s">
        <v>32</v>
      </c>
      <c r="AX2634" s="15" t="s">
        <v>83</v>
      </c>
      <c r="AY2634" s="277" t="s">
        <v>205</v>
      </c>
    </row>
    <row r="2635" s="14" customFormat="1">
      <c r="A2635" s="14"/>
      <c r="B2635" s="256"/>
      <c r="C2635" s="257"/>
      <c r="D2635" s="247" t="s">
        <v>218</v>
      </c>
      <c r="E2635" s="257"/>
      <c r="F2635" s="259" t="s">
        <v>2203</v>
      </c>
      <c r="G2635" s="257"/>
      <c r="H2635" s="260">
        <v>92.739999999999995</v>
      </c>
      <c r="I2635" s="261"/>
      <c r="J2635" s="257"/>
      <c r="K2635" s="257"/>
      <c r="L2635" s="262"/>
      <c r="M2635" s="263"/>
      <c r="N2635" s="264"/>
      <c r="O2635" s="264"/>
      <c r="P2635" s="264"/>
      <c r="Q2635" s="264"/>
      <c r="R2635" s="264"/>
      <c r="S2635" s="264"/>
      <c r="T2635" s="265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T2635" s="266" t="s">
        <v>218</v>
      </c>
      <c r="AU2635" s="266" t="s">
        <v>85</v>
      </c>
      <c r="AV2635" s="14" t="s">
        <v>85</v>
      </c>
      <c r="AW2635" s="14" t="s">
        <v>4</v>
      </c>
      <c r="AX2635" s="14" t="s">
        <v>83</v>
      </c>
      <c r="AY2635" s="266" t="s">
        <v>205</v>
      </c>
    </row>
    <row r="2636" s="2" customFormat="1" ht="21.75" customHeight="1">
      <c r="A2636" s="39"/>
      <c r="B2636" s="40"/>
      <c r="C2636" s="227" t="s">
        <v>2204</v>
      </c>
      <c r="D2636" s="227" t="s">
        <v>208</v>
      </c>
      <c r="E2636" s="228" t="s">
        <v>2205</v>
      </c>
      <c r="F2636" s="229" t="s">
        <v>2206</v>
      </c>
      <c r="G2636" s="230" t="s">
        <v>255</v>
      </c>
      <c r="H2636" s="231">
        <v>79.390000000000001</v>
      </c>
      <c r="I2636" s="232"/>
      <c r="J2636" s="233">
        <f>ROUND(I2636*H2636,2)</f>
        <v>0</v>
      </c>
      <c r="K2636" s="229" t="s">
        <v>212</v>
      </c>
      <c r="L2636" s="45"/>
      <c r="M2636" s="234" t="s">
        <v>1</v>
      </c>
      <c r="N2636" s="235" t="s">
        <v>41</v>
      </c>
      <c r="O2636" s="92"/>
      <c r="P2636" s="236">
        <f>O2636*H2636</f>
        <v>0</v>
      </c>
      <c r="Q2636" s="236">
        <v>3.0000000000000001E-05</v>
      </c>
      <c r="R2636" s="236">
        <f>Q2636*H2636</f>
        <v>0.0023817</v>
      </c>
      <c r="S2636" s="236">
        <v>0</v>
      </c>
      <c r="T2636" s="237">
        <f>S2636*H2636</f>
        <v>0</v>
      </c>
      <c r="U2636" s="39"/>
      <c r="V2636" s="39"/>
      <c r="W2636" s="39"/>
      <c r="X2636" s="39"/>
      <c r="Y2636" s="39"/>
      <c r="Z2636" s="39"/>
      <c r="AA2636" s="39"/>
      <c r="AB2636" s="39"/>
      <c r="AC2636" s="39"/>
      <c r="AD2636" s="39"/>
      <c r="AE2636" s="39"/>
      <c r="AR2636" s="238" t="s">
        <v>303</v>
      </c>
      <c r="AT2636" s="238" t="s">
        <v>208</v>
      </c>
      <c r="AU2636" s="238" t="s">
        <v>85</v>
      </c>
      <c r="AY2636" s="18" t="s">
        <v>205</v>
      </c>
      <c r="BE2636" s="239">
        <f>IF(N2636="základní",J2636,0)</f>
        <v>0</v>
      </c>
      <c r="BF2636" s="239">
        <f>IF(N2636="snížená",J2636,0)</f>
        <v>0</v>
      </c>
      <c r="BG2636" s="239">
        <f>IF(N2636="zákl. přenesená",J2636,0)</f>
        <v>0</v>
      </c>
      <c r="BH2636" s="239">
        <f>IF(N2636="sníž. přenesená",J2636,0)</f>
        <v>0</v>
      </c>
      <c r="BI2636" s="239">
        <f>IF(N2636="nulová",J2636,0)</f>
        <v>0</v>
      </c>
      <c r="BJ2636" s="18" t="s">
        <v>83</v>
      </c>
      <c r="BK2636" s="239">
        <f>ROUND(I2636*H2636,2)</f>
        <v>0</v>
      </c>
      <c r="BL2636" s="18" t="s">
        <v>303</v>
      </c>
      <c r="BM2636" s="238" t="s">
        <v>2207</v>
      </c>
    </row>
    <row r="2637" s="2" customFormat="1">
      <c r="A2637" s="39"/>
      <c r="B2637" s="40"/>
      <c r="C2637" s="41"/>
      <c r="D2637" s="240" t="s">
        <v>216</v>
      </c>
      <c r="E2637" s="41"/>
      <c r="F2637" s="241" t="s">
        <v>2208</v>
      </c>
      <c r="G2637" s="41"/>
      <c r="H2637" s="41"/>
      <c r="I2637" s="242"/>
      <c r="J2637" s="41"/>
      <c r="K2637" s="41"/>
      <c r="L2637" s="45"/>
      <c r="M2637" s="243"/>
      <c r="N2637" s="244"/>
      <c r="O2637" s="92"/>
      <c r="P2637" s="92"/>
      <c r="Q2637" s="92"/>
      <c r="R2637" s="92"/>
      <c r="S2637" s="92"/>
      <c r="T2637" s="93"/>
      <c r="U2637" s="39"/>
      <c r="V2637" s="39"/>
      <c r="W2637" s="39"/>
      <c r="X2637" s="39"/>
      <c r="Y2637" s="39"/>
      <c r="Z2637" s="39"/>
      <c r="AA2637" s="39"/>
      <c r="AB2637" s="39"/>
      <c r="AC2637" s="39"/>
      <c r="AD2637" s="39"/>
      <c r="AE2637" s="39"/>
      <c r="AT2637" s="18" t="s">
        <v>216</v>
      </c>
      <c r="AU2637" s="18" t="s">
        <v>85</v>
      </c>
    </row>
    <row r="2638" s="2" customFormat="1" ht="24.15" customHeight="1">
      <c r="A2638" s="39"/>
      <c r="B2638" s="40"/>
      <c r="C2638" s="289" t="s">
        <v>2209</v>
      </c>
      <c r="D2638" s="289" t="s">
        <v>386</v>
      </c>
      <c r="E2638" s="290" t="s">
        <v>2210</v>
      </c>
      <c r="F2638" s="291" t="s">
        <v>2211</v>
      </c>
      <c r="G2638" s="292" t="s">
        <v>255</v>
      </c>
      <c r="H2638" s="293">
        <v>85.741</v>
      </c>
      <c r="I2638" s="294"/>
      <c r="J2638" s="295">
        <f>ROUND(I2638*H2638,2)</f>
        <v>0</v>
      </c>
      <c r="K2638" s="291" t="s">
        <v>212</v>
      </c>
      <c r="L2638" s="296"/>
      <c r="M2638" s="297" t="s">
        <v>1</v>
      </c>
      <c r="N2638" s="298" t="s">
        <v>41</v>
      </c>
      <c r="O2638" s="92"/>
      <c r="P2638" s="236">
        <f>O2638*H2638</f>
        <v>0</v>
      </c>
      <c r="Q2638" s="236">
        <v>0.0042399999999999998</v>
      </c>
      <c r="R2638" s="236">
        <f>Q2638*H2638</f>
        <v>0.36354184</v>
      </c>
      <c r="S2638" s="236">
        <v>0</v>
      </c>
      <c r="T2638" s="237">
        <f>S2638*H2638</f>
        <v>0</v>
      </c>
      <c r="U2638" s="39"/>
      <c r="V2638" s="39"/>
      <c r="W2638" s="39"/>
      <c r="X2638" s="39"/>
      <c r="Y2638" s="39"/>
      <c r="Z2638" s="39"/>
      <c r="AA2638" s="39"/>
      <c r="AB2638" s="39"/>
      <c r="AC2638" s="39"/>
      <c r="AD2638" s="39"/>
      <c r="AE2638" s="39"/>
      <c r="AR2638" s="238" t="s">
        <v>473</v>
      </c>
      <c r="AT2638" s="238" t="s">
        <v>386</v>
      </c>
      <c r="AU2638" s="238" t="s">
        <v>85</v>
      </c>
      <c r="AY2638" s="18" t="s">
        <v>205</v>
      </c>
      <c r="BE2638" s="239">
        <f>IF(N2638="základní",J2638,0)</f>
        <v>0</v>
      </c>
      <c r="BF2638" s="239">
        <f>IF(N2638="snížená",J2638,0)</f>
        <v>0</v>
      </c>
      <c r="BG2638" s="239">
        <f>IF(N2638="zákl. přenesená",J2638,0)</f>
        <v>0</v>
      </c>
      <c r="BH2638" s="239">
        <f>IF(N2638="sníž. přenesená",J2638,0)</f>
        <v>0</v>
      </c>
      <c r="BI2638" s="239">
        <f>IF(N2638="nulová",J2638,0)</f>
        <v>0</v>
      </c>
      <c r="BJ2638" s="18" t="s">
        <v>83</v>
      </c>
      <c r="BK2638" s="239">
        <f>ROUND(I2638*H2638,2)</f>
        <v>0</v>
      </c>
      <c r="BL2638" s="18" t="s">
        <v>303</v>
      </c>
      <c r="BM2638" s="238" t="s">
        <v>2212</v>
      </c>
    </row>
    <row r="2639" s="13" customFormat="1">
      <c r="A2639" s="13"/>
      <c r="B2639" s="245"/>
      <c r="C2639" s="246"/>
      <c r="D2639" s="247" t="s">
        <v>218</v>
      </c>
      <c r="E2639" s="248" t="s">
        <v>1</v>
      </c>
      <c r="F2639" s="249" t="s">
        <v>219</v>
      </c>
      <c r="G2639" s="246"/>
      <c r="H2639" s="248" t="s">
        <v>1</v>
      </c>
      <c r="I2639" s="250"/>
      <c r="J2639" s="246"/>
      <c r="K2639" s="246"/>
      <c r="L2639" s="251"/>
      <c r="M2639" s="252"/>
      <c r="N2639" s="253"/>
      <c r="O2639" s="253"/>
      <c r="P2639" s="253"/>
      <c r="Q2639" s="253"/>
      <c r="R2639" s="253"/>
      <c r="S2639" s="253"/>
      <c r="T2639" s="254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T2639" s="255" t="s">
        <v>218</v>
      </c>
      <c r="AU2639" s="255" t="s">
        <v>85</v>
      </c>
      <c r="AV2639" s="13" t="s">
        <v>83</v>
      </c>
      <c r="AW2639" s="13" t="s">
        <v>32</v>
      </c>
      <c r="AX2639" s="13" t="s">
        <v>76</v>
      </c>
      <c r="AY2639" s="255" t="s">
        <v>205</v>
      </c>
    </row>
    <row r="2640" s="13" customFormat="1">
      <c r="A2640" s="13"/>
      <c r="B2640" s="245"/>
      <c r="C2640" s="246"/>
      <c r="D2640" s="247" t="s">
        <v>218</v>
      </c>
      <c r="E2640" s="248" t="s">
        <v>1</v>
      </c>
      <c r="F2640" s="249" t="s">
        <v>220</v>
      </c>
      <c r="G2640" s="246"/>
      <c r="H2640" s="248" t="s">
        <v>1</v>
      </c>
      <c r="I2640" s="250"/>
      <c r="J2640" s="246"/>
      <c r="K2640" s="246"/>
      <c r="L2640" s="251"/>
      <c r="M2640" s="252"/>
      <c r="N2640" s="253"/>
      <c r="O2640" s="253"/>
      <c r="P2640" s="253"/>
      <c r="Q2640" s="253"/>
      <c r="R2640" s="253"/>
      <c r="S2640" s="253"/>
      <c r="T2640" s="254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T2640" s="255" t="s">
        <v>218</v>
      </c>
      <c r="AU2640" s="255" t="s">
        <v>85</v>
      </c>
      <c r="AV2640" s="13" t="s">
        <v>83</v>
      </c>
      <c r="AW2640" s="13" t="s">
        <v>32</v>
      </c>
      <c r="AX2640" s="13" t="s">
        <v>76</v>
      </c>
      <c r="AY2640" s="255" t="s">
        <v>205</v>
      </c>
    </row>
    <row r="2641" s="13" customFormat="1">
      <c r="A2641" s="13"/>
      <c r="B2641" s="245"/>
      <c r="C2641" s="246"/>
      <c r="D2641" s="247" t="s">
        <v>218</v>
      </c>
      <c r="E2641" s="248" t="s">
        <v>1</v>
      </c>
      <c r="F2641" s="249" t="s">
        <v>222</v>
      </c>
      <c r="G2641" s="246"/>
      <c r="H2641" s="248" t="s">
        <v>1</v>
      </c>
      <c r="I2641" s="250"/>
      <c r="J2641" s="246"/>
      <c r="K2641" s="246"/>
      <c r="L2641" s="251"/>
      <c r="M2641" s="252"/>
      <c r="N2641" s="253"/>
      <c r="O2641" s="253"/>
      <c r="P2641" s="253"/>
      <c r="Q2641" s="253"/>
      <c r="R2641" s="253"/>
      <c r="S2641" s="253"/>
      <c r="T2641" s="254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T2641" s="255" t="s">
        <v>218</v>
      </c>
      <c r="AU2641" s="255" t="s">
        <v>85</v>
      </c>
      <c r="AV2641" s="13" t="s">
        <v>83</v>
      </c>
      <c r="AW2641" s="13" t="s">
        <v>32</v>
      </c>
      <c r="AX2641" s="13" t="s">
        <v>76</v>
      </c>
      <c r="AY2641" s="255" t="s">
        <v>205</v>
      </c>
    </row>
    <row r="2642" s="13" customFormat="1">
      <c r="A2642" s="13"/>
      <c r="B2642" s="245"/>
      <c r="C2642" s="246"/>
      <c r="D2642" s="247" t="s">
        <v>218</v>
      </c>
      <c r="E2642" s="248" t="s">
        <v>1</v>
      </c>
      <c r="F2642" s="249" t="s">
        <v>2201</v>
      </c>
      <c r="G2642" s="246"/>
      <c r="H2642" s="248" t="s">
        <v>1</v>
      </c>
      <c r="I2642" s="250"/>
      <c r="J2642" s="246"/>
      <c r="K2642" s="246"/>
      <c r="L2642" s="251"/>
      <c r="M2642" s="252"/>
      <c r="N2642" s="253"/>
      <c r="O2642" s="253"/>
      <c r="P2642" s="253"/>
      <c r="Q2642" s="253"/>
      <c r="R2642" s="253"/>
      <c r="S2642" s="253"/>
      <c r="T2642" s="254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T2642" s="255" t="s">
        <v>218</v>
      </c>
      <c r="AU2642" s="255" t="s">
        <v>85</v>
      </c>
      <c r="AV2642" s="13" t="s">
        <v>83</v>
      </c>
      <c r="AW2642" s="13" t="s">
        <v>32</v>
      </c>
      <c r="AX2642" s="13" t="s">
        <v>76</v>
      </c>
      <c r="AY2642" s="255" t="s">
        <v>205</v>
      </c>
    </row>
    <row r="2643" s="14" customFormat="1">
      <c r="A2643" s="14"/>
      <c r="B2643" s="256"/>
      <c r="C2643" s="257"/>
      <c r="D2643" s="247" t="s">
        <v>218</v>
      </c>
      <c r="E2643" s="258" t="s">
        <v>1</v>
      </c>
      <c r="F2643" s="259" t="s">
        <v>2213</v>
      </c>
      <c r="G2643" s="257"/>
      <c r="H2643" s="260">
        <v>79.390000000000001</v>
      </c>
      <c r="I2643" s="261"/>
      <c r="J2643" s="257"/>
      <c r="K2643" s="257"/>
      <c r="L2643" s="262"/>
      <c r="M2643" s="263"/>
      <c r="N2643" s="264"/>
      <c r="O2643" s="264"/>
      <c r="P2643" s="264"/>
      <c r="Q2643" s="264"/>
      <c r="R2643" s="264"/>
      <c r="S2643" s="264"/>
      <c r="T2643" s="265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T2643" s="266" t="s">
        <v>218</v>
      </c>
      <c r="AU2643" s="266" t="s">
        <v>85</v>
      </c>
      <c r="AV2643" s="14" t="s">
        <v>85</v>
      </c>
      <c r="AW2643" s="14" t="s">
        <v>32</v>
      </c>
      <c r="AX2643" s="14" t="s">
        <v>76</v>
      </c>
      <c r="AY2643" s="266" t="s">
        <v>205</v>
      </c>
    </row>
    <row r="2644" s="15" customFormat="1">
      <c r="A2644" s="15"/>
      <c r="B2644" s="267"/>
      <c r="C2644" s="268"/>
      <c r="D2644" s="247" t="s">
        <v>218</v>
      </c>
      <c r="E2644" s="269" t="s">
        <v>1</v>
      </c>
      <c r="F2644" s="270" t="s">
        <v>229</v>
      </c>
      <c r="G2644" s="268"/>
      <c r="H2644" s="271">
        <v>79.390000000000001</v>
      </c>
      <c r="I2644" s="272"/>
      <c r="J2644" s="268"/>
      <c r="K2644" s="268"/>
      <c r="L2644" s="273"/>
      <c r="M2644" s="274"/>
      <c r="N2644" s="275"/>
      <c r="O2644" s="275"/>
      <c r="P2644" s="275"/>
      <c r="Q2644" s="275"/>
      <c r="R2644" s="275"/>
      <c r="S2644" s="275"/>
      <c r="T2644" s="276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T2644" s="277" t="s">
        <v>218</v>
      </c>
      <c r="AU2644" s="277" t="s">
        <v>85</v>
      </c>
      <c r="AV2644" s="15" t="s">
        <v>213</v>
      </c>
      <c r="AW2644" s="15" t="s">
        <v>32</v>
      </c>
      <c r="AX2644" s="15" t="s">
        <v>83</v>
      </c>
      <c r="AY2644" s="277" t="s">
        <v>205</v>
      </c>
    </row>
    <row r="2645" s="14" customFormat="1">
      <c r="A2645" s="14"/>
      <c r="B2645" s="256"/>
      <c r="C2645" s="257"/>
      <c r="D2645" s="247" t="s">
        <v>218</v>
      </c>
      <c r="E2645" s="257"/>
      <c r="F2645" s="259" t="s">
        <v>2214</v>
      </c>
      <c r="G2645" s="257"/>
      <c r="H2645" s="260">
        <v>85.741</v>
      </c>
      <c r="I2645" s="261"/>
      <c r="J2645" s="257"/>
      <c r="K2645" s="257"/>
      <c r="L2645" s="262"/>
      <c r="M2645" s="263"/>
      <c r="N2645" s="264"/>
      <c r="O2645" s="264"/>
      <c r="P2645" s="264"/>
      <c r="Q2645" s="264"/>
      <c r="R2645" s="264"/>
      <c r="S2645" s="264"/>
      <c r="T2645" s="265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T2645" s="266" t="s">
        <v>218</v>
      </c>
      <c r="AU2645" s="266" t="s">
        <v>85</v>
      </c>
      <c r="AV2645" s="14" t="s">
        <v>85</v>
      </c>
      <c r="AW2645" s="14" t="s">
        <v>4</v>
      </c>
      <c r="AX2645" s="14" t="s">
        <v>83</v>
      </c>
      <c r="AY2645" s="266" t="s">
        <v>205</v>
      </c>
    </row>
    <row r="2646" s="2" customFormat="1" ht="24.15" customHeight="1">
      <c r="A2646" s="39"/>
      <c r="B2646" s="40"/>
      <c r="C2646" s="227" t="s">
        <v>2215</v>
      </c>
      <c r="D2646" s="227" t="s">
        <v>208</v>
      </c>
      <c r="E2646" s="228" t="s">
        <v>2216</v>
      </c>
      <c r="F2646" s="229" t="s">
        <v>2217</v>
      </c>
      <c r="G2646" s="230" t="s">
        <v>255</v>
      </c>
      <c r="H2646" s="231">
        <v>29.524999999999999</v>
      </c>
      <c r="I2646" s="232"/>
      <c r="J2646" s="233">
        <f>ROUND(I2646*H2646,2)</f>
        <v>0</v>
      </c>
      <c r="K2646" s="229" t="s">
        <v>212</v>
      </c>
      <c r="L2646" s="45"/>
      <c r="M2646" s="234" t="s">
        <v>1</v>
      </c>
      <c r="N2646" s="235" t="s">
        <v>41</v>
      </c>
      <c r="O2646" s="92"/>
      <c r="P2646" s="236">
        <f>O2646*H2646</f>
        <v>0</v>
      </c>
      <c r="Q2646" s="236">
        <v>2.0000000000000002E-05</v>
      </c>
      <c r="R2646" s="236">
        <f>Q2646*H2646</f>
        <v>0.00059049999999999999</v>
      </c>
      <c r="S2646" s="236">
        <v>0</v>
      </c>
      <c r="T2646" s="237">
        <f>S2646*H2646</f>
        <v>0</v>
      </c>
      <c r="U2646" s="39"/>
      <c r="V2646" s="39"/>
      <c r="W2646" s="39"/>
      <c r="X2646" s="39"/>
      <c r="Y2646" s="39"/>
      <c r="Z2646" s="39"/>
      <c r="AA2646" s="39"/>
      <c r="AB2646" s="39"/>
      <c r="AC2646" s="39"/>
      <c r="AD2646" s="39"/>
      <c r="AE2646" s="39"/>
      <c r="AR2646" s="238" t="s">
        <v>303</v>
      </c>
      <c r="AT2646" s="238" t="s">
        <v>208</v>
      </c>
      <c r="AU2646" s="238" t="s">
        <v>85</v>
      </c>
      <c r="AY2646" s="18" t="s">
        <v>205</v>
      </c>
      <c r="BE2646" s="239">
        <f>IF(N2646="základní",J2646,0)</f>
        <v>0</v>
      </c>
      <c r="BF2646" s="239">
        <f>IF(N2646="snížená",J2646,0)</f>
        <v>0</v>
      </c>
      <c r="BG2646" s="239">
        <f>IF(N2646="zákl. přenesená",J2646,0)</f>
        <v>0</v>
      </c>
      <c r="BH2646" s="239">
        <f>IF(N2646="sníž. přenesená",J2646,0)</f>
        <v>0</v>
      </c>
      <c r="BI2646" s="239">
        <f>IF(N2646="nulová",J2646,0)</f>
        <v>0</v>
      </c>
      <c r="BJ2646" s="18" t="s">
        <v>83</v>
      </c>
      <c r="BK2646" s="239">
        <f>ROUND(I2646*H2646,2)</f>
        <v>0</v>
      </c>
      <c r="BL2646" s="18" t="s">
        <v>303</v>
      </c>
      <c r="BM2646" s="238" t="s">
        <v>2218</v>
      </c>
    </row>
    <row r="2647" s="2" customFormat="1">
      <c r="A2647" s="39"/>
      <c r="B2647" s="40"/>
      <c r="C2647" s="41"/>
      <c r="D2647" s="240" t="s">
        <v>216</v>
      </c>
      <c r="E2647" s="41"/>
      <c r="F2647" s="241" t="s">
        <v>2219</v>
      </c>
      <c r="G2647" s="41"/>
      <c r="H2647" s="41"/>
      <c r="I2647" s="242"/>
      <c r="J2647" s="41"/>
      <c r="K2647" s="41"/>
      <c r="L2647" s="45"/>
      <c r="M2647" s="243"/>
      <c r="N2647" s="244"/>
      <c r="O2647" s="92"/>
      <c r="P2647" s="92"/>
      <c r="Q2647" s="92"/>
      <c r="R2647" s="92"/>
      <c r="S2647" s="92"/>
      <c r="T2647" s="93"/>
      <c r="U2647" s="39"/>
      <c r="V2647" s="39"/>
      <c r="W2647" s="39"/>
      <c r="X2647" s="39"/>
      <c r="Y2647" s="39"/>
      <c r="Z2647" s="39"/>
      <c r="AA2647" s="39"/>
      <c r="AB2647" s="39"/>
      <c r="AC2647" s="39"/>
      <c r="AD2647" s="39"/>
      <c r="AE2647" s="39"/>
      <c r="AT2647" s="18" t="s">
        <v>216</v>
      </c>
      <c r="AU2647" s="18" t="s">
        <v>85</v>
      </c>
    </row>
    <row r="2648" s="2" customFormat="1" ht="24.15" customHeight="1">
      <c r="A2648" s="39"/>
      <c r="B2648" s="40"/>
      <c r="C2648" s="289" t="s">
        <v>2220</v>
      </c>
      <c r="D2648" s="289" t="s">
        <v>386</v>
      </c>
      <c r="E2648" s="290" t="s">
        <v>2221</v>
      </c>
      <c r="F2648" s="291" t="s">
        <v>2222</v>
      </c>
      <c r="G2648" s="292" t="s">
        <v>255</v>
      </c>
      <c r="H2648" s="293">
        <v>31.887</v>
      </c>
      <c r="I2648" s="294"/>
      <c r="J2648" s="295">
        <f>ROUND(I2648*H2648,2)</f>
        <v>0</v>
      </c>
      <c r="K2648" s="291" t="s">
        <v>212</v>
      </c>
      <c r="L2648" s="296"/>
      <c r="M2648" s="297" t="s">
        <v>1</v>
      </c>
      <c r="N2648" s="298" t="s">
        <v>41</v>
      </c>
      <c r="O2648" s="92"/>
      <c r="P2648" s="236">
        <f>O2648*H2648</f>
        <v>0</v>
      </c>
      <c r="Q2648" s="236">
        <v>0.00265</v>
      </c>
      <c r="R2648" s="236">
        <f>Q2648*H2648</f>
        <v>0.084500550000000008</v>
      </c>
      <c r="S2648" s="236">
        <v>0</v>
      </c>
      <c r="T2648" s="237">
        <f>S2648*H2648</f>
        <v>0</v>
      </c>
      <c r="U2648" s="39"/>
      <c r="V2648" s="39"/>
      <c r="W2648" s="39"/>
      <c r="X2648" s="39"/>
      <c r="Y2648" s="39"/>
      <c r="Z2648" s="39"/>
      <c r="AA2648" s="39"/>
      <c r="AB2648" s="39"/>
      <c r="AC2648" s="39"/>
      <c r="AD2648" s="39"/>
      <c r="AE2648" s="39"/>
      <c r="AR2648" s="238" t="s">
        <v>473</v>
      </c>
      <c r="AT2648" s="238" t="s">
        <v>386</v>
      </c>
      <c r="AU2648" s="238" t="s">
        <v>85</v>
      </c>
      <c r="AY2648" s="18" t="s">
        <v>205</v>
      </c>
      <c r="BE2648" s="239">
        <f>IF(N2648="základní",J2648,0)</f>
        <v>0</v>
      </c>
      <c r="BF2648" s="239">
        <f>IF(N2648="snížená",J2648,0)</f>
        <v>0</v>
      </c>
      <c r="BG2648" s="239">
        <f>IF(N2648="zákl. přenesená",J2648,0)</f>
        <v>0</v>
      </c>
      <c r="BH2648" s="239">
        <f>IF(N2648="sníž. přenesená",J2648,0)</f>
        <v>0</v>
      </c>
      <c r="BI2648" s="239">
        <f>IF(N2648="nulová",J2648,0)</f>
        <v>0</v>
      </c>
      <c r="BJ2648" s="18" t="s">
        <v>83</v>
      </c>
      <c r="BK2648" s="239">
        <f>ROUND(I2648*H2648,2)</f>
        <v>0</v>
      </c>
      <c r="BL2648" s="18" t="s">
        <v>303</v>
      </c>
      <c r="BM2648" s="238" t="s">
        <v>2223</v>
      </c>
    </row>
    <row r="2649" s="13" customFormat="1">
      <c r="A2649" s="13"/>
      <c r="B2649" s="245"/>
      <c r="C2649" s="246"/>
      <c r="D2649" s="247" t="s">
        <v>218</v>
      </c>
      <c r="E2649" s="248" t="s">
        <v>1</v>
      </c>
      <c r="F2649" s="249" t="s">
        <v>219</v>
      </c>
      <c r="G2649" s="246"/>
      <c r="H2649" s="248" t="s">
        <v>1</v>
      </c>
      <c r="I2649" s="250"/>
      <c r="J2649" s="246"/>
      <c r="K2649" s="246"/>
      <c r="L2649" s="251"/>
      <c r="M2649" s="252"/>
      <c r="N2649" s="253"/>
      <c r="O2649" s="253"/>
      <c r="P2649" s="253"/>
      <c r="Q2649" s="253"/>
      <c r="R2649" s="253"/>
      <c r="S2649" s="253"/>
      <c r="T2649" s="254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T2649" s="255" t="s">
        <v>218</v>
      </c>
      <c r="AU2649" s="255" t="s">
        <v>85</v>
      </c>
      <c r="AV2649" s="13" t="s">
        <v>83</v>
      </c>
      <c r="AW2649" s="13" t="s">
        <v>32</v>
      </c>
      <c r="AX2649" s="13" t="s">
        <v>76</v>
      </c>
      <c r="AY2649" s="255" t="s">
        <v>205</v>
      </c>
    </row>
    <row r="2650" s="13" customFormat="1">
      <c r="A2650" s="13"/>
      <c r="B2650" s="245"/>
      <c r="C2650" s="246"/>
      <c r="D2650" s="247" t="s">
        <v>218</v>
      </c>
      <c r="E2650" s="248" t="s">
        <v>1</v>
      </c>
      <c r="F2650" s="249" t="s">
        <v>220</v>
      </c>
      <c r="G2650" s="246"/>
      <c r="H2650" s="248" t="s">
        <v>1</v>
      </c>
      <c r="I2650" s="250"/>
      <c r="J2650" s="246"/>
      <c r="K2650" s="246"/>
      <c r="L2650" s="251"/>
      <c r="M2650" s="252"/>
      <c r="N2650" s="253"/>
      <c r="O2650" s="253"/>
      <c r="P2650" s="253"/>
      <c r="Q2650" s="253"/>
      <c r="R2650" s="253"/>
      <c r="S2650" s="253"/>
      <c r="T2650" s="254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T2650" s="255" t="s">
        <v>218</v>
      </c>
      <c r="AU2650" s="255" t="s">
        <v>85</v>
      </c>
      <c r="AV2650" s="13" t="s">
        <v>83</v>
      </c>
      <c r="AW2650" s="13" t="s">
        <v>32</v>
      </c>
      <c r="AX2650" s="13" t="s">
        <v>76</v>
      </c>
      <c r="AY2650" s="255" t="s">
        <v>205</v>
      </c>
    </row>
    <row r="2651" s="13" customFormat="1">
      <c r="A2651" s="13"/>
      <c r="B2651" s="245"/>
      <c r="C2651" s="246"/>
      <c r="D2651" s="247" t="s">
        <v>218</v>
      </c>
      <c r="E2651" s="248" t="s">
        <v>1</v>
      </c>
      <c r="F2651" s="249" t="s">
        <v>222</v>
      </c>
      <c r="G2651" s="246"/>
      <c r="H2651" s="248" t="s">
        <v>1</v>
      </c>
      <c r="I2651" s="250"/>
      <c r="J2651" s="246"/>
      <c r="K2651" s="246"/>
      <c r="L2651" s="251"/>
      <c r="M2651" s="252"/>
      <c r="N2651" s="253"/>
      <c r="O2651" s="253"/>
      <c r="P2651" s="253"/>
      <c r="Q2651" s="253"/>
      <c r="R2651" s="253"/>
      <c r="S2651" s="253"/>
      <c r="T2651" s="254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T2651" s="255" t="s">
        <v>218</v>
      </c>
      <c r="AU2651" s="255" t="s">
        <v>85</v>
      </c>
      <c r="AV2651" s="13" t="s">
        <v>83</v>
      </c>
      <c r="AW2651" s="13" t="s">
        <v>32</v>
      </c>
      <c r="AX2651" s="13" t="s">
        <v>76</v>
      </c>
      <c r="AY2651" s="255" t="s">
        <v>205</v>
      </c>
    </row>
    <row r="2652" s="13" customFormat="1">
      <c r="A2652" s="13"/>
      <c r="B2652" s="245"/>
      <c r="C2652" s="246"/>
      <c r="D2652" s="247" t="s">
        <v>218</v>
      </c>
      <c r="E2652" s="248" t="s">
        <v>1</v>
      </c>
      <c r="F2652" s="249" t="s">
        <v>2201</v>
      </c>
      <c r="G2652" s="246"/>
      <c r="H2652" s="248" t="s">
        <v>1</v>
      </c>
      <c r="I2652" s="250"/>
      <c r="J2652" s="246"/>
      <c r="K2652" s="246"/>
      <c r="L2652" s="251"/>
      <c r="M2652" s="252"/>
      <c r="N2652" s="253"/>
      <c r="O2652" s="253"/>
      <c r="P2652" s="253"/>
      <c r="Q2652" s="253"/>
      <c r="R2652" s="253"/>
      <c r="S2652" s="253"/>
      <c r="T2652" s="254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T2652" s="255" t="s">
        <v>218</v>
      </c>
      <c r="AU2652" s="255" t="s">
        <v>85</v>
      </c>
      <c r="AV2652" s="13" t="s">
        <v>83</v>
      </c>
      <c r="AW2652" s="13" t="s">
        <v>32</v>
      </c>
      <c r="AX2652" s="13" t="s">
        <v>76</v>
      </c>
      <c r="AY2652" s="255" t="s">
        <v>205</v>
      </c>
    </row>
    <row r="2653" s="14" customFormat="1">
      <c r="A2653" s="14"/>
      <c r="B2653" s="256"/>
      <c r="C2653" s="257"/>
      <c r="D2653" s="247" t="s">
        <v>218</v>
      </c>
      <c r="E2653" s="258" t="s">
        <v>1</v>
      </c>
      <c r="F2653" s="259" t="s">
        <v>2224</v>
      </c>
      <c r="G2653" s="257"/>
      <c r="H2653" s="260">
        <v>29.524999999999999</v>
      </c>
      <c r="I2653" s="261"/>
      <c r="J2653" s="257"/>
      <c r="K2653" s="257"/>
      <c r="L2653" s="262"/>
      <c r="M2653" s="263"/>
      <c r="N2653" s="264"/>
      <c r="O2653" s="264"/>
      <c r="P2653" s="264"/>
      <c r="Q2653" s="264"/>
      <c r="R2653" s="264"/>
      <c r="S2653" s="264"/>
      <c r="T2653" s="265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T2653" s="266" t="s">
        <v>218</v>
      </c>
      <c r="AU2653" s="266" t="s">
        <v>85</v>
      </c>
      <c r="AV2653" s="14" t="s">
        <v>85</v>
      </c>
      <c r="AW2653" s="14" t="s">
        <v>32</v>
      </c>
      <c r="AX2653" s="14" t="s">
        <v>76</v>
      </c>
      <c r="AY2653" s="266" t="s">
        <v>205</v>
      </c>
    </row>
    <row r="2654" s="15" customFormat="1">
      <c r="A2654" s="15"/>
      <c r="B2654" s="267"/>
      <c r="C2654" s="268"/>
      <c r="D2654" s="247" t="s">
        <v>218</v>
      </c>
      <c r="E2654" s="269" t="s">
        <v>1</v>
      </c>
      <c r="F2654" s="270" t="s">
        <v>229</v>
      </c>
      <c r="G2654" s="268"/>
      <c r="H2654" s="271">
        <v>29.524999999999999</v>
      </c>
      <c r="I2654" s="272"/>
      <c r="J2654" s="268"/>
      <c r="K2654" s="268"/>
      <c r="L2654" s="273"/>
      <c r="M2654" s="274"/>
      <c r="N2654" s="275"/>
      <c r="O2654" s="275"/>
      <c r="P2654" s="275"/>
      <c r="Q2654" s="275"/>
      <c r="R2654" s="275"/>
      <c r="S2654" s="275"/>
      <c r="T2654" s="276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T2654" s="277" t="s">
        <v>218</v>
      </c>
      <c r="AU2654" s="277" t="s">
        <v>85</v>
      </c>
      <c r="AV2654" s="15" t="s">
        <v>213</v>
      </c>
      <c r="AW2654" s="15" t="s">
        <v>32</v>
      </c>
      <c r="AX2654" s="15" t="s">
        <v>83</v>
      </c>
      <c r="AY2654" s="277" t="s">
        <v>205</v>
      </c>
    </row>
    <row r="2655" s="14" customFormat="1">
      <c r="A2655" s="14"/>
      <c r="B2655" s="256"/>
      <c r="C2655" s="257"/>
      <c r="D2655" s="247" t="s">
        <v>218</v>
      </c>
      <c r="E2655" s="257"/>
      <c r="F2655" s="259" t="s">
        <v>2225</v>
      </c>
      <c r="G2655" s="257"/>
      <c r="H2655" s="260">
        <v>31.887</v>
      </c>
      <c r="I2655" s="261"/>
      <c r="J2655" s="257"/>
      <c r="K2655" s="257"/>
      <c r="L2655" s="262"/>
      <c r="M2655" s="263"/>
      <c r="N2655" s="264"/>
      <c r="O2655" s="264"/>
      <c r="P2655" s="264"/>
      <c r="Q2655" s="264"/>
      <c r="R2655" s="264"/>
      <c r="S2655" s="264"/>
      <c r="T2655" s="265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66" t="s">
        <v>218</v>
      </c>
      <c r="AU2655" s="266" t="s">
        <v>85</v>
      </c>
      <c r="AV2655" s="14" t="s">
        <v>85</v>
      </c>
      <c r="AW2655" s="14" t="s">
        <v>4</v>
      </c>
      <c r="AX2655" s="14" t="s">
        <v>83</v>
      </c>
      <c r="AY2655" s="266" t="s">
        <v>205</v>
      </c>
    </row>
    <row r="2656" s="2" customFormat="1" ht="24.15" customHeight="1">
      <c r="A2656" s="39"/>
      <c r="B2656" s="40"/>
      <c r="C2656" s="227" t="s">
        <v>2226</v>
      </c>
      <c r="D2656" s="227" t="s">
        <v>208</v>
      </c>
      <c r="E2656" s="228" t="s">
        <v>2227</v>
      </c>
      <c r="F2656" s="229" t="s">
        <v>2228</v>
      </c>
      <c r="G2656" s="230" t="s">
        <v>255</v>
      </c>
      <c r="H2656" s="231">
        <v>97.25</v>
      </c>
      <c r="I2656" s="232"/>
      <c r="J2656" s="233">
        <f>ROUND(I2656*H2656,2)</f>
        <v>0</v>
      </c>
      <c r="K2656" s="229" t="s">
        <v>212</v>
      </c>
      <c r="L2656" s="45"/>
      <c r="M2656" s="234" t="s">
        <v>1</v>
      </c>
      <c r="N2656" s="235" t="s">
        <v>41</v>
      </c>
      <c r="O2656" s="92"/>
      <c r="P2656" s="236">
        <f>O2656*H2656</f>
        <v>0</v>
      </c>
      <c r="Q2656" s="236">
        <v>2.0000000000000002E-05</v>
      </c>
      <c r="R2656" s="236">
        <f>Q2656*H2656</f>
        <v>0.0019450000000000001</v>
      </c>
      <c r="S2656" s="236">
        <v>0</v>
      </c>
      <c r="T2656" s="237">
        <f>S2656*H2656</f>
        <v>0</v>
      </c>
      <c r="U2656" s="39"/>
      <c r="V2656" s="39"/>
      <c r="W2656" s="39"/>
      <c r="X2656" s="39"/>
      <c r="Y2656" s="39"/>
      <c r="Z2656" s="39"/>
      <c r="AA2656" s="39"/>
      <c r="AB2656" s="39"/>
      <c r="AC2656" s="39"/>
      <c r="AD2656" s="39"/>
      <c r="AE2656" s="39"/>
      <c r="AR2656" s="238" t="s">
        <v>303</v>
      </c>
      <c r="AT2656" s="238" t="s">
        <v>208</v>
      </c>
      <c r="AU2656" s="238" t="s">
        <v>85</v>
      </c>
      <c r="AY2656" s="18" t="s">
        <v>205</v>
      </c>
      <c r="BE2656" s="239">
        <f>IF(N2656="základní",J2656,0)</f>
        <v>0</v>
      </c>
      <c r="BF2656" s="239">
        <f>IF(N2656="snížená",J2656,0)</f>
        <v>0</v>
      </c>
      <c r="BG2656" s="239">
        <f>IF(N2656="zákl. přenesená",J2656,0)</f>
        <v>0</v>
      </c>
      <c r="BH2656" s="239">
        <f>IF(N2656="sníž. přenesená",J2656,0)</f>
        <v>0</v>
      </c>
      <c r="BI2656" s="239">
        <f>IF(N2656="nulová",J2656,0)</f>
        <v>0</v>
      </c>
      <c r="BJ2656" s="18" t="s">
        <v>83</v>
      </c>
      <c r="BK2656" s="239">
        <f>ROUND(I2656*H2656,2)</f>
        <v>0</v>
      </c>
      <c r="BL2656" s="18" t="s">
        <v>303</v>
      </c>
      <c r="BM2656" s="238" t="s">
        <v>2229</v>
      </c>
    </row>
    <row r="2657" s="2" customFormat="1">
      <c r="A2657" s="39"/>
      <c r="B2657" s="40"/>
      <c r="C2657" s="41"/>
      <c r="D2657" s="240" t="s">
        <v>216</v>
      </c>
      <c r="E2657" s="41"/>
      <c r="F2657" s="241" t="s">
        <v>2230</v>
      </c>
      <c r="G2657" s="41"/>
      <c r="H2657" s="41"/>
      <c r="I2657" s="242"/>
      <c r="J2657" s="41"/>
      <c r="K2657" s="41"/>
      <c r="L2657" s="45"/>
      <c r="M2657" s="243"/>
      <c r="N2657" s="244"/>
      <c r="O2657" s="92"/>
      <c r="P2657" s="92"/>
      <c r="Q2657" s="92"/>
      <c r="R2657" s="92"/>
      <c r="S2657" s="92"/>
      <c r="T2657" s="93"/>
      <c r="U2657" s="39"/>
      <c r="V2657" s="39"/>
      <c r="W2657" s="39"/>
      <c r="X2657" s="39"/>
      <c r="Y2657" s="39"/>
      <c r="Z2657" s="39"/>
      <c r="AA2657" s="39"/>
      <c r="AB2657" s="39"/>
      <c r="AC2657" s="39"/>
      <c r="AD2657" s="39"/>
      <c r="AE2657" s="39"/>
      <c r="AT2657" s="18" t="s">
        <v>216</v>
      </c>
      <c r="AU2657" s="18" t="s">
        <v>85</v>
      </c>
    </row>
    <row r="2658" s="2" customFormat="1" ht="24.15" customHeight="1">
      <c r="A2658" s="39"/>
      <c r="B2658" s="40"/>
      <c r="C2658" s="289" t="s">
        <v>2231</v>
      </c>
      <c r="D2658" s="289" t="s">
        <v>386</v>
      </c>
      <c r="E2658" s="290" t="s">
        <v>2232</v>
      </c>
      <c r="F2658" s="291" t="s">
        <v>2233</v>
      </c>
      <c r="G2658" s="292" t="s">
        <v>255</v>
      </c>
      <c r="H2658" s="293">
        <v>105.03</v>
      </c>
      <c r="I2658" s="294"/>
      <c r="J2658" s="295">
        <f>ROUND(I2658*H2658,2)</f>
        <v>0</v>
      </c>
      <c r="K2658" s="291" t="s">
        <v>212</v>
      </c>
      <c r="L2658" s="296"/>
      <c r="M2658" s="297" t="s">
        <v>1</v>
      </c>
      <c r="N2658" s="298" t="s">
        <v>41</v>
      </c>
      <c r="O2658" s="92"/>
      <c r="P2658" s="236">
        <f>O2658*H2658</f>
        <v>0</v>
      </c>
      <c r="Q2658" s="236">
        <v>0.0015900000000000001</v>
      </c>
      <c r="R2658" s="236">
        <f>Q2658*H2658</f>
        <v>0.1669977</v>
      </c>
      <c r="S2658" s="236">
        <v>0</v>
      </c>
      <c r="T2658" s="237">
        <f>S2658*H2658</f>
        <v>0</v>
      </c>
      <c r="U2658" s="39"/>
      <c r="V2658" s="39"/>
      <c r="W2658" s="39"/>
      <c r="X2658" s="39"/>
      <c r="Y2658" s="39"/>
      <c r="Z2658" s="39"/>
      <c r="AA2658" s="39"/>
      <c r="AB2658" s="39"/>
      <c r="AC2658" s="39"/>
      <c r="AD2658" s="39"/>
      <c r="AE2658" s="39"/>
      <c r="AR2658" s="238" t="s">
        <v>473</v>
      </c>
      <c r="AT2658" s="238" t="s">
        <v>386</v>
      </c>
      <c r="AU2658" s="238" t="s">
        <v>85</v>
      </c>
      <c r="AY2658" s="18" t="s">
        <v>205</v>
      </c>
      <c r="BE2658" s="239">
        <f>IF(N2658="základní",J2658,0)</f>
        <v>0</v>
      </c>
      <c r="BF2658" s="239">
        <f>IF(N2658="snížená",J2658,0)</f>
        <v>0</v>
      </c>
      <c r="BG2658" s="239">
        <f>IF(N2658="zákl. přenesená",J2658,0)</f>
        <v>0</v>
      </c>
      <c r="BH2658" s="239">
        <f>IF(N2658="sníž. přenesená",J2658,0)</f>
        <v>0</v>
      </c>
      <c r="BI2658" s="239">
        <f>IF(N2658="nulová",J2658,0)</f>
        <v>0</v>
      </c>
      <c r="BJ2658" s="18" t="s">
        <v>83</v>
      </c>
      <c r="BK2658" s="239">
        <f>ROUND(I2658*H2658,2)</f>
        <v>0</v>
      </c>
      <c r="BL2658" s="18" t="s">
        <v>303</v>
      </c>
      <c r="BM2658" s="238" t="s">
        <v>2234</v>
      </c>
    </row>
    <row r="2659" s="13" customFormat="1">
      <c r="A2659" s="13"/>
      <c r="B2659" s="245"/>
      <c r="C2659" s="246"/>
      <c r="D2659" s="247" t="s">
        <v>218</v>
      </c>
      <c r="E2659" s="248" t="s">
        <v>1</v>
      </c>
      <c r="F2659" s="249" t="s">
        <v>219</v>
      </c>
      <c r="G2659" s="246"/>
      <c r="H2659" s="248" t="s">
        <v>1</v>
      </c>
      <c r="I2659" s="250"/>
      <c r="J2659" s="246"/>
      <c r="K2659" s="246"/>
      <c r="L2659" s="251"/>
      <c r="M2659" s="252"/>
      <c r="N2659" s="253"/>
      <c r="O2659" s="253"/>
      <c r="P2659" s="253"/>
      <c r="Q2659" s="253"/>
      <c r="R2659" s="253"/>
      <c r="S2659" s="253"/>
      <c r="T2659" s="254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T2659" s="255" t="s">
        <v>218</v>
      </c>
      <c r="AU2659" s="255" t="s">
        <v>85</v>
      </c>
      <c r="AV2659" s="13" t="s">
        <v>83</v>
      </c>
      <c r="AW2659" s="13" t="s">
        <v>32</v>
      </c>
      <c r="AX2659" s="13" t="s">
        <v>76</v>
      </c>
      <c r="AY2659" s="255" t="s">
        <v>205</v>
      </c>
    </row>
    <row r="2660" s="13" customFormat="1">
      <c r="A2660" s="13"/>
      <c r="B2660" s="245"/>
      <c r="C2660" s="246"/>
      <c r="D2660" s="247" t="s">
        <v>218</v>
      </c>
      <c r="E2660" s="248" t="s">
        <v>1</v>
      </c>
      <c r="F2660" s="249" t="s">
        <v>220</v>
      </c>
      <c r="G2660" s="246"/>
      <c r="H2660" s="248" t="s">
        <v>1</v>
      </c>
      <c r="I2660" s="250"/>
      <c r="J2660" s="246"/>
      <c r="K2660" s="246"/>
      <c r="L2660" s="251"/>
      <c r="M2660" s="252"/>
      <c r="N2660" s="253"/>
      <c r="O2660" s="253"/>
      <c r="P2660" s="253"/>
      <c r="Q2660" s="253"/>
      <c r="R2660" s="253"/>
      <c r="S2660" s="253"/>
      <c r="T2660" s="254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255" t="s">
        <v>218</v>
      </c>
      <c r="AU2660" s="255" t="s">
        <v>85</v>
      </c>
      <c r="AV2660" s="13" t="s">
        <v>83</v>
      </c>
      <c r="AW2660" s="13" t="s">
        <v>32</v>
      </c>
      <c r="AX2660" s="13" t="s">
        <v>76</v>
      </c>
      <c r="AY2660" s="255" t="s">
        <v>205</v>
      </c>
    </row>
    <row r="2661" s="13" customFormat="1">
      <c r="A2661" s="13"/>
      <c r="B2661" s="245"/>
      <c r="C2661" s="246"/>
      <c r="D2661" s="247" t="s">
        <v>218</v>
      </c>
      <c r="E2661" s="248" t="s">
        <v>1</v>
      </c>
      <c r="F2661" s="249" t="s">
        <v>222</v>
      </c>
      <c r="G2661" s="246"/>
      <c r="H2661" s="248" t="s">
        <v>1</v>
      </c>
      <c r="I2661" s="250"/>
      <c r="J2661" s="246"/>
      <c r="K2661" s="246"/>
      <c r="L2661" s="251"/>
      <c r="M2661" s="252"/>
      <c r="N2661" s="253"/>
      <c r="O2661" s="253"/>
      <c r="P2661" s="253"/>
      <c r="Q2661" s="253"/>
      <c r="R2661" s="253"/>
      <c r="S2661" s="253"/>
      <c r="T2661" s="254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T2661" s="255" t="s">
        <v>218</v>
      </c>
      <c r="AU2661" s="255" t="s">
        <v>85</v>
      </c>
      <c r="AV2661" s="13" t="s">
        <v>83</v>
      </c>
      <c r="AW2661" s="13" t="s">
        <v>32</v>
      </c>
      <c r="AX2661" s="13" t="s">
        <v>76</v>
      </c>
      <c r="AY2661" s="255" t="s">
        <v>205</v>
      </c>
    </row>
    <row r="2662" s="14" customFormat="1">
      <c r="A2662" s="14"/>
      <c r="B2662" s="256"/>
      <c r="C2662" s="257"/>
      <c r="D2662" s="247" t="s">
        <v>218</v>
      </c>
      <c r="E2662" s="258" t="s">
        <v>1</v>
      </c>
      <c r="F2662" s="259" t="s">
        <v>2235</v>
      </c>
      <c r="G2662" s="257"/>
      <c r="H2662" s="260">
        <v>78.75</v>
      </c>
      <c r="I2662" s="261"/>
      <c r="J2662" s="257"/>
      <c r="K2662" s="257"/>
      <c r="L2662" s="262"/>
      <c r="M2662" s="263"/>
      <c r="N2662" s="264"/>
      <c r="O2662" s="264"/>
      <c r="P2662" s="264"/>
      <c r="Q2662" s="264"/>
      <c r="R2662" s="264"/>
      <c r="S2662" s="264"/>
      <c r="T2662" s="265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66" t="s">
        <v>218</v>
      </c>
      <c r="AU2662" s="266" t="s">
        <v>85</v>
      </c>
      <c r="AV2662" s="14" t="s">
        <v>85</v>
      </c>
      <c r="AW2662" s="14" t="s">
        <v>32</v>
      </c>
      <c r="AX2662" s="14" t="s">
        <v>76</v>
      </c>
      <c r="AY2662" s="266" t="s">
        <v>205</v>
      </c>
    </row>
    <row r="2663" s="14" customFormat="1">
      <c r="A2663" s="14"/>
      <c r="B2663" s="256"/>
      <c r="C2663" s="257"/>
      <c r="D2663" s="247" t="s">
        <v>218</v>
      </c>
      <c r="E2663" s="258" t="s">
        <v>1</v>
      </c>
      <c r="F2663" s="259" t="s">
        <v>2236</v>
      </c>
      <c r="G2663" s="257"/>
      <c r="H2663" s="260">
        <v>18.5</v>
      </c>
      <c r="I2663" s="261"/>
      <c r="J2663" s="257"/>
      <c r="K2663" s="257"/>
      <c r="L2663" s="262"/>
      <c r="M2663" s="263"/>
      <c r="N2663" s="264"/>
      <c r="O2663" s="264"/>
      <c r="P2663" s="264"/>
      <c r="Q2663" s="264"/>
      <c r="R2663" s="264"/>
      <c r="S2663" s="264"/>
      <c r="T2663" s="265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T2663" s="266" t="s">
        <v>218</v>
      </c>
      <c r="AU2663" s="266" t="s">
        <v>85</v>
      </c>
      <c r="AV2663" s="14" t="s">
        <v>85</v>
      </c>
      <c r="AW2663" s="14" t="s">
        <v>32</v>
      </c>
      <c r="AX2663" s="14" t="s">
        <v>76</v>
      </c>
      <c r="AY2663" s="266" t="s">
        <v>205</v>
      </c>
    </row>
    <row r="2664" s="15" customFormat="1">
      <c r="A2664" s="15"/>
      <c r="B2664" s="267"/>
      <c r="C2664" s="268"/>
      <c r="D2664" s="247" t="s">
        <v>218</v>
      </c>
      <c r="E2664" s="269" t="s">
        <v>1</v>
      </c>
      <c r="F2664" s="270" t="s">
        <v>229</v>
      </c>
      <c r="G2664" s="268"/>
      <c r="H2664" s="271">
        <v>97.25</v>
      </c>
      <c r="I2664" s="272"/>
      <c r="J2664" s="268"/>
      <c r="K2664" s="268"/>
      <c r="L2664" s="273"/>
      <c r="M2664" s="274"/>
      <c r="N2664" s="275"/>
      <c r="O2664" s="275"/>
      <c r="P2664" s="275"/>
      <c r="Q2664" s="275"/>
      <c r="R2664" s="275"/>
      <c r="S2664" s="275"/>
      <c r="T2664" s="276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T2664" s="277" t="s">
        <v>218</v>
      </c>
      <c r="AU2664" s="277" t="s">
        <v>85</v>
      </c>
      <c r="AV2664" s="15" t="s">
        <v>213</v>
      </c>
      <c r="AW2664" s="15" t="s">
        <v>32</v>
      </c>
      <c r="AX2664" s="15" t="s">
        <v>83</v>
      </c>
      <c r="AY2664" s="277" t="s">
        <v>205</v>
      </c>
    </row>
    <row r="2665" s="14" customFormat="1">
      <c r="A2665" s="14"/>
      <c r="B2665" s="256"/>
      <c r="C2665" s="257"/>
      <c r="D2665" s="247" t="s">
        <v>218</v>
      </c>
      <c r="E2665" s="257"/>
      <c r="F2665" s="259" t="s">
        <v>2237</v>
      </c>
      <c r="G2665" s="257"/>
      <c r="H2665" s="260">
        <v>105.03</v>
      </c>
      <c r="I2665" s="261"/>
      <c r="J2665" s="257"/>
      <c r="K2665" s="257"/>
      <c r="L2665" s="262"/>
      <c r="M2665" s="263"/>
      <c r="N2665" s="264"/>
      <c r="O2665" s="264"/>
      <c r="P2665" s="264"/>
      <c r="Q2665" s="264"/>
      <c r="R2665" s="264"/>
      <c r="S2665" s="264"/>
      <c r="T2665" s="265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T2665" s="266" t="s">
        <v>218</v>
      </c>
      <c r="AU2665" s="266" t="s">
        <v>85</v>
      </c>
      <c r="AV2665" s="14" t="s">
        <v>85</v>
      </c>
      <c r="AW2665" s="14" t="s">
        <v>4</v>
      </c>
      <c r="AX2665" s="14" t="s">
        <v>83</v>
      </c>
      <c r="AY2665" s="266" t="s">
        <v>205</v>
      </c>
    </row>
    <row r="2666" s="2" customFormat="1" ht="16.5" customHeight="1">
      <c r="A2666" s="39"/>
      <c r="B2666" s="40"/>
      <c r="C2666" s="227" t="s">
        <v>2238</v>
      </c>
      <c r="D2666" s="227" t="s">
        <v>208</v>
      </c>
      <c r="E2666" s="228" t="s">
        <v>2239</v>
      </c>
      <c r="F2666" s="229" t="s">
        <v>2240</v>
      </c>
      <c r="G2666" s="230" t="s">
        <v>255</v>
      </c>
      <c r="H2666" s="231">
        <v>389.28399999999999</v>
      </c>
      <c r="I2666" s="232"/>
      <c r="J2666" s="233">
        <f>ROUND(I2666*H2666,2)</f>
        <v>0</v>
      </c>
      <c r="K2666" s="229" t="s">
        <v>212</v>
      </c>
      <c r="L2666" s="45"/>
      <c r="M2666" s="234" t="s">
        <v>1</v>
      </c>
      <c r="N2666" s="235" t="s">
        <v>41</v>
      </c>
      <c r="O2666" s="92"/>
      <c r="P2666" s="236">
        <f>O2666*H2666</f>
        <v>0</v>
      </c>
      <c r="Q2666" s="236">
        <v>2.0000000000000002E-05</v>
      </c>
      <c r="R2666" s="236">
        <f>Q2666*H2666</f>
        <v>0.0077856800000000006</v>
      </c>
      <c r="S2666" s="236">
        <v>0</v>
      </c>
      <c r="T2666" s="237">
        <f>S2666*H2666</f>
        <v>0</v>
      </c>
      <c r="U2666" s="39"/>
      <c r="V2666" s="39"/>
      <c r="W2666" s="39"/>
      <c r="X2666" s="39"/>
      <c r="Y2666" s="39"/>
      <c r="Z2666" s="39"/>
      <c r="AA2666" s="39"/>
      <c r="AB2666" s="39"/>
      <c r="AC2666" s="39"/>
      <c r="AD2666" s="39"/>
      <c r="AE2666" s="39"/>
      <c r="AR2666" s="238" t="s">
        <v>303</v>
      </c>
      <c r="AT2666" s="238" t="s">
        <v>208</v>
      </c>
      <c r="AU2666" s="238" t="s">
        <v>85</v>
      </c>
      <c r="AY2666" s="18" t="s">
        <v>205</v>
      </c>
      <c r="BE2666" s="239">
        <f>IF(N2666="základní",J2666,0)</f>
        <v>0</v>
      </c>
      <c r="BF2666" s="239">
        <f>IF(N2666="snížená",J2666,0)</f>
        <v>0</v>
      </c>
      <c r="BG2666" s="239">
        <f>IF(N2666="zákl. přenesená",J2666,0)</f>
        <v>0</v>
      </c>
      <c r="BH2666" s="239">
        <f>IF(N2666="sníž. přenesená",J2666,0)</f>
        <v>0</v>
      </c>
      <c r="BI2666" s="239">
        <f>IF(N2666="nulová",J2666,0)</f>
        <v>0</v>
      </c>
      <c r="BJ2666" s="18" t="s">
        <v>83</v>
      </c>
      <c r="BK2666" s="239">
        <f>ROUND(I2666*H2666,2)</f>
        <v>0</v>
      </c>
      <c r="BL2666" s="18" t="s">
        <v>303</v>
      </c>
      <c r="BM2666" s="238" t="s">
        <v>2241</v>
      </c>
    </row>
    <row r="2667" s="2" customFormat="1">
      <c r="A2667" s="39"/>
      <c r="B2667" s="40"/>
      <c r="C2667" s="41"/>
      <c r="D2667" s="240" t="s">
        <v>216</v>
      </c>
      <c r="E2667" s="41"/>
      <c r="F2667" s="241" t="s">
        <v>2242</v>
      </c>
      <c r="G2667" s="41"/>
      <c r="H2667" s="41"/>
      <c r="I2667" s="242"/>
      <c r="J2667" s="41"/>
      <c r="K2667" s="41"/>
      <c r="L2667" s="45"/>
      <c r="M2667" s="243"/>
      <c r="N2667" s="244"/>
      <c r="O2667" s="92"/>
      <c r="P2667" s="92"/>
      <c r="Q2667" s="92"/>
      <c r="R2667" s="92"/>
      <c r="S2667" s="92"/>
      <c r="T2667" s="93"/>
      <c r="U2667" s="39"/>
      <c r="V2667" s="39"/>
      <c r="W2667" s="39"/>
      <c r="X2667" s="39"/>
      <c r="Y2667" s="39"/>
      <c r="Z2667" s="39"/>
      <c r="AA2667" s="39"/>
      <c r="AB2667" s="39"/>
      <c r="AC2667" s="39"/>
      <c r="AD2667" s="39"/>
      <c r="AE2667" s="39"/>
      <c r="AT2667" s="18" t="s">
        <v>216</v>
      </c>
      <c r="AU2667" s="18" t="s">
        <v>85</v>
      </c>
    </row>
    <row r="2668" s="2" customFormat="1" ht="16.5" customHeight="1">
      <c r="A2668" s="39"/>
      <c r="B2668" s="40"/>
      <c r="C2668" s="289" t="s">
        <v>2243</v>
      </c>
      <c r="D2668" s="289" t="s">
        <v>386</v>
      </c>
      <c r="E2668" s="290" t="s">
        <v>2244</v>
      </c>
      <c r="F2668" s="291" t="s">
        <v>2245</v>
      </c>
      <c r="G2668" s="292" t="s">
        <v>255</v>
      </c>
      <c r="H2668" s="293">
        <v>420.42700000000002</v>
      </c>
      <c r="I2668" s="294"/>
      <c r="J2668" s="295">
        <f>ROUND(I2668*H2668,2)</f>
        <v>0</v>
      </c>
      <c r="K2668" s="291" t="s">
        <v>212</v>
      </c>
      <c r="L2668" s="296"/>
      <c r="M2668" s="297" t="s">
        <v>1</v>
      </c>
      <c r="N2668" s="298" t="s">
        <v>41</v>
      </c>
      <c r="O2668" s="92"/>
      <c r="P2668" s="236">
        <f>O2668*H2668</f>
        <v>0</v>
      </c>
      <c r="Q2668" s="236">
        <v>0.00025000000000000001</v>
      </c>
      <c r="R2668" s="236">
        <f>Q2668*H2668</f>
        <v>0.10510675000000001</v>
      </c>
      <c r="S2668" s="236">
        <v>0</v>
      </c>
      <c r="T2668" s="237">
        <f>S2668*H2668</f>
        <v>0</v>
      </c>
      <c r="U2668" s="39"/>
      <c r="V2668" s="39"/>
      <c r="W2668" s="39"/>
      <c r="X2668" s="39"/>
      <c r="Y2668" s="39"/>
      <c r="Z2668" s="39"/>
      <c r="AA2668" s="39"/>
      <c r="AB2668" s="39"/>
      <c r="AC2668" s="39"/>
      <c r="AD2668" s="39"/>
      <c r="AE2668" s="39"/>
      <c r="AR2668" s="238" t="s">
        <v>473</v>
      </c>
      <c r="AT2668" s="238" t="s">
        <v>386</v>
      </c>
      <c r="AU2668" s="238" t="s">
        <v>85</v>
      </c>
      <c r="AY2668" s="18" t="s">
        <v>205</v>
      </c>
      <c r="BE2668" s="239">
        <f>IF(N2668="základní",J2668,0)</f>
        <v>0</v>
      </c>
      <c r="BF2668" s="239">
        <f>IF(N2668="snížená",J2668,0)</f>
        <v>0</v>
      </c>
      <c r="BG2668" s="239">
        <f>IF(N2668="zákl. přenesená",J2668,0)</f>
        <v>0</v>
      </c>
      <c r="BH2668" s="239">
        <f>IF(N2668="sníž. přenesená",J2668,0)</f>
        <v>0</v>
      </c>
      <c r="BI2668" s="239">
        <f>IF(N2668="nulová",J2668,0)</f>
        <v>0</v>
      </c>
      <c r="BJ2668" s="18" t="s">
        <v>83</v>
      </c>
      <c r="BK2668" s="239">
        <f>ROUND(I2668*H2668,2)</f>
        <v>0</v>
      </c>
      <c r="BL2668" s="18" t="s">
        <v>303</v>
      </c>
      <c r="BM2668" s="238" t="s">
        <v>2246</v>
      </c>
    </row>
    <row r="2669" s="13" customFormat="1">
      <c r="A2669" s="13"/>
      <c r="B2669" s="245"/>
      <c r="C2669" s="246"/>
      <c r="D2669" s="247" t="s">
        <v>218</v>
      </c>
      <c r="E2669" s="248" t="s">
        <v>1</v>
      </c>
      <c r="F2669" s="249" t="s">
        <v>219</v>
      </c>
      <c r="G2669" s="246"/>
      <c r="H2669" s="248" t="s">
        <v>1</v>
      </c>
      <c r="I2669" s="250"/>
      <c r="J2669" s="246"/>
      <c r="K2669" s="246"/>
      <c r="L2669" s="251"/>
      <c r="M2669" s="252"/>
      <c r="N2669" s="253"/>
      <c r="O2669" s="253"/>
      <c r="P2669" s="253"/>
      <c r="Q2669" s="253"/>
      <c r="R2669" s="253"/>
      <c r="S2669" s="253"/>
      <c r="T2669" s="254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T2669" s="255" t="s">
        <v>218</v>
      </c>
      <c r="AU2669" s="255" t="s">
        <v>85</v>
      </c>
      <c r="AV2669" s="13" t="s">
        <v>83</v>
      </c>
      <c r="AW2669" s="13" t="s">
        <v>32</v>
      </c>
      <c r="AX2669" s="13" t="s">
        <v>76</v>
      </c>
      <c r="AY2669" s="255" t="s">
        <v>205</v>
      </c>
    </row>
    <row r="2670" s="13" customFormat="1">
      <c r="A2670" s="13"/>
      <c r="B2670" s="245"/>
      <c r="C2670" s="246"/>
      <c r="D2670" s="247" t="s">
        <v>218</v>
      </c>
      <c r="E2670" s="248" t="s">
        <v>1</v>
      </c>
      <c r="F2670" s="249" t="s">
        <v>220</v>
      </c>
      <c r="G2670" s="246"/>
      <c r="H2670" s="248" t="s">
        <v>1</v>
      </c>
      <c r="I2670" s="250"/>
      <c r="J2670" s="246"/>
      <c r="K2670" s="246"/>
      <c r="L2670" s="251"/>
      <c r="M2670" s="252"/>
      <c r="N2670" s="253"/>
      <c r="O2670" s="253"/>
      <c r="P2670" s="253"/>
      <c r="Q2670" s="253"/>
      <c r="R2670" s="253"/>
      <c r="S2670" s="253"/>
      <c r="T2670" s="254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T2670" s="255" t="s">
        <v>218</v>
      </c>
      <c r="AU2670" s="255" t="s">
        <v>85</v>
      </c>
      <c r="AV2670" s="13" t="s">
        <v>83</v>
      </c>
      <c r="AW2670" s="13" t="s">
        <v>32</v>
      </c>
      <c r="AX2670" s="13" t="s">
        <v>76</v>
      </c>
      <c r="AY2670" s="255" t="s">
        <v>205</v>
      </c>
    </row>
    <row r="2671" s="13" customFormat="1">
      <c r="A2671" s="13"/>
      <c r="B2671" s="245"/>
      <c r="C2671" s="246"/>
      <c r="D2671" s="247" t="s">
        <v>218</v>
      </c>
      <c r="E2671" s="248" t="s">
        <v>1</v>
      </c>
      <c r="F2671" s="249" t="s">
        <v>222</v>
      </c>
      <c r="G2671" s="246"/>
      <c r="H2671" s="248" t="s">
        <v>1</v>
      </c>
      <c r="I2671" s="250"/>
      <c r="J2671" s="246"/>
      <c r="K2671" s="246"/>
      <c r="L2671" s="251"/>
      <c r="M2671" s="252"/>
      <c r="N2671" s="253"/>
      <c r="O2671" s="253"/>
      <c r="P2671" s="253"/>
      <c r="Q2671" s="253"/>
      <c r="R2671" s="253"/>
      <c r="S2671" s="253"/>
      <c r="T2671" s="254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255" t="s">
        <v>218</v>
      </c>
      <c r="AU2671" s="255" t="s">
        <v>85</v>
      </c>
      <c r="AV2671" s="13" t="s">
        <v>83</v>
      </c>
      <c r="AW2671" s="13" t="s">
        <v>32</v>
      </c>
      <c r="AX2671" s="13" t="s">
        <v>76</v>
      </c>
      <c r="AY2671" s="255" t="s">
        <v>205</v>
      </c>
    </row>
    <row r="2672" s="13" customFormat="1">
      <c r="A2672" s="13"/>
      <c r="B2672" s="245"/>
      <c r="C2672" s="246"/>
      <c r="D2672" s="247" t="s">
        <v>218</v>
      </c>
      <c r="E2672" s="248" t="s">
        <v>1</v>
      </c>
      <c r="F2672" s="249" t="s">
        <v>2201</v>
      </c>
      <c r="G2672" s="246"/>
      <c r="H2672" s="248" t="s">
        <v>1</v>
      </c>
      <c r="I2672" s="250"/>
      <c r="J2672" s="246"/>
      <c r="K2672" s="246"/>
      <c r="L2672" s="251"/>
      <c r="M2672" s="252"/>
      <c r="N2672" s="253"/>
      <c r="O2672" s="253"/>
      <c r="P2672" s="253"/>
      <c r="Q2672" s="253"/>
      <c r="R2672" s="253"/>
      <c r="S2672" s="253"/>
      <c r="T2672" s="254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T2672" s="255" t="s">
        <v>218</v>
      </c>
      <c r="AU2672" s="255" t="s">
        <v>85</v>
      </c>
      <c r="AV2672" s="13" t="s">
        <v>83</v>
      </c>
      <c r="AW2672" s="13" t="s">
        <v>32</v>
      </c>
      <c r="AX2672" s="13" t="s">
        <v>76</v>
      </c>
      <c r="AY2672" s="255" t="s">
        <v>205</v>
      </c>
    </row>
    <row r="2673" s="14" customFormat="1">
      <c r="A2673" s="14"/>
      <c r="B2673" s="256"/>
      <c r="C2673" s="257"/>
      <c r="D2673" s="247" t="s">
        <v>218</v>
      </c>
      <c r="E2673" s="258" t="s">
        <v>1</v>
      </c>
      <c r="F2673" s="259" t="s">
        <v>2247</v>
      </c>
      <c r="G2673" s="257"/>
      <c r="H2673" s="260">
        <v>389.28399999999999</v>
      </c>
      <c r="I2673" s="261"/>
      <c r="J2673" s="257"/>
      <c r="K2673" s="257"/>
      <c r="L2673" s="262"/>
      <c r="M2673" s="263"/>
      <c r="N2673" s="264"/>
      <c r="O2673" s="264"/>
      <c r="P2673" s="264"/>
      <c r="Q2673" s="264"/>
      <c r="R2673" s="264"/>
      <c r="S2673" s="264"/>
      <c r="T2673" s="265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T2673" s="266" t="s">
        <v>218</v>
      </c>
      <c r="AU2673" s="266" t="s">
        <v>85</v>
      </c>
      <c r="AV2673" s="14" t="s">
        <v>85</v>
      </c>
      <c r="AW2673" s="14" t="s">
        <v>32</v>
      </c>
      <c r="AX2673" s="14" t="s">
        <v>76</v>
      </c>
      <c r="AY2673" s="266" t="s">
        <v>205</v>
      </c>
    </row>
    <row r="2674" s="15" customFormat="1">
      <c r="A2674" s="15"/>
      <c r="B2674" s="267"/>
      <c r="C2674" s="268"/>
      <c r="D2674" s="247" t="s">
        <v>218</v>
      </c>
      <c r="E2674" s="269" t="s">
        <v>1</v>
      </c>
      <c r="F2674" s="270" t="s">
        <v>229</v>
      </c>
      <c r="G2674" s="268"/>
      <c r="H2674" s="271">
        <v>389.28399999999999</v>
      </c>
      <c r="I2674" s="272"/>
      <c r="J2674" s="268"/>
      <c r="K2674" s="268"/>
      <c r="L2674" s="273"/>
      <c r="M2674" s="274"/>
      <c r="N2674" s="275"/>
      <c r="O2674" s="275"/>
      <c r="P2674" s="275"/>
      <c r="Q2674" s="275"/>
      <c r="R2674" s="275"/>
      <c r="S2674" s="275"/>
      <c r="T2674" s="276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T2674" s="277" t="s">
        <v>218</v>
      </c>
      <c r="AU2674" s="277" t="s">
        <v>85</v>
      </c>
      <c r="AV2674" s="15" t="s">
        <v>213</v>
      </c>
      <c r="AW2674" s="15" t="s">
        <v>32</v>
      </c>
      <c r="AX2674" s="15" t="s">
        <v>83</v>
      </c>
      <c r="AY2674" s="277" t="s">
        <v>205</v>
      </c>
    </row>
    <row r="2675" s="14" customFormat="1">
      <c r="A2675" s="14"/>
      <c r="B2675" s="256"/>
      <c r="C2675" s="257"/>
      <c r="D2675" s="247" t="s">
        <v>218</v>
      </c>
      <c r="E2675" s="257"/>
      <c r="F2675" s="259" t="s">
        <v>2248</v>
      </c>
      <c r="G2675" s="257"/>
      <c r="H2675" s="260">
        <v>420.42700000000002</v>
      </c>
      <c r="I2675" s="261"/>
      <c r="J2675" s="257"/>
      <c r="K2675" s="257"/>
      <c r="L2675" s="262"/>
      <c r="M2675" s="263"/>
      <c r="N2675" s="264"/>
      <c r="O2675" s="264"/>
      <c r="P2675" s="264"/>
      <c r="Q2675" s="264"/>
      <c r="R2675" s="264"/>
      <c r="S2675" s="264"/>
      <c r="T2675" s="265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66" t="s">
        <v>218</v>
      </c>
      <c r="AU2675" s="266" t="s">
        <v>85</v>
      </c>
      <c r="AV2675" s="14" t="s">
        <v>85</v>
      </c>
      <c r="AW2675" s="14" t="s">
        <v>4</v>
      </c>
      <c r="AX2675" s="14" t="s">
        <v>83</v>
      </c>
      <c r="AY2675" s="266" t="s">
        <v>205</v>
      </c>
    </row>
    <row r="2676" s="2" customFormat="1" ht="16.5" customHeight="1">
      <c r="A2676" s="39"/>
      <c r="B2676" s="40"/>
      <c r="C2676" s="227" t="s">
        <v>2249</v>
      </c>
      <c r="D2676" s="227" t="s">
        <v>208</v>
      </c>
      <c r="E2676" s="228" t="s">
        <v>2250</v>
      </c>
      <c r="F2676" s="229" t="s">
        <v>2251</v>
      </c>
      <c r="G2676" s="230" t="s">
        <v>255</v>
      </c>
      <c r="H2676" s="231">
        <v>103.86</v>
      </c>
      <c r="I2676" s="232"/>
      <c r="J2676" s="233">
        <f>ROUND(I2676*H2676,2)</f>
        <v>0</v>
      </c>
      <c r="K2676" s="229" t="s">
        <v>1</v>
      </c>
      <c r="L2676" s="45"/>
      <c r="M2676" s="234" t="s">
        <v>1</v>
      </c>
      <c r="N2676" s="235" t="s">
        <v>41</v>
      </c>
      <c r="O2676" s="92"/>
      <c r="P2676" s="236">
        <f>O2676*H2676</f>
        <v>0</v>
      </c>
      <c r="Q2676" s="236">
        <v>2.0000000000000002E-05</v>
      </c>
      <c r="R2676" s="236">
        <f>Q2676*H2676</f>
        <v>0.0020772</v>
      </c>
      <c r="S2676" s="236">
        <v>0</v>
      </c>
      <c r="T2676" s="237">
        <f>S2676*H2676</f>
        <v>0</v>
      </c>
      <c r="U2676" s="39"/>
      <c r="V2676" s="39"/>
      <c r="W2676" s="39"/>
      <c r="X2676" s="39"/>
      <c r="Y2676" s="39"/>
      <c r="Z2676" s="39"/>
      <c r="AA2676" s="39"/>
      <c r="AB2676" s="39"/>
      <c r="AC2676" s="39"/>
      <c r="AD2676" s="39"/>
      <c r="AE2676" s="39"/>
      <c r="AR2676" s="238" t="s">
        <v>303</v>
      </c>
      <c r="AT2676" s="238" t="s">
        <v>208</v>
      </c>
      <c r="AU2676" s="238" t="s">
        <v>85</v>
      </c>
      <c r="AY2676" s="18" t="s">
        <v>205</v>
      </c>
      <c r="BE2676" s="239">
        <f>IF(N2676="základní",J2676,0)</f>
        <v>0</v>
      </c>
      <c r="BF2676" s="239">
        <f>IF(N2676="snížená",J2676,0)</f>
        <v>0</v>
      </c>
      <c r="BG2676" s="239">
        <f>IF(N2676="zákl. přenesená",J2676,0)</f>
        <v>0</v>
      </c>
      <c r="BH2676" s="239">
        <f>IF(N2676="sníž. přenesená",J2676,0)</f>
        <v>0</v>
      </c>
      <c r="BI2676" s="239">
        <f>IF(N2676="nulová",J2676,0)</f>
        <v>0</v>
      </c>
      <c r="BJ2676" s="18" t="s">
        <v>83</v>
      </c>
      <c r="BK2676" s="239">
        <f>ROUND(I2676*H2676,2)</f>
        <v>0</v>
      </c>
      <c r="BL2676" s="18" t="s">
        <v>303</v>
      </c>
      <c r="BM2676" s="238" t="s">
        <v>2252</v>
      </c>
    </row>
    <row r="2677" s="2" customFormat="1" ht="16.5" customHeight="1">
      <c r="A2677" s="39"/>
      <c r="B2677" s="40"/>
      <c r="C2677" s="289" t="s">
        <v>2253</v>
      </c>
      <c r="D2677" s="289" t="s">
        <v>386</v>
      </c>
      <c r="E2677" s="290" t="s">
        <v>2254</v>
      </c>
      <c r="F2677" s="291" t="s">
        <v>2255</v>
      </c>
      <c r="G2677" s="292" t="s">
        <v>255</v>
      </c>
      <c r="H2677" s="293">
        <v>112.169</v>
      </c>
      <c r="I2677" s="294"/>
      <c r="J2677" s="295">
        <f>ROUND(I2677*H2677,2)</f>
        <v>0</v>
      </c>
      <c r="K2677" s="291" t="s">
        <v>1</v>
      </c>
      <c r="L2677" s="296"/>
      <c r="M2677" s="297" t="s">
        <v>1</v>
      </c>
      <c r="N2677" s="298" t="s">
        <v>41</v>
      </c>
      <c r="O2677" s="92"/>
      <c r="P2677" s="236">
        <f>O2677*H2677</f>
        <v>0</v>
      </c>
      <c r="Q2677" s="236">
        <v>0.00133</v>
      </c>
      <c r="R2677" s="236">
        <f>Q2677*H2677</f>
        <v>0.14918476999999999</v>
      </c>
      <c r="S2677" s="236">
        <v>0</v>
      </c>
      <c r="T2677" s="237">
        <f>S2677*H2677</f>
        <v>0</v>
      </c>
      <c r="U2677" s="39"/>
      <c r="V2677" s="39"/>
      <c r="W2677" s="39"/>
      <c r="X2677" s="39"/>
      <c r="Y2677" s="39"/>
      <c r="Z2677" s="39"/>
      <c r="AA2677" s="39"/>
      <c r="AB2677" s="39"/>
      <c r="AC2677" s="39"/>
      <c r="AD2677" s="39"/>
      <c r="AE2677" s="39"/>
      <c r="AR2677" s="238" t="s">
        <v>473</v>
      </c>
      <c r="AT2677" s="238" t="s">
        <v>386</v>
      </c>
      <c r="AU2677" s="238" t="s">
        <v>85</v>
      </c>
      <c r="AY2677" s="18" t="s">
        <v>205</v>
      </c>
      <c r="BE2677" s="239">
        <f>IF(N2677="základní",J2677,0)</f>
        <v>0</v>
      </c>
      <c r="BF2677" s="239">
        <f>IF(N2677="snížená",J2677,0)</f>
        <v>0</v>
      </c>
      <c r="BG2677" s="239">
        <f>IF(N2677="zákl. přenesená",J2677,0)</f>
        <v>0</v>
      </c>
      <c r="BH2677" s="239">
        <f>IF(N2677="sníž. přenesená",J2677,0)</f>
        <v>0</v>
      </c>
      <c r="BI2677" s="239">
        <f>IF(N2677="nulová",J2677,0)</f>
        <v>0</v>
      </c>
      <c r="BJ2677" s="18" t="s">
        <v>83</v>
      </c>
      <c r="BK2677" s="239">
        <f>ROUND(I2677*H2677,2)</f>
        <v>0</v>
      </c>
      <c r="BL2677" s="18" t="s">
        <v>303</v>
      </c>
      <c r="BM2677" s="238" t="s">
        <v>2256</v>
      </c>
    </row>
    <row r="2678" s="13" customFormat="1">
      <c r="A2678" s="13"/>
      <c r="B2678" s="245"/>
      <c r="C2678" s="246"/>
      <c r="D2678" s="247" t="s">
        <v>218</v>
      </c>
      <c r="E2678" s="248" t="s">
        <v>1</v>
      </c>
      <c r="F2678" s="249" t="s">
        <v>219</v>
      </c>
      <c r="G2678" s="246"/>
      <c r="H2678" s="248" t="s">
        <v>1</v>
      </c>
      <c r="I2678" s="250"/>
      <c r="J2678" s="246"/>
      <c r="K2678" s="246"/>
      <c r="L2678" s="251"/>
      <c r="M2678" s="252"/>
      <c r="N2678" s="253"/>
      <c r="O2678" s="253"/>
      <c r="P2678" s="253"/>
      <c r="Q2678" s="253"/>
      <c r="R2678" s="253"/>
      <c r="S2678" s="253"/>
      <c r="T2678" s="254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T2678" s="255" t="s">
        <v>218</v>
      </c>
      <c r="AU2678" s="255" t="s">
        <v>85</v>
      </c>
      <c r="AV2678" s="13" t="s">
        <v>83</v>
      </c>
      <c r="AW2678" s="13" t="s">
        <v>32</v>
      </c>
      <c r="AX2678" s="13" t="s">
        <v>76</v>
      </c>
      <c r="AY2678" s="255" t="s">
        <v>205</v>
      </c>
    </row>
    <row r="2679" s="13" customFormat="1">
      <c r="A2679" s="13"/>
      <c r="B2679" s="245"/>
      <c r="C2679" s="246"/>
      <c r="D2679" s="247" t="s">
        <v>218</v>
      </c>
      <c r="E2679" s="248" t="s">
        <v>1</v>
      </c>
      <c r="F2679" s="249" t="s">
        <v>220</v>
      </c>
      <c r="G2679" s="246"/>
      <c r="H2679" s="248" t="s">
        <v>1</v>
      </c>
      <c r="I2679" s="250"/>
      <c r="J2679" s="246"/>
      <c r="K2679" s="246"/>
      <c r="L2679" s="251"/>
      <c r="M2679" s="252"/>
      <c r="N2679" s="253"/>
      <c r="O2679" s="253"/>
      <c r="P2679" s="253"/>
      <c r="Q2679" s="253"/>
      <c r="R2679" s="253"/>
      <c r="S2679" s="253"/>
      <c r="T2679" s="254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T2679" s="255" t="s">
        <v>218</v>
      </c>
      <c r="AU2679" s="255" t="s">
        <v>85</v>
      </c>
      <c r="AV2679" s="13" t="s">
        <v>83</v>
      </c>
      <c r="AW2679" s="13" t="s">
        <v>32</v>
      </c>
      <c r="AX2679" s="13" t="s">
        <v>76</v>
      </c>
      <c r="AY2679" s="255" t="s">
        <v>205</v>
      </c>
    </row>
    <row r="2680" s="13" customFormat="1">
      <c r="A2680" s="13"/>
      <c r="B2680" s="245"/>
      <c r="C2680" s="246"/>
      <c r="D2680" s="247" t="s">
        <v>218</v>
      </c>
      <c r="E2680" s="248" t="s">
        <v>1</v>
      </c>
      <c r="F2680" s="249" t="s">
        <v>222</v>
      </c>
      <c r="G2680" s="246"/>
      <c r="H2680" s="248" t="s">
        <v>1</v>
      </c>
      <c r="I2680" s="250"/>
      <c r="J2680" s="246"/>
      <c r="K2680" s="246"/>
      <c r="L2680" s="251"/>
      <c r="M2680" s="252"/>
      <c r="N2680" s="253"/>
      <c r="O2680" s="253"/>
      <c r="P2680" s="253"/>
      <c r="Q2680" s="253"/>
      <c r="R2680" s="253"/>
      <c r="S2680" s="253"/>
      <c r="T2680" s="254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T2680" s="255" t="s">
        <v>218</v>
      </c>
      <c r="AU2680" s="255" t="s">
        <v>85</v>
      </c>
      <c r="AV2680" s="13" t="s">
        <v>83</v>
      </c>
      <c r="AW2680" s="13" t="s">
        <v>32</v>
      </c>
      <c r="AX2680" s="13" t="s">
        <v>76</v>
      </c>
      <c r="AY2680" s="255" t="s">
        <v>205</v>
      </c>
    </row>
    <row r="2681" s="13" customFormat="1">
      <c r="A2681" s="13"/>
      <c r="B2681" s="245"/>
      <c r="C2681" s="246"/>
      <c r="D2681" s="247" t="s">
        <v>218</v>
      </c>
      <c r="E2681" s="248" t="s">
        <v>1</v>
      </c>
      <c r="F2681" s="249" t="s">
        <v>2201</v>
      </c>
      <c r="G2681" s="246"/>
      <c r="H2681" s="248" t="s">
        <v>1</v>
      </c>
      <c r="I2681" s="250"/>
      <c r="J2681" s="246"/>
      <c r="K2681" s="246"/>
      <c r="L2681" s="251"/>
      <c r="M2681" s="252"/>
      <c r="N2681" s="253"/>
      <c r="O2681" s="253"/>
      <c r="P2681" s="253"/>
      <c r="Q2681" s="253"/>
      <c r="R2681" s="253"/>
      <c r="S2681" s="253"/>
      <c r="T2681" s="254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T2681" s="255" t="s">
        <v>218</v>
      </c>
      <c r="AU2681" s="255" t="s">
        <v>85</v>
      </c>
      <c r="AV2681" s="13" t="s">
        <v>83</v>
      </c>
      <c r="AW2681" s="13" t="s">
        <v>32</v>
      </c>
      <c r="AX2681" s="13" t="s">
        <v>76</v>
      </c>
      <c r="AY2681" s="255" t="s">
        <v>205</v>
      </c>
    </row>
    <row r="2682" s="14" customFormat="1">
      <c r="A2682" s="14"/>
      <c r="B2682" s="256"/>
      <c r="C2682" s="257"/>
      <c r="D2682" s="247" t="s">
        <v>218</v>
      </c>
      <c r="E2682" s="258" t="s">
        <v>1</v>
      </c>
      <c r="F2682" s="259" t="s">
        <v>2257</v>
      </c>
      <c r="G2682" s="257"/>
      <c r="H2682" s="260">
        <v>103.86</v>
      </c>
      <c r="I2682" s="261"/>
      <c r="J2682" s="257"/>
      <c r="K2682" s="257"/>
      <c r="L2682" s="262"/>
      <c r="M2682" s="263"/>
      <c r="N2682" s="264"/>
      <c r="O2682" s="264"/>
      <c r="P2682" s="264"/>
      <c r="Q2682" s="264"/>
      <c r="R2682" s="264"/>
      <c r="S2682" s="264"/>
      <c r="T2682" s="265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T2682" s="266" t="s">
        <v>218</v>
      </c>
      <c r="AU2682" s="266" t="s">
        <v>85</v>
      </c>
      <c r="AV2682" s="14" t="s">
        <v>85</v>
      </c>
      <c r="AW2682" s="14" t="s">
        <v>32</v>
      </c>
      <c r="AX2682" s="14" t="s">
        <v>76</v>
      </c>
      <c r="AY2682" s="266" t="s">
        <v>205</v>
      </c>
    </row>
    <row r="2683" s="15" customFormat="1">
      <c r="A2683" s="15"/>
      <c r="B2683" s="267"/>
      <c r="C2683" s="268"/>
      <c r="D2683" s="247" t="s">
        <v>218</v>
      </c>
      <c r="E2683" s="269" t="s">
        <v>1</v>
      </c>
      <c r="F2683" s="270" t="s">
        <v>229</v>
      </c>
      <c r="G2683" s="268"/>
      <c r="H2683" s="271">
        <v>103.86</v>
      </c>
      <c r="I2683" s="272"/>
      <c r="J2683" s="268"/>
      <c r="K2683" s="268"/>
      <c r="L2683" s="273"/>
      <c r="M2683" s="274"/>
      <c r="N2683" s="275"/>
      <c r="O2683" s="275"/>
      <c r="P2683" s="275"/>
      <c r="Q2683" s="275"/>
      <c r="R2683" s="275"/>
      <c r="S2683" s="275"/>
      <c r="T2683" s="276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T2683" s="277" t="s">
        <v>218</v>
      </c>
      <c r="AU2683" s="277" t="s">
        <v>85</v>
      </c>
      <c r="AV2683" s="15" t="s">
        <v>213</v>
      </c>
      <c r="AW2683" s="15" t="s">
        <v>32</v>
      </c>
      <c r="AX2683" s="15" t="s">
        <v>83</v>
      </c>
      <c r="AY2683" s="277" t="s">
        <v>205</v>
      </c>
    </row>
    <row r="2684" s="14" customFormat="1">
      <c r="A2684" s="14"/>
      <c r="B2684" s="256"/>
      <c r="C2684" s="257"/>
      <c r="D2684" s="247" t="s">
        <v>218</v>
      </c>
      <c r="E2684" s="257"/>
      <c r="F2684" s="259" t="s">
        <v>2258</v>
      </c>
      <c r="G2684" s="257"/>
      <c r="H2684" s="260">
        <v>112.169</v>
      </c>
      <c r="I2684" s="261"/>
      <c r="J2684" s="257"/>
      <c r="K2684" s="257"/>
      <c r="L2684" s="262"/>
      <c r="M2684" s="263"/>
      <c r="N2684" s="264"/>
      <c r="O2684" s="264"/>
      <c r="P2684" s="264"/>
      <c r="Q2684" s="264"/>
      <c r="R2684" s="264"/>
      <c r="S2684" s="264"/>
      <c r="T2684" s="265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66" t="s">
        <v>218</v>
      </c>
      <c r="AU2684" s="266" t="s">
        <v>85</v>
      </c>
      <c r="AV2684" s="14" t="s">
        <v>85</v>
      </c>
      <c r="AW2684" s="14" t="s">
        <v>4</v>
      </c>
      <c r="AX2684" s="14" t="s">
        <v>83</v>
      </c>
      <c r="AY2684" s="266" t="s">
        <v>205</v>
      </c>
    </row>
    <row r="2685" s="2" customFormat="1" ht="16.5" customHeight="1">
      <c r="A2685" s="39"/>
      <c r="B2685" s="40"/>
      <c r="C2685" s="227" t="s">
        <v>2259</v>
      </c>
      <c r="D2685" s="227" t="s">
        <v>208</v>
      </c>
      <c r="E2685" s="228" t="s">
        <v>2260</v>
      </c>
      <c r="F2685" s="229" t="s">
        <v>2261</v>
      </c>
      <c r="G2685" s="230" t="s">
        <v>547</v>
      </c>
      <c r="H2685" s="231">
        <v>4</v>
      </c>
      <c r="I2685" s="232"/>
      <c r="J2685" s="233">
        <f>ROUND(I2685*H2685,2)</f>
        <v>0</v>
      </c>
      <c r="K2685" s="229" t="s">
        <v>1</v>
      </c>
      <c r="L2685" s="45"/>
      <c r="M2685" s="234" t="s">
        <v>1</v>
      </c>
      <c r="N2685" s="235" t="s">
        <v>41</v>
      </c>
      <c r="O2685" s="92"/>
      <c r="P2685" s="236">
        <f>O2685*H2685</f>
        <v>0</v>
      </c>
      <c r="Q2685" s="236">
        <v>6.9999999999999994E-05</v>
      </c>
      <c r="R2685" s="236">
        <f>Q2685*H2685</f>
        <v>0.00027999999999999998</v>
      </c>
      <c r="S2685" s="236">
        <v>0</v>
      </c>
      <c r="T2685" s="237">
        <f>S2685*H2685</f>
        <v>0</v>
      </c>
      <c r="U2685" s="39"/>
      <c r="V2685" s="39"/>
      <c r="W2685" s="39"/>
      <c r="X2685" s="39"/>
      <c r="Y2685" s="39"/>
      <c r="Z2685" s="39"/>
      <c r="AA2685" s="39"/>
      <c r="AB2685" s="39"/>
      <c r="AC2685" s="39"/>
      <c r="AD2685" s="39"/>
      <c r="AE2685" s="39"/>
      <c r="AR2685" s="238" t="s">
        <v>303</v>
      </c>
      <c r="AT2685" s="238" t="s">
        <v>208</v>
      </c>
      <c r="AU2685" s="238" t="s">
        <v>85</v>
      </c>
      <c r="AY2685" s="18" t="s">
        <v>205</v>
      </c>
      <c r="BE2685" s="239">
        <f>IF(N2685="základní",J2685,0)</f>
        <v>0</v>
      </c>
      <c r="BF2685" s="239">
        <f>IF(N2685="snížená",J2685,0)</f>
        <v>0</v>
      </c>
      <c r="BG2685" s="239">
        <f>IF(N2685="zákl. přenesená",J2685,0)</f>
        <v>0</v>
      </c>
      <c r="BH2685" s="239">
        <f>IF(N2685="sníž. přenesená",J2685,0)</f>
        <v>0</v>
      </c>
      <c r="BI2685" s="239">
        <f>IF(N2685="nulová",J2685,0)</f>
        <v>0</v>
      </c>
      <c r="BJ2685" s="18" t="s">
        <v>83</v>
      </c>
      <c r="BK2685" s="239">
        <f>ROUND(I2685*H2685,2)</f>
        <v>0</v>
      </c>
      <c r="BL2685" s="18" t="s">
        <v>303</v>
      </c>
      <c r="BM2685" s="238" t="s">
        <v>2262</v>
      </c>
    </row>
    <row r="2686" s="13" customFormat="1">
      <c r="A2686" s="13"/>
      <c r="B2686" s="245"/>
      <c r="C2686" s="246"/>
      <c r="D2686" s="247" t="s">
        <v>218</v>
      </c>
      <c r="E2686" s="248" t="s">
        <v>1</v>
      </c>
      <c r="F2686" s="249" t="s">
        <v>2263</v>
      </c>
      <c r="G2686" s="246"/>
      <c r="H2686" s="248" t="s">
        <v>1</v>
      </c>
      <c r="I2686" s="250"/>
      <c r="J2686" s="246"/>
      <c r="K2686" s="246"/>
      <c r="L2686" s="251"/>
      <c r="M2686" s="252"/>
      <c r="N2686" s="253"/>
      <c r="O2686" s="253"/>
      <c r="P2686" s="253"/>
      <c r="Q2686" s="253"/>
      <c r="R2686" s="253"/>
      <c r="S2686" s="253"/>
      <c r="T2686" s="254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T2686" s="255" t="s">
        <v>218</v>
      </c>
      <c r="AU2686" s="255" t="s">
        <v>85</v>
      </c>
      <c r="AV2686" s="13" t="s">
        <v>83</v>
      </c>
      <c r="AW2686" s="13" t="s">
        <v>32</v>
      </c>
      <c r="AX2686" s="13" t="s">
        <v>76</v>
      </c>
      <c r="AY2686" s="255" t="s">
        <v>205</v>
      </c>
    </row>
    <row r="2687" s="13" customFormat="1">
      <c r="A2687" s="13"/>
      <c r="B2687" s="245"/>
      <c r="C2687" s="246"/>
      <c r="D2687" s="247" t="s">
        <v>218</v>
      </c>
      <c r="E2687" s="248" t="s">
        <v>1</v>
      </c>
      <c r="F2687" s="249" t="s">
        <v>222</v>
      </c>
      <c r="G2687" s="246"/>
      <c r="H2687" s="248" t="s">
        <v>1</v>
      </c>
      <c r="I2687" s="250"/>
      <c r="J2687" s="246"/>
      <c r="K2687" s="246"/>
      <c r="L2687" s="251"/>
      <c r="M2687" s="252"/>
      <c r="N2687" s="253"/>
      <c r="O2687" s="253"/>
      <c r="P2687" s="253"/>
      <c r="Q2687" s="253"/>
      <c r="R2687" s="253"/>
      <c r="S2687" s="253"/>
      <c r="T2687" s="254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T2687" s="255" t="s">
        <v>218</v>
      </c>
      <c r="AU2687" s="255" t="s">
        <v>85</v>
      </c>
      <c r="AV2687" s="13" t="s">
        <v>83</v>
      </c>
      <c r="AW2687" s="13" t="s">
        <v>32</v>
      </c>
      <c r="AX2687" s="13" t="s">
        <v>76</v>
      </c>
      <c r="AY2687" s="255" t="s">
        <v>205</v>
      </c>
    </row>
    <row r="2688" s="14" customFormat="1">
      <c r="A2688" s="14"/>
      <c r="B2688" s="256"/>
      <c r="C2688" s="257"/>
      <c r="D2688" s="247" t="s">
        <v>218</v>
      </c>
      <c r="E2688" s="258" t="s">
        <v>1</v>
      </c>
      <c r="F2688" s="259" t="s">
        <v>2264</v>
      </c>
      <c r="G2688" s="257"/>
      <c r="H2688" s="260">
        <v>4</v>
      </c>
      <c r="I2688" s="261"/>
      <c r="J2688" s="257"/>
      <c r="K2688" s="257"/>
      <c r="L2688" s="262"/>
      <c r="M2688" s="263"/>
      <c r="N2688" s="264"/>
      <c r="O2688" s="264"/>
      <c r="P2688" s="264"/>
      <c r="Q2688" s="264"/>
      <c r="R2688" s="264"/>
      <c r="S2688" s="264"/>
      <c r="T2688" s="265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T2688" s="266" t="s">
        <v>218</v>
      </c>
      <c r="AU2688" s="266" t="s">
        <v>85</v>
      </c>
      <c r="AV2688" s="14" t="s">
        <v>85</v>
      </c>
      <c r="AW2688" s="14" t="s">
        <v>32</v>
      </c>
      <c r="AX2688" s="14" t="s">
        <v>83</v>
      </c>
      <c r="AY2688" s="266" t="s">
        <v>205</v>
      </c>
    </row>
    <row r="2689" s="2" customFormat="1" ht="24.15" customHeight="1">
      <c r="A2689" s="39"/>
      <c r="B2689" s="40"/>
      <c r="C2689" s="227" t="s">
        <v>2265</v>
      </c>
      <c r="D2689" s="227" t="s">
        <v>208</v>
      </c>
      <c r="E2689" s="228" t="s">
        <v>2266</v>
      </c>
      <c r="F2689" s="229" t="s">
        <v>2267</v>
      </c>
      <c r="G2689" s="230" t="s">
        <v>1634</v>
      </c>
      <c r="H2689" s="231">
        <v>8</v>
      </c>
      <c r="I2689" s="232"/>
      <c r="J2689" s="233">
        <f>ROUND(I2689*H2689,2)</f>
        <v>0</v>
      </c>
      <c r="K2689" s="229" t="s">
        <v>212</v>
      </c>
      <c r="L2689" s="45"/>
      <c r="M2689" s="234" t="s">
        <v>1</v>
      </c>
      <c r="N2689" s="235" t="s">
        <v>41</v>
      </c>
      <c r="O2689" s="92"/>
      <c r="P2689" s="236">
        <f>O2689*H2689</f>
        <v>0</v>
      </c>
      <c r="Q2689" s="236">
        <v>6.9999999999999994E-05</v>
      </c>
      <c r="R2689" s="236">
        <f>Q2689*H2689</f>
        <v>0.00055999999999999995</v>
      </c>
      <c r="S2689" s="236">
        <v>0</v>
      </c>
      <c r="T2689" s="237">
        <f>S2689*H2689</f>
        <v>0</v>
      </c>
      <c r="U2689" s="39"/>
      <c r="V2689" s="39"/>
      <c r="W2689" s="39"/>
      <c r="X2689" s="39"/>
      <c r="Y2689" s="39"/>
      <c r="Z2689" s="39"/>
      <c r="AA2689" s="39"/>
      <c r="AB2689" s="39"/>
      <c r="AC2689" s="39"/>
      <c r="AD2689" s="39"/>
      <c r="AE2689" s="39"/>
      <c r="AR2689" s="238" t="s">
        <v>303</v>
      </c>
      <c r="AT2689" s="238" t="s">
        <v>208</v>
      </c>
      <c r="AU2689" s="238" t="s">
        <v>85</v>
      </c>
      <c r="AY2689" s="18" t="s">
        <v>205</v>
      </c>
      <c r="BE2689" s="239">
        <f>IF(N2689="základní",J2689,0)</f>
        <v>0</v>
      </c>
      <c r="BF2689" s="239">
        <f>IF(N2689="snížená",J2689,0)</f>
        <v>0</v>
      </c>
      <c r="BG2689" s="239">
        <f>IF(N2689="zákl. přenesená",J2689,0)</f>
        <v>0</v>
      </c>
      <c r="BH2689" s="239">
        <f>IF(N2689="sníž. přenesená",J2689,0)</f>
        <v>0</v>
      </c>
      <c r="BI2689" s="239">
        <f>IF(N2689="nulová",J2689,0)</f>
        <v>0</v>
      </c>
      <c r="BJ2689" s="18" t="s">
        <v>83</v>
      </c>
      <c r="BK2689" s="239">
        <f>ROUND(I2689*H2689,2)</f>
        <v>0</v>
      </c>
      <c r="BL2689" s="18" t="s">
        <v>303</v>
      </c>
      <c r="BM2689" s="238" t="s">
        <v>2268</v>
      </c>
    </row>
    <row r="2690" s="2" customFormat="1">
      <c r="A2690" s="39"/>
      <c r="B2690" s="40"/>
      <c r="C2690" s="41"/>
      <c r="D2690" s="240" t="s">
        <v>216</v>
      </c>
      <c r="E2690" s="41"/>
      <c r="F2690" s="241" t="s">
        <v>2269</v>
      </c>
      <c r="G2690" s="41"/>
      <c r="H2690" s="41"/>
      <c r="I2690" s="242"/>
      <c r="J2690" s="41"/>
      <c r="K2690" s="41"/>
      <c r="L2690" s="45"/>
      <c r="M2690" s="243"/>
      <c r="N2690" s="244"/>
      <c r="O2690" s="92"/>
      <c r="P2690" s="92"/>
      <c r="Q2690" s="92"/>
      <c r="R2690" s="92"/>
      <c r="S2690" s="92"/>
      <c r="T2690" s="93"/>
      <c r="U2690" s="39"/>
      <c r="V2690" s="39"/>
      <c r="W2690" s="39"/>
      <c r="X2690" s="39"/>
      <c r="Y2690" s="39"/>
      <c r="Z2690" s="39"/>
      <c r="AA2690" s="39"/>
      <c r="AB2690" s="39"/>
      <c r="AC2690" s="39"/>
      <c r="AD2690" s="39"/>
      <c r="AE2690" s="39"/>
      <c r="AT2690" s="18" t="s">
        <v>216</v>
      </c>
      <c r="AU2690" s="18" t="s">
        <v>85</v>
      </c>
    </row>
    <row r="2691" s="13" customFormat="1">
      <c r="A2691" s="13"/>
      <c r="B2691" s="245"/>
      <c r="C2691" s="246"/>
      <c r="D2691" s="247" t="s">
        <v>218</v>
      </c>
      <c r="E2691" s="248" t="s">
        <v>1</v>
      </c>
      <c r="F2691" s="249" t="s">
        <v>219</v>
      </c>
      <c r="G2691" s="246"/>
      <c r="H2691" s="248" t="s">
        <v>1</v>
      </c>
      <c r="I2691" s="250"/>
      <c r="J2691" s="246"/>
      <c r="K2691" s="246"/>
      <c r="L2691" s="251"/>
      <c r="M2691" s="252"/>
      <c r="N2691" s="253"/>
      <c r="O2691" s="253"/>
      <c r="P2691" s="253"/>
      <c r="Q2691" s="253"/>
      <c r="R2691" s="253"/>
      <c r="S2691" s="253"/>
      <c r="T2691" s="254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T2691" s="255" t="s">
        <v>218</v>
      </c>
      <c r="AU2691" s="255" t="s">
        <v>85</v>
      </c>
      <c r="AV2691" s="13" t="s">
        <v>83</v>
      </c>
      <c r="AW2691" s="13" t="s">
        <v>32</v>
      </c>
      <c r="AX2691" s="13" t="s">
        <v>76</v>
      </c>
      <c r="AY2691" s="255" t="s">
        <v>205</v>
      </c>
    </row>
    <row r="2692" s="13" customFormat="1">
      <c r="A2692" s="13"/>
      <c r="B2692" s="245"/>
      <c r="C2692" s="246"/>
      <c r="D2692" s="247" t="s">
        <v>218</v>
      </c>
      <c r="E2692" s="248" t="s">
        <v>1</v>
      </c>
      <c r="F2692" s="249" t="s">
        <v>222</v>
      </c>
      <c r="G2692" s="246"/>
      <c r="H2692" s="248" t="s">
        <v>1</v>
      </c>
      <c r="I2692" s="250"/>
      <c r="J2692" s="246"/>
      <c r="K2692" s="246"/>
      <c r="L2692" s="251"/>
      <c r="M2692" s="252"/>
      <c r="N2692" s="253"/>
      <c r="O2692" s="253"/>
      <c r="P2692" s="253"/>
      <c r="Q2692" s="253"/>
      <c r="R2692" s="253"/>
      <c r="S2692" s="253"/>
      <c r="T2692" s="254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T2692" s="255" t="s">
        <v>218</v>
      </c>
      <c r="AU2692" s="255" t="s">
        <v>85</v>
      </c>
      <c r="AV2692" s="13" t="s">
        <v>83</v>
      </c>
      <c r="AW2692" s="13" t="s">
        <v>32</v>
      </c>
      <c r="AX2692" s="13" t="s">
        <v>76</v>
      </c>
      <c r="AY2692" s="255" t="s">
        <v>205</v>
      </c>
    </row>
    <row r="2693" s="13" customFormat="1">
      <c r="A2693" s="13"/>
      <c r="B2693" s="245"/>
      <c r="C2693" s="246"/>
      <c r="D2693" s="247" t="s">
        <v>218</v>
      </c>
      <c r="E2693" s="248" t="s">
        <v>1</v>
      </c>
      <c r="F2693" s="249" t="s">
        <v>2270</v>
      </c>
      <c r="G2693" s="246"/>
      <c r="H2693" s="248" t="s">
        <v>1</v>
      </c>
      <c r="I2693" s="250"/>
      <c r="J2693" s="246"/>
      <c r="K2693" s="246"/>
      <c r="L2693" s="251"/>
      <c r="M2693" s="252"/>
      <c r="N2693" s="253"/>
      <c r="O2693" s="253"/>
      <c r="P2693" s="253"/>
      <c r="Q2693" s="253"/>
      <c r="R2693" s="253"/>
      <c r="S2693" s="253"/>
      <c r="T2693" s="254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T2693" s="255" t="s">
        <v>218</v>
      </c>
      <c r="AU2693" s="255" t="s">
        <v>85</v>
      </c>
      <c r="AV2693" s="13" t="s">
        <v>83</v>
      </c>
      <c r="AW2693" s="13" t="s">
        <v>32</v>
      </c>
      <c r="AX2693" s="13" t="s">
        <v>76</v>
      </c>
      <c r="AY2693" s="255" t="s">
        <v>205</v>
      </c>
    </row>
    <row r="2694" s="14" customFormat="1">
      <c r="A2694" s="14"/>
      <c r="B2694" s="256"/>
      <c r="C2694" s="257"/>
      <c r="D2694" s="247" t="s">
        <v>218</v>
      </c>
      <c r="E2694" s="258" t="s">
        <v>1</v>
      </c>
      <c r="F2694" s="259" t="s">
        <v>2271</v>
      </c>
      <c r="G2694" s="257"/>
      <c r="H2694" s="260">
        <v>8</v>
      </c>
      <c r="I2694" s="261"/>
      <c r="J2694" s="257"/>
      <c r="K2694" s="257"/>
      <c r="L2694" s="262"/>
      <c r="M2694" s="263"/>
      <c r="N2694" s="264"/>
      <c r="O2694" s="264"/>
      <c r="P2694" s="264"/>
      <c r="Q2694" s="264"/>
      <c r="R2694" s="264"/>
      <c r="S2694" s="264"/>
      <c r="T2694" s="265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66" t="s">
        <v>218</v>
      </c>
      <c r="AU2694" s="266" t="s">
        <v>85</v>
      </c>
      <c r="AV2694" s="14" t="s">
        <v>85</v>
      </c>
      <c r="AW2694" s="14" t="s">
        <v>32</v>
      </c>
      <c r="AX2694" s="14" t="s">
        <v>83</v>
      </c>
      <c r="AY2694" s="266" t="s">
        <v>205</v>
      </c>
    </row>
    <row r="2695" s="2" customFormat="1" ht="21.75" customHeight="1">
      <c r="A2695" s="39"/>
      <c r="B2695" s="40"/>
      <c r="C2695" s="289" t="s">
        <v>2272</v>
      </c>
      <c r="D2695" s="289" t="s">
        <v>386</v>
      </c>
      <c r="E2695" s="290" t="s">
        <v>2273</v>
      </c>
      <c r="F2695" s="291" t="s">
        <v>2274</v>
      </c>
      <c r="G2695" s="292" t="s">
        <v>547</v>
      </c>
      <c r="H2695" s="293">
        <v>1</v>
      </c>
      <c r="I2695" s="294"/>
      <c r="J2695" s="295">
        <f>ROUND(I2695*H2695,2)</f>
        <v>0</v>
      </c>
      <c r="K2695" s="291" t="s">
        <v>1</v>
      </c>
      <c r="L2695" s="296"/>
      <c r="M2695" s="297" t="s">
        <v>1</v>
      </c>
      <c r="N2695" s="298" t="s">
        <v>41</v>
      </c>
      <c r="O2695" s="92"/>
      <c r="P2695" s="236">
        <f>O2695*H2695</f>
        <v>0</v>
      </c>
      <c r="Q2695" s="236">
        <v>0</v>
      </c>
      <c r="R2695" s="236">
        <f>Q2695*H2695</f>
        <v>0</v>
      </c>
      <c r="S2695" s="236">
        <v>0</v>
      </c>
      <c r="T2695" s="237">
        <f>S2695*H2695</f>
        <v>0</v>
      </c>
      <c r="U2695" s="39"/>
      <c r="V2695" s="39"/>
      <c r="W2695" s="39"/>
      <c r="X2695" s="39"/>
      <c r="Y2695" s="39"/>
      <c r="Z2695" s="39"/>
      <c r="AA2695" s="39"/>
      <c r="AB2695" s="39"/>
      <c r="AC2695" s="39"/>
      <c r="AD2695" s="39"/>
      <c r="AE2695" s="39"/>
      <c r="AR2695" s="238" t="s">
        <v>473</v>
      </c>
      <c r="AT2695" s="238" t="s">
        <v>386</v>
      </c>
      <c r="AU2695" s="238" t="s">
        <v>85</v>
      </c>
      <c r="AY2695" s="18" t="s">
        <v>205</v>
      </c>
      <c r="BE2695" s="239">
        <f>IF(N2695="základní",J2695,0)</f>
        <v>0</v>
      </c>
      <c r="BF2695" s="239">
        <f>IF(N2695="snížená",J2695,0)</f>
        <v>0</v>
      </c>
      <c r="BG2695" s="239">
        <f>IF(N2695="zákl. přenesená",J2695,0)</f>
        <v>0</v>
      </c>
      <c r="BH2695" s="239">
        <f>IF(N2695="sníž. přenesená",J2695,0)</f>
        <v>0</v>
      </c>
      <c r="BI2695" s="239">
        <f>IF(N2695="nulová",J2695,0)</f>
        <v>0</v>
      </c>
      <c r="BJ2695" s="18" t="s">
        <v>83</v>
      </c>
      <c r="BK2695" s="239">
        <f>ROUND(I2695*H2695,2)</f>
        <v>0</v>
      </c>
      <c r="BL2695" s="18" t="s">
        <v>303</v>
      </c>
      <c r="BM2695" s="238" t="s">
        <v>2275</v>
      </c>
    </row>
    <row r="2696" s="2" customFormat="1" ht="24.15" customHeight="1">
      <c r="A2696" s="39"/>
      <c r="B2696" s="40"/>
      <c r="C2696" s="289" t="s">
        <v>2276</v>
      </c>
      <c r="D2696" s="289" t="s">
        <v>386</v>
      </c>
      <c r="E2696" s="290" t="s">
        <v>2277</v>
      </c>
      <c r="F2696" s="291" t="s">
        <v>2278</v>
      </c>
      <c r="G2696" s="292" t="s">
        <v>547</v>
      </c>
      <c r="H2696" s="293">
        <v>1</v>
      </c>
      <c r="I2696" s="294"/>
      <c r="J2696" s="295">
        <f>ROUND(I2696*H2696,2)</f>
        <v>0</v>
      </c>
      <c r="K2696" s="291" t="s">
        <v>1</v>
      </c>
      <c r="L2696" s="296"/>
      <c r="M2696" s="297" t="s">
        <v>1</v>
      </c>
      <c r="N2696" s="298" t="s">
        <v>41</v>
      </c>
      <c r="O2696" s="92"/>
      <c r="P2696" s="236">
        <f>O2696*H2696</f>
        <v>0</v>
      </c>
      <c r="Q2696" s="236">
        <v>0</v>
      </c>
      <c r="R2696" s="236">
        <f>Q2696*H2696</f>
        <v>0</v>
      </c>
      <c r="S2696" s="236">
        <v>0</v>
      </c>
      <c r="T2696" s="237">
        <f>S2696*H2696</f>
        <v>0</v>
      </c>
      <c r="U2696" s="39"/>
      <c r="V2696" s="39"/>
      <c r="W2696" s="39"/>
      <c r="X2696" s="39"/>
      <c r="Y2696" s="39"/>
      <c r="Z2696" s="39"/>
      <c r="AA2696" s="39"/>
      <c r="AB2696" s="39"/>
      <c r="AC2696" s="39"/>
      <c r="AD2696" s="39"/>
      <c r="AE2696" s="39"/>
      <c r="AR2696" s="238" t="s">
        <v>473</v>
      </c>
      <c r="AT2696" s="238" t="s">
        <v>386</v>
      </c>
      <c r="AU2696" s="238" t="s">
        <v>85</v>
      </c>
      <c r="AY2696" s="18" t="s">
        <v>205</v>
      </c>
      <c r="BE2696" s="239">
        <f>IF(N2696="základní",J2696,0)</f>
        <v>0</v>
      </c>
      <c r="BF2696" s="239">
        <f>IF(N2696="snížená",J2696,0)</f>
        <v>0</v>
      </c>
      <c r="BG2696" s="239">
        <f>IF(N2696="zákl. přenesená",J2696,0)</f>
        <v>0</v>
      </c>
      <c r="BH2696" s="239">
        <f>IF(N2696="sníž. přenesená",J2696,0)</f>
        <v>0</v>
      </c>
      <c r="BI2696" s="239">
        <f>IF(N2696="nulová",J2696,0)</f>
        <v>0</v>
      </c>
      <c r="BJ2696" s="18" t="s">
        <v>83</v>
      </c>
      <c r="BK2696" s="239">
        <f>ROUND(I2696*H2696,2)</f>
        <v>0</v>
      </c>
      <c r="BL2696" s="18" t="s">
        <v>303</v>
      </c>
      <c r="BM2696" s="238" t="s">
        <v>2279</v>
      </c>
    </row>
    <row r="2697" s="2" customFormat="1" ht="24.15" customHeight="1">
      <c r="A2697" s="39"/>
      <c r="B2697" s="40"/>
      <c r="C2697" s="289" t="s">
        <v>2280</v>
      </c>
      <c r="D2697" s="289" t="s">
        <v>386</v>
      </c>
      <c r="E2697" s="290" t="s">
        <v>2281</v>
      </c>
      <c r="F2697" s="291" t="s">
        <v>2282</v>
      </c>
      <c r="G2697" s="292" t="s">
        <v>547</v>
      </c>
      <c r="H2697" s="293">
        <v>1</v>
      </c>
      <c r="I2697" s="294"/>
      <c r="J2697" s="295">
        <f>ROUND(I2697*H2697,2)</f>
        <v>0</v>
      </c>
      <c r="K2697" s="291" t="s">
        <v>1</v>
      </c>
      <c r="L2697" s="296"/>
      <c r="M2697" s="297" t="s">
        <v>1</v>
      </c>
      <c r="N2697" s="298" t="s">
        <v>41</v>
      </c>
      <c r="O2697" s="92"/>
      <c r="P2697" s="236">
        <f>O2697*H2697</f>
        <v>0</v>
      </c>
      <c r="Q2697" s="236">
        <v>0</v>
      </c>
      <c r="R2697" s="236">
        <f>Q2697*H2697</f>
        <v>0</v>
      </c>
      <c r="S2697" s="236">
        <v>0</v>
      </c>
      <c r="T2697" s="237">
        <f>S2697*H2697</f>
        <v>0</v>
      </c>
      <c r="U2697" s="39"/>
      <c r="V2697" s="39"/>
      <c r="W2697" s="39"/>
      <c r="X2697" s="39"/>
      <c r="Y2697" s="39"/>
      <c r="Z2697" s="39"/>
      <c r="AA2697" s="39"/>
      <c r="AB2697" s="39"/>
      <c r="AC2697" s="39"/>
      <c r="AD2697" s="39"/>
      <c r="AE2697" s="39"/>
      <c r="AR2697" s="238" t="s">
        <v>473</v>
      </c>
      <c r="AT2697" s="238" t="s">
        <v>386</v>
      </c>
      <c r="AU2697" s="238" t="s">
        <v>85</v>
      </c>
      <c r="AY2697" s="18" t="s">
        <v>205</v>
      </c>
      <c r="BE2697" s="239">
        <f>IF(N2697="základní",J2697,0)</f>
        <v>0</v>
      </c>
      <c r="BF2697" s="239">
        <f>IF(N2697="snížená",J2697,0)</f>
        <v>0</v>
      </c>
      <c r="BG2697" s="239">
        <f>IF(N2697="zákl. přenesená",J2697,0)</f>
        <v>0</v>
      </c>
      <c r="BH2697" s="239">
        <f>IF(N2697="sníž. přenesená",J2697,0)</f>
        <v>0</v>
      </c>
      <c r="BI2697" s="239">
        <f>IF(N2697="nulová",J2697,0)</f>
        <v>0</v>
      </c>
      <c r="BJ2697" s="18" t="s">
        <v>83</v>
      </c>
      <c r="BK2697" s="239">
        <f>ROUND(I2697*H2697,2)</f>
        <v>0</v>
      </c>
      <c r="BL2697" s="18" t="s">
        <v>303</v>
      </c>
      <c r="BM2697" s="238" t="s">
        <v>2283</v>
      </c>
    </row>
    <row r="2698" s="2" customFormat="1" ht="24.15" customHeight="1">
      <c r="A2698" s="39"/>
      <c r="B2698" s="40"/>
      <c r="C2698" s="227" t="s">
        <v>2284</v>
      </c>
      <c r="D2698" s="227" t="s">
        <v>208</v>
      </c>
      <c r="E2698" s="228" t="s">
        <v>2285</v>
      </c>
      <c r="F2698" s="229" t="s">
        <v>2286</v>
      </c>
      <c r="G2698" s="230" t="s">
        <v>1634</v>
      </c>
      <c r="H2698" s="231">
        <v>35.5</v>
      </c>
      <c r="I2698" s="232"/>
      <c r="J2698" s="233">
        <f>ROUND(I2698*H2698,2)</f>
        <v>0</v>
      </c>
      <c r="K2698" s="229" t="s">
        <v>212</v>
      </c>
      <c r="L2698" s="45"/>
      <c r="M2698" s="234" t="s">
        <v>1</v>
      </c>
      <c r="N2698" s="235" t="s">
        <v>41</v>
      </c>
      <c r="O2698" s="92"/>
      <c r="P2698" s="236">
        <f>O2698*H2698</f>
        <v>0</v>
      </c>
      <c r="Q2698" s="236">
        <v>6.9999999999999994E-05</v>
      </c>
      <c r="R2698" s="236">
        <f>Q2698*H2698</f>
        <v>0.0024849999999999998</v>
      </c>
      <c r="S2698" s="236">
        <v>0</v>
      </c>
      <c r="T2698" s="237">
        <f>S2698*H2698</f>
        <v>0</v>
      </c>
      <c r="U2698" s="39"/>
      <c r="V2698" s="39"/>
      <c r="W2698" s="39"/>
      <c r="X2698" s="39"/>
      <c r="Y2698" s="39"/>
      <c r="Z2698" s="39"/>
      <c r="AA2698" s="39"/>
      <c r="AB2698" s="39"/>
      <c r="AC2698" s="39"/>
      <c r="AD2698" s="39"/>
      <c r="AE2698" s="39"/>
      <c r="AR2698" s="238" t="s">
        <v>303</v>
      </c>
      <c r="AT2698" s="238" t="s">
        <v>208</v>
      </c>
      <c r="AU2698" s="238" t="s">
        <v>85</v>
      </c>
      <c r="AY2698" s="18" t="s">
        <v>205</v>
      </c>
      <c r="BE2698" s="239">
        <f>IF(N2698="základní",J2698,0)</f>
        <v>0</v>
      </c>
      <c r="BF2698" s="239">
        <f>IF(N2698="snížená",J2698,0)</f>
        <v>0</v>
      </c>
      <c r="BG2698" s="239">
        <f>IF(N2698="zákl. přenesená",J2698,0)</f>
        <v>0</v>
      </c>
      <c r="BH2698" s="239">
        <f>IF(N2698="sníž. přenesená",J2698,0)</f>
        <v>0</v>
      </c>
      <c r="BI2698" s="239">
        <f>IF(N2698="nulová",J2698,0)</f>
        <v>0</v>
      </c>
      <c r="BJ2698" s="18" t="s">
        <v>83</v>
      </c>
      <c r="BK2698" s="239">
        <f>ROUND(I2698*H2698,2)</f>
        <v>0</v>
      </c>
      <c r="BL2698" s="18" t="s">
        <v>303</v>
      </c>
      <c r="BM2698" s="238" t="s">
        <v>2287</v>
      </c>
    </row>
    <row r="2699" s="2" customFormat="1">
      <c r="A2699" s="39"/>
      <c r="B2699" s="40"/>
      <c r="C2699" s="41"/>
      <c r="D2699" s="240" t="s">
        <v>216</v>
      </c>
      <c r="E2699" s="41"/>
      <c r="F2699" s="241" t="s">
        <v>2288</v>
      </c>
      <c r="G2699" s="41"/>
      <c r="H2699" s="41"/>
      <c r="I2699" s="242"/>
      <c r="J2699" s="41"/>
      <c r="K2699" s="41"/>
      <c r="L2699" s="45"/>
      <c r="M2699" s="243"/>
      <c r="N2699" s="244"/>
      <c r="O2699" s="92"/>
      <c r="P2699" s="92"/>
      <c r="Q2699" s="92"/>
      <c r="R2699" s="92"/>
      <c r="S2699" s="92"/>
      <c r="T2699" s="93"/>
      <c r="U2699" s="39"/>
      <c r="V2699" s="39"/>
      <c r="W2699" s="39"/>
      <c r="X2699" s="39"/>
      <c r="Y2699" s="39"/>
      <c r="Z2699" s="39"/>
      <c r="AA2699" s="39"/>
      <c r="AB2699" s="39"/>
      <c r="AC2699" s="39"/>
      <c r="AD2699" s="39"/>
      <c r="AE2699" s="39"/>
      <c r="AT2699" s="18" t="s">
        <v>216</v>
      </c>
      <c r="AU2699" s="18" t="s">
        <v>85</v>
      </c>
    </row>
    <row r="2700" s="13" customFormat="1">
      <c r="A2700" s="13"/>
      <c r="B2700" s="245"/>
      <c r="C2700" s="246"/>
      <c r="D2700" s="247" t="s">
        <v>218</v>
      </c>
      <c r="E2700" s="248" t="s">
        <v>1</v>
      </c>
      <c r="F2700" s="249" t="s">
        <v>2263</v>
      </c>
      <c r="G2700" s="246"/>
      <c r="H2700" s="248" t="s">
        <v>1</v>
      </c>
      <c r="I2700" s="250"/>
      <c r="J2700" s="246"/>
      <c r="K2700" s="246"/>
      <c r="L2700" s="251"/>
      <c r="M2700" s="252"/>
      <c r="N2700" s="253"/>
      <c r="O2700" s="253"/>
      <c r="P2700" s="253"/>
      <c r="Q2700" s="253"/>
      <c r="R2700" s="253"/>
      <c r="S2700" s="253"/>
      <c r="T2700" s="254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T2700" s="255" t="s">
        <v>218</v>
      </c>
      <c r="AU2700" s="255" t="s">
        <v>85</v>
      </c>
      <c r="AV2700" s="13" t="s">
        <v>83</v>
      </c>
      <c r="AW2700" s="13" t="s">
        <v>32</v>
      </c>
      <c r="AX2700" s="13" t="s">
        <v>76</v>
      </c>
      <c r="AY2700" s="255" t="s">
        <v>205</v>
      </c>
    </row>
    <row r="2701" s="13" customFormat="1">
      <c r="A2701" s="13"/>
      <c r="B2701" s="245"/>
      <c r="C2701" s="246"/>
      <c r="D2701" s="247" t="s">
        <v>218</v>
      </c>
      <c r="E2701" s="248" t="s">
        <v>1</v>
      </c>
      <c r="F2701" s="249" t="s">
        <v>222</v>
      </c>
      <c r="G2701" s="246"/>
      <c r="H2701" s="248" t="s">
        <v>1</v>
      </c>
      <c r="I2701" s="250"/>
      <c r="J2701" s="246"/>
      <c r="K2701" s="246"/>
      <c r="L2701" s="251"/>
      <c r="M2701" s="252"/>
      <c r="N2701" s="253"/>
      <c r="O2701" s="253"/>
      <c r="P2701" s="253"/>
      <c r="Q2701" s="253"/>
      <c r="R2701" s="253"/>
      <c r="S2701" s="253"/>
      <c r="T2701" s="254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T2701" s="255" t="s">
        <v>218</v>
      </c>
      <c r="AU2701" s="255" t="s">
        <v>85</v>
      </c>
      <c r="AV2701" s="13" t="s">
        <v>83</v>
      </c>
      <c r="AW2701" s="13" t="s">
        <v>32</v>
      </c>
      <c r="AX2701" s="13" t="s">
        <v>76</v>
      </c>
      <c r="AY2701" s="255" t="s">
        <v>205</v>
      </c>
    </row>
    <row r="2702" s="14" customFormat="1">
      <c r="A2702" s="14"/>
      <c r="B2702" s="256"/>
      <c r="C2702" s="257"/>
      <c r="D2702" s="247" t="s">
        <v>218</v>
      </c>
      <c r="E2702" s="258" t="s">
        <v>1</v>
      </c>
      <c r="F2702" s="259" t="s">
        <v>2289</v>
      </c>
      <c r="G2702" s="257"/>
      <c r="H2702" s="260">
        <v>140.5</v>
      </c>
      <c r="I2702" s="261"/>
      <c r="J2702" s="257"/>
      <c r="K2702" s="257"/>
      <c r="L2702" s="262"/>
      <c r="M2702" s="263"/>
      <c r="N2702" s="264"/>
      <c r="O2702" s="264"/>
      <c r="P2702" s="264"/>
      <c r="Q2702" s="264"/>
      <c r="R2702" s="264"/>
      <c r="S2702" s="264"/>
      <c r="T2702" s="265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T2702" s="266" t="s">
        <v>218</v>
      </c>
      <c r="AU2702" s="266" t="s">
        <v>85</v>
      </c>
      <c r="AV2702" s="14" t="s">
        <v>85</v>
      </c>
      <c r="AW2702" s="14" t="s">
        <v>32</v>
      </c>
      <c r="AX2702" s="14" t="s">
        <v>76</v>
      </c>
      <c r="AY2702" s="266" t="s">
        <v>205</v>
      </c>
    </row>
    <row r="2703" s="14" customFormat="1">
      <c r="A2703" s="14"/>
      <c r="B2703" s="256"/>
      <c r="C2703" s="257"/>
      <c r="D2703" s="247" t="s">
        <v>218</v>
      </c>
      <c r="E2703" s="258" t="s">
        <v>1</v>
      </c>
      <c r="F2703" s="259" t="s">
        <v>2290</v>
      </c>
      <c r="G2703" s="257"/>
      <c r="H2703" s="260">
        <v>37</v>
      </c>
      <c r="I2703" s="261"/>
      <c r="J2703" s="257"/>
      <c r="K2703" s="257"/>
      <c r="L2703" s="262"/>
      <c r="M2703" s="263"/>
      <c r="N2703" s="264"/>
      <c r="O2703" s="264"/>
      <c r="P2703" s="264"/>
      <c r="Q2703" s="264"/>
      <c r="R2703" s="264"/>
      <c r="S2703" s="264"/>
      <c r="T2703" s="265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T2703" s="266" t="s">
        <v>218</v>
      </c>
      <c r="AU2703" s="266" t="s">
        <v>85</v>
      </c>
      <c r="AV2703" s="14" t="s">
        <v>85</v>
      </c>
      <c r="AW2703" s="14" t="s">
        <v>32</v>
      </c>
      <c r="AX2703" s="14" t="s">
        <v>76</v>
      </c>
      <c r="AY2703" s="266" t="s">
        <v>205</v>
      </c>
    </row>
    <row r="2704" s="15" customFormat="1">
      <c r="A2704" s="15"/>
      <c r="B2704" s="267"/>
      <c r="C2704" s="268"/>
      <c r="D2704" s="247" t="s">
        <v>218</v>
      </c>
      <c r="E2704" s="269" t="s">
        <v>1</v>
      </c>
      <c r="F2704" s="270" t="s">
        <v>229</v>
      </c>
      <c r="G2704" s="268"/>
      <c r="H2704" s="271">
        <v>177.5</v>
      </c>
      <c r="I2704" s="272"/>
      <c r="J2704" s="268"/>
      <c r="K2704" s="268"/>
      <c r="L2704" s="273"/>
      <c r="M2704" s="274"/>
      <c r="N2704" s="275"/>
      <c r="O2704" s="275"/>
      <c r="P2704" s="275"/>
      <c r="Q2704" s="275"/>
      <c r="R2704" s="275"/>
      <c r="S2704" s="275"/>
      <c r="T2704" s="276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T2704" s="277" t="s">
        <v>218</v>
      </c>
      <c r="AU2704" s="277" t="s">
        <v>85</v>
      </c>
      <c r="AV2704" s="15" t="s">
        <v>213</v>
      </c>
      <c r="AW2704" s="15" t="s">
        <v>32</v>
      </c>
      <c r="AX2704" s="15" t="s">
        <v>83</v>
      </c>
      <c r="AY2704" s="277" t="s">
        <v>205</v>
      </c>
    </row>
    <row r="2705" s="14" customFormat="1">
      <c r="A2705" s="14"/>
      <c r="B2705" s="256"/>
      <c r="C2705" s="257"/>
      <c r="D2705" s="247" t="s">
        <v>218</v>
      </c>
      <c r="E2705" s="257"/>
      <c r="F2705" s="259" t="s">
        <v>2291</v>
      </c>
      <c r="G2705" s="257"/>
      <c r="H2705" s="260">
        <v>35.5</v>
      </c>
      <c r="I2705" s="261"/>
      <c r="J2705" s="257"/>
      <c r="K2705" s="257"/>
      <c r="L2705" s="262"/>
      <c r="M2705" s="263"/>
      <c r="N2705" s="264"/>
      <c r="O2705" s="264"/>
      <c r="P2705" s="264"/>
      <c r="Q2705" s="264"/>
      <c r="R2705" s="264"/>
      <c r="S2705" s="264"/>
      <c r="T2705" s="265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T2705" s="266" t="s">
        <v>218</v>
      </c>
      <c r="AU2705" s="266" t="s">
        <v>85</v>
      </c>
      <c r="AV2705" s="14" t="s">
        <v>85</v>
      </c>
      <c r="AW2705" s="14" t="s">
        <v>4</v>
      </c>
      <c r="AX2705" s="14" t="s">
        <v>83</v>
      </c>
      <c r="AY2705" s="266" t="s">
        <v>205</v>
      </c>
    </row>
    <row r="2706" s="2" customFormat="1" ht="16.5" customHeight="1">
      <c r="A2706" s="39"/>
      <c r="B2706" s="40"/>
      <c r="C2706" s="289" t="s">
        <v>2292</v>
      </c>
      <c r="D2706" s="289" t="s">
        <v>386</v>
      </c>
      <c r="E2706" s="290" t="s">
        <v>2293</v>
      </c>
      <c r="F2706" s="291" t="s">
        <v>2294</v>
      </c>
      <c r="G2706" s="292" t="s">
        <v>547</v>
      </c>
      <c r="H2706" s="293">
        <v>281</v>
      </c>
      <c r="I2706" s="294"/>
      <c r="J2706" s="295">
        <f>ROUND(I2706*H2706,2)</f>
        <v>0</v>
      </c>
      <c r="K2706" s="291" t="s">
        <v>1</v>
      </c>
      <c r="L2706" s="296"/>
      <c r="M2706" s="297" t="s">
        <v>1</v>
      </c>
      <c r="N2706" s="298" t="s">
        <v>41</v>
      </c>
      <c r="O2706" s="92"/>
      <c r="P2706" s="236">
        <f>O2706*H2706</f>
        <v>0</v>
      </c>
      <c r="Q2706" s="236">
        <v>0.00059999999999999995</v>
      </c>
      <c r="R2706" s="236">
        <f>Q2706*H2706</f>
        <v>0.16859999999999997</v>
      </c>
      <c r="S2706" s="236">
        <v>0</v>
      </c>
      <c r="T2706" s="237">
        <f>S2706*H2706</f>
        <v>0</v>
      </c>
      <c r="U2706" s="39"/>
      <c r="V2706" s="39"/>
      <c r="W2706" s="39"/>
      <c r="X2706" s="39"/>
      <c r="Y2706" s="39"/>
      <c r="Z2706" s="39"/>
      <c r="AA2706" s="39"/>
      <c r="AB2706" s="39"/>
      <c r="AC2706" s="39"/>
      <c r="AD2706" s="39"/>
      <c r="AE2706" s="39"/>
      <c r="AR2706" s="238" t="s">
        <v>473</v>
      </c>
      <c r="AT2706" s="238" t="s">
        <v>386</v>
      </c>
      <c r="AU2706" s="238" t="s">
        <v>85</v>
      </c>
      <c r="AY2706" s="18" t="s">
        <v>205</v>
      </c>
      <c r="BE2706" s="239">
        <f>IF(N2706="základní",J2706,0)</f>
        <v>0</v>
      </c>
      <c r="BF2706" s="239">
        <f>IF(N2706="snížená",J2706,0)</f>
        <v>0</v>
      </c>
      <c r="BG2706" s="239">
        <f>IF(N2706="zákl. přenesená",J2706,0)</f>
        <v>0</v>
      </c>
      <c r="BH2706" s="239">
        <f>IF(N2706="sníž. přenesená",J2706,0)</f>
        <v>0</v>
      </c>
      <c r="BI2706" s="239">
        <f>IF(N2706="nulová",J2706,0)</f>
        <v>0</v>
      </c>
      <c r="BJ2706" s="18" t="s">
        <v>83</v>
      </c>
      <c r="BK2706" s="239">
        <f>ROUND(I2706*H2706,2)</f>
        <v>0</v>
      </c>
      <c r="BL2706" s="18" t="s">
        <v>303</v>
      </c>
      <c r="BM2706" s="238" t="s">
        <v>2295</v>
      </c>
    </row>
    <row r="2707" s="13" customFormat="1">
      <c r="A2707" s="13"/>
      <c r="B2707" s="245"/>
      <c r="C2707" s="246"/>
      <c r="D2707" s="247" t="s">
        <v>218</v>
      </c>
      <c r="E2707" s="248" t="s">
        <v>1</v>
      </c>
      <c r="F2707" s="249" t="s">
        <v>219</v>
      </c>
      <c r="G2707" s="246"/>
      <c r="H2707" s="248" t="s">
        <v>1</v>
      </c>
      <c r="I2707" s="250"/>
      <c r="J2707" s="246"/>
      <c r="K2707" s="246"/>
      <c r="L2707" s="251"/>
      <c r="M2707" s="252"/>
      <c r="N2707" s="253"/>
      <c r="O2707" s="253"/>
      <c r="P2707" s="253"/>
      <c r="Q2707" s="253"/>
      <c r="R2707" s="253"/>
      <c r="S2707" s="253"/>
      <c r="T2707" s="254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T2707" s="255" t="s">
        <v>218</v>
      </c>
      <c r="AU2707" s="255" t="s">
        <v>85</v>
      </c>
      <c r="AV2707" s="13" t="s">
        <v>83</v>
      </c>
      <c r="AW2707" s="13" t="s">
        <v>32</v>
      </c>
      <c r="AX2707" s="13" t="s">
        <v>76</v>
      </c>
      <c r="AY2707" s="255" t="s">
        <v>205</v>
      </c>
    </row>
    <row r="2708" s="13" customFormat="1">
      <c r="A2708" s="13"/>
      <c r="B2708" s="245"/>
      <c r="C2708" s="246"/>
      <c r="D2708" s="247" t="s">
        <v>218</v>
      </c>
      <c r="E2708" s="248" t="s">
        <v>1</v>
      </c>
      <c r="F2708" s="249" t="s">
        <v>220</v>
      </c>
      <c r="G2708" s="246"/>
      <c r="H2708" s="248" t="s">
        <v>1</v>
      </c>
      <c r="I2708" s="250"/>
      <c r="J2708" s="246"/>
      <c r="K2708" s="246"/>
      <c r="L2708" s="251"/>
      <c r="M2708" s="252"/>
      <c r="N2708" s="253"/>
      <c r="O2708" s="253"/>
      <c r="P2708" s="253"/>
      <c r="Q2708" s="253"/>
      <c r="R2708" s="253"/>
      <c r="S2708" s="253"/>
      <c r="T2708" s="254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T2708" s="255" t="s">
        <v>218</v>
      </c>
      <c r="AU2708" s="255" t="s">
        <v>85</v>
      </c>
      <c r="AV2708" s="13" t="s">
        <v>83</v>
      </c>
      <c r="AW2708" s="13" t="s">
        <v>32</v>
      </c>
      <c r="AX2708" s="13" t="s">
        <v>76</v>
      </c>
      <c r="AY2708" s="255" t="s">
        <v>205</v>
      </c>
    </row>
    <row r="2709" s="13" customFormat="1">
      <c r="A2709" s="13"/>
      <c r="B2709" s="245"/>
      <c r="C2709" s="246"/>
      <c r="D2709" s="247" t="s">
        <v>218</v>
      </c>
      <c r="E2709" s="248" t="s">
        <v>1</v>
      </c>
      <c r="F2709" s="249" t="s">
        <v>222</v>
      </c>
      <c r="G2709" s="246"/>
      <c r="H2709" s="248" t="s">
        <v>1</v>
      </c>
      <c r="I2709" s="250"/>
      <c r="J2709" s="246"/>
      <c r="K2709" s="246"/>
      <c r="L2709" s="251"/>
      <c r="M2709" s="252"/>
      <c r="N2709" s="253"/>
      <c r="O2709" s="253"/>
      <c r="P2709" s="253"/>
      <c r="Q2709" s="253"/>
      <c r="R2709" s="253"/>
      <c r="S2709" s="253"/>
      <c r="T2709" s="254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T2709" s="255" t="s">
        <v>218</v>
      </c>
      <c r="AU2709" s="255" t="s">
        <v>85</v>
      </c>
      <c r="AV2709" s="13" t="s">
        <v>83</v>
      </c>
      <c r="AW2709" s="13" t="s">
        <v>32</v>
      </c>
      <c r="AX2709" s="13" t="s">
        <v>76</v>
      </c>
      <c r="AY2709" s="255" t="s">
        <v>205</v>
      </c>
    </row>
    <row r="2710" s="13" customFormat="1">
      <c r="A2710" s="13"/>
      <c r="B2710" s="245"/>
      <c r="C2710" s="246"/>
      <c r="D2710" s="247" t="s">
        <v>218</v>
      </c>
      <c r="E2710" s="248" t="s">
        <v>1</v>
      </c>
      <c r="F2710" s="249" t="s">
        <v>2296</v>
      </c>
      <c r="G2710" s="246"/>
      <c r="H2710" s="248" t="s">
        <v>1</v>
      </c>
      <c r="I2710" s="250"/>
      <c r="J2710" s="246"/>
      <c r="K2710" s="246"/>
      <c r="L2710" s="251"/>
      <c r="M2710" s="252"/>
      <c r="N2710" s="253"/>
      <c r="O2710" s="253"/>
      <c r="P2710" s="253"/>
      <c r="Q2710" s="253"/>
      <c r="R2710" s="253"/>
      <c r="S2710" s="253"/>
      <c r="T2710" s="254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T2710" s="255" t="s">
        <v>218</v>
      </c>
      <c r="AU2710" s="255" t="s">
        <v>85</v>
      </c>
      <c r="AV2710" s="13" t="s">
        <v>83</v>
      </c>
      <c r="AW2710" s="13" t="s">
        <v>32</v>
      </c>
      <c r="AX2710" s="13" t="s">
        <v>76</v>
      </c>
      <c r="AY2710" s="255" t="s">
        <v>205</v>
      </c>
    </row>
    <row r="2711" s="13" customFormat="1">
      <c r="A2711" s="13"/>
      <c r="B2711" s="245"/>
      <c r="C2711" s="246"/>
      <c r="D2711" s="247" t="s">
        <v>218</v>
      </c>
      <c r="E2711" s="248" t="s">
        <v>1</v>
      </c>
      <c r="F2711" s="249" t="s">
        <v>2297</v>
      </c>
      <c r="G2711" s="246"/>
      <c r="H2711" s="248" t="s">
        <v>1</v>
      </c>
      <c r="I2711" s="250"/>
      <c r="J2711" s="246"/>
      <c r="K2711" s="246"/>
      <c r="L2711" s="251"/>
      <c r="M2711" s="252"/>
      <c r="N2711" s="253"/>
      <c r="O2711" s="253"/>
      <c r="P2711" s="253"/>
      <c r="Q2711" s="253"/>
      <c r="R2711" s="253"/>
      <c r="S2711" s="253"/>
      <c r="T2711" s="254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T2711" s="255" t="s">
        <v>218</v>
      </c>
      <c r="AU2711" s="255" t="s">
        <v>85</v>
      </c>
      <c r="AV2711" s="13" t="s">
        <v>83</v>
      </c>
      <c r="AW2711" s="13" t="s">
        <v>32</v>
      </c>
      <c r="AX2711" s="13" t="s">
        <v>76</v>
      </c>
      <c r="AY2711" s="255" t="s">
        <v>205</v>
      </c>
    </row>
    <row r="2712" s="13" customFormat="1">
      <c r="A2712" s="13"/>
      <c r="B2712" s="245"/>
      <c r="C2712" s="246"/>
      <c r="D2712" s="247" t="s">
        <v>218</v>
      </c>
      <c r="E2712" s="248" t="s">
        <v>1</v>
      </c>
      <c r="F2712" s="249" t="s">
        <v>222</v>
      </c>
      <c r="G2712" s="246"/>
      <c r="H2712" s="248" t="s">
        <v>1</v>
      </c>
      <c r="I2712" s="250"/>
      <c r="J2712" s="246"/>
      <c r="K2712" s="246"/>
      <c r="L2712" s="251"/>
      <c r="M2712" s="252"/>
      <c r="N2712" s="253"/>
      <c r="O2712" s="253"/>
      <c r="P2712" s="253"/>
      <c r="Q2712" s="253"/>
      <c r="R2712" s="253"/>
      <c r="S2712" s="253"/>
      <c r="T2712" s="254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T2712" s="255" t="s">
        <v>218</v>
      </c>
      <c r="AU2712" s="255" t="s">
        <v>85</v>
      </c>
      <c r="AV2712" s="13" t="s">
        <v>83</v>
      </c>
      <c r="AW2712" s="13" t="s">
        <v>32</v>
      </c>
      <c r="AX2712" s="13" t="s">
        <v>76</v>
      </c>
      <c r="AY2712" s="255" t="s">
        <v>205</v>
      </c>
    </row>
    <row r="2713" s="14" customFormat="1">
      <c r="A2713" s="14"/>
      <c r="B2713" s="256"/>
      <c r="C2713" s="257"/>
      <c r="D2713" s="247" t="s">
        <v>218</v>
      </c>
      <c r="E2713" s="258" t="s">
        <v>1</v>
      </c>
      <c r="F2713" s="259" t="s">
        <v>2298</v>
      </c>
      <c r="G2713" s="257"/>
      <c r="H2713" s="260">
        <v>280.56</v>
      </c>
      <c r="I2713" s="261"/>
      <c r="J2713" s="257"/>
      <c r="K2713" s="257"/>
      <c r="L2713" s="262"/>
      <c r="M2713" s="263"/>
      <c r="N2713" s="264"/>
      <c r="O2713" s="264"/>
      <c r="P2713" s="264"/>
      <c r="Q2713" s="264"/>
      <c r="R2713" s="264"/>
      <c r="S2713" s="264"/>
      <c r="T2713" s="265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T2713" s="266" t="s">
        <v>218</v>
      </c>
      <c r="AU2713" s="266" t="s">
        <v>85</v>
      </c>
      <c r="AV2713" s="14" t="s">
        <v>85</v>
      </c>
      <c r="AW2713" s="14" t="s">
        <v>32</v>
      </c>
      <c r="AX2713" s="14" t="s">
        <v>76</v>
      </c>
      <c r="AY2713" s="266" t="s">
        <v>205</v>
      </c>
    </row>
    <row r="2714" s="14" customFormat="1">
      <c r="A2714" s="14"/>
      <c r="B2714" s="256"/>
      <c r="C2714" s="257"/>
      <c r="D2714" s="247" t="s">
        <v>218</v>
      </c>
      <c r="E2714" s="258" t="s">
        <v>1</v>
      </c>
      <c r="F2714" s="259" t="s">
        <v>2299</v>
      </c>
      <c r="G2714" s="257"/>
      <c r="H2714" s="260">
        <v>0.44</v>
      </c>
      <c r="I2714" s="261"/>
      <c r="J2714" s="257"/>
      <c r="K2714" s="257"/>
      <c r="L2714" s="262"/>
      <c r="M2714" s="263"/>
      <c r="N2714" s="264"/>
      <c r="O2714" s="264"/>
      <c r="P2714" s="264"/>
      <c r="Q2714" s="264"/>
      <c r="R2714" s="264"/>
      <c r="S2714" s="264"/>
      <c r="T2714" s="265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T2714" s="266" t="s">
        <v>218</v>
      </c>
      <c r="AU2714" s="266" t="s">
        <v>85</v>
      </c>
      <c r="AV2714" s="14" t="s">
        <v>85</v>
      </c>
      <c r="AW2714" s="14" t="s">
        <v>32</v>
      </c>
      <c r="AX2714" s="14" t="s">
        <v>76</v>
      </c>
      <c r="AY2714" s="266" t="s">
        <v>205</v>
      </c>
    </row>
    <row r="2715" s="15" customFormat="1">
      <c r="A2715" s="15"/>
      <c r="B2715" s="267"/>
      <c r="C2715" s="268"/>
      <c r="D2715" s="247" t="s">
        <v>218</v>
      </c>
      <c r="E2715" s="269" t="s">
        <v>1</v>
      </c>
      <c r="F2715" s="270" t="s">
        <v>229</v>
      </c>
      <c r="G2715" s="268"/>
      <c r="H2715" s="271">
        <v>281</v>
      </c>
      <c r="I2715" s="272"/>
      <c r="J2715" s="268"/>
      <c r="K2715" s="268"/>
      <c r="L2715" s="273"/>
      <c r="M2715" s="274"/>
      <c r="N2715" s="275"/>
      <c r="O2715" s="275"/>
      <c r="P2715" s="275"/>
      <c r="Q2715" s="275"/>
      <c r="R2715" s="275"/>
      <c r="S2715" s="275"/>
      <c r="T2715" s="276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T2715" s="277" t="s">
        <v>218</v>
      </c>
      <c r="AU2715" s="277" t="s">
        <v>85</v>
      </c>
      <c r="AV2715" s="15" t="s">
        <v>213</v>
      </c>
      <c r="AW2715" s="15" t="s">
        <v>32</v>
      </c>
      <c r="AX2715" s="15" t="s">
        <v>83</v>
      </c>
      <c r="AY2715" s="277" t="s">
        <v>205</v>
      </c>
    </row>
    <row r="2716" s="2" customFormat="1" ht="24.15" customHeight="1">
      <c r="A2716" s="39"/>
      <c r="B2716" s="40"/>
      <c r="C2716" s="227" t="s">
        <v>2300</v>
      </c>
      <c r="D2716" s="227" t="s">
        <v>208</v>
      </c>
      <c r="E2716" s="228" t="s">
        <v>2301</v>
      </c>
      <c r="F2716" s="229" t="s">
        <v>2302</v>
      </c>
      <c r="G2716" s="230" t="s">
        <v>1634</v>
      </c>
      <c r="H2716" s="231">
        <v>763</v>
      </c>
      <c r="I2716" s="232"/>
      <c r="J2716" s="233">
        <f>ROUND(I2716*H2716,2)</f>
        <v>0</v>
      </c>
      <c r="K2716" s="229" t="s">
        <v>212</v>
      </c>
      <c r="L2716" s="45"/>
      <c r="M2716" s="234" t="s">
        <v>1</v>
      </c>
      <c r="N2716" s="235" t="s">
        <v>41</v>
      </c>
      <c r="O2716" s="92"/>
      <c r="P2716" s="236">
        <f>O2716*H2716</f>
        <v>0</v>
      </c>
      <c r="Q2716" s="236">
        <v>6.0000000000000002E-05</v>
      </c>
      <c r="R2716" s="236">
        <f>Q2716*H2716</f>
        <v>0.045780000000000001</v>
      </c>
      <c r="S2716" s="236">
        <v>0</v>
      </c>
      <c r="T2716" s="237">
        <f>S2716*H2716</f>
        <v>0</v>
      </c>
      <c r="U2716" s="39"/>
      <c r="V2716" s="39"/>
      <c r="W2716" s="39"/>
      <c r="X2716" s="39"/>
      <c r="Y2716" s="39"/>
      <c r="Z2716" s="39"/>
      <c r="AA2716" s="39"/>
      <c r="AB2716" s="39"/>
      <c r="AC2716" s="39"/>
      <c r="AD2716" s="39"/>
      <c r="AE2716" s="39"/>
      <c r="AR2716" s="238" t="s">
        <v>303</v>
      </c>
      <c r="AT2716" s="238" t="s">
        <v>208</v>
      </c>
      <c r="AU2716" s="238" t="s">
        <v>85</v>
      </c>
      <c r="AY2716" s="18" t="s">
        <v>205</v>
      </c>
      <c r="BE2716" s="239">
        <f>IF(N2716="základní",J2716,0)</f>
        <v>0</v>
      </c>
      <c r="BF2716" s="239">
        <f>IF(N2716="snížená",J2716,0)</f>
        <v>0</v>
      </c>
      <c r="BG2716" s="239">
        <f>IF(N2716="zákl. přenesená",J2716,0)</f>
        <v>0</v>
      </c>
      <c r="BH2716" s="239">
        <f>IF(N2716="sníž. přenesená",J2716,0)</f>
        <v>0</v>
      </c>
      <c r="BI2716" s="239">
        <f>IF(N2716="nulová",J2716,0)</f>
        <v>0</v>
      </c>
      <c r="BJ2716" s="18" t="s">
        <v>83</v>
      </c>
      <c r="BK2716" s="239">
        <f>ROUND(I2716*H2716,2)</f>
        <v>0</v>
      </c>
      <c r="BL2716" s="18" t="s">
        <v>303</v>
      </c>
      <c r="BM2716" s="238" t="s">
        <v>2303</v>
      </c>
    </row>
    <row r="2717" s="2" customFormat="1">
      <c r="A2717" s="39"/>
      <c r="B2717" s="40"/>
      <c r="C2717" s="41"/>
      <c r="D2717" s="240" t="s">
        <v>216</v>
      </c>
      <c r="E2717" s="41"/>
      <c r="F2717" s="241" t="s">
        <v>2304</v>
      </c>
      <c r="G2717" s="41"/>
      <c r="H2717" s="41"/>
      <c r="I2717" s="242"/>
      <c r="J2717" s="41"/>
      <c r="K2717" s="41"/>
      <c r="L2717" s="45"/>
      <c r="M2717" s="243"/>
      <c r="N2717" s="244"/>
      <c r="O2717" s="92"/>
      <c r="P2717" s="92"/>
      <c r="Q2717" s="92"/>
      <c r="R2717" s="92"/>
      <c r="S2717" s="92"/>
      <c r="T2717" s="93"/>
      <c r="U2717" s="39"/>
      <c r="V2717" s="39"/>
      <c r="W2717" s="39"/>
      <c r="X2717" s="39"/>
      <c r="Y2717" s="39"/>
      <c r="Z2717" s="39"/>
      <c r="AA2717" s="39"/>
      <c r="AB2717" s="39"/>
      <c r="AC2717" s="39"/>
      <c r="AD2717" s="39"/>
      <c r="AE2717" s="39"/>
      <c r="AT2717" s="18" t="s">
        <v>216</v>
      </c>
      <c r="AU2717" s="18" t="s">
        <v>85</v>
      </c>
    </row>
    <row r="2718" s="14" customFormat="1">
      <c r="A2718" s="14"/>
      <c r="B2718" s="256"/>
      <c r="C2718" s="257"/>
      <c r="D2718" s="247" t="s">
        <v>218</v>
      </c>
      <c r="E2718" s="257"/>
      <c r="F2718" s="259" t="s">
        <v>2305</v>
      </c>
      <c r="G2718" s="257"/>
      <c r="H2718" s="260">
        <v>763</v>
      </c>
      <c r="I2718" s="261"/>
      <c r="J2718" s="257"/>
      <c r="K2718" s="257"/>
      <c r="L2718" s="262"/>
      <c r="M2718" s="263"/>
      <c r="N2718" s="264"/>
      <c r="O2718" s="264"/>
      <c r="P2718" s="264"/>
      <c r="Q2718" s="264"/>
      <c r="R2718" s="264"/>
      <c r="S2718" s="264"/>
      <c r="T2718" s="265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66" t="s">
        <v>218</v>
      </c>
      <c r="AU2718" s="266" t="s">
        <v>85</v>
      </c>
      <c r="AV2718" s="14" t="s">
        <v>85</v>
      </c>
      <c r="AW2718" s="14" t="s">
        <v>4</v>
      </c>
      <c r="AX2718" s="14" t="s">
        <v>83</v>
      </c>
      <c r="AY2718" s="266" t="s">
        <v>205</v>
      </c>
    </row>
    <row r="2719" s="2" customFormat="1" ht="16.5" customHeight="1">
      <c r="A2719" s="39"/>
      <c r="B2719" s="40"/>
      <c r="C2719" s="289" t="s">
        <v>2306</v>
      </c>
      <c r="D2719" s="289" t="s">
        <v>386</v>
      </c>
      <c r="E2719" s="290" t="s">
        <v>2307</v>
      </c>
      <c r="F2719" s="291" t="s">
        <v>2308</v>
      </c>
      <c r="G2719" s="292" t="s">
        <v>547</v>
      </c>
      <c r="H2719" s="293">
        <v>50</v>
      </c>
      <c r="I2719" s="294"/>
      <c r="J2719" s="295">
        <f>ROUND(I2719*H2719,2)</f>
        <v>0</v>
      </c>
      <c r="K2719" s="291" t="s">
        <v>1</v>
      </c>
      <c r="L2719" s="296"/>
      <c r="M2719" s="297" t="s">
        <v>1</v>
      </c>
      <c r="N2719" s="298" t="s">
        <v>41</v>
      </c>
      <c r="O2719" s="92"/>
      <c r="P2719" s="236">
        <f>O2719*H2719</f>
        <v>0</v>
      </c>
      <c r="Q2719" s="236">
        <v>0.00014999999999999999</v>
      </c>
      <c r="R2719" s="236">
        <f>Q2719*H2719</f>
        <v>0.0074999999999999997</v>
      </c>
      <c r="S2719" s="236">
        <v>0</v>
      </c>
      <c r="T2719" s="237">
        <f>S2719*H2719</f>
        <v>0</v>
      </c>
      <c r="U2719" s="39"/>
      <c r="V2719" s="39"/>
      <c r="W2719" s="39"/>
      <c r="X2719" s="39"/>
      <c r="Y2719" s="39"/>
      <c r="Z2719" s="39"/>
      <c r="AA2719" s="39"/>
      <c r="AB2719" s="39"/>
      <c r="AC2719" s="39"/>
      <c r="AD2719" s="39"/>
      <c r="AE2719" s="39"/>
      <c r="AR2719" s="238" t="s">
        <v>473</v>
      </c>
      <c r="AT2719" s="238" t="s">
        <v>386</v>
      </c>
      <c r="AU2719" s="238" t="s">
        <v>85</v>
      </c>
      <c r="AY2719" s="18" t="s">
        <v>205</v>
      </c>
      <c r="BE2719" s="239">
        <f>IF(N2719="základní",J2719,0)</f>
        <v>0</v>
      </c>
      <c r="BF2719" s="239">
        <f>IF(N2719="snížená",J2719,0)</f>
        <v>0</v>
      </c>
      <c r="BG2719" s="239">
        <f>IF(N2719="zákl. přenesená",J2719,0)</f>
        <v>0</v>
      </c>
      <c r="BH2719" s="239">
        <f>IF(N2719="sníž. přenesená",J2719,0)</f>
        <v>0</v>
      </c>
      <c r="BI2719" s="239">
        <f>IF(N2719="nulová",J2719,0)</f>
        <v>0</v>
      </c>
      <c r="BJ2719" s="18" t="s">
        <v>83</v>
      </c>
      <c r="BK2719" s="239">
        <f>ROUND(I2719*H2719,2)</f>
        <v>0</v>
      </c>
      <c r="BL2719" s="18" t="s">
        <v>303</v>
      </c>
      <c r="BM2719" s="238" t="s">
        <v>2309</v>
      </c>
    </row>
    <row r="2720" s="13" customFormat="1">
      <c r="A2720" s="13"/>
      <c r="B2720" s="245"/>
      <c r="C2720" s="246"/>
      <c r="D2720" s="247" t="s">
        <v>218</v>
      </c>
      <c r="E2720" s="248" t="s">
        <v>1</v>
      </c>
      <c r="F2720" s="249" t="s">
        <v>219</v>
      </c>
      <c r="G2720" s="246"/>
      <c r="H2720" s="248" t="s">
        <v>1</v>
      </c>
      <c r="I2720" s="250"/>
      <c r="J2720" s="246"/>
      <c r="K2720" s="246"/>
      <c r="L2720" s="251"/>
      <c r="M2720" s="252"/>
      <c r="N2720" s="253"/>
      <c r="O2720" s="253"/>
      <c r="P2720" s="253"/>
      <c r="Q2720" s="253"/>
      <c r="R2720" s="253"/>
      <c r="S2720" s="253"/>
      <c r="T2720" s="254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T2720" s="255" t="s">
        <v>218</v>
      </c>
      <c r="AU2720" s="255" t="s">
        <v>85</v>
      </c>
      <c r="AV2720" s="13" t="s">
        <v>83</v>
      </c>
      <c r="AW2720" s="13" t="s">
        <v>32</v>
      </c>
      <c r="AX2720" s="13" t="s">
        <v>76</v>
      </c>
      <c r="AY2720" s="255" t="s">
        <v>205</v>
      </c>
    </row>
    <row r="2721" s="13" customFormat="1">
      <c r="A2721" s="13"/>
      <c r="B2721" s="245"/>
      <c r="C2721" s="246"/>
      <c r="D2721" s="247" t="s">
        <v>218</v>
      </c>
      <c r="E2721" s="248" t="s">
        <v>1</v>
      </c>
      <c r="F2721" s="249" t="s">
        <v>220</v>
      </c>
      <c r="G2721" s="246"/>
      <c r="H2721" s="248" t="s">
        <v>1</v>
      </c>
      <c r="I2721" s="250"/>
      <c r="J2721" s="246"/>
      <c r="K2721" s="246"/>
      <c r="L2721" s="251"/>
      <c r="M2721" s="252"/>
      <c r="N2721" s="253"/>
      <c r="O2721" s="253"/>
      <c r="P2721" s="253"/>
      <c r="Q2721" s="253"/>
      <c r="R2721" s="253"/>
      <c r="S2721" s="253"/>
      <c r="T2721" s="254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T2721" s="255" t="s">
        <v>218</v>
      </c>
      <c r="AU2721" s="255" t="s">
        <v>85</v>
      </c>
      <c r="AV2721" s="13" t="s">
        <v>83</v>
      </c>
      <c r="AW2721" s="13" t="s">
        <v>32</v>
      </c>
      <c r="AX2721" s="13" t="s">
        <v>76</v>
      </c>
      <c r="AY2721" s="255" t="s">
        <v>205</v>
      </c>
    </row>
    <row r="2722" s="13" customFormat="1">
      <c r="A2722" s="13"/>
      <c r="B2722" s="245"/>
      <c r="C2722" s="246"/>
      <c r="D2722" s="247" t="s">
        <v>218</v>
      </c>
      <c r="E2722" s="248" t="s">
        <v>1</v>
      </c>
      <c r="F2722" s="249" t="s">
        <v>222</v>
      </c>
      <c r="G2722" s="246"/>
      <c r="H2722" s="248" t="s">
        <v>1</v>
      </c>
      <c r="I2722" s="250"/>
      <c r="J2722" s="246"/>
      <c r="K2722" s="246"/>
      <c r="L2722" s="251"/>
      <c r="M2722" s="252"/>
      <c r="N2722" s="253"/>
      <c r="O2722" s="253"/>
      <c r="P2722" s="253"/>
      <c r="Q2722" s="253"/>
      <c r="R2722" s="253"/>
      <c r="S2722" s="253"/>
      <c r="T2722" s="254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55" t="s">
        <v>218</v>
      </c>
      <c r="AU2722" s="255" t="s">
        <v>85</v>
      </c>
      <c r="AV2722" s="13" t="s">
        <v>83</v>
      </c>
      <c r="AW2722" s="13" t="s">
        <v>32</v>
      </c>
      <c r="AX2722" s="13" t="s">
        <v>76</v>
      </c>
      <c r="AY2722" s="255" t="s">
        <v>205</v>
      </c>
    </row>
    <row r="2723" s="13" customFormat="1">
      <c r="A2723" s="13"/>
      <c r="B2723" s="245"/>
      <c r="C2723" s="246"/>
      <c r="D2723" s="247" t="s">
        <v>218</v>
      </c>
      <c r="E2723" s="248" t="s">
        <v>1</v>
      </c>
      <c r="F2723" s="249" t="s">
        <v>2310</v>
      </c>
      <c r="G2723" s="246"/>
      <c r="H2723" s="248" t="s">
        <v>1</v>
      </c>
      <c r="I2723" s="250"/>
      <c r="J2723" s="246"/>
      <c r="K2723" s="246"/>
      <c r="L2723" s="251"/>
      <c r="M2723" s="252"/>
      <c r="N2723" s="253"/>
      <c r="O2723" s="253"/>
      <c r="P2723" s="253"/>
      <c r="Q2723" s="253"/>
      <c r="R2723" s="253"/>
      <c r="S2723" s="253"/>
      <c r="T2723" s="254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T2723" s="255" t="s">
        <v>218</v>
      </c>
      <c r="AU2723" s="255" t="s">
        <v>85</v>
      </c>
      <c r="AV2723" s="13" t="s">
        <v>83</v>
      </c>
      <c r="AW2723" s="13" t="s">
        <v>32</v>
      </c>
      <c r="AX2723" s="13" t="s">
        <v>76</v>
      </c>
      <c r="AY2723" s="255" t="s">
        <v>205</v>
      </c>
    </row>
    <row r="2724" s="14" customFormat="1">
      <c r="A2724" s="14"/>
      <c r="B2724" s="256"/>
      <c r="C2724" s="257"/>
      <c r="D2724" s="247" t="s">
        <v>218</v>
      </c>
      <c r="E2724" s="258" t="s">
        <v>1</v>
      </c>
      <c r="F2724" s="259" t="s">
        <v>590</v>
      </c>
      <c r="G2724" s="257"/>
      <c r="H2724" s="260">
        <v>50</v>
      </c>
      <c r="I2724" s="261"/>
      <c r="J2724" s="257"/>
      <c r="K2724" s="257"/>
      <c r="L2724" s="262"/>
      <c r="M2724" s="263"/>
      <c r="N2724" s="264"/>
      <c r="O2724" s="264"/>
      <c r="P2724" s="264"/>
      <c r="Q2724" s="264"/>
      <c r="R2724" s="264"/>
      <c r="S2724" s="264"/>
      <c r="T2724" s="265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66" t="s">
        <v>218</v>
      </c>
      <c r="AU2724" s="266" t="s">
        <v>85</v>
      </c>
      <c r="AV2724" s="14" t="s">
        <v>85</v>
      </c>
      <c r="AW2724" s="14" t="s">
        <v>32</v>
      </c>
      <c r="AX2724" s="14" t="s">
        <v>83</v>
      </c>
      <c r="AY2724" s="266" t="s">
        <v>205</v>
      </c>
    </row>
    <row r="2725" s="2" customFormat="1" ht="21.75" customHeight="1">
      <c r="A2725" s="39"/>
      <c r="B2725" s="40"/>
      <c r="C2725" s="289" t="s">
        <v>2311</v>
      </c>
      <c r="D2725" s="289" t="s">
        <v>386</v>
      </c>
      <c r="E2725" s="290" t="s">
        <v>1404</v>
      </c>
      <c r="F2725" s="291" t="s">
        <v>1405</v>
      </c>
      <c r="G2725" s="292" t="s">
        <v>357</v>
      </c>
      <c r="H2725" s="293">
        <v>0.26000000000000001</v>
      </c>
      <c r="I2725" s="294"/>
      <c r="J2725" s="295">
        <f>ROUND(I2725*H2725,2)</f>
        <v>0</v>
      </c>
      <c r="K2725" s="291" t="s">
        <v>212</v>
      </c>
      <c r="L2725" s="296"/>
      <c r="M2725" s="297" t="s">
        <v>1</v>
      </c>
      <c r="N2725" s="298" t="s">
        <v>41</v>
      </c>
      <c r="O2725" s="92"/>
      <c r="P2725" s="236">
        <f>O2725*H2725</f>
        <v>0</v>
      </c>
      <c r="Q2725" s="236">
        <v>1</v>
      </c>
      <c r="R2725" s="236">
        <f>Q2725*H2725</f>
        <v>0.26000000000000001</v>
      </c>
      <c r="S2725" s="236">
        <v>0</v>
      </c>
      <c r="T2725" s="237">
        <f>S2725*H2725</f>
        <v>0</v>
      </c>
      <c r="U2725" s="39"/>
      <c r="V2725" s="39"/>
      <c r="W2725" s="39"/>
      <c r="X2725" s="39"/>
      <c r="Y2725" s="39"/>
      <c r="Z2725" s="39"/>
      <c r="AA2725" s="39"/>
      <c r="AB2725" s="39"/>
      <c r="AC2725" s="39"/>
      <c r="AD2725" s="39"/>
      <c r="AE2725" s="39"/>
      <c r="AR2725" s="238" t="s">
        <v>473</v>
      </c>
      <c r="AT2725" s="238" t="s">
        <v>386</v>
      </c>
      <c r="AU2725" s="238" t="s">
        <v>85</v>
      </c>
      <c r="AY2725" s="18" t="s">
        <v>205</v>
      </c>
      <c r="BE2725" s="239">
        <f>IF(N2725="základní",J2725,0)</f>
        <v>0</v>
      </c>
      <c r="BF2725" s="239">
        <f>IF(N2725="snížená",J2725,0)</f>
        <v>0</v>
      </c>
      <c r="BG2725" s="239">
        <f>IF(N2725="zákl. přenesená",J2725,0)</f>
        <v>0</v>
      </c>
      <c r="BH2725" s="239">
        <f>IF(N2725="sníž. přenesená",J2725,0)</f>
        <v>0</v>
      </c>
      <c r="BI2725" s="239">
        <f>IF(N2725="nulová",J2725,0)</f>
        <v>0</v>
      </c>
      <c r="BJ2725" s="18" t="s">
        <v>83</v>
      </c>
      <c r="BK2725" s="239">
        <f>ROUND(I2725*H2725,2)</f>
        <v>0</v>
      </c>
      <c r="BL2725" s="18" t="s">
        <v>303</v>
      </c>
      <c r="BM2725" s="238" t="s">
        <v>2312</v>
      </c>
    </row>
    <row r="2726" s="13" customFormat="1">
      <c r="A2726" s="13"/>
      <c r="B2726" s="245"/>
      <c r="C2726" s="246"/>
      <c r="D2726" s="247" t="s">
        <v>218</v>
      </c>
      <c r="E2726" s="248" t="s">
        <v>1</v>
      </c>
      <c r="F2726" s="249" t="s">
        <v>219</v>
      </c>
      <c r="G2726" s="246"/>
      <c r="H2726" s="248" t="s">
        <v>1</v>
      </c>
      <c r="I2726" s="250"/>
      <c r="J2726" s="246"/>
      <c r="K2726" s="246"/>
      <c r="L2726" s="251"/>
      <c r="M2726" s="252"/>
      <c r="N2726" s="253"/>
      <c r="O2726" s="253"/>
      <c r="P2726" s="253"/>
      <c r="Q2726" s="253"/>
      <c r="R2726" s="253"/>
      <c r="S2726" s="253"/>
      <c r="T2726" s="254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T2726" s="255" t="s">
        <v>218</v>
      </c>
      <c r="AU2726" s="255" t="s">
        <v>85</v>
      </c>
      <c r="AV2726" s="13" t="s">
        <v>83</v>
      </c>
      <c r="AW2726" s="13" t="s">
        <v>32</v>
      </c>
      <c r="AX2726" s="13" t="s">
        <v>76</v>
      </c>
      <c r="AY2726" s="255" t="s">
        <v>205</v>
      </c>
    </row>
    <row r="2727" s="13" customFormat="1">
      <c r="A2727" s="13"/>
      <c r="B2727" s="245"/>
      <c r="C2727" s="246"/>
      <c r="D2727" s="247" t="s">
        <v>218</v>
      </c>
      <c r="E2727" s="248" t="s">
        <v>1</v>
      </c>
      <c r="F2727" s="249" t="s">
        <v>220</v>
      </c>
      <c r="G2727" s="246"/>
      <c r="H2727" s="248" t="s">
        <v>1</v>
      </c>
      <c r="I2727" s="250"/>
      <c r="J2727" s="246"/>
      <c r="K2727" s="246"/>
      <c r="L2727" s="251"/>
      <c r="M2727" s="252"/>
      <c r="N2727" s="253"/>
      <c r="O2727" s="253"/>
      <c r="P2727" s="253"/>
      <c r="Q2727" s="253"/>
      <c r="R2727" s="253"/>
      <c r="S2727" s="253"/>
      <c r="T2727" s="254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T2727" s="255" t="s">
        <v>218</v>
      </c>
      <c r="AU2727" s="255" t="s">
        <v>85</v>
      </c>
      <c r="AV2727" s="13" t="s">
        <v>83</v>
      </c>
      <c r="AW2727" s="13" t="s">
        <v>32</v>
      </c>
      <c r="AX2727" s="13" t="s">
        <v>76</v>
      </c>
      <c r="AY2727" s="255" t="s">
        <v>205</v>
      </c>
    </row>
    <row r="2728" s="13" customFormat="1">
      <c r="A2728" s="13"/>
      <c r="B2728" s="245"/>
      <c r="C2728" s="246"/>
      <c r="D2728" s="247" t="s">
        <v>218</v>
      </c>
      <c r="E2728" s="248" t="s">
        <v>1</v>
      </c>
      <c r="F2728" s="249" t="s">
        <v>222</v>
      </c>
      <c r="G2728" s="246"/>
      <c r="H2728" s="248" t="s">
        <v>1</v>
      </c>
      <c r="I2728" s="250"/>
      <c r="J2728" s="246"/>
      <c r="K2728" s="246"/>
      <c r="L2728" s="251"/>
      <c r="M2728" s="252"/>
      <c r="N2728" s="253"/>
      <c r="O2728" s="253"/>
      <c r="P2728" s="253"/>
      <c r="Q2728" s="253"/>
      <c r="R2728" s="253"/>
      <c r="S2728" s="253"/>
      <c r="T2728" s="254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T2728" s="255" t="s">
        <v>218</v>
      </c>
      <c r="AU2728" s="255" t="s">
        <v>85</v>
      </c>
      <c r="AV2728" s="13" t="s">
        <v>83</v>
      </c>
      <c r="AW2728" s="13" t="s">
        <v>32</v>
      </c>
      <c r="AX2728" s="13" t="s">
        <v>76</v>
      </c>
      <c r="AY2728" s="255" t="s">
        <v>205</v>
      </c>
    </row>
    <row r="2729" s="13" customFormat="1">
      <c r="A2729" s="13"/>
      <c r="B2729" s="245"/>
      <c r="C2729" s="246"/>
      <c r="D2729" s="247" t="s">
        <v>218</v>
      </c>
      <c r="E2729" s="248" t="s">
        <v>1</v>
      </c>
      <c r="F2729" s="249" t="s">
        <v>2310</v>
      </c>
      <c r="G2729" s="246"/>
      <c r="H2729" s="248" t="s">
        <v>1</v>
      </c>
      <c r="I2729" s="250"/>
      <c r="J2729" s="246"/>
      <c r="K2729" s="246"/>
      <c r="L2729" s="251"/>
      <c r="M2729" s="252"/>
      <c r="N2729" s="253"/>
      <c r="O2729" s="253"/>
      <c r="P2729" s="253"/>
      <c r="Q2729" s="253"/>
      <c r="R2729" s="253"/>
      <c r="S2729" s="253"/>
      <c r="T2729" s="254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T2729" s="255" t="s">
        <v>218</v>
      </c>
      <c r="AU2729" s="255" t="s">
        <v>85</v>
      </c>
      <c r="AV2729" s="13" t="s">
        <v>83</v>
      </c>
      <c r="AW2729" s="13" t="s">
        <v>32</v>
      </c>
      <c r="AX2729" s="13" t="s">
        <v>76</v>
      </c>
      <c r="AY2729" s="255" t="s">
        <v>205</v>
      </c>
    </row>
    <row r="2730" s="14" customFormat="1">
      <c r="A2730" s="14"/>
      <c r="B2730" s="256"/>
      <c r="C2730" s="257"/>
      <c r="D2730" s="247" t="s">
        <v>218</v>
      </c>
      <c r="E2730" s="258" t="s">
        <v>1</v>
      </c>
      <c r="F2730" s="259" t="s">
        <v>2313</v>
      </c>
      <c r="G2730" s="257"/>
      <c r="H2730" s="260">
        <v>0.23599999999999999</v>
      </c>
      <c r="I2730" s="261"/>
      <c r="J2730" s="257"/>
      <c r="K2730" s="257"/>
      <c r="L2730" s="262"/>
      <c r="M2730" s="263"/>
      <c r="N2730" s="264"/>
      <c r="O2730" s="264"/>
      <c r="P2730" s="264"/>
      <c r="Q2730" s="264"/>
      <c r="R2730" s="264"/>
      <c r="S2730" s="264"/>
      <c r="T2730" s="265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66" t="s">
        <v>218</v>
      </c>
      <c r="AU2730" s="266" t="s">
        <v>85</v>
      </c>
      <c r="AV2730" s="14" t="s">
        <v>85</v>
      </c>
      <c r="AW2730" s="14" t="s">
        <v>32</v>
      </c>
      <c r="AX2730" s="14" t="s">
        <v>76</v>
      </c>
      <c r="AY2730" s="266" t="s">
        <v>205</v>
      </c>
    </row>
    <row r="2731" s="14" customFormat="1">
      <c r="A2731" s="14"/>
      <c r="B2731" s="256"/>
      <c r="C2731" s="257"/>
      <c r="D2731" s="247" t="s">
        <v>218</v>
      </c>
      <c r="E2731" s="258" t="s">
        <v>1</v>
      </c>
      <c r="F2731" s="259" t="s">
        <v>2314</v>
      </c>
      <c r="G2731" s="257"/>
      <c r="H2731" s="260">
        <v>0.024</v>
      </c>
      <c r="I2731" s="261"/>
      <c r="J2731" s="257"/>
      <c r="K2731" s="257"/>
      <c r="L2731" s="262"/>
      <c r="M2731" s="263"/>
      <c r="N2731" s="264"/>
      <c r="O2731" s="264"/>
      <c r="P2731" s="264"/>
      <c r="Q2731" s="264"/>
      <c r="R2731" s="264"/>
      <c r="S2731" s="264"/>
      <c r="T2731" s="265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T2731" s="266" t="s">
        <v>218</v>
      </c>
      <c r="AU2731" s="266" t="s">
        <v>85</v>
      </c>
      <c r="AV2731" s="14" t="s">
        <v>85</v>
      </c>
      <c r="AW2731" s="14" t="s">
        <v>32</v>
      </c>
      <c r="AX2731" s="14" t="s">
        <v>76</v>
      </c>
      <c r="AY2731" s="266" t="s">
        <v>205</v>
      </c>
    </row>
    <row r="2732" s="15" customFormat="1">
      <c r="A2732" s="15"/>
      <c r="B2732" s="267"/>
      <c r="C2732" s="268"/>
      <c r="D2732" s="247" t="s">
        <v>218</v>
      </c>
      <c r="E2732" s="269" t="s">
        <v>1</v>
      </c>
      <c r="F2732" s="270" t="s">
        <v>229</v>
      </c>
      <c r="G2732" s="268"/>
      <c r="H2732" s="271">
        <v>0.26000000000000001</v>
      </c>
      <c r="I2732" s="272"/>
      <c r="J2732" s="268"/>
      <c r="K2732" s="268"/>
      <c r="L2732" s="273"/>
      <c r="M2732" s="274"/>
      <c r="N2732" s="275"/>
      <c r="O2732" s="275"/>
      <c r="P2732" s="275"/>
      <c r="Q2732" s="275"/>
      <c r="R2732" s="275"/>
      <c r="S2732" s="275"/>
      <c r="T2732" s="276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T2732" s="277" t="s">
        <v>218</v>
      </c>
      <c r="AU2732" s="277" t="s">
        <v>85</v>
      </c>
      <c r="AV2732" s="15" t="s">
        <v>213</v>
      </c>
      <c r="AW2732" s="15" t="s">
        <v>32</v>
      </c>
      <c r="AX2732" s="15" t="s">
        <v>83</v>
      </c>
      <c r="AY2732" s="277" t="s">
        <v>205</v>
      </c>
    </row>
    <row r="2733" s="2" customFormat="1" ht="21.75" customHeight="1">
      <c r="A2733" s="39"/>
      <c r="B2733" s="40"/>
      <c r="C2733" s="289" t="s">
        <v>2315</v>
      </c>
      <c r="D2733" s="289" t="s">
        <v>386</v>
      </c>
      <c r="E2733" s="290" t="s">
        <v>2316</v>
      </c>
      <c r="F2733" s="291" t="s">
        <v>2317</v>
      </c>
      <c r="G2733" s="292" t="s">
        <v>357</v>
      </c>
      <c r="H2733" s="293">
        <v>0.085000000000000006</v>
      </c>
      <c r="I2733" s="294"/>
      <c r="J2733" s="295">
        <f>ROUND(I2733*H2733,2)</f>
        <v>0</v>
      </c>
      <c r="K2733" s="291" t="s">
        <v>212</v>
      </c>
      <c r="L2733" s="296"/>
      <c r="M2733" s="297" t="s">
        <v>1</v>
      </c>
      <c r="N2733" s="298" t="s">
        <v>41</v>
      </c>
      <c r="O2733" s="92"/>
      <c r="P2733" s="236">
        <f>O2733*H2733</f>
        <v>0</v>
      </c>
      <c r="Q2733" s="236">
        <v>1</v>
      </c>
      <c r="R2733" s="236">
        <f>Q2733*H2733</f>
        <v>0.085000000000000006</v>
      </c>
      <c r="S2733" s="236">
        <v>0</v>
      </c>
      <c r="T2733" s="237">
        <f>S2733*H2733</f>
        <v>0</v>
      </c>
      <c r="U2733" s="39"/>
      <c r="V2733" s="39"/>
      <c r="W2733" s="39"/>
      <c r="X2733" s="39"/>
      <c r="Y2733" s="39"/>
      <c r="Z2733" s="39"/>
      <c r="AA2733" s="39"/>
      <c r="AB2733" s="39"/>
      <c r="AC2733" s="39"/>
      <c r="AD2733" s="39"/>
      <c r="AE2733" s="39"/>
      <c r="AR2733" s="238" t="s">
        <v>473</v>
      </c>
      <c r="AT2733" s="238" t="s">
        <v>386</v>
      </c>
      <c r="AU2733" s="238" t="s">
        <v>85</v>
      </c>
      <c r="AY2733" s="18" t="s">
        <v>205</v>
      </c>
      <c r="BE2733" s="239">
        <f>IF(N2733="základní",J2733,0)</f>
        <v>0</v>
      </c>
      <c r="BF2733" s="239">
        <f>IF(N2733="snížená",J2733,0)</f>
        <v>0</v>
      </c>
      <c r="BG2733" s="239">
        <f>IF(N2733="zákl. přenesená",J2733,0)</f>
        <v>0</v>
      </c>
      <c r="BH2733" s="239">
        <f>IF(N2733="sníž. přenesená",J2733,0)</f>
        <v>0</v>
      </c>
      <c r="BI2733" s="239">
        <f>IF(N2733="nulová",J2733,0)</f>
        <v>0</v>
      </c>
      <c r="BJ2733" s="18" t="s">
        <v>83</v>
      </c>
      <c r="BK2733" s="239">
        <f>ROUND(I2733*H2733,2)</f>
        <v>0</v>
      </c>
      <c r="BL2733" s="18" t="s">
        <v>303</v>
      </c>
      <c r="BM2733" s="238" t="s">
        <v>2318</v>
      </c>
    </row>
    <row r="2734" s="13" customFormat="1">
      <c r="A2734" s="13"/>
      <c r="B2734" s="245"/>
      <c r="C2734" s="246"/>
      <c r="D2734" s="247" t="s">
        <v>218</v>
      </c>
      <c r="E2734" s="248" t="s">
        <v>1</v>
      </c>
      <c r="F2734" s="249" t="s">
        <v>219</v>
      </c>
      <c r="G2734" s="246"/>
      <c r="H2734" s="248" t="s">
        <v>1</v>
      </c>
      <c r="I2734" s="250"/>
      <c r="J2734" s="246"/>
      <c r="K2734" s="246"/>
      <c r="L2734" s="251"/>
      <c r="M2734" s="252"/>
      <c r="N2734" s="253"/>
      <c r="O2734" s="253"/>
      <c r="P2734" s="253"/>
      <c r="Q2734" s="253"/>
      <c r="R2734" s="253"/>
      <c r="S2734" s="253"/>
      <c r="T2734" s="254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T2734" s="255" t="s">
        <v>218</v>
      </c>
      <c r="AU2734" s="255" t="s">
        <v>85</v>
      </c>
      <c r="AV2734" s="13" t="s">
        <v>83</v>
      </c>
      <c r="AW2734" s="13" t="s">
        <v>32</v>
      </c>
      <c r="AX2734" s="13" t="s">
        <v>76</v>
      </c>
      <c r="AY2734" s="255" t="s">
        <v>205</v>
      </c>
    </row>
    <row r="2735" s="13" customFormat="1">
      <c r="A2735" s="13"/>
      <c r="B2735" s="245"/>
      <c r="C2735" s="246"/>
      <c r="D2735" s="247" t="s">
        <v>218</v>
      </c>
      <c r="E2735" s="248" t="s">
        <v>1</v>
      </c>
      <c r="F2735" s="249" t="s">
        <v>220</v>
      </c>
      <c r="G2735" s="246"/>
      <c r="H2735" s="248" t="s">
        <v>1</v>
      </c>
      <c r="I2735" s="250"/>
      <c r="J2735" s="246"/>
      <c r="K2735" s="246"/>
      <c r="L2735" s="251"/>
      <c r="M2735" s="252"/>
      <c r="N2735" s="253"/>
      <c r="O2735" s="253"/>
      <c r="P2735" s="253"/>
      <c r="Q2735" s="253"/>
      <c r="R2735" s="253"/>
      <c r="S2735" s="253"/>
      <c r="T2735" s="254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T2735" s="255" t="s">
        <v>218</v>
      </c>
      <c r="AU2735" s="255" t="s">
        <v>85</v>
      </c>
      <c r="AV2735" s="13" t="s">
        <v>83</v>
      </c>
      <c r="AW2735" s="13" t="s">
        <v>32</v>
      </c>
      <c r="AX2735" s="13" t="s">
        <v>76</v>
      </c>
      <c r="AY2735" s="255" t="s">
        <v>205</v>
      </c>
    </row>
    <row r="2736" s="13" customFormat="1">
      <c r="A2736" s="13"/>
      <c r="B2736" s="245"/>
      <c r="C2736" s="246"/>
      <c r="D2736" s="247" t="s">
        <v>218</v>
      </c>
      <c r="E2736" s="248" t="s">
        <v>1</v>
      </c>
      <c r="F2736" s="249" t="s">
        <v>222</v>
      </c>
      <c r="G2736" s="246"/>
      <c r="H2736" s="248" t="s">
        <v>1</v>
      </c>
      <c r="I2736" s="250"/>
      <c r="J2736" s="246"/>
      <c r="K2736" s="246"/>
      <c r="L2736" s="251"/>
      <c r="M2736" s="252"/>
      <c r="N2736" s="253"/>
      <c r="O2736" s="253"/>
      <c r="P2736" s="253"/>
      <c r="Q2736" s="253"/>
      <c r="R2736" s="253"/>
      <c r="S2736" s="253"/>
      <c r="T2736" s="254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T2736" s="255" t="s">
        <v>218</v>
      </c>
      <c r="AU2736" s="255" t="s">
        <v>85</v>
      </c>
      <c r="AV2736" s="13" t="s">
        <v>83</v>
      </c>
      <c r="AW2736" s="13" t="s">
        <v>32</v>
      </c>
      <c r="AX2736" s="13" t="s">
        <v>76</v>
      </c>
      <c r="AY2736" s="255" t="s">
        <v>205</v>
      </c>
    </row>
    <row r="2737" s="13" customFormat="1">
      <c r="A2737" s="13"/>
      <c r="B2737" s="245"/>
      <c r="C2737" s="246"/>
      <c r="D2737" s="247" t="s">
        <v>218</v>
      </c>
      <c r="E2737" s="248" t="s">
        <v>1</v>
      </c>
      <c r="F2737" s="249" t="s">
        <v>2310</v>
      </c>
      <c r="G2737" s="246"/>
      <c r="H2737" s="248" t="s">
        <v>1</v>
      </c>
      <c r="I2737" s="250"/>
      <c r="J2737" s="246"/>
      <c r="K2737" s="246"/>
      <c r="L2737" s="251"/>
      <c r="M2737" s="252"/>
      <c r="N2737" s="253"/>
      <c r="O2737" s="253"/>
      <c r="P2737" s="253"/>
      <c r="Q2737" s="253"/>
      <c r="R2737" s="253"/>
      <c r="S2737" s="253"/>
      <c r="T2737" s="254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T2737" s="255" t="s">
        <v>218</v>
      </c>
      <c r="AU2737" s="255" t="s">
        <v>85</v>
      </c>
      <c r="AV2737" s="13" t="s">
        <v>83</v>
      </c>
      <c r="AW2737" s="13" t="s">
        <v>32</v>
      </c>
      <c r="AX2737" s="13" t="s">
        <v>76</v>
      </c>
      <c r="AY2737" s="255" t="s">
        <v>205</v>
      </c>
    </row>
    <row r="2738" s="14" customFormat="1">
      <c r="A2738" s="14"/>
      <c r="B2738" s="256"/>
      <c r="C2738" s="257"/>
      <c r="D2738" s="247" t="s">
        <v>218</v>
      </c>
      <c r="E2738" s="258" t="s">
        <v>1</v>
      </c>
      <c r="F2738" s="259" t="s">
        <v>2319</v>
      </c>
      <c r="G2738" s="257"/>
      <c r="H2738" s="260">
        <v>0.076999999999999999</v>
      </c>
      <c r="I2738" s="261"/>
      <c r="J2738" s="257"/>
      <c r="K2738" s="257"/>
      <c r="L2738" s="262"/>
      <c r="M2738" s="263"/>
      <c r="N2738" s="264"/>
      <c r="O2738" s="264"/>
      <c r="P2738" s="264"/>
      <c r="Q2738" s="264"/>
      <c r="R2738" s="264"/>
      <c r="S2738" s="264"/>
      <c r="T2738" s="265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T2738" s="266" t="s">
        <v>218</v>
      </c>
      <c r="AU2738" s="266" t="s">
        <v>85</v>
      </c>
      <c r="AV2738" s="14" t="s">
        <v>85</v>
      </c>
      <c r="AW2738" s="14" t="s">
        <v>32</v>
      </c>
      <c r="AX2738" s="14" t="s">
        <v>76</v>
      </c>
      <c r="AY2738" s="266" t="s">
        <v>205</v>
      </c>
    </row>
    <row r="2739" s="14" customFormat="1">
      <c r="A2739" s="14"/>
      <c r="B2739" s="256"/>
      <c r="C2739" s="257"/>
      <c r="D2739" s="247" t="s">
        <v>218</v>
      </c>
      <c r="E2739" s="258" t="s">
        <v>1</v>
      </c>
      <c r="F2739" s="259" t="s">
        <v>2320</v>
      </c>
      <c r="G2739" s="257"/>
      <c r="H2739" s="260">
        <v>0.0080000000000000002</v>
      </c>
      <c r="I2739" s="261"/>
      <c r="J2739" s="257"/>
      <c r="K2739" s="257"/>
      <c r="L2739" s="262"/>
      <c r="M2739" s="263"/>
      <c r="N2739" s="264"/>
      <c r="O2739" s="264"/>
      <c r="P2739" s="264"/>
      <c r="Q2739" s="264"/>
      <c r="R2739" s="264"/>
      <c r="S2739" s="264"/>
      <c r="T2739" s="265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T2739" s="266" t="s">
        <v>218</v>
      </c>
      <c r="AU2739" s="266" t="s">
        <v>85</v>
      </c>
      <c r="AV2739" s="14" t="s">
        <v>85</v>
      </c>
      <c r="AW2739" s="14" t="s">
        <v>32</v>
      </c>
      <c r="AX2739" s="14" t="s">
        <v>76</v>
      </c>
      <c r="AY2739" s="266" t="s">
        <v>205</v>
      </c>
    </row>
    <row r="2740" s="15" customFormat="1">
      <c r="A2740" s="15"/>
      <c r="B2740" s="267"/>
      <c r="C2740" s="268"/>
      <c r="D2740" s="247" t="s">
        <v>218</v>
      </c>
      <c r="E2740" s="269" t="s">
        <v>1</v>
      </c>
      <c r="F2740" s="270" t="s">
        <v>229</v>
      </c>
      <c r="G2740" s="268"/>
      <c r="H2740" s="271">
        <v>0.085000000000000006</v>
      </c>
      <c r="I2740" s="272"/>
      <c r="J2740" s="268"/>
      <c r="K2740" s="268"/>
      <c r="L2740" s="273"/>
      <c r="M2740" s="274"/>
      <c r="N2740" s="275"/>
      <c r="O2740" s="275"/>
      <c r="P2740" s="275"/>
      <c r="Q2740" s="275"/>
      <c r="R2740" s="275"/>
      <c r="S2740" s="275"/>
      <c r="T2740" s="276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T2740" s="277" t="s">
        <v>218</v>
      </c>
      <c r="AU2740" s="277" t="s">
        <v>85</v>
      </c>
      <c r="AV2740" s="15" t="s">
        <v>213</v>
      </c>
      <c r="AW2740" s="15" t="s">
        <v>32</v>
      </c>
      <c r="AX2740" s="15" t="s">
        <v>83</v>
      </c>
      <c r="AY2740" s="277" t="s">
        <v>205</v>
      </c>
    </row>
    <row r="2741" s="2" customFormat="1" ht="24.15" customHeight="1">
      <c r="A2741" s="39"/>
      <c r="B2741" s="40"/>
      <c r="C2741" s="289" t="s">
        <v>2321</v>
      </c>
      <c r="D2741" s="289" t="s">
        <v>386</v>
      </c>
      <c r="E2741" s="290" t="s">
        <v>2322</v>
      </c>
      <c r="F2741" s="291" t="s">
        <v>2323</v>
      </c>
      <c r="G2741" s="292" t="s">
        <v>357</v>
      </c>
      <c r="H2741" s="293">
        <v>0.41799999999999998</v>
      </c>
      <c r="I2741" s="294"/>
      <c r="J2741" s="295">
        <f>ROUND(I2741*H2741,2)</f>
        <v>0</v>
      </c>
      <c r="K2741" s="291" t="s">
        <v>212</v>
      </c>
      <c r="L2741" s="296"/>
      <c r="M2741" s="297" t="s">
        <v>1</v>
      </c>
      <c r="N2741" s="298" t="s">
        <v>41</v>
      </c>
      <c r="O2741" s="92"/>
      <c r="P2741" s="236">
        <f>O2741*H2741</f>
        <v>0</v>
      </c>
      <c r="Q2741" s="236">
        <v>1</v>
      </c>
      <c r="R2741" s="236">
        <f>Q2741*H2741</f>
        <v>0.41799999999999998</v>
      </c>
      <c r="S2741" s="236">
        <v>0</v>
      </c>
      <c r="T2741" s="237">
        <f>S2741*H2741</f>
        <v>0</v>
      </c>
      <c r="U2741" s="39"/>
      <c r="V2741" s="39"/>
      <c r="W2741" s="39"/>
      <c r="X2741" s="39"/>
      <c r="Y2741" s="39"/>
      <c r="Z2741" s="39"/>
      <c r="AA2741" s="39"/>
      <c r="AB2741" s="39"/>
      <c r="AC2741" s="39"/>
      <c r="AD2741" s="39"/>
      <c r="AE2741" s="39"/>
      <c r="AR2741" s="238" t="s">
        <v>473</v>
      </c>
      <c r="AT2741" s="238" t="s">
        <v>386</v>
      </c>
      <c r="AU2741" s="238" t="s">
        <v>85</v>
      </c>
      <c r="AY2741" s="18" t="s">
        <v>205</v>
      </c>
      <c r="BE2741" s="239">
        <f>IF(N2741="základní",J2741,0)</f>
        <v>0</v>
      </c>
      <c r="BF2741" s="239">
        <f>IF(N2741="snížená",J2741,0)</f>
        <v>0</v>
      </c>
      <c r="BG2741" s="239">
        <f>IF(N2741="zákl. přenesená",J2741,0)</f>
        <v>0</v>
      </c>
      <c r="BH2741" s="239">
        <f>IF(N2741="sníž. přenesená",J2741,0)</f>
        <v>0</v>
      </c>
      <c r="BI2741" s="239">
        <f>IF(N2741="nulová",J2741,0)</f>
        <v>0</v>
      </c>
      <c r="BJ2741" s="18" t="s">
        <v>83</v>
      </c>
      <c r="BK2741" s="239">
        <f>ROUND(I2741*H2741,2)</f>
        <v>0</v>
      </c>
      <c r="BL2741" s="18" t="s">
        <v>303</v>
      </c>
      <c r="BM2741" s="238" t="s">
        <v>2324</v>
      </c>
    </row>
    <row r="2742" s="13" customFormat="1">
      <c r="A2742" s="13"/>
      <c r="B2742" s="245"/>
      <c r="C2742" s="246"/>
      <c r="D2742" s="247" t="s">
        <v>218</v>
      </c>
      <c r="E2742" s="248" t="s">
        <v>1</v>
      </c>
      <c r="F2742" s="249" t="s">
        <v>219</v>
      </c>
      <c r="G2742" s="246"/>
      <c r="H2742" s="248" t="s">
        <v>1</v>
      </c>
      <c r="I2742" s="250"/>
      <c r="J2742" s="246"/>
      <c r="K2742" s="246"/>
      <c r="L2742" s="251"/>
      <c r="M2742" s="252"/>
      <c r="N2742" s="253"/>
      <c r="O2742" s="253"/>
      <c r="P2742" s="253"/>
      <c r="Q2742" s="253"/>
      <c r="R2742" s="253"/>
      <c r="S2742" s="253"/>
      <c r="T2742" s="254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T2742" s="255" t="s">
        <v>218</v>
      </c>
      <c r="AU2742" s="255" t="s">
        <v>85</v>
      </c>
      <c r="AV2742" s="13" t="s">
        <v>83</v>
      </c>
      <c r="AW2742" s="13" t="s">
        <v>32</v>
      </c>
      <c r="AX2742" s="13" t="s">
        <v>76</v>
      </c>
      <c r="AY2742" s="255" t="s">
        <v>205</v>
      </c>
    </row>
    <row r="2743" s="13" customFormat="1">
      <c r="A2743" s="13"/>
      <c r="B2743" s="245"/>
      <c r="C2743" s="246"/>
      <c r="D2743" s="247" t="s">
        <v>218</v>
      </c>
      <c r="E2743" s="248" t="s">
        <v>1</v>
      </c>
      <c r="F2743" s="249" t="s">
        <v>220</v>
      </c>
      <c r="G2743" s="246"/>
      <c r="H2743" s="248" t="s">
        <v>1</v>
      </c>
      <c r="I2743" s="250"/>
      <c r="J2743" s="246"/>
      <c r="K2743" s="246"/>
      <c r="L2743" s="251"/>
      <c r="M2743" s="252"/>
      <c r="N2743" s="253"/>
      <c r="O2743" s="253"/>
      <c r="P2743" s="253"/>
      <c r="Q2743" s="253"/>
      <c r="R2743" s="253"/>
      <c r="S2743" s="253"/>
      <c r="T2743" s="254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T2743" s="255" t="s">
        <v>218</v>
      </c>
      <c r="AU2743" s="255" t="s">
        <v>85</v>
      </c>
      <c r="AV2743" s="13" t="s">
        <v>83</v>
      </c>
      <c r="AW2743" s="13" t="s">
        <v>32</v>
      </c>
      <c r="AX2743" s="13" t="s">
        <v>76</v>
      </c>
      <c r="AY2743" s="255" t="s">
        <v>205</v>
      </c>
    </row>
    <row r="2744" s="13" customFormat="1">
      <c r="A2744" s="13"/>
      <c r="B2744" s="245"/>
      <c r="C2744" s="246"/>
      <c r="D2744" s="247" t="s">
        <v>218</v>
      </c>
      <c r="E2744" s="248" t="s">
        <v>1</v>
      </c>
      <c r="F2744" s="249" t="s">
        <v>222</v>
      </c>
      <c r="G2744" s="246"/>
      <c r="H2744" s="248" t="s">
        <v>1</v>
      </c>
      <c r="I2744" s="250"/>
      <c r="J2744" s="246"/>
      <c r="K2744" s="246"/>
      <c r="L2744" s="251"/>
      <c r="M2744" s="252"/>
      <c r="N2744" s="253"/>
      <c r="O2744" s="253"/>
      <c r="P2744" s="253"/>
      <c r="Q2744" s="253"/>
      <c r="R2744" s="253"/>
      <c r="S2744" s="253"/>
      <c r="T2744" s="254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T2744" s="255" t="s">
        <v>218</v>
      </c>
      <c r="AU2744" s="255" t="s">
        <v>85</v>
      </c>
      <c r="AV2744" s="13" t="s">
        <v>83</v>
      </c>
      <c r="AW2744" s="13" t="s">
        <v>32</v>
      </c>
      <c r="AX2744" s="13" t="s">
        <v>76</v>
      </c>
      <c r="AY2744" s="255" t="s">
        <v>205</v>
      </c>
    </row>
    <row r="2745" s="13" customFormat="1">
      <c r="A2745" s="13"/>
      <c r="B2745" s="245"/>
      <c r="C2745" s="246"/>
      <c r="D2745" s="247" t="s">
        <v>218</v>
      </c>
      <c r="E2745" s="248" t="s">
        <v>1</v>
      </c>
      <c r="F2745" s="249" t="s">
        <v>2310</v>
      </c>
      <c r="G2745" s="246"/>
      <c r="H2745" s="248" t="s">
        <v>1</v>
      </c>
      <c r="I2745" s="250"/>
      <c r="J2745" s="246"/>
      <c r="K2745" s="246"/>
      <c r="L2745" s="251"/>
      <c r="M2745" s="252"/>
      <c r="N2745" s="253"/>
      <c r="O2745" s="253"/>
      <c r="P2745" s="253"/>
      <c r="Q2745" s="253"/>
      <c r="R2745" s="253"/>
      <c r="S2745" s="253"/>
      <c r="T2745" s="254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T2745" s="255" t="s">
        <v>218</v>
      </c>
      <c r="AU2745" s="255" t="s">
        <v>85</v>
      </c>
      <c r="AV2745" s="13" t="s">
        <v>83</v>
      </c>
      <c r="AW2745" s="13" t="s">
        <v>32</v>
      </c>
      <c r="AX2745" s="13" t="s">
        <v>76</v>
      </c>
      <c r="AY2745" s="255" t="s">
        <v>205</v>
      </c>
    </row>
    <row r="2746" s="14" customFormat="1">
      <c r="A2746" s="14"/>
      <c r="B2746" s="256"/>
      <c r="C2746" s="257"/>
      <c r="D2746" s="247" t="s">
        <v>218</v>
      </c>
      <c r="E2746" s="258" t="s">
        <v>1</v>
      </c>
      <c r="F2746" s="259" t="s">
        <v>2325</v>
      </c>
      <c r="G2746" s="257"/>
      <c r="H2746" s="260">
        <v>0.38</v>
      </c>
      <c r="I2746" s="261"/>
      <c r="J2746" s="257"/>
      <c r="K2746" s="257"/>
      <c r="L2746" s="262"/>
      <c r="M2746" s="263"/>
      <c r="N2746" s="264"/>
      <c r="O2746" s="264"/>
      <c r="P2746" s="264"/>
      <c r="Q2746" s="264"/>
      <c r="R2746" s="264"/>
      <c r="S2746" s="264"/>
      <c r="T2746" s="265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T2746" s="266" t="s">
        <v>218</v>
      </c>
      <c r="AU2746" s="266" t="s">
        <v>85</v>
      </c>
      <c r="AV2746" s="14" t="s">
        <v>85</v>
      </c>
      <c r="AW2746" s="14" t="s">
        <v>32</v>
      </c>
      <c r="AX2746" s="14" t="s">
        <v>76</v>
      </c>
      <c r="AY2746" s="266" t="s">
        <v>205</v>
      </c>
    </row>
    <row r="2747" s="14" customFormat="1">
      <c r="A2747" s="14"/>
      <c r="B2747" s="256"/>
      <c r="C2747" s="257"/>
      <c r="D2747" s="247" t="s">
        <v>218</v>
      </c>
      <c r="E2747" s="258" t="s">
        <v>1</v>
      </c>
      <c r="F2747" s="259" t="s">
        <v>2326</v>
      </c>
      <c r="G2747" s="257"/>
      <c r="H2747" s="260">
        <v>0.037999999999999999</v>
      </c>
      <c r="I2747" s="261"/>
      <c r="J2747" s="257"/>
      <c r="K2747" s="257"/>
      <c r="L2747" s="262"/>
      <c r="M2747" s="263"/>
      <c r="N2747" s="264"/>
      <c r="O2747" s="264"/>
      <c r="P2747" s="264"/>
      <c r="Q2747" s="264"/>
      <c r="R2747" s="264"/>
      <c r="S2747" s="264"/>
      <c r="T2747" s="265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T2747" s="266" t="s">
        <v>218</v>
      </c>
      <c r="AU2747" s="266" t="s">
        <v>85</v>
      </c>
      <c r="AV2747" s="14" t="s">
        <v>85</v>
      </c>
      <c r="AW2747" s="14" t="s">
        <v>32</v>
      </c>
      <c r="AX2747" s="14" t="s">
        <v>76</v>
      </c>
      <c r="AY2747" s="266" t="s">
        <v>205</v>
      </c>
    </row>
    <row r="2748" s="15" customFormat="1">
      <c r="A2748" s="15"/>
      <c r="B2748" s="267"/>
      <c r="C2748" s="268"/>
      <c r="D2748" s="247" t="s">
        <v>218</v>
      </c>
      <c r="E2748" s="269" t="s">
        <v>1</v>
      </c>
      <c r="F2748" s="270" t="s">
        <v>229</v>
      </c>
      <c r="G2748" s="268"/>
      <c r="H2748" s="271">
        <v>0.41799999999999998</v>
      </c>
      <c r="I2748" s="272"/>
      <c r="J2748" s="268"/>
      <c r="K2748" s="268"/>
      <c r="L2748" s="273"/>
      <c r="M2748" s="274"/>
      <c r="N2748" s="275"/>
      <c r="O2748" s="275"/>
      <c r="P2748" s="275"/>
      <c r="Q2748" s="275"/>
      <c r="R2748" s="275"/>
      <c r="S2748" s="275"/>
      <c r="T2748" s="276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T2748" s="277" t="s">
        <v>218</v>
      </c>
      <c r="AU2748" s="277" t="s">
        <v>85</v>
      </c>
      <c r="AV2748" s="15" t="s">
        <v>213</v>
      </c>
      <c r="AW2748" s="15" t="s">
        <v>32</v>
      </c>
      <c r="AX2748" s="15" t="s">
        <v>83</v>
      </c>
      <c r="AY2748" s="277" t="s">
        <v>205</v>
      </c>
    </row>
    <row r="2749" s="2" customFormat="1" ht="24.15" customHeight="1">
      <c r="A2749" s="39"/>
      <c r="B2749" s="40"/>
      <c r="C2749" s="227" t="s">
        <v>2327</v>
      </c>
      <c r="D2749" s="227" t="s">
        <v>208</v>
      </c>
      <c r="E2749" s="228" t="s">
        <v>2328</v>
      </c>
      <c r="F2749" s="229" t="s">
        <v>2329</v>
      </c>
      <c r="G2749" s="230" t="s">
        <v>1634</v>
      </c>
      <c r="H2749" s="231">
        <v>356</v>
      </c>
      <c r="I2749" s="232"/>
      <c r="J2749" s="233">
        <f>ROUND(I2749*H2749,2)</f>
        <v>0</v>
      </c>
      <c r="K2749" s="229" t="s">
        <v>212</v>
      </c>
      <c r="L2749" s="45"/>
      <c r="M2749" s="234" t="s">
        <v>1</v>
      </c>
      <c r="N2749" s="235" t="s">
        <v>41</v>
      </c>
      <c r="O2749" s="92"/>
      <c r="P2749" s="236">
        <f>O2749*H2749</f>
        <v>0</v>
      </c>
      <c r="Q2749" s="236">
        <v>5.0000000000000002E-05</v>
      </c>
      <c r="R2749" s="236">
        <f>Q2749*H2749</f>
        <v>0.0178</v>
      </c>
      <c r="S2749" s="236">
        <v>0</v>
      </c>
      <c r="T2749" s="237">
        <f>S2749*H2749</f>
        <v>0</v>
      </c>
      <c r="U2749" s="39"/>
      <c r="V2749" s="39"/>
      <c r="W2749" s="39"/>
      <c r="X2749" s="39"/>
      <c r="Y2749" s="39"/>
      <c r="Z2749" s="39"/>
      <c r="AA2749" s="39"/>
      <c r="AB2749" s="39"/>
      <c r="AC2749" s="39"/>
      <c r="AD2749" s="39"/>
      <c r="AE2749" s="39"/>
      <c r="AR2749" s="238" t="s">
        <v>303</v>
      </c>
      <c r="AT2749" s="238" t="s">
        <v>208</v>
      </c>
      <c r="AU2749" s="238" t="s">
        <v>85</v>
      </c>
      <c r="AY2749" s="18" t="s">
        <v>205</v>
      </c>
      <c r="BE2749" s="239">
        <f>IF(N2749="základní",J2749,0)</f>
        <v>0</v>
      </c>
      <c r="BF2749" s="239">
        <f>IF(N2749="snížená",J2749,0)</f>
        <v>0</v>
      </c>
      <c r="BG2749" s="239">
        <f>IF(N2749="zákl. přenesená",J2749,0)</f>
        <v>0</v>
      </c>
      <c r="BH2749" s="239">
        <f>IF(N2749="sníž. přenesená",J2749,0)</f>
        <v>0</v>
      </c>
      <c r="BI2749" s="239">
        <f>IF(N2749="nulová",J2749,0)</f>
        <v>0</v>
      </c>
      <c r="BJ2749" s="18" t="s">
        <v>83</v>
      </c>
      <c r="BK2749" s="239">
        <f>ROUND(I2749*H2749,2)</f>
        <v>0</v>
      </c>
      <c r="BL2749" s="18" t="s">
        <v>303</v>
      </c>
      <c r="BM2749" s="238" t="s">
        <v>2330</v>
      </c>
    </row>
    <row r="2750" s="2" customFormat="1">
      <c r="A2750" s="39"/>
      <c r="B2750" s="40"/>
      <c r="C2750" s="41"/>
      <c r="D2750" s="240" t="s">
        <v>216</v>
      </c>
      <c r="E2750" s="41"/>
      <c r="F2750" s="241" t="s">
        <v>2331</v>
      </c>
      <c r="G2750" s="41"/>
      <c r="H2750" s="41"/>
      <c r="I2750" s="242"/>
      <c r="J2750" s="41"/>
      <c r="K2750" s="41"/>
      <c r="L2750" s="45"/>
      <c r="M2750" s="243"/>
      <c r="N2750" s="244"/>
      <c r="O2750" s="92"/>
      <c r="P2750" s="92"/>
      <c r="Q2750" s="92"/>
      <c r="R2750" s="92"/>
      <c r="S2750" s="92"/>
      <c r="T2750" s="93"/>
      <c r="U2750" s="39"/>
      <c r="V2750" s="39"/>
      <c r="W2750" s="39"/>
      <c r="X2750" s="39"/>
      <c r="Y2750" s="39"/>
      <c r="Z2750" s="39"/>
      <c r="AA2750" s="39"/>
      <c r="AB2750" s="39"/>
      <c r="AC2750" s="39"/>
      <c r="AD2750" s="39"/>
      <c r="AE2750" s="39"/>
      <c r="AT2750" s="18" t="s">
        <v>216</v>
      </c>
      <c r="AU2750" s="18" t="s">
        <v>85</v>
      </c>
    </row>
    <row r="2751" s="14" customFormat="1">
      <c r="A2751" s="14"/>
      <c r="B2751" s="256"/>
      <c r="C2751" s="257"/>
      <c r="D2751" s="247" t="s">
        <v>218</v>
      </c>
      <c r="E2751" s="257"/>
      <c r="F2751" s="259" t="s">
        <v>2332</v>
      </c>
      <c r="G2751" s="257"/>
      <c r="H2751" s="260">
        <v>356</v>
      </c>
      <c r="I2751" s="261"/>
      <c r="J2751" s="257"/>
      <c r="K2751" s="257"/>
      <c r="L2751" s="262"/>
      <c r="M2751" s="263"/>
      <c r="N2751" s="264"/>
      <c r="O2751" s="264"/>
      <c r="P2751" s="264"/>
      <c r="Q2751" s="264"/>
      <c r="R2751" s="264"/>
      <c r="S2751" s="264"/>
      <c r="T2751" s="265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T2751" s="266" t="s">
        <v>218</v>
      </c>
      <c r="AU2751" s="266" t="s">
        <v>85</v>
      </c>
      <c r="AV2751" s="14" t="s">
        <v>85</v>
      </c>
      <c r="AW2751" s="14" t="s">
        <v>4</v>
      </c>
      <c r="AX2751" s="14" t="s">
        <v>83</v>
      </c>
      <c r="AY2751" s="266" t="s">
        <v>205</v>
      </c>
    </row>
    <row r="2752" s="2" customFormat="1" ht="24.15" customHeight="1">
      <c r="A2752" s="39"/>
      <c r="B2752" s="40"/>
      <c r="C2752" s="289" t="s">
        <v>2333</v>
      </c>
      <c r="D2752" s="289" t="s">
        <v>386</v>
      </c>
      <c r="E2752" s="290" t="s">
        <v>2334</v>
      </c>
      <c r="F2752" s="291" t="s">
        <v>2335</v>
      </c>
      <c r="G2752" s="292" t="s">
        <v>357</v>
      </c>
      <c r="H2752" s="293">
        <v>0.111</v>
      </c>
      <c r="I2752" s="294"/>
      <c r="J2752" s="295">
        <f>ROUND(I2752*H2752,2)</f>
        <v>0</v>
      </c>
      <c r="K2752" s="291" t="s">
        <v>1</v>
      </c>
      <c r="L2752" s="296"/>
      <c r="M2752" s="297" t="s">
        <v>1</v>
      </c>
      <c r="N2752" s="298" t="s">
        <v>41</v>
      </c>
      <c r="O2752" s="92"/>
      <c r="P2752" s="236">
        <f>O2752*H2752</f>
        <v>0</v>
      </c>
      <c r="Q2752" s="236">
        <v>1</v>
      </c>
      <c r="R2752" s="236">
        <f>Q2752*H2752</f>
        <v>0.111</v>
      </c>
      <c r="S2752" s="236">
        <v>0</v>
      </c>
      <c r="T2752" s="237">
        <f>S2752*H2752</f>
        <v>0</v>
      </c>
      <c r="U2752" s="39"/>
      <c r="V2752" s="39"/>
      <c r="W2752" s="39"/>
      <c r="X2752" s="39"/>
      <c r="Y2752" s="39"/>
      <c r="Z2752" s="39"/>
      <c r="AA2752" s="39"/>
      <c r="AB2752" s="39"/>
      <c r="AC2752" s="39"/>
      <c r="AD2752" s="39"/>
      <c r="AE2752" s="39"/>
      <c r="AR2752" s="238" t="s">
        <v>473</v>
      </c>
      <c r="AT2752" s="238" t="s">
        <v>386</v>
      </c>
      <c r="AU2752" s="238" t="s">
        <v>85</v>
      </c>
      <c r="AY2752" s="18" t="s">
        <v>205</v>
      </c>
      <c r="BE2752" s="239">
        <f>IF(N2752="základní",J2752,0)</f>
        <v>0</v>
      </c>
      <c r="BF2752" s="239">
        <f>IF(N2752="snížená",J2752,0)</f>
        <v>0</v>
      </c>
      <c r="BG2752" s="239">
        <f>IF(N2752="zákl. přenesená",J2752,0)</f>
        <v>0</v>
      </c>
      <c r="BH2752" s="239">
        <f>IF(N2752="sníž. přenesená",J2752,0)</f>
        <v>0</v>
      </c>
      <c r="BI2752" s="239">
        <f>IF(N2752="nulová",J2752,0)</f>
        <v>0</v>
      </c>
      <c r="BJ2752" s="18" t="s">
        <v>83</v>
      </c>
      <c r="BK2752" s="239">
        <f>ROUND(I2752*H2752,2)</f>
        <v>0</v>
      </c>
      <c r="BL2752" s="18" t="s">
        <v>303</v>
      </c>
      <c r="BM2752" s="238" t="s">
        <v>2336</v>
      </c>
    </row>
    <row r="2753" s="13" customFormat="1">
      <c r="A2753" s="13"/>
      <c r="B2753" s="245"/>
      <c r="C2753" s="246"/>
      <c r="D2753" s="247" t="s">
        <v>218</v>
      </c>
      <c r="E2753" s="248" t="s">
        <v>1</v>
      </c>
      <c r="F2753" s="249" t="s">
        <v>219</v>
      </c>
      <c r="G2753" s="246"/>
      <c r="H2753" s="248" t="s">
        <v>1</v>
      </c>
      <c r="I2753" s="250"/>
      <c r="J2753" s="246"/>
      <c r="K2753" s="246"/>
      <c r="L2753" s="251"/>
      <c r="M2753" s="252"/>
      <c r="N2753" s="253"/>
      <c r="O2753" s="253"/>
      <c r="P2753" s="253"/>
      <c r="Q2753" s="253"/>
      <c r="R2753" s="253"/>
      <c r="S2753" s="253"/>
      <c r="T2753" s="254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T2753" s="255" t="s">
        <v>218</v>
      </c>
      <c r="AU2753" s="255" t="s">
        <v>85</v>
      </c>
      <c r="AV2753" s="13" t="s">
        <v>83</v>
      </c>
      <c r="AW2753" s="13" t="s">
        <v>32</v>
      </c>
      <c r="AX2753" s="13" t="s">
        <v>76</v>
      </c>
      <c r="AY2753" s="255" t="s">
        <v>205</v>
      </c>
    </row>
    <row r="2754" s="13" customFormat="1">
      <c r="A2754" s="13"/>
      <c r="B2754" s="245"/>
      <c r="C2754" s="246"/>
      <c r="D2754" s="247" t="s">
        <v>218</v>
      </c>
      <c r="E2754" s="248" t="s">
        <v>1</v>
      </c>
      <c r="F2754" s="249" t="s">
        <v>220</v>
      </c>
      <c r="G2754" s="246"/>
      <c r="H2754" s="248" t="s">
        <v>1</v>
      </c>
      <c r="I2754" s="250"/>
      <c r="J2754" s="246"/>
      <c r="K2754" s="246"/>
      <c r="L2754" s="251"/>
      <c r="M2754" s="252"/>
      <c r="N2754" s="253"/>
      <c r="O2754" s="253"/>
      <c r="P2754" s="253"/>
      <c r="Q2754" s="253"/>
      <c r="R2754" s="253"/>
      <c r="S2754" s="253"/>
      <c r="T2754" s="254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T2754" s="255" t="s">
        <v>218</v>
      </c>
      <c r="AU2754" s="255" t="s">
        <v>85</v>
      </c>
      <c r="AV2754" s="13" t="s">
        <v>83</v>
      </c>
      <c r="AW2754" s="13" t="s">
        <v>32</v>
      </c>
      <c r="AX2754" s="13" t="s">
        <v>76</v>
      </c>
      <c r="AY2754" s="255" t="s">
        <v>205</v>
      </c>
    </row>
    <row r="2755" s="13" customFormat="1">
      <c r="A2755" s="13"/>
      <c r="B2755" s="245"/>
      <c r="C2755" s="246"/>
      <c r="D2755" s="247" t="s">
        <v>218</v>
      </c>
      <c r="E2755" s="248" t="s">
        <v>1</v>
      </c>
      <c r="F2755" s="249" t="s">
        <v>222</v>
      </c>
      <c r="G2755" s="246"/>
      <c r="H2755" s="248" t="s">
        <v>1</v>
      </c>
      <c r="I2755" s="250"/>
      <c r="J2755" s="246"/>
      <c r="K2755" s="246"/>
      <c r="L2755" s="251"/>
      <c r="M2755" s="252"/>
      <c r="N2755" s="253"/>
      <c r="O2755" s="253"/>
      <c r="P2755" s="253"/>
      <c r="Q2755" s="253"/>
      <c r="R2755" s="253"/>
      <c r="S2755" s="253"/>
      <c r="T2755" s="254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T2755" s="255" t="s">
        <v>218</v>
      </c>
      <c r="AU2755" s="255" t="s">
        <v>85</v>
      </c>
      <c r="AV2755" s="13" t="s">
        <v>83</v>
      </c>
      <c r="AW2755" s="13" t="s">
        <v>32</v>
      </c>
      <c r="AX2755" s="13" t="s">
        <v>76</v>
      </c>
      <c r="AY2755" s="255" t="s">
        <v>205</v>
      </c>
    </row>
    <row r="2756" s="13" customFormat="1">
      <c r="A2756" s="13"/>
      <c r="B2756" s="245"/>
      <c r="C2756" s="246"/>
      <c r="D2756" s="247" t="s">
        <v>218</v>
      </c>
      <c r="E2756" s="248" t="s">
        <v>1</v>
      </c>
      <c r="F2756" s="249" t="s">
        <v>2337</v>
      </c>
      <c r="G2756" s="246"/>
      <c r="H2756" s="248" t="s">
        <v>1</v>
      </c>
      <c r="I2756" s="250"/>
      <c r="J2756" s="246"/>
      <c r="K2756" s="246"/>
      <c r="L2756" s="251"/>
      <c r="M2756" s="252"/>
      <c r="N2756" s="253"/>
      <c r="O2756" s="253"/>
      <c r="P2756" s="253"/>
      <c r="Q2756" s="253"/>
      <c r="R2756" s="253"/>
      <c r="S2756" s="253"/>
      <c r="T2756" s="254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T2756" s="255" t="s">
        <v>218</v>
      </c>
      <c r="AU2756" s="255" t="s">
        <v>85</v>
      </c>
      <c r="AV2756" s="13" t="s">
        <v>83</v>
      </c>
      <c r="AW2756" s="13" t="s">
        <v>32</v>
      </c>
      <c r="AX2756" s="13" t="s">
        <v>76</v>
      </c>
      <c r="AY2756" s="255" t="s">
        <v>205</v>
      </c>
    </row>
    <row r="2757" s="14" customFormat="1">
      <c r="A2757" s="14"/>
      <c r="B2757" s="256"/>
      <c r="C2757" s="257"/>
      <c r="D2757" s="247" t="s">
        <v>218</v>
      </c>
      <c r="E2757" s="258" t="s">
        <v>1</v>
      </c>
      <c r="F2757" s="259" t="s">
        <v>2338</v>
      </c>
      <c r="G2757" s="257"/>
      <c r="H2757" s="260">
        <v>0.10100000000000001</v>
      </c>
      <c r="I2757" s="261"/>
      <c r="J2757" s="257"/>
      <c r="K2757" s="257"/>
      <c r="L2757" s="262"/>
      <c r="M2757" s="263"/>
      <c r="N2757" s="264"/>
      <c r="O2757" s="264"/>
      <c r="P2757" s="264"/>
      <c r="Q2757" s="264"/>
      <c r="R2757" s="264"/>
      <c r="S2757" s="264"/>
      <c r="T2757" s="265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T2757" s="266" t="s">
        <v>218</v>
      </c>
      <c r="AU2757" s="266" t="s">
        <v>85</v>
      </c>
      <c r="AV2757" s="14" t="s">
        <v>85</v>
      </c>
      <c r="AW2757" s="14" t="s">
        <v>32</v>
      </c>
      <c r="AX2757" s="14" t="s">
        <v>76</v>
      </c>
      <c r="AY2757" s="266" t="s">
        <v>205</v>
      </c>
    </row>
    <row r="2758" s="14" customFormat="1">
      <c r="A2758" s="14"/>
      <c r="B2758" s="256"/>
      <c r="C2758" s="257"/>
      <c r="D2758" s="247" t="s">
        <v>218</v>
      </c>
      <c r="E2758" s="258" t="s">
        <v>1</v>
      </c>
      <c r="F2758" s="259" t="s">
        <v>2339</v>
      </c>
      <c r="G2758" s="257"/>
      <c r="H2758" s="260">
        <v>0.01</v>
      </c>
      <c r="I2758" s="261"/>
      <c r="J2758" s="257"/>
      <c r="K2758" s="257"/>
      <c r="L2758" s="262"/>
      <c r="M2758" s="263"/>
      <c r="N2758" s="264"/>
      <c r="O2758" s="264"/>
      <c r="P2758" s="264"/>
      <c r="Q2758" s="264"/>
      <c r="R2758" s="264"/>
      <c r="S2758" s="264"/>
      <c r="T2758" s="265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66" t="s">
        <v>218</v>
      </c>
      <c r="AU2758" s="266" t="s">
        <v>85</v>
      </c>
      <c r="AV2758" s="14" t="s">
        <v>85</v>
      </c>
      <c r="AW2758" s="14" t="s">
        <v>32</v>
      </c>
      <c r="AX2758" s="14" t="s">
        <v>76</v>
      </c>
      <c r="AY2758" s="266" t="s">
        <v>205</v>
      </c>
    </row>
    <row r="2759" s="15" customFormat="1">
      <c r="A2759" s="15"/>
      <c r="B2759" s="267"/>
      <c r="C2759" s="268"/>
      <c r="D2759" s="247" t="s">
        <v>218</v>
      </c>
      <c r="E2759" s="269" t="s">
        <v>1</v>
      </c>
      <c r="F2759" s="270" t="s">
        <v>229</v>
      </c>
      <c r="G2759" s="268"/>
      <c r="H2759" s="271">
        <v>0.111</v>
      </c>
      <c r="I2759" s="272"/>
      <c r="J2759" s="268"/>
      <c r="K2759" s="268"/>
      <c r="L2759" s="273"/>
      <c r="M2759" s="274"/>
      <c r="N2759" s="275"/>
      <c r="O2759" s="275"/>
      <c r="P2759" s="275"/>
      <c r="Q2759" s="275"/>
      <c r="R2759" s="275"/>
      <c r="S2759" s="275"/>
      <c r="T2759" s="276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T2759" s="277" t="s">
        <v>218</v>
      </c>
      <c r="AU2759" s="277" t="s">
        <v>85</v>
      </c>
      <c r="AV2759" s="15" t="s">
        <v>213</v>
      </c>
      <c r="AW2759" s="15" t="s">
        <v>32</v>
      </c>
      <c r="AX2759" s="15" t="s">
        <v>83</v>
      </c>
      <c r="AY2759" s="277" t="s">
        <v>205</v>
      </c>
    </row>
    <row r="2760" s="2" customFormat="1" ht="16.5" customHeight="1">
      <c r="A2760" s="39"/>
      <c r="B2760" s="40"/>
      <c r="C2760" s="289" t="s">
        <v>2340</v>
      </c>
      <c r="D2760" s="289" t="s">
        <v>386</v>
      </c>
      <c r="E2760" s="290" t="s">
        <v>2341</v>
      </c>
      <c r="F2760" s="291" t="s">
        <v>2342</v>
      </c>
      <c r="G2760" s="292" t="s">
        <v>547</v>
      </c>
      <c r="H2760" s="293">
        <v>5</v>
      </c>
      <c r="I2760" s="294"/>
      <c r="J2760" s="295">
        <f>ROUND(I2760*H2760,2)</f>
        <v>0</v>
      </c>
      <c r="K2760" s="291" t="s">
        <v>1</v>
      </c>
      <c r="L2760" s="296"/>
      <c r="M2760" s="297" t="s">
        <v>1</v>
      </c>
      <c r="N2760" s="298" t="s">
        <v>41</v>
      </c>
      <c r="O2760" s="92"/>
      <c r="P2760" s="236">
        <f>O2760*H2760</f>
        <v>0</v>
      </c>
      <c r="Q2760" s="236">
        <v>0.00014999999999999999</v>
      </c>
      <c r="R2760" s="236">
        <f>Q2760*H2760</f>
        <v>0.00074999999999999991</v>
      </c>
      <c r="S2760" s="236">
        <v>0</v>
      </c>
      <c r="T2760" s="237">
        <f>S2760*H2760</f>
        <v>0</v>
      </c>
      <c r="U2760" s="39"/>
      <c r="V2760" s="39"/>
      <c r="W2760" s="39"/>
      <c r="X2760" s="39"/>
      <c r="Y2760" s="39"/>
      <c r="Z2760" s="39"/>
      <c r="AA2760" s="39"/>
      <c r="AB2760" s="39"/>
      <c r="AC2760" s="39"/>
      <c r="AD2760" s="39"/>
      <c r="AE2760" s="39"/>
      <c r="AR2760" s="238" t="s">
        <v>473</v>
      </c>
      <c r="AT2760" s="238" t="s">
        <v>386</v>
      </c>
      <c r="AU2760" s="238" t="s">
        <v>85</v>
      </c>
      <c r="AY2760" s="18" t="s">
        <v>205</v>
      </c>
      <c r="BE2760" s="239">
        <f>IF(N2760="základní",J2760,0)</f>
        <v>0</v>
      </c>
      <c r="BF2760" s="239">
        <f>IF(N2760="snížená",J2760,0)</f>
        <v>0</v>
      </c>
      <c r="BG2760" s="239">
        <f>IF(N2760="zákl. přenesená",J2760,0)</f>
        <v>0</v>
      </c>
      <c r="BH2760" s="239">
        <f>IF(N2760="sníž. přenesená",J2760,0)</f>
        <v>0</v>
      </c>
      <c r="BI2760" s="239">
        <f>IF(N2760="nulová",J2760,0)</f>
        <v>0</v>
      </c>
      <c r="BJ2760" s="18" t="s">
        <v>83</v>
      </c>
      <c r="BK2760" s="239">
        <f>ROUND(I2760*H2760,2)</f>
        <v>0</v>
      </c>
      <c r="BL2760" s="18" t="s">
        <v>303</v>
      </c>
      <c r="BM2760" s="238" t="s">
        <v>2343</v>
      </c>
    </row>
    <row r="2761" s="2" customFormat="1" ht="24.15" customHeight="1">
      <c r="A2761" s="39"/>
      <c r="B2761" s="40"/>
      <c r="C2761" s="289" t="s">
        <v>2344</v>
      </c>
      <c r="D2761" s="289" t="s">
        <v>386</v>
      </c>
      <c r="E2761" s="290" t="s">
        <v>2345</v>
      </c>
      <c r="F2761" s="291" t="s">
        <v>2346</v>
      </c>
      <c r="G2761" s="292" t="s">
        <v>357</v>
      </c>
      <c r="H2761" s="293">
        <v>0.245</v>
      </c>
      <c r="I2761" s="294"/>
      <c r="J2761" s="295">
        <f>ROUND(I2761*H2761,2)</f>
        <v>0</v>
      </c>
      <c r="K2761" s="291" t="s">
        <v>1</v>
      </c>
      <c r="L2761" s="296"/>
      <c r="M2761" s="297" t="s">
        <v>1</v>
      </c>
      <c r="N2761" s="298" t="s">
        <v>41</v>
      </c>
      <c r="O2761" s="92"/>
      <c r="P2761" s="236">
        <f>O2761*H2761</f>
        <v>0</v>
      </c>
      <c r="Q2761" s="236">
        <v>1</v>
      </c>
      <c r="R2761" s="236">
        <f>Q2761*H2761</f>
        <v>0.245</v>
      </c>
      <c r="S2761" s="236">
        <v>0</v>
      </c>
      <c r="T2761" s="237">
        <f>S2761*H2761</f>
        <v>0</v>
      </c>
      <c r="U2761" s="39"/>
      <c r="V2761" s="39"/>
      <c r="W2761" s="39"/>
      <c r="X2761" s="39"/>
      <c r="Y2761" s="39"/>
      <c r="Z2761" s="39"/>
      <c r="AA2761" s="39"/>
      <c r="AB2761" s="39"/>
      <c r="AC2761" s="39"/>
      <c r="AD2761" s="39"/>
      <c r="AE2761" s="39"/>
      <c r="AR2761" s="238" t="s">
        <v>473</v>
      </c>
      <c r="AT2761" s="238" t="s">
        <v>386</v>
      </c>
      <c r="AU2761" s="238" t="s">
        <v>85</v>
      </c>
      <c r="AY2761" s="18" t="s">
        <v>205</v>
      </c>
      <c r="BE2761" s="239">
        <f>IF(N2761="základní",J2761,0)</f>
        <v>0</v>
      </c>
      <c r="BF2761" s="239">
        <f>IF(N2761="snížená",J2761,0)</f>
        <v>0</v>
      </c>
      <c r="BG2761" s="239">
        <f>IF(N2761="zákl. přenesená",J2761,0)</f>
        <v>0</v>
      </c>
      <c r="BH2761" s="239">
        <f>IF(N2761="sníž. přenesená",J2761,0)</f>
        <v>0</v>
      </c>
      <c r="BI2761" s="239">
        <f>IF(N2761="nulová",J2761,0)</f>
        <v>0</v>
      </c>
      <c r="BJ2761" s="18" t="s">
        <v>83</v>
      </c>
      <c r="BK2761" s="239">
        <f>ROUND(I2761*H2761,2)</f>
        <v>0</v>
      </c>
      <c r="BL2761" s="18" t="s">
        <v>303</v>
      </c>
      <c r="BM2761" s="238" t="s">
        <v>2347</v>
      </c>
    </row>
    <row r="2762" s="13" customFormat="1">
      <c r="A2762" s="13"/>
      <c r="B2762" s="245"/>
      <c r="C2762" s="246"/>
      <c r="D2762" s="247" t="s">
        <v>218</v>
      </c>
      <c r="E2762" s="248" t="s">
        <v>1</v>
      </c>
      <c r="F2762" s="249" t="s">
        <v>219</v>
      </c>
      <c r="G2762" s="246"/>
      <c r="H2762" s="248" t="s">
        <v>1</v>
      </c>
      <c r="I2762" s="250"/>
      <c r="J2762" s="246"/>
      <c r="K2762" s="246"/>
      <c r="L2762" s="251"/>
      <c r="M2762" s="252"/>
      <c r="N2762" s="253"/>
      <c r="O2762" s="253"/>
      <c r="P2762" s="253"/>
      <c r="Q2762" s="253"/>
      <c r="R2762" s="253"/>
      <c r="S2762" s="253"/>
      <c r="T2762" s="254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T2762" s="255" t="s">
        <v>218</v>
      </c>
      <c r="AU2762" s="255" t="s">
        <v>85</v>
      </c>
      <c r="AV2762" s="13" t="s">
        <v>83</v>
      </c>
      <c r="AW2762" s="13" t="s">
        <v>32</v>
      </c>
      <c r="AX2762" s="13" t="s">
        <v>76</v>
      </c>
      <c r="AY2762" s="255" t="s">
        <v>205</v>
      </c>
    </row>
    <row r="2763" s="13" customFormat="1">
      <c r="A2763" s="13"/>
      <c r="B2763" s="245"/>
      <c r="C2763" s="246"/>
      <c r="D2763" s="247" t="s">
        <v>218</v>
      </c>
      <c r="E2763" s="248" t="s">
        <v>1</v>
      </c>
      <c r="F2763" s="249" t="s">
        <v>220</v>
      </c>
      <c r="G2763" s="246"/>
      <c r="H2763" s="248" t="s">
        <v>1</v>
      </c>
      <c r="I2763" s="250"/>
      <c r="J2763" s="246"/>
      <c r="K2763" s="246"/>
      <c r="L2763" s="251"/>
      <c r="M2763" s="252"/>
      <c r="N2763" s="253"/>
      <c r="O2763" s="253"/>
      <c r="P2763" s="253"/>
      <c r="Q2763" s="253"/>
      <c r="R2763" s="253"/>
      <c r="S2763" s="253"/>
      <c r="T2763" s="254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255" t="s">
        <v>218</v>
      </c>
      <c r="AU2763" s="255" t="s">
        <v>85</v>
      </c>
      <c r="AV2763" s="13" t="s">
        <v>83</v>
      </c>
      <c r="AW2763" s="13" t="s">
        <v>32</v>
      </c>
      <c r="AX2763" s="13" t="s">
        <v>76</v>
      </c>
      <c r="AY2763" s="255" t="s">
        <v>205</v>
      </c>
    </row>
    <row r="2764" s="13" customFormat="1">
      <c r="A2764" s="13"/>
      <c r="B2764" s="245"/>
      <c r="C2764" s="246"/>
      <c r="D2764" s="247" t="s">
        <v>218</v>
      </c>
      <c r="E2764" s="248" t="s">
        <v>1</v>
      </c>
      <c r="F2764" s="249" t="s">
        <v>222</v>
      </c>
      <c r="G2764" s="246"/>
      <c r="H2764" s="248" t="s">
        <v>1</v>
      </c>
      <c r="I2764" s="250"/>
      <c r="J2764" s="246"/>
      <c r="K2764" s="246"/>
      <c r="L2764" s="251"/>
      <c r="M2764" s="252"/>
      <c r="N2764" s="253"/>
      <c r="O2764" s="253"/>
      <c r="P2764" s="253"/>
      <c r="Q2764" s="253"/>
      <c r="R2764" s="253"/>
      <c r="S2764" s="253"/>
      <c r="T2764" s="254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T2764" s="255" t="s">
        <v>218</v>
      </c>
      <c r="AU2764" s="255" t="s">
        <v>85</v>
      </c>
      <c r="AV2764" s="13" t="s">
        <v>83</v>
      </c>
      <c r="AW2764" s="13" t="s">
        <v>32</v>
      </c>
      <c r="AX2764" s="13" t="s">
        <v>76</v>
      </c>
      <c r="AY2764" s="255" t="s">
        <v>205</v>
      </c>
    </row>
    <row r="2765" s="13" customFormat="1">
      <c r="A2765" s="13"/>
      <c r="B2765" s="245"/>
      <c r="C2765" s="246"/>
      <c r="D2765" s="247" t="s">
        <v>218</v>
      </c>
      <c r="E2765" s="248" t="s">
        <v>1</v>
      </c>
      <c r="F2765" s="249" t="s">
        <v>2337</v>
      </c>
      <c r="G2765" s="246"/>
      <c r="H2765" s="248" t="s">
        <v>1</v>
      </c>
      <c r="I2765" s="250"/>
      <c r="J2765" s="246"/>
      <c r="K2765" s="246"/>
      <c r="L2765" s="251"/>
      <c r="M2765" s="252"/>
      <c r="N2765" s="253"/>
      <c r="O2765" s="253"/>
      <c r="P2765" s="253"/>
      <c r="Q2765" s="253"/>
      <c r="R2765" s="253"/>
      <c r="S2765" s="253"/>
      <c r="T2765" s="254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55" t="s">
        <v>218</v>
      </c>
      <c r="AU2765" s="255" t="s">
        <v>85</v>
      </c>
      <c r="AV2765" s="13" t="s">
        <v>83</v>
      </c>
      <c r="AW2765" s="13" t="s">
        <v>32</v>
      </c>
      <c r="AX2765" s="13" t="s">
        <v>76</v>
      </c>
      <c r="AY2765" s="255" t="s">
        <v>205</v>
      </c>
    </row>
    <row r="2766" s="14" customFormat="1">
      <c r="A2766" s="14"/>
      <c r="B2766" s="256"/>
      <c r="C2766" s="257"/>
      <c r="D2766" s="247" t="s">
        <v>218</v>
      </c>
      <c r="E2766" s="258" t="s">
        <v>1</v>
      </c>
      <c r="F2766" s="259" t="s">
        <v>2348</v>
      </c>
      <c r="G2766" s="257"/>
      <c r="H2766" s="260">
        <v>0.223</v>
      </c>
      <c r="I2766" s="261"/>
      <c r="J2766" s="257"/>
      <c r="K2766" s="257"/>
      <c r="L2766" s="262"/>
      <c r="M2766" s="263"/>
      <c r="N2766" s="264"/>
      <c r="O2766" s="264"/>
      <c r="P2766" s="264"/>
      <c r="Q2766" s="264"/>
      <c r="R2766" s="264"/>
      <c r="S2766" s="264"/>
      <c r="T2766" s="265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66" t="s">
        <v>218</v>
      </c>
      <c r="AU2766" s="266" t="s">
        <v>85</v>
      </c>
      <c r="AV2766" s="14" t="s">
        <v>85</v>
      </c>
      <c r="AW2766" s="14" t="s">
        <v>32</v>
      </c>
      <c r="AX2766" s="14" t="s">
        <v>76</v>
      </c>
      <c r="AY2766" s="266" t="s">
        <v>205</v>
      </c>
    </row>
    <row r="2767" s="14" customFormat="1">
      <c r="A2767" s="14"/>
      <c r="B2767" s="256"/>
      <c r="C2767" s="257"/>
      <c r="D2767" s="247" t="s">
        <v>218</v>
      </c>
      <c r="E2767" s="258" t="s">
        <v>1</v>
      </c>
      <c r="F2767" s="259" t="s">
        <v>2349</v>
      </c>
      <c r="G2767" s="257"/>
      <c r="H2767" s="260">
        <v>0.021999999999999999</v>
      </c>
      <c r="I2767" s="261"/>
      <c r="J2767" s="257"/>
      <c r="K2767" s="257"/>
      <c r="L2767" s="262"/>
      <c r="M2767" s="263"/>
      <c r="N2767" s="264"/>
      <c r="O2767" s="264"/>
      <c r="P2767" s="264"/>
      <c r="Q2767" s="264"/>
      <c r="R2767" s="264"/>
      <c r="S2767" s="264"/>
      <c r="T2767" s="265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T2767" s="266" t="s">
        <v>218</v>
      </c>
      <c r="AU2767" s="266" t="s">
        <v>85</v>
      </c>
      <c r="AV2767" s="14" t="s">
        <v>85</v>
      </c>
      <c r="AW2767" s="14" t="s">
        <v>32</v>
      </c>
      <c r="AX2767" s="14" t="s">
        <v>76</v>
      </c>
      <c r="AY2767" s="266" t="s">
        <v>205</v>
      </c>
    </row>
    <row r="2768" s="15" customFormat="1">
      <c r="A2768" s="15"/>
      <c r="B2768" s="267"/>
      <c r="C2768" s="268"/>
      <c r="D2768" s="247" t="s">
        <v>218</v>
      </c>
      <c r="E2768" s="269" t="s">
        <v>1</v>
      </c>
      <c r="F2768" s="270" t="s">
        <v>229</v>
      </c>
      <c r="G2768" s="268"/>
      <c r="H2768" s="271">
        <v>0.245</v>
      </c>
      <c r="I2768" s="272"/>
      <c r="J2768" s="268"/>
      <c r="K2768" s="268"/>
      <c r="L2768" s="273"/>
      <c r="M2768" s="274"/>
      <c r="N2768" s="275"/>
      <c r="O2768" s="275"/>
      <c r="P2768" s="275"/>
      <c r="Q2768" s="275"/>
      <c r="R2768" s="275"/>
      <c r="S2768" s="275"/>
      <c r="T2768" s="276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T2768" s="277" t="s">
        <v>218</v>
      </c>
      <c r="AU2768" s="277" t="s">
        <v>85</v>
      </c>
      <c r="AV2768" s="15" t="s">
        <v>213</v>
      </c>
      <c r="AW2768" s="15" t="s">
        <v>32</v>
      </c>
      <c r="AX2768" s="15" t="s">
        <v>83</v>
      </c>
      <c r="AY2768" s="277" t="s">
        <v>205</v>
      </c>
    </row>
    <row r="2769" s="2" customFormat="1" ht="24.15" customHeight="1">
      <c r="A2769" s="39"/>
      <c r="B2769" s="40"/>
      <c r="C2769" s="227" t="s">
        <v>2350</v>
      </c>
      <c r="D2769" s="227" t="s">
        <v>208</v>
      </c>
      <c r="E2769" s="228" t="s">
        <v>2351</v>
      </c>
      <c r="F2769" s="229" t="s">
        <v>2352</v>
      </c>
      <c r="G2769" s="230" t="s">
        <v>1634</v>
      </c>
      <c r="H2769" s="231">
        <v>385</v>
      </c>
      <c r="I2769" s="232"/>
      <c r="J2769" s="233">
        <f>ROUND(I2769*H2769,2)</f>
        <v>0</v>
      </c>
      <c r="K2769" s="229" t="s">
        <v>212</v>
      </c>
      <c r="L2769" s="45"/>
      <c r="M2769" s="234" t="s">
        <v>1</v>
      </c>
      <c r="N2769" s="235" t="s">
        <v>41</v>
      </c>
      <c r="O2769" s="92"/>
      <c r="P2769" s="236">
        <f>O2769*H2769</f>
        <v>0</v>
      </c>
      <c r="Q2769" s="236">
        <v>5.0000000000000002E-05</v>
      </c>
      <c r="R2769" s="236">
        <f>Q2769*H2769</f>
        <v>0.01925</v>
      </c>
      <c r="S2769" s="236">
        <v>0</v>
      </c>
      <c r="T2769" s="237">
        <f>S2769*H2769</f>
        <v>0</v>
      </c>
      <c r="U2769" s="39"/>
      <c r="V2769" s="39"/>
      <c r="W2769" s="39"/>
      <c r="X2769" s="39"/>
      <c r="Y2769" s="39"/>
      <c r="Z2769" s="39"/>
      <c r="AA2769" s="39"/>
      <c r="AB2769" s="39"/>
      <c r="AC2769" s="39"/>
      <c r="AD2769" s="39"/>
      <c r="AE2769" s="39"/>
      <c r="AR2769" s="238" t="s">
        <v>303</v>
      </c>
      <c r="AT2769" s="238" t="s">
        <v>208</v>
      </c>
      <c r="AU2769" s="238" t="s">
        <v>85</v>
      </c>
      <c r="AY2769" s="18" t="s">
        <v>205</v>
      </c>
      <c r="BE2769" s="239">
        <f>IF(N2769="základní",J2769,0)</f>
        <v>0</v>
      </c>
      <c r="BF2769" s="239">
        <f>IF(N2769="snížená",J2769,0)</f>
        <v>0</v>
      </c>
      <c r="BG2769" s="239">
        <f>IF(N2769="zákl. přenesená",J2769,0)</f>
        <v>0</v>
      </c>
      <c r="BH2769" s="239">
        <f>IF(N2769="sníž. přenesená",J2769,0)</f>
        <v>0</v>
      </c>
      <c r="BI2769" s="239">
        <f>IF(N2769="nulová",J2769,0)</f>
        <v>0</v>
      </c>
      <c r="BJ2769" s="18" t="s">
        <v>83</v>
      </c>
      <c r="BK2769" s="239">
        <f>ROUND(I2769*H2769,2)</f>
        <v>0</v>
      </c>
      <c r="BL2769" s="18" t="s">
        <v>303</v>
      </c>
      <c r="BM2769" s="238" t="s">
        <v>2353</v>
      </c>
    </row>
    <row r="2770" s="2" customFormat="1">
      <c r="A2770" s="39"/>
      <c r="B2770" s="40"/>
      <c r="C2770" s="41"/>
      <c r="D2770" s="240" t="s">
        <v>216</v>
      </c>
      <c r="E2770" s="41"/>
      <c r="F2770" s="241" t="s">
        <v>2354</v>
      </c>
      <c r="G2770" s="41"/>
      <c r="H2770" s="41"/>
      <c r="I2770" s="242"/>
      <c r="J2770" s="41"/>
      <c r="K2770" s="41"/>
      <c r="L2770" s="45"/>
      <c r="M2770" s="243"/>
      <c r="N2770" s="244"/>
      <c r="O2770" s="92"/>
      <c r="P2770" s="92"/>
      <c r="Q2770" s="92"/>
      <c r="R2770" s="92"/>
      <c r="S2770" s="92"/>
      <c r="T2770" s="93"/>
      <c r="U2770" s="39"/>
      <c r="V2770" s="39"/>
      <c r="W2770" s="39"/>
      <c r="X2770" s="39"/>
      <c r="Y2770" s="39"/>
      <c r="Z2770" s="39"/>
      <c r="AA2770" s="39"/>
      <c r="AB2770" s="39"/>
      <c r="AC2770" s="39"/>
      <c r="AD2770" s="39"/>
      <c r="AE2770" s="39"/>
      <c r="AT2770" s="18" t="s">
        <v>216</v>
      </c>
      <c r="AU2770" s="18" t="s">
        <v>85</v>
      </c>
    </row>
    <row r="2771" s="14" customFormat="1">
      <c r="A2771" s="14"/>
      <c r="B2771" s="256"/>
      <c r="C2771" s="257"/>
      <c r="D2771" s="247" t="s">
        <v>218</v>
      </c>
      <c r="E2771" s="257"/>
      <c r="F2771" s="259" t="s">
        <v>2355</v>
      </c>
      <c r="G2771" s="257"/>
      <c r="H2771" s="260">
        <v>385</v>
      </c>
      <c r="I2771" s="261"/>
      <c r="J2771" s="257"/>
      <c r="K2771" s="257"/>
      <c r="L2771" s="262"/>
      <c r="M2771" s="263"/>
      <c r="N2771" s="264"/>
      <c r="O2771" s="264"/>
      <c r="P2771" s="264"/>
      <c r="Q2771" s="264"/>
      <c r="R2771" s="264"/>
      <c r="S2771" s="264"/>
      <c r="T2771" s="265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T2771" s="266" t="s">
        <v>218</v>
      </c>
      <c r="AU2771" s="266" t="s">
        <v>85</v>
      </c>
      <c r="AV2771" s="14" t="s">
        <v>85</v>
      </c>
      <c r="AW2771" s="14" t="s">
        <v>4</v>
      </c>
      <c r="AX2771" s="14" t="s">
        <v>83</v>
      </c>
      <c r="AY2771" s="266" t="s">
        <v>205</v>
      </c>
    </row>
    <row r="2772" s="2" customFormat="1" ht="21.75" customHeight="1">
      <c r="A2772" s="39"/>
      <c r="B2772" s="40"/>
      <c r="C2772" s="289" t="s">
        <v>2356</v>
      </c>
      <c r="D2772" s="289" t="s">
        <v>386</v>
      </c>
      <c r="E2772" s="290" t="s">
        <v>2357</v>
      </c>
      <c r="F2772" s="291" t="s">
        <v>2358</v>
      </c>
      <c r="G2772" s="292" t="s">
        <v>357</v>
      </c>
      <c r="H2772" s="293">
        <v>0.38500000000000001</v>
      </c>
      <c r="I2772" s="294"/>
      <c r="J2772" s="295">
        <f>ROUND(I2772*H2772,2)</f>
        <v>0</v>
      </c>
      <c r="K2772" s="291" t="s">
        <v>1</v>
      </c>
      <c r="L2772" s="296"/>
      <c r="M2772" s="297" t="s">
        <v>1</v>
      </c>
      <c r="N2772" s="298" t="s">
        <v>41</v>
      </c>
      <c r="O2772" s="92"/>
      <c r="P2772" s="236">
        <f>O2772*H2772</f>
        <v>0</v>
      </c>
      <c r="Q2772" s="236">
        <v>1</v>
      </c>
      <c r="R2772" s="236">
        <f>Q2772*H2772</f>
        <v>0.38500000000000001</v>
      </c>
      <c r="S2772" s="236">
        <v>0</v>
      </c>
      <c r="T2772" s="237">
        <f>S2772*H2772</f>
        <v>0</v>
      </c>
      <c r="U2772" s="39"/>
      <c r="V2772" s="39"/>
      <c r="W2772" s="39"/>
      <c r="X2772" s="39"/>
      <c r="Y2772" s="39"/>
      <c r="Z2772" s="39"/>
      <c r="AA2772" s="39"/>
      <c r="AB2772" s="39"/>
      <c r="AC2772" s="39"/>
      <c r="AD2772" s="39"/>
      <c r="AE2772" s="39"/>
      <c r="AR2772" s="238" t="s">
        <v>473</v>
      </c>
      <c r="AT2772" s="238" t="s">
        <v>386</v>
      </c>
      <c r="AU2772" s="238" t="s">
        <v>85</v>
      </c>
      <c r="AY2772" s="18" t="s">
        <v>205</v>
      </c>
      <c r="BE2772" s="239">
        <f>IF(N2772="základní",J2772,0)</f>
        <v>0</v>
      </c>
      <c r="BF2772" s="239">
        <f>IF(N2772="snížená",J2772,0)</f>
        <v>0</v>
      </c>
      <c r="BG2772" s="239">
        <f>IF(N2772="zákl. přenesená",J2772,0)</f>
        <v>0</v>
      </c>
      <c r="BH2772" s="239">
        <f>IF(N2772="sníž. přenesená",J2772,0)</f>
        <v>0</v>
      </c>
      <c r="BI2772" s="239">
        <f>IF(N2772="nulová",J2772,0)</f>
        <v>0</v>
      </c>
      <c r="BJ2772" s="18" t="s">
        <v>83</v>
      </c>
      <c r="BK2772" s="239">
        <f>ROUND(I2772*H2772,2)</f>
        <v>0</v>
      </c>
      <c r="BL2772" s="18" t="s">
        <v>303</v>
      </c>
      <c r="BM2772" s="238" t="s">
        <v>2359</v>
      </c>
    </row>
    <row r="2773" s="13" customFormat="1">
      <c r="A2773" s="13"/>
      <c r="B2773" s="245"/>
      <c r="C2773" s="246"/>
      <c r="D2773" s="247" t="s">
        <v>218</v>
      </c>
      <c r="E2773" s="248" t="s">
        <v>1</v>
      </c>
      <c r="F2773" s="249" t="s">
        <v>2263</v>
      </c>
      <c r="G2773" s="246"/>
      <c r="H2773" s="248" t="s">
        <v>1</v>
      </c>
      <c r="I2773" s="250"/>
      <c r="J2773" s="246"/>
      <c r="K2773" s="246"/>
      <c r="L2773" s="251"/>
      <c r="M2773" s="252"/>
      <c r="N2773" s="253"/>
      <c r="O2773" s="253"/>
      <c r="P2773" s="253"/>
      <c r="Q2773" s="253"/>
      <c r="R2773" s="253"/>
      <c r="S2773" s="253"/>
      <c r="T2773" s="254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T2773" s="255" t="s">
        <v>218</v>
      </c>
      <c r="AU2773" s="255" t="s">
        <v>85</v>
      </c>
      <c r="AV2773" s="13" t="s">
        <v>83</v>
      </c>
      <c r="AW2773" s="13" t="s">
        <v>32</v>
      </c>
      <c r="AX2773" s="13" t="s">
        <v>76</v>
      </c>
      <c r="AY2773" s="255" t="s">
        <v>205</v>
      </c>
    </row>
    <row r="2774" s="13" customFormat="1">
      <c r="A2774" s="13"/>
      <c r="B2774" s="245"/>
      <c r="C2774" s="246"/>
      <c r="D2774" s="247" t="s">
        <v>218</v>
      </c>
      <c r="E2774" s="248" t="s">
        <v>1</v>
      </c>
      <c r="F2774" s="249" t="s">
        <v>222</v>
      </c>
      <c r="G2774" s="246"/>
      <c r="H2774" s="248" t="s">
        <v>1</v>
      </c>
      <c r="I2774" s="250"/>
      <c r="J2774" s="246"/>
      <c r="K2774" s="246"/>
      <c r="L2774" s="251"/>
      <c r="M2774" s="252"/>
      <c r="N2774" s="253"/>
      <c r="O2774" s="253"/>
      <c r="P2774" s="253"/>
      <c r="Q2774" s="253"/>
      <c r="R2774" s="253"/>
      <c r="S2774" s="253"/>
      <c r="T2774" s="254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T2774" s="255" t="s">
        <v>218</v>
      </c>
      <c r="AU2774" s="255" t="s">
        <v>85</v>
      </c>
      <c r="AV2774" s="13" t="s">
        <v>83</v>
      </c>
      <c r="AW2774" s="13" t="s">
        <v>32</v>
      </c>
      <c r="AX2774" s="13" t="s">
        <v>76</v>
      </c>
      <c r="AY2774" s="255" t="s">
        <v>205</v>
      </c>
    </row>
    <row r="2775" s="14" customFormat="1">
      <c r="A2775" s="14"/>
      <c r="B2775" s="256"/>
      <c r="C2775" s="257"/>
      <c r="D2775" s="247" t="s">
        <v>218</v>
      </c>
      <c r="E2775" s="258" t="s">
        <v>1</v>
      </c>
      <c r="F2775" s="259" t="s">
        <v>2360</v>
      </c>
      <c r="G2775" s="257"/>
      <c r="H2775" s="260">
        <v>0.34999999999999998</v>
      </c>
      <c r="I2775" s="261"/>
      <c r="J2775" s="257"/>
      <c r="K2775" s="257"/>
      <c r="L2775" s="262"/>
      <c r="M2775" s="263"/>
      <c r="N2775" s="264"/>
      <c r="O2775" s="264"/>
      <c r="P2775" s="264"/>
      <c r="Q2775" s="264"/>
      <c r="R2775" s="264"/>
      <c r="S2775" s="264"/>
      <c r="T2775" s="265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T2775" s="266" t="s">
        <v>218</v>
      </c>
      <c r="AU2775" s="266" t="s">
        <v>85</v>
      </c>
      <c r="AV2775" s="14" t="s">
        <v>85</v>
      </c>
      <c r="AW2775" s="14" t="s">
        <v>32</v>
      </c>
      <c r="AX2775" s="14" t="s">
        <v>76</v>
      </c>
      <c r="AY2775" s="266" t="s">
        <v>205</v>
      </c>
    </row>
    <row r="2776" s="14" customFormat="1">
      <c r="A2776" s="14"/>
      <c r="B2776" s="256"/>
      <c r="C2776" s="257"/>
      <c r="D2776" s="247" t="s">
        <v>218</v>
      </c>
      <c r="E2776" s="258" t="s">
        <v>1</v>
      </c>
      <c r="F2776" s="259" t="s">
        <v>2361</v>
      </c>
      <c r="G2776" s="257"/>
      <c r="H2776" s="260">
        <v>0.035000000000000003</v>
      </c>
      <c r="I2776" s="261"/>
      <c r="J2776" s="257"/>
      <c r="K2776" s="257"/>
      <c r="L2776" s="262"/>
      <c r="M2776" s="263"/>
      <c r="N2776" s="264"/>
      <c r="O2776" s="264"/>
      <c r="P2776" s="264"/>
      <c r="Q2776" s="264"/>
      <c r="R2776" s="264"/>
      <c r="S2776" s="264"/>
      <c r="T2776" s="265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66" t="s">
        <v>218</v>
      </c>
      <c r="AU2776" s="266" t="s">
        <v>85</v>
      </c>
      <c r="AV2776" s="14" t="s">
        <v>85</v>
      </c>
      <c r="AW2776" s="14" t="s">
        <v>32</v>
      </c>
      <c r="AX2776" s="14" t="s">
        <v>76</v>
      </c>
      <c r="AY2776" s="266" t="s">
        <v>205</v>
      </c>
    </row>
    <row r="2777" s="15" customFormat="1">
      <c r="A2777" s="15"/>
      <c r="B2777" s="267"/>
      <c r="C2777" s="268"/>
      <c r="D2777" s="247" t="s">
        <v>218</v>
      </c>
      <c r="E2777" s="269" t="s">
        <v>1</v>
      </c>
      <c r="F2777" s="270" t="s">
        <v>229</v>
      </c>
      <c r="G2777" s="268"/>
      <c r="H2777" s="271">
        <v>0.38500000000000001</v>
      </c>
      <c r="I2777" s="272"/>
      <c r="J2777" s="268"/>
      <c r="K2777" s="268"/>
      <c r="L2777" s="273"/>
      <c r="M2777" s="274"/>
      <c r="N2777" s="275"/>
      <c r="O2777" s="275"/>
      <c r="P2777" s="275"/>
      <c r="Q2777" s="275"/>
      <c r="R2777" s="275"/>
      <c r="S2777" s="275"/>
      <c r="T2777" s="276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T2777" s="277" t="s">
        <v>218</v>
      </c>
      <c r="AU2777" s="277" t="s">
        <v>85</v>
      </c>
      <c r="AV2777" s="15" t="s">
        <v>213</v>
      </c>
      <c r="AW2777" s="15" t="s">
        <v>32</v>
      </c>
      <c r="AX2777" s="15" t="s">
        <v>83</v>
      </c>
      <c r="AY2777" s="277" t="s">
        <v>205</v>
      </c>
    </row>
    <row r="2778" s="2" customFormat="1" ht="33" customHeight="1">
      <c r="A2778" s="39"/>
      <c r="B2778" s="40"/>
      <c r="C2778" s="227" t="s">
        <v>2362</v>
      </c>
      <c r="D2778" s="227" t="s">
        <v>208</v>
      </c>
      <c r="E2778" s="228" t="s">
        <v>2363</v>
      </c>
      <c r="F2778" s="229" t="s">
        <v>2364</v>
      </c>
      <c r="G2778" s="230" t="s">
        <v>2102</v>
      </c>
      <c r="H2778" s="299"/>
      <c r="I2778" s="232"/>
      <c r="J2778" s="233">
        <f>ROUND(I2778*H2778,2)</f>
        <v>0</v>
      </c>
      <c r="K2778" s="229" t="s">
        <v>212</v>
      </c>
      <c r="L2778" s="45"/>
      <c r="M2778" s="234" t="s">
        <v>1</v>
      </c>
      <c r="N2778" s="235" t="s">
        <v>41</v>
      </c>
      <c r="O2778" s="92"/>
      <c r="P2778" s="236">
        <f>O2778*H2778</f>
        <v>0</v>
      </c>
      <c r="Q2778" s="236">
        <v>0</v>
      </c>
      <c r="R2778" s="236">
        <f>Q2778*H2778</f>
        <v>0</v>
      </c>
      <c r="S2778" s="236">
        <v>0</v>
      </c>
      <c r="T2778" s="237">
        <f>S2778*H2778</f>
        <v>0</v>
      </c>
      <c r="U2778" s="39"/>
      <c r="V2778" s="39"/>
      <c r="W2778" s="39"/>
      <c r="X2778" s="39"/>
      <c r="Y2778" s="39"/>
      <c r="Z2778" s="39"/>
      <c r="AA2778" s="39"/>
      <c r="AB2778" s="39"/>
      <c r="AC2778" s="39"/>
      <c r="AD2778" s="39"/>
      <c r="AE2778" s="39"/>
      <c r="AR2778" s="238" t="s">
        <v>303</v>
      </c>
      <c r="AT2778" s="238" t="s">
        <v>208</v>
      </c>
      <c r="AU2778" s="238" t="s">
        <v>85</v>
      </c>
      <c r="AY2778" s="18" t="s">
        <v>205</v>
      </c>
      <c r="BE2778" s="239">
        <f>IF(N2778="základní",J2778,0)</f>
        <v>0</v>
      </c>
      <c r="BF2778" s="239">
        <f>IF(N2778="snížená",J2778,0)</f>
        <v>0</v>
      </c>
      <c r="BG2778" s="239">
        <f>IF(N2778="zákl. přenesená",J2778,0)</f>
        <v>0</v>
      </c>
      <c r="BH2778" s="239">
        <f>IF(N2778="sníž. přenesená",J2778,0)</f>
        <v>0</v>
      </c>
      <c r="BI2778" s="239">
        <f>IF(N2778="nulová",J2778,0)</f>
        <v>0</v>
      </c>
      <c r="BJ2778" s="18" t="s">
        <v>83</v>
      </c>
      <c r="BK2778" s="239">
        <f>ROUND(I2778*H2778,2)</f>
        <v>0</v>
      </c>
      <c r="BL2778" s="18" t="s">
        <v>303</v>
      </c>
      <c r="BM2778" s="238" t="s">
        <v>2365</v>
      </c>
    </row>
    <row r="2779" s="2" customFormat="1">
      <c r="A2779" s="39"/>
      <c r="B2779" s="40"/>
      <c r="C2779" s="41"/>
      <c r="D2779" s="240" t="s">
        <v>216</v>
      </c>
      <c r="E2779" s="41"/>
      <c r="F2779" s="241" t="s">
        <v>2366</v>
      </c>
      <c r="G2779" s="41"/>
      <c r="H2779" s="41"/>
      <c r="I2779" s="242"/>
      <c r="J2779" s="41"/>
      <c r="K2779" s="41"/>
      <c r="L2779" s="45"/>
      <c r="M2779" s="243"/>
      <c r="N2779" s="244"/>
      <c r="O2779" s="92"/>
      <c r="P2779" s="92"/>
      <c r="Q2779" s="92"/>
      <c r="R2779" s="92"/>
      <c r="S2779" s="92"/>
      <c r="T2779" s="93"/>
      <c r="U2779" s="39"/>
      <c r="V2779" s="39"/>
      <c r="W2779" s="39"/>
      <c r="X2779" s="39"/>
      <c r="Y2779" s="39"/>
      <c r="Z2779" s="39"/>
      <c r="AA2779" s="39"/>
      <c r="AB2779" s="39"/>
      <c r="AC2779" s="39"/>
      <c r="AD2779" s="39"/>
      <c r="AE2779" s="39"/>
      <c r="AT2779" s="18" t="s">
        <v>216</v>
      </c>
      <c r="AU2779" s="18" t="s">
        <v>85</v>
      </c>
    </row>
    <row r="2780" s="12" customFormat="1" ht="22.8" customHeight="1">
      <c r="A2780" s="12"/>
      <c r="B2780" s="211"/>
      <c r="C2780" s="212"/>
      <c r="D2780" s="213" t="s">
        <v>75</v>
      </c>
      <c r="E2780" s="225" t="s">
        <v>2367</v>
      </c>
      <c r="F2780" s="225" t="s">
        <v>2368</v>
      </c>
      <c r="G2780" s="212"/>
      <c r="H2780" s="212"/>
      <c r="I2780" s="215"/>
      <c r="J2780" s="226">
        <f>BK2780</f>
        <v>0</v>
      </c>
      <c r="K2780" s="212"/>
      <c r="L2780" s="217"/>
      <c r="M2780" s="218"/>
      <c r="N2780" s="219"/>
      <c r="O2780" s="219"/>
      <c r="P2780" s="220">
        <f>SUM(P2781:P2783)</f>
        <v>0</v>
      </c>
      <c r="Q2780" s="219"/>
      <c r="R2780" s="220">
        <f>SUM(R2781:R2783)</f>
        <v>0</v>
      </c>
      <c r="S2780" s="219"/>
      <c r="T2780" s="221">
        <f>SUM(T2781:T2783)</f>
        <v>0</v>
      </c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R2780" s="222" t="s">
        <v>83</v>
      </c>
      <c r="AT2780" s="223" t="s">
        <v>75</v>
      </c>
      <c r="AU2780" s="223" t="s">
        <v>83</v>
      </c>
      <c r="AY2780" s="222" t="s">
        <v>205</v>
      </c>
      <c r="BK2780" s="224">
        <f>SUM(BK2781:BK2783)</f>
        <v>0</v>
      </c>
    </row>
    <row r="2781" s="2" customFormat="1" ht="55.5" customHeight="1">
      <c r="A2781" s="39"/>
      <c r="B2781" s="40"/>
      <c r="C2781" s="227" t="s">
        <v>2369</v>
      </c>
      <c r="D2781" s="227" t="s">
        <v>208</v>
      </c>
      <c r="E2781" s="228" t="s">
        <v>2370</v>
      </c>
      <c r="F2781" s="229" t="s">
        <v>2371</v>
      </c>
      <c r="G2781" s="230" t="s">
        <v>547</v>
      </c>
      <c r="H2781" s="231">
        <v>2</v>
      </c>
      <c r="I2781" s="232"/>
      <c r="J2781" s="233">
        <f>ROUND(I2781*H2781,2)</f>
        <v>0</v>
      </c>
      <c r="K2781" s="229" t="s">
        <v>1</v>
      </c>
      <c r="L2781" s="45"/>
      <c r="M2781" s="234" t="s">
        <v>1</v>
      </c>
      <c r="N2781" s="235" t="s">
        <v>41</v>
      </c>
      <c r="O2781" s="92"/>
      <c r="P2781" s="236">
        <f>O2781*H2781</f>
        <v>0</v>
      </c>
      <c r="Q2781" s="236">
        <v>0</v>
      </c>
      <c r="R2781" s="236">
        <f>Q2781*H2781</f>
        <v>0</v>
      </c>
      <c r="S2781" s="236">
        <v>0</v>
      </c>
      <c r="T2781" s="237">
        <f>S2781*H2781</f>
        <v>0</v>
      </c>
      <c r="U2781" s="39"/>
      <c r="V2781" s="39"/>
      <c r="W2781" s="39"/>
      <c r="X2781" s="39"/>
      <c r="Y2781" s="39"/>
      <c r="Z2781" s="39"/>
      <c r="AA2781" s="39"/>
      <c r="AB2781" s="39"/>
      <c r="AC2781" s="39"/>
      <c r="AD2781" s="39"/>
      <c r="AE2781" s="39"/>
      <c r="AR2781" s="238" t="s">
        <v>213</v>
      </c>
      <c r="AT2781" s="238" t="s">
        <v>208</v>
      </c>
      <c r="AU2781" s="238" t="s">
        <v>85</v>
      </c>
      <c r="AY2781" s="18" t="s">
        <v>205</v>
      </c>
      <c r="BE2781" s="239">
        <f>IF(N2781="základní",J2781,0)</f>
        <v>0</v>
      </c>
      <c r="BF2781" s="239">
        <f>IF(N2781="snížená",J2781,0)</f>
        <v>0</v>
      </c>
      <c r="BG2781" s="239">
        <f>IF(N2781="zákl. přenesená",J2781,0)</f>
        <v>0</v>
      </c>
      <c r="BH2781" s="239">
        <f>IF(N2781="sníž. přenesená",J2781,0)</f>
        <v>0</v>
      </c>
      <c r="BI2781" s="239">
        <f>IF(N2781="nulová",J2781,0)</f>
        <v>0</v>
      </c>
      <c r="BJ2781" s="18" t="s">
        <v>83</v>
      </c>
      <c r="BK2781" s="239">
        <f>ROUND(I2781*H2781,2)</f>
        <v>0</v>
      </c>
      <c r="BL2781" s="18" t="s">
        <v>213</v>
      </c>
      <c r="BM2781" s="238" t="s">
        <v>2372</v>
      </c>
    </row>
    <row r="2782" s="2" customFormat="1" ht="55.5" customHeight="1">
      <c r="A2782" s="39"/>
      <c r="B2782" s="40"/>
      <c r="C2782" s="227" t="s">
        <v>2373</v>
      </c>
      <c r="D2782" s="227" t="s">
        <v>208</v>
      </c>
      <c r="E2782" s="228" t="s">
        <v>2374</v>
      </c>
      <c r="F2782" s="229" t="s">
        <v>2375</v>
      </c>
      <c r="G2782" s="230" t="s">
        <v>547</v>
      </c>
      <c r="H2782" s="231">
        <v>1</v>
      </c>
      <c r="I2782" s="232"/>
      <c r="J2782" s="233">
        <f>ROUND(I2782*H2782,2)</f>
        <v>0</v>
      </c>
      <c r="K2782" s="229" t="s">
        <v>1</v>
      </c>
      <c r="L2782" s="45"/>
      <c r="M2782" s="234" t="s">
        <v>1</v>
      </c>
      <c r="N2782" s="235" t="s">
        <v>41</v>
      </c>
      <c r="O2782" s="92"/>
      <c r="P2782" s="236">
        <f>O2782*H2782</f>
        <v>0</v>
      </c>
      <c r="Q2782" s="236">
        <v>0</v>
      </c>
      <c r="R2782" s="236">
        <f>Q2782*H2782</f>
        <v>0</v>
      </c>
      <c r="S2782" s="236">
        <v>0</v>
      </c>
      <c r="T2782" s="237">
        <f>S2782*H2782</f>
        <v>0</v>
      </c>
      <c r="U2782" s="39"/>
      <c r="V2782" s="39"/>
      <c r="W2782" s="39"/>
      <c r="X2782" s="39"/>
      <c r="Y2782" s="39"/>
      <c r="Z2782" s="39"/>
      <c r="AA2782" s="39"/>
      <c r="AB2782" s="39"/>
      <c r="AC2782" s="39"/>
      <c r="AD2782" s="39"/>
      <c r="AE2782" s="39"/>
      <c r="AR2782" s="238" t="s">
        <v>213</v>
      </c>
      <c r="AT2782" s="238" t="s">
        <v>208</v>
      </c>
      <c r="AU2782" s="238" t="s">
        <v>85</v>
      </c>
      <c r="AY2782" s="18" t="s">
        <v>205</v>
      </c>
      <c r="BE2782" s="239">
        <f>IF(N2782="základní",J2782,0)</f>
        <v>0</v>
      </c>
      <c r="BF2782" s="239">
        <f>IF(N2782="snížená",J2782,0)</f>
        <v>0</v>
      </c>
      <c r="BG2782" s="239">
        <f>IF(N2782="zákl. přenesená",J2782,0)</f>
        <v>0</v>
      </c>
      <c r="BH2782" s="239">
        <f>IF(N2782="sníž. přenesená",J2782,0)</f>
        <v>0</v>
      </c>
      <c r="BI2782" s="239">
        <f>IF(N2782="nulová",J2782,0)</f>
        <v>0</v>
      </c>
      <c r="BJ2782" s="18" t="s">
        <v>83</v>
      </c>
      <c r="BK2782" s="239">
        <f>ROUND(I2782*H2782,2)</f>
        <v>0</v>
      </c>
      <c r="BL2782" s="18" t="s">
        <v>213</v>
      </c>
      <c r="BM2782" s="238" t="s">
        <v>2376</v>
      </c>
    </row>
    <row r="2783" s="2" customFormat="1" ht="55.5" customHeight="1">
      <c r="A2783" s="39"/>
      <c r="B2783" s="40"/>
      <c r="C2783" s="227" t="s">
        <v>2377</v>
      </c>
      <c r="D2783" s="227" t="s">
        <v>208</v>
      </c>
      <c r="E2783" s="228" t="s">
        <v>2378</v>
      </c>
      <c r="F2783" s="229" t="s">
        <v>2379</v>
      </c>
      <c r="G2783" s="230" t="s">
        <v>547</v>
      </c>
      <c r="H2783" s="231">
        <v>3</v>
      </c>
      <c r="I2783" s="232"/>
      <c r="J2783" s="233">
        <f>ROUND(I2783*H2783,2)</f>
        <v>0</v>
      </c>
      <c r="K2783" s="229" t="s">
        <v>1</v>
      </c>
      <c r="L2783" s="45"/>
      <c r="M2783" s="234" t="s">
        <v>1</v>
      </c>
      <c r="N2783" s="235" t="s">
        <v>41</v>
      </c>
      <c r="O2783" s="92"/>
      <c r="P2783" s="236">
        <f>O2783*H2783</f>
        <v>0</v>
      </c>
      <c r="Q2783" s="236">
        <v>0</v>
      </c>
      <c r="R2783" s="236">
        <f>Q2783*H2783</f>
        <v>0</v>
      </c>
      <c r="S2783" s="236">
        <v>0</v>
      </c>
      <c r="T2783" s="237">
        <f>S2783*H2783</f>
        <v>0</v>
      </c>
      <c r="U2783" s="39"/>
      <c r="V2783" s="39"/>
      <c r="W2783" s="39"/>
      <c r="X2783" s="39"/>
      <c r="Y2783" s="39"/>
      <c r="Z2783" s="39"/>
      <c r="AA2783" s="39"/>
      <c r="AB2783" s="39"/>
      <c r="AC2783" s="39"/>
      <c r="AD2783" s="39"/>
      <c r="AE2783" s="39"/>
      <c r="AR2783" s="238" t="s">
        <v>213</v>
      </c>
      <c r="AT2783" s="238" t="s">
        <v>208</v>
      </c>
      <c r="AU2783" s="238" t="s">
        <v>85</v>
      </c>
      <c r="AY2783" s="18" t="s">
        <v>205</v>
      </c>
      <c r="BE2783" s="239">
        <f>IF(N2783="základní",J2783,0)</f>
        <v>0</v>
      </c>
      <c r="BF2783" s="239">
        <f>IF(N2783="snížená",J2783,0)</f>
        <v>0</v>
      </c>
      <c r="BG2783" s="239">
        <f>IF(N2783="zákl. přenesená",J2783,0)</f>
        <v>0</v>
      </c>
      <c r="BH2783" s="239">
        <f>IF(N2783="sníž. přenesená",J2783,0)</f>
        <v>0</v>
      </c>
      <c r="BI2783" s="239">
        <f>IF(N2783="nulová",J2783,0)</f>
        <v>0</v>
      </c>
      <c r="BJ2783" s="18" t="s">
        <v>83</v>
      </c>
      <c r="BK2783" s="239">
        <f>ROUND(I2783*H2783,2)</f>
        <v>0</v>
      </c>
      <c r="BL2783" s="18" t="s">
        <v>213</v>
      </c>
      <c r="BM2783" s="238" t="s">
        <v>2380</v>
      </c>
    </row>
    <row r="2784" s="12" customFormat="1" ht="22.8" customHeight="1">
      <c r="A2784" s="12"/>
      <c r="B2784" s="211"/>
      <c r="C2784" s="212"/>
      <c r="D2784" s="213" t="s">
        <v>75</v>
      </c>
      <c r="E2784" s="225" t="s">
        <v>2381</v>
      </c>
      <c r="F2784" s="225" t="s">
        <v>2382</v>
      </c>
      <c r="G2784" s="212"/>
      <c r="H2784" s="212"/>
      <c r="I2784" s="215"/>
      <c r="J2784" s="226">
        <f>BK2784</f>
        <v>0</v>
      </c>
      <c r="K2784" s="212"/>
      <c r="L2784" s="217"/>
      <c r="M2784" s="218"/>
      <c r="N2784" s="219"/>
      <c r="O2784" s="219"/>
      <c r="P2784" s="220">
        <f>SUM(P2785:P2788)</f>
        <v>0</v>
      </c>
      <c r="Q2784" s="219"/>
      <c r="R2784" s="220">
        <f>SUM(R2785:R2788)</f>
        <v>0</v>
      </c>
      <c r="S2784" s="219"/>
      <c r="T2784" s="221">
        <f>SUM(T2785:T2788)</f>
        <v>0</v>
      </c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R2784" s="222" t="s">
        <v>85</v>
      </c>
      <c r="AT2784" s="223" t="s">
        <v>75</v>
      </c>
      <c r="AU2784" s="223" t="s">
        <v>83</v>
      </c>
      <c r="AY2784" s="222" t="s">
        <v>205</v>
      </c>
      <c r="BK2784" s="224">
        <f>SUM(BK2785:BK2788)</f>
        <v>0</v>
      </c>
    </row>
    <row r="2785" s="2" customFormat="1" ht="49.05" customHeight="1">
      <c r="A2785" s="39"/>
      <c r="B2785" s="40"/>
      <c r="C2785" s="227" t="s">
        <v>2383</v>
      </c>
      <c r="D2785" s="227" t="s">
        <v>208</v>
      </c>
      <c r="E2785" s="228" t="s">
        <v>2384</v>
      </c>
      <c r="F2785" s="229" t="s">
        <v>2385</v>
      </c>
      <c r="G2785" s="230" t="s">
        <v>547</v>
      </c>
      <c r="H2785" s="231">
        <v>1</v>
      </c>
      <c r="I2785" s="232"/>
      <c r="J2785" s="233">
        <f>ROUND(I2785*H2785,2)</f>
        <v>0</v>
      </c>
      <c r="K2785" s="229" t="s">
        <v>1</v>
      </c>
      <c r="L2785" s="45"/>
      <c r="M2785" s="234" t="s">
        <v>1</v>
      </c>
      <c r="N2785" s="235" t="s">
        <v>41</v>
      </c>
      <c r="O2785" s="92"/>
      <c r="P2785" s="236">
        <f>O2785*H2785</f>
        <v>0</v>
      </c>
      <c r="Q2785" s="236">
        <v>0</v>
      </c>
      <c r="R2785" s="236">
        <f>Q2785*H2785</f>
        <v>0</v>
      </c>
      <c r="S2785" s="236">
        <v>0</v>
      </c>
      <c r="T2785" s="237">
        <f>S2785*H2785</f>
        <v>0</v>
      </c>
      <c r="U2785" s="39"/>
      <c r="V2785" s="39"/>
      <c r="W2785" s="39"/>
      <c r="X2785" s="39"/>
      <c r="Y2785" s="39"/>
      <c r="Z2785" s="39"/>
      <c r="AA2785" s="39"/>
      <c r="AB2785" s="39"/>
      <c r="AC2785" s="39"/>
      <c r="AD2785" s="39"/>
      <c r="AE2785" s="39"/>
      <c r="AR2785" s="238" t="s">
        <v>303</v>
      </c>
      <c r="AT2785" s="238" t="s">
        <v>208</v>
      </c>
      <c r="AU2785" s="238" t="s">
        <v>85</v>
      </c>
      <c r="AY2785" s="18" t="s">
        <v>205</v>
      </c>
      <c r="BE2785" s="239">
        <f>IF(N2785="základní",J2785,0)</f>
        <v>0</v>
      </c>
      <c r="BF2785" s="239">
        <f>IF(N2785="snížená",J2785,0)</f>
        <v>0</v>
      </c>
      <c r="BG2785" s="239">
        <f>IF(N2785="zákl. přenesená",J2785,0)</f>
        <v>0</v>
      </c>
      <c r="BH2785" s="239">
        <f>IF(N2785="sníž. přenesená",J2785,0)</f>
        <v>0</v>
      </c>
      <c r="BI2785" s="239">
        <f>IF(N2785="nulová",J2785,0)</f>
        <v>0</v>
      </c>
      <c r="BJ2785" s="18" t="s">
        <v>83</v>
      </c>
      <c r="BK2785" s="239">
        <f>ROUND(I2785*H2785,2)</f>
        <v>0</v>
      </c>
      <c r="BL2785" s="18" t="s">
        <v>303</v>
      </c>
      <c r="BM2785" s="238" t="s">
        <v>2386</v>
      </c>
    </row>
    <row r="2786" s="2" customFormat="1" ht="55.5" customHeight="1">
      <c r="A2786" s="39"/>
      <c r="B2786" s="40"/>
      <c r="C2786" s="227" t="s">
        <v>2387</v>
      </c>
      <c r="D2786" s="227" t="s">
        <v>208</v>
      </c>
      <c r="E2786" s="228" t="s">
        <v>2388</v>
      </c>
      <c r="F2786" s="229" t="s">
        <v>2389</v>
      </c>
      <c r="G2786" s="230" t="s">
        <v>547</v>
      </c>
      <c r="H2786" s="231">
        <v>1</v>
      </c>
      <c r="I2786" s="232"/>
      <c r="J2786" s="233">
        <f>ROUND(I2786*H2786,2)</f>
        <v>0</v>
      </c>
      <c r="K2786" s="229" t="s">
        <v>1</v>
      </c>
      <c r="L2786" s="45"/>
      <c r="M2786" s="234" t="s">
        <v>1</v>
      </c>
      <c r="N2786" s="235" t="s">
        <v>41</v>
      </c>
      <c r="O2786" s="92"/>
      <c r="P2786" s="236">
        <f>O2786*H2786</f>
        <v>0</v>
      </c>
      <c r="Q2786" s="236">
        <v>0</v>
      </c>
      <c r="R2786" s="236">
        <f>Q2786*H2786</f>
        <v>0</v>
      </c>
      <c r="S2786" s="236">
        <v>0</v>
      </c>
      <c r="T2786" s="237">
        <f>S2786*H2786</f>
        <v>0</v>
      </c>
      <c r="U2786" s="39"/>
      <c r="V2786" s="39"/>
      <c r="W2786" s="39"/>
      <c r="X2786" s="39"/>
      <c r="Y2786" s="39"/>
      <c r="Z2786" s="39"/>
      <c r="AA2786" s="39"/>
      <c r="AB2786" s="39"/>
      <c r="AC2786" s="39"/>
      <c r="AD2786" s="39"/>
      <c r="AE2786" s="39"/>
      <c r="AR2786" s="238" t="s">
        <v>303</v>
      </c>
      <c r="AT2786" s="238" t="s">
        <v>208</v>
      </c>
      <c r="AU2786" s="238" t="s">
        <v>85</v>
      </c>
      <c r="AY2786" s="18" t="s">
        <v>205</v>
      </c>
      <c r="BE2786" s="239">
        <f>IF(N2786="základní",J2786,0)</f>
        <v>0</v>
      </c>
      <c r="BF2786" s="239">
        <f>IF(N2786="snížená",J2786,0)</f>
        <v>0</v>
      </c>
      <c r="BG2786" s="239">
        <f>IF(N2786="zákl. přenesená",J2786,0)</f>
        <v>0</v>
      </c>
      <c r="BH2786" s="239">
        <f>IF(N2786="sníž. přenesená",J2786,0)</f>
        <v>0</v>
      </c>
      <c r="BI2786" s="239">
        <f>IF(N2786="nulová",J2786,0)</f>
        <v>0</v>
      </c>
      <c r="BJ2786" s="18" t="s">
        <v>83</v>
      </c>
      <c r="BK2786" s="239">
        <f>ROUND(I2786*H2786,2)</f>
        <v>0</v>
      </c>
      <c r="BL2786" s="18" t="s">
        <v>303</v>
      </c>
      <c r="BM2786" s="238" t="s">
        <v>2390</v>
      </c>
    </row>
    <row r="2787" s="2" customFormat="1" ht="62.7" customHeight="1">
      <c r="A2787" s="39"/>
      <c r="B2787" s="40"/>
      <c r="C2787" s="227" t="s">
        <v>2391</v>
      </c>
      <c r="D2787" s="227" t="s">
        <v>208</v>
      </c>
      <c r="E2787" s="228" t="s">
        <v>2392</v>
      </c>
      <c r="F2787" s="229" t="s">
        <v>2393</v>
      </c>
      <c r="G2787" s="230" t="s">
        <v>547</v>
      </c>
      <c r="H2787" s="231">
        <v>2</v>
      </c>
      <c r="I2787" s="232"/>
      <c r="J2787" s="233">
        <f>ROUND(I2787*H2787,2)</f>
        <v>0</v>
      </c>
      <c r="K2787" s="229" t="s">
        <v>1</v>
      </c>
      <c r="L2787" s="45"/>
      <c r="M2787" s="234" t="s">
        <v>1</v>
      </c>
      <c r="N2787" s="235" t="s">
        <v>41</v>
      </c>
      <c r="O2787" s="92"/>
      <c r="P2787" s="236">
        <f>O2787*H2787</f>
        <v>0</v>
      </c>
      <c r="Q2787" s="236">
        <v>0</v>
      </c>
      <c r="R2787" s="236">
        <f>Q2787*H2787</f>
        <v>0</v>
      </c>
      <c r="S2787" s="236">
        <v>0</v>
      </c>
      <c r="T2787" s="237">
        <f>S2787*H2787</f>
        <v>0</v>
      </c>
      <c r="U2787" s="39"/>
      <c r="V2787" s="39"/>
      <c r="W2787" s="39"/>
      <c r="X2787" s="39"/>
      <c r="Y2787" s="39"/>
      <c r="Z2787" s="39"/>
      <c r="AA2787" s="39"/>
      <c r="AB2787" s="39"/>
      <c r="AC2787" s="39"/>
      <c r="AD2787" s="39"/>
      <c r="AE2787" s="39"/>
      <c r="AR2787" s="238" t="s">
        <v>303</v>
      </c>
      <c r="AT2787" s="238" t="s">
        <v>208</v>
      </c>
      <c r="AU2787" s="238" t="s">
        <v>85</v>
      </c>
      <c r="AY2787" s="18" t="s">
        <v>205</v>
      </c>
      <c r="BE2787" s="239">
        <f>IF(N2787="základní",J2787,0)</f>
        <v>0</v>
      </c>
      <c r="BF2787" s="239">
        <f>IF(N2787="snížená",J2787,0)</f>
        <v>0</v>
      </c>
      <c r="BG2787" s="239">
        <f>IF(N2787="zákl. přenesená",J2787,0)</f>
        <v>0</v>
      </c>
      <c r="BH2787" s="239">
        <f>IF(N2787="sníž. přenesená",J2787,0)</f>
        <v>0</v>
      </c>
      <c r="BI2787" s="239">
        <f>IF(N2787="nulová",J2787,0)</f>
        <v>0</v>
      </c>
      <c r="BJ2787" s="18" t="s">
        <v>83</v>
      </c>
      <c r="BK2787" s="239">
        <f>ROUND(I2787*H2787,2)</f>
        <v>0</v>
      </c>
      <c r="BL2787" s="18" t="s">
        <v>303</v>
      </c>
      <c r="BM2787" s="238" t="s">
        <v>2394</v>
      </c>
    </row>
    <row r="2788" s="2" customFormat="1" ht="62.7" customHeight="1">
      <c r="A2788" s="39"/>
      <c r="B2788" s="40"/>
      <c r="C2788" s="227" t="s">
        <v>2395</v>
      </c>
      <c r="D2788" s="227" t="s">
        <v>208</v>
      </c>
      <c r="E2788" s="228" t="s">
        <v>2396</v>
      </c>
      <c r="F2788" s="229" t="s">
        <v>2397</v>
      </c>
      <c r="G2788" s="230" t="s">
        <v>547</v>
      </c>
      <c r="H2788" s="231">
        <v>4</v>
      </c>
      <c r="I2788" s="232"/>
      <c r="J2788" s="233">
        <f>ROUND(I2788*H2788,2)</f>
        <v>0</v>
      </c>
      <c r="K2788" s="229" t="s">
        <v>1</v>
      </c>
      <c r="L2788" s="45"/>
      <c r="M2788" s="234" t="s">
        <v>1</v>
      </c>
      <c r="N2788" s="235" t="s">
        <v>41</v>
      </c>
      <c r="O2788" s="92"/>
      <c r="P2788" s="236">
        <f>O2788*H2788</f>
        <v>0</v>
      </c>
      <c r="Q2788" s="236">
        <v>0</v>
      </c>
      <c r="R2788" s="236">
        <f>Q2788*H2788</f>
        <v>0</v>
      </c>
      <c r="S2788" s="236">
        <v>0</v>
      </c>
      <c r="T2788" s="237">
        <f>S2788*H2788</f>
        <v>0</v>
      </c>
      <c r="U2788" s="39"/>
      <c r="V2788" s="39"/>
      <c r="W2788" s="39"/>
      <c r="X2788" s="39"/>
      <c r="Y2788" s="39"/>
      <c r="Z2788" s="39"/>
      <c r="AA2788" s="39"/>
      <c r="AB2788" s="39"/>
      <c r="AC2788" s="39"/>
      <c r="AD2788" s="39"/>
      <c r="AE2788" s="39"/>
      <c r="AR2788" s="238" t="s">
        <v>303</v>
      </c>
      <c r="AT2788" s="238" t="s">
        <v>208</v>
      </c>
      <c r="AU2788" s="238" t="s">
        <v>85</v>
      </c>
      <c r="AY2788" s="18" t="s">
        <v>205</v>
      </c>
      <c r="BE2788" s="239">
        <f>IF(N2788="základní",J2788,0)</f>
        <v>0</v>
      </c>
      <c r="BF2788" s="239">
        <f>IF(N2788="snížená",J2788,0)</f>
        <v>0</v>
      </c>
      <c r="BG2788" s="239">
        <f>IF(N2788="zákl. přenesená",J2788,0)</f>
        <v>0</v>
      </c>
      <c r="BH2788" s="239">
        <f>IF(N2788="sníž. přenesená",J2788,0)</f>
        <v>0</v>
      </c>
      <c r="BI2788" s="239">
        <f>IF(N2788="nulová",J2788,0)</f>
        <v>0</v>
      </c>
      <c r="BJ2788" s="18" t="s">
        <v>83</v>
      </c>
      <c r="BK2788" s="239">
        <f>ROUND(I2788*H2788,2)</f>
        <v>0</v>
      </c>
      <c r="BL2788" s="18" t="s">
        <v>303</v>
      </c>
      <c r="BM2788" s="238" t="s">
        <v>2398</v>
      </c>
    </row>
    <row r="2789" s="12" customFormat="1" ht="22.8" customHeight="1">
      <c r="A2789" s="12"/>
      <c r="B2789" s="211"/>
      <c r="C2789" s="212"/>
      <c r="D2789" s="213" t="s">
        <v>75</v>
      </c>
      <c r="E2789" s="225" t="s">
        <v>2399</v>
      </c>
      <c r="F2789" s="225" t="s">
        <v>2400</v>
      </c>
      <c r="G2789" s="212"/>
      <c r="H2789" s="212"/>
      <c r="I2789" s="215"/>
      <c r="J2789" s="226">
        <f>BK2789</f>
        <v>0</v>
      </c>
      <c r="K2789" s="212"/>
      <c r="L2789" s="217"/>
      <c r="M2789" s="218"/>
      <c r="N2789" s="219"/>
      <c r="O2789" s="219"/>
      <c r="P2789" s="220">
        <f>SUM(P2790:P2796)</f>
        <v>0</v>
      </c>
      <c r="Q2789" s="219"/>
      <c r="R2789" s="220">
        <f>SUM(R2790:R2796)</f>
        <v>0</v>
      </c>
      <c r="S2789" s="219"/>
      <c r="T2789" s="221">
        <f>SUM(T2790:T2796)</f>
        <v>0</v>
      </c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R2789" s="222" t="s">
        <v>83</v>
      </c>
      <c r="AT2789" s="223" t="s">
        <v>75</v>
      </c>
      <c r="AU2789" s="223" t="s">
        <v>83</v>
      </c>
      <c r="AY2789" s="222" t="s">
        <v>205</v>
      </c>
      <c r="BK2789" s="224">
        <f>SUM(BK2790:BK2796)</f>
        <v>0</v>
      </c>
    </row>
    <row r="2790" s="2" customFormat="1" ht="55.5" customHeight="1">
      <c r="A2790" s="39"/>
      <c r="B2790" s="40"/>
      <c r="C2790" s="227" t="s">
        <v>2401</v>
      </c>
      <c r="D2790" s="227" t="s">
        <v>208</v>
      </c>
      <c r="E2790" s="228" t="s">
        <v>2402</v>
      </c>
      <c r="F2790" s="229" t="s">
        <v>2403</v>
      </c>
      <c r="G2790" s="230" t="s">
        <v>547</v>
      </c>
      <c r="H2790" s="231">
        <v>3</v>
      </c>
      <c r="I2790" s="232"/>
      <c r="J2790" s="233">
        <f>ROUND(I2790*H2790,2)</f>
        <v>0</v>
      </c>
      <c r="K2790" s="229" t="s">
        <v>1</v>
      </c>
      <c r="L2790" s="45"/>
      <c r="M2790" s="234" t="s">
        <v>1</v>
      </c>
      <c r="N2790" s="235" t="s">
        <v>41</v>
      </c>
      <c r="O2790" s="92"/>
      <c r="P2790" s="236">
        <f>O2790*H2790</f>
        <v>0</v>
      </c>
      <c r="Q2790" s="236">
        <v>0</v>
      </c>
      <c r="R2790" s="236">
        <f>Q2790*H2790</f>
        <v>0</v>
      </c>
      <c r="S2790" s="236">
        <v>0</v>
      </c>
      <c r="T2790" s="237">
        <f>S2790*H2790</f>
        <v>0</v>
      </c>
      <c r="U2790" s="39"/>
      <c r="V2790" s="39"/>
      <c r="W2790" s="39"/>
      <c r="X2790" s="39"/>
      <c r="Y2790" s="39"/>
      <c r="Z2790" s="39"/>
      <c r="AA2790" s="39"/>
      <c r="AB2790" s="39"/>
      <c r="AC2790" s="39"/>
      <c r="AD2790" s="39"/>
      <c r="AE2790" s="39"/>
      <c r="AR2790" s="238" t="s">
        <v>213</v>
      </c>
      <c r="AT2790" s="238" t="s">
        <v>208</v>
      </c>
      <c r="AU2790" s="238" t="s">
        <v>85</v>
      </c>
      <c r="AY2790" s="18" t="s">
        <v>205</v>
      </c>
      <c r="BE2790" s="239">
        <f>IF(N2790="základní",J2790,0)</f>
        <v>0</v>
      </c>
      <c r="BF2790" s="239">
        <f>IF(N2790="snížená",J2790,0)</f>
        <v>0</v>
      </c>
      <c r="BG2790" s="239">
        <f>IF(N2790="zákl. přenesená",J2790,0)</f>
        <v>0</v>
      </c>
      <c r="BH2790" s="239">
        <f>IF(N2790="sníž. přenesená",J2790,0)</f>
        <v>0</v>
      </c>
      <c r="BI2790" s="239">
        <f>IF(N2790="nulová",J2790,0)</f>
        <v>0</v>
      </c>
      <c r="BJ2790" s="18" t="s">
        <v>83</v>
      </c>
      <c r="BK2790" s="239">
        <f>ROUND(I2790*H2790,2)</f>
        <v>0</v>
      </c>
      <c r="BL2790" s="18" t="s">
        <v>213</v>
      </c>
      <c r="BM2790" s="238" t="s">
        <v>2404</v>
      </c>
    </row>
    <row r="2791" s="2" customFormat="1" ht="33" customHeight="1">
      <c r="A2791" s="39"/>
      <c r="B2791" s="40"/>
      <c r="C2791" s="227" t="s">
        <v>2405</v>
      </c>
      <c r="D2791" s="227" t="s">
        <v>208</v>
      </c>
      <c r="E2791" s="228" t="s">
        <v>2406</v>
      </c>
      <c r="F2791" s="229" t="s">
        <v>2407</v>
      </c>
      <c r="G2791" s="230" t="s">
        <v>933</v>
      </c>
      <c r="H2791" s="231">
        <v>1</v>
      </c>
      <c r="I2791" s="232"/>
      <c r="J2791" s="233">
        <f>ROUND(I2791*H2791,2)</f>
        <v>0</v>
      </c>
      <c r="K2791" s="229" t="s">
        <v>1</v>
      </c>
      <c r="L2791" s="45"/>
      <c r="M2791" s="234" t="s">
        <v>1</v>
      </c>
      <c r="N2791" s="235" t="s">
        <v>41</v>
      </c>
      <c r="O2791" s="92"/>
      <c r="P2791" s="236">
        <f>O2791*H2791</f>
        <v>0</v>
      </c>
      <c r="Q2791" s="236">
        <v>0</v>
      </c>
      <c r="R2791" s="236">
        <f>Q2791*H2791</f>
        <v>0</v>
      </c>
      <c r="S2791" s="236">
        <v>0</v>
      </c>
      <c r="T2791" s="237">
        <f>S2791*H2791</f>
        <v>0</v>
      </c>
      <c r="U2791" s="39"/>
      <c r="V2791" s="39"/>
      <c r="W2791" s="39"/>
      <c r="X2791" s="39"/>
      <c r="Y2791" s="39"/>
      <c r="Z2791" s="39"/>
      <c r="AA2791" s="39"/>
      <c r="AB2791" s="39"/>
      <c r="AC2791" s="39"/>
      <c r="AD2791" s="39"/>
      <c r="AE2791" s="39"/>
      <c r="AR2791" s="238" t="s">
        <v>213</v>
      </c>
      <c r="AT2791" s="238" t="s">
        <v>208</v>
      </c>
      <c r="AU2791" s="238" t="s">
        <v>85</v>
      </c>
      <c r="AY2791" s="18" t="s">
        <v>205</v>
      </c>
      <c r="BE2791" s="239">
        <f>IF(N2791="základní",J2791,0)</f>
        <v>0</v>
      </c>
      <c r="BF2791" s="239">
        <f>IF(N2791="snížená",J2791,0)</f>
        <v>0</v>
      </c>
      <c r="BG2791" s="239">
        <f>IF(N2791="zákl. přenesená",J2791,0)</f>
        <v>0</v>
      </c>
      <c r="BH2791" s="239">
        <f>IF(N2791="sníž. přenesená",J2791,0)</f>
        <v>0</v>
      </c>
      <c r="BI2791" s="239">
        <f>IF(N2791="nulová",J2791,0)</f>
        <v>0</v>
      </c>
      <c r="BJ2791" s="18" t="s">
        <v>83</v>
      </c>
      <c r="BK2791" s="239">
        <f>ROUND(I2791*H2791,2)</f>
        <v>0</v>
      </c>
      <c r="BL2791" s="18" t="s">
        <v>213</v>
      </c>
      <c r="BM2791" s="238" t="s">
        <v>2408</v>
      </c>
    </row>
    <row r="2792" s="2" customFormat="1" ht="37.8" customHeight="1">
      <c r="A2792" s="39"/>
      <c r="B2792" s="40"/>
      <c r="C2792" s="227" t="s">
        <v>2409</v>
      </c>
      <c r="D2792" s="227" t="s">
        <v>208</v>
      </c>
      <c r="E2792" s="228" t="s">
        <v>2410</v>
      </c>
      <c r="F2792" s="229" t="s">
        <v>2411</v>
      </c>
      <c r="G2792" s="230" t="s">
        <v>933</v>
      </c>
      <c r="H2792" s="231">
        <v>1</v>
      </c>
      <c r="I2792" s="232"/>
      <c r="J2792" s="233">
        <f>ROUND(I2792*H2792,2)</f>
        <v>0</v>
      </c>
      <c r="K2792" s="229" t="s">
        <v>1</v>
      </c>
      <c r="L2792" s="45"/>
      <c r="M2792" s="234" t="s">
        <v>1</v>
      </c>
      <c r="N2792" s="235" t="s">
        <v>41</v>
      </c>
      <c r="O2792" s="92"/>
      <c r="P2792" s="236">
        <f>O2792*H2792</f>
        <v>0</v>
      </c>
      <c r="Q2792" s="236">
        <v>0</v>
      </c>
      <c r="R2792" s="236">
        <f>Q2792*H2792</f>
        <v>0</v>
      </c>
      <c r="S2792" s="236">
        <v>0</v>
      </c>
      <c r="T2792" s="237">
        <f>S2792*H2792</f>
        <v>0</v>
      </c>
      <c r="U2792" s="39"/>
      <c r="V2792" s="39"/>
      <c r="W2792" s="39"/>
      <c r="X2792" s="39"/>
      <c r="Y2792" s="39"/>
      <c r="Z2792" s="39"/>
      <c r="AA2792" s="39"/>
      <c r="AB2792" s="39"/>
      <c r="AC2792" s="39"/>
      <c r="AD2792" s="39"/>
      <c r="AE2792" s="39"/>
      <c r="AR2792" s="238" t="s">
        <v>213</v>
      </c>
      <c r="AT2792" s="238" t="s">
        <v>208</v>
      </c>
      <c r="AU2792" s="238" t="s">
        <v>85</v>
      </c>
      <c r="AY2792" s="18" t="s">
        <v>205</v>
      </c>
      <c r="BE2792" s="239">
        <f>IF(N2792="základní",J2792,0)</f>
        <v>0</v>
      </c>
      <c r="BF2792" s="239">
        <f>IF(N2792="snížená",J2792,0)</f>
        <v>0</v>
      </c>
      <c r="BG2792" s="239">
        <f>IF(N2792="zákl. přenesená",J2792,0)</f>
        <v>0</v>
      </c>
      <c r="BH2792" s="239">
        <f>IF(N2792="sníž. přenesená",J2792,0)</f>
        <v>0</v>
      </c>
      <c r="BI2792" s="239">
        <f>IF(N2792="nulová",J2792,0)</f>
        <v>0</v>
      </c>
      <c r="BJ2792" s="18" t="s">
        <v>83</v>
      </c>
      <c r="BK2792" s="239">
        <f>ROUND(I2792*H2792,2)</f>
        <v>0</v>
      </c>
      <c r="BL2792" s="18" t="s">
        <v>213</v>
      </c>
      <c r="BM2792" s="238" t="s">
        <v>2412</v>
      </c>
    </row>
    <row r="2793" s="2" customFormat="1" ht="24.15" customHeight="1">
      <c r="A2793" s="39"/>
      <c r="B2793" s="40"/>
      <c r="C2793" s="227" t="s">
        <v>2413</v>
      </c>
      <c r="D2793" s="227" t="s">
        <v>208</v>
      </c>
      <c r="E2793" s="228" t="s">
        <v>2414</v>
      </c>
      <c r="F2793" s="229" t="s">
        <v>2415</v>
      </c>
      <c r="G2793" s="230" t="s">
        <v>933</v>
      </c>
      <c r="H2793" s="231">
        <v>1</v>
      </c>
      <c r="I2793" s="232"/>
      <c r="J2793" s="233">
        <f>ROUND(I2793*H2793,2)</f>
        <v>0</v>
      </c>
      <c r="K2793" s="229" t="s">
        <v>1</v>
      </c>
      <c r="L2793" s="45"/>
      <c r="M2793" s="234" t="s">
        <v>1</v>
      </c>
      <c r="N2793" s="235" t="s">
        <v>41</v>
      </c>
      <c r="O2793" s="92"/>
      <c r="P2793" s="236">
        <f>O2793*H2793</f>
        <v>0</v>
      </c>
      <c r="Q2793" s="236">
        <v>0</v>
      </c>
      <c r="R2793" s="236">
        <f>Q2793*H2793</f>
        <v>0</v>
      </c>
      <c r="S2793" s="236">
        <v>0</v>
      </c>
      <c r="T2793" s="237">
        <f>S2793*H2793</f>
        <v>0</v>
      </c>
      <c r="U2793" s="39"/>
      <c r="V2793" s="39"/>
      <c r="W2793" s="39"/>
      <c r="X2793" s="39"/>
      <c r="Y2793" s="39"/>
      <c r="Z2793" s="39"/>
      <c r="AA2793" s="39"/>
      <c r="AB2793" s="39"/>
      <c r="AC2793" s="39"/>
      <c r="AD2793" s="39"/>
      <c r="AE2793" s="39"/>
      <c r="AR2793" s="238" t="s">
        <v>213</v>
      </c>
      <c r="AT2793" s="238" t="s">
        <v>208</v>
      </c>
      <c r="AU2793" s="238" t="s">
        <v>85</v>
      </c>
      <c r="AY2793" s="18" t="s">
        <v>205</v>
      </c>
      <c r="BE2793" s="239">
        <f>IF(N2793="základní",J2793,0)</f>
        <v>0</v>
      </c>
      <c r="BF2793" s="239">
        <f>IF(N2793="snížená",J2793,0)</f>
        <v>0</v>
      </c>
      <c r="BG2793" s="239">
        <f>IF(N2793="zákl. přenesená",J2793,0)</f>
        <v>0</v>
      </c>
      <c r="BH2793" s="239">
        <f>IF(N2793="sníž. přenesená",J2793,0)</f>
        <v>0</v>
      </c>
      <c r="BI2793" s="239">
        <f>IF(N2793="nulová",J2793,0)</f>
        <v>0</v>
      </c>
      <c r="BJ2793" s="18" t="s">
        <v>83</v>
      </c>
      <c r="BK2793" s="239">
        <f>ROUND(I2793*H2793,2)</f>
        <v>0</v>
      </c>
      <c r="BL2793" s="18" t="s">
        <v>213</v>
      </c>
      <c r="BM2793" s="238" t="s">
        <v>2416</v>
      </c>
    </row>
    <row r="2794" s="2" customFormat="1" ht="37.8" customHeight="1">
      <c r="A2794" s="39"/>
      <c r="B2794" s="40"/>
      <c r="C2794" s="227" t="s">
        <v>2417</v>
      </c>
      <c r="D2794" s="227" t="s">
        <v>208</v>
      </c>
      <c r="E2794" s="228" t="s">
        <v>2418</v>
      </c>
      <c r="F2794" s="229" t="s">
        <v>2419</v>
      </c>
      <c r="G2794" s="230" t="s">
        <v>933</v>
      </c>
      <c r="H2794" s="231">
        <v>1</v>
      </c>
      <c r="I2794" s="232"/>
      <c r="J2794" s="233">
        <f>ROUND(I2794*H2794,2)</f>
        <v>0</v>
      </c>
      <c r="K2794" s="229" t="s">
        <v>1</v>
      </c>
      <c r="L2794" s="45"/>
      <c r="M2794" s="234" t="s">
        <v>1</v>
      </c>
      <c r="N2794" s="235" t="s">
        <v>41</v>
      </c>
      <c r="O2794" s="92"/>
      <c r="P2794" s="236">
        <f>O2794*H2794</f>
        <v>0</v>
      </c>
      <c r="Q2794" s="236">
        <v>0</v>
      </c>
      <c r="R2794" s="236">
        <f>Q2794*H2794</f>
        <v>0</v>
      </c>
      <c r="S2794" s="236">
        <v>0</v>
      </c>
      <c r="T2794" s="237">
        <f>S2794*H2794</f>
        <v>0</v>
      </c>
      <c r="U2794" s="39"/>
      <c r="V2794" s="39"/>
      <c r="W2794" s="39"/>
      <c r="X2794" s="39"/>
      <c r="Y2794" s="39"/>
      <c r="Z2794" s="39"/>
      <c r="AA2794" s="39"/>
      <c r="AB2794" s="39"/>
      <c r="AC2794" s="39"/>
      <c r="AD2794" s="39"/>
      <c r="AE2794" s="39"/>
      <c r="AR2794" s="238" t="s">
        <v>213</v>
      </c>
      <c r="AT2794" s="238" t="s">
        <v>208</v>
      </c>
      <c r="AU2794" s="238" t="s">
        <v>85</v>
      </c>
      <c r="AY2794" s="18" t="s">
        <v>205</v>
      </c>
      <c r="BE2794" s="239">
        <f>IF(N2794="základní",J2794,0)</f>
        <v>0</v>
      </c>
      <c r="BF2794" s="239">
        <f>IF(N2794="snížená",J2794,0)</f>
        <v>0</v>
      </c>
      <c r="BG2794" s="239">
        <f>IF(N2794="zákl. přenesená",J2794,0)</f>
        <v>0</v>
      </c>
      <c r="BH2794" s="239">
        <f>IF(N2794="sníž. přenesená",J2794,0)</f>
        <v>0</v>
      </c>
      <c r="BI2794" s="239">
        <f>IF(N2794="nulová",J2794,0)</f>
        <v>0</v>
      </c>
      <c r="BJ2794" s="18" t="s">
        <v>83</v>
      </c>
      <c r="BK2794" s="239">
        <f>ROUND(I2794*H2794,2)</f>
        <v>0</v>
      </c>
      <c r="BL2794" s="18" t="s">
        <v>213</v>
      </c>
      <c r="BM2794" s="238" t="s">
        <v>2420</v>
      </c>
    </row>
    <row r="2795" s="2" customFormat="1" ht="37.8" customHeight="1">
      <c r="A2795" s="39"/>
      <c r="B2795" s="40"/>
      <c r="C2795" s="227" t="s">
        <v>2421</v>
      </c>
      <c r="D2795" s="227" t="s">
        <v>208</v>
      </c>
      <c r="E2795" s="228" t="s">
        <v>2422</v>
      </c>
      <c r="F2795" s="229" t="s">
        <v>2423</v>
      </c>
      <c r="G2795" s="230" t="s">
        <v>933</v>
      </c>
      <c r="H2795" s="231">
        <v>1</v>
      </c>
      <c r="I2795" s="232"/>
      <c r="J2795" s="233">
        <f>ROUND(I2795*H2795,2)</f>
        <v>0</v>
      </c>
      <c r="K2795" s="229" t="s">
        <v>1</v>
      </c>
      <c r="L2795" s="45"/>
      <c r="M2795" s="234" t="s">
        <v>1</v>
      </c>
      <c r="N2795" s="235" t="s">
        <v>41</v>
      </c>
      <c r="O2795" s="92"/>
      <c r="P2795" s="236">
        <f>O2795*H2795</f>
        <v>0</v>
      </c>
      <c r="Q2795" s="236">
        <v>0</v>
      </c>
      <c r="R2795" s="236">
        <f>Q2795*H2795</f>
        <v>0</v>
      </c>
      <c r="S2795" s="236">
        <v>0</v>
      </c>
      <c r="T2795" s="237">
        <f>S2795*H2795</f>
        <v>0</v>
      </c>
      <c r="U2795" s="39"/>
      <c r="V2795" s="39"/>
      <c r="W2795" s="39"/>
      <c r="X2795" s="39"/>
      <c r="Y2795" s="39"/>
      <c r="Z2795" s="39"/>
      <c r="AA2795" s="39"/>
      <c r="AB2795" s="39"/>
      <c r="AC2795" s="39"/>
      <c r="AD2795" s="39"/>
      <c r="AE2795" s="39"/>
      <c r="AR2795" s="238" t="s">
        <v>213</v>
      </c>
      <c r="AT2795" s="238" t="s">
        <v>208</v>
      </c>
      <c r="AU2795" s="238" t="s">
        <v>85</v>
      </c>
      <c r="AY2795" s="18" t="s">
        <v>205</v>
      </c>
      <c r="BE2795" s="239">
        <f>IF(N2795="základní",J2795,0)</f>
        <v>0</v>
      </c>
      <c r="BF2795" s="239">
        <f>IF(N2795="snížená",J2795,0)</f>
        <v>0</v>
      </c>
      <c r="BG2795" s="239">
        <f>IF(N2795="zákl. přenesená",J2795,0)</f>
        <v>0</v>
      </c>
      <c r="BH2795" s="239">
        <f>IF(N2795="sníž. přenesená",J2795,0)</f>
        <v>0</v>
      </c>
      <c r="BI2795" s="239">
        <f>IF(N2795="nulová",J2795,0)</f>
        <v>0</v>
      </c>
      <c r="BJ2795" s="18" t="s">
        <v>83</v>
      </c>
      <c r="BK2795" s="239">
        <f>ROUND(I2795*H2795,2)</f>
        <v>0</v>
      </c>
      <c r="BL2795" s="18" t="s">
        <v>213</v>
      </c>
      <c r="BM2795" s="238" t="s">
        <v>2424</v>
      </c>
    </row>
    <row r="2796" s="2" customFormat="1" ht="24.15" customHeight="1">
      <c r="A2796" s="39"/>
      <c r="B2796" s="40"/>
      <c r="C2796" s="227" t="s">
        <v>2425</v>
      </c>
      <c r="D2796" s="227" t="s">
        <v>208</v>
      </c>
      <c r="E2796" s="228" t="s">
        <v>2426</v>
      </c>
      <c r="F2796" s="229" t="s">
        <v>2427</v>
      </c>
      <c r="G2796" s="230" t="s">
        <v>933</v>
      </c>
      <c r="H2796" s="231">
        <v>1</v>
      </c>
      <c r="I2796" s="232"/>
      <c r="J2796" s="233">
        <f>ROUND(I2796*H2796,2)</f>
        <v>0</v>
      </c>
      <c r="K2796" s="229" t="s">
        <v>1</v>
      </c>
      <c r="L2796" s="45"/>
      <c r="M2796" s="234" t="s">
        <v>1</v>
      </c>
      <c r="N2796" s="235" t="s">
        <v>41</v>
      </c>
      <c r="O2796" s="92"/>
      <c r="P2796" s="236">
        <f>O2796*H2796</f>
        <v>0</v>
      </c>
      <c r="Q2796" s="236">
        <v>0</v>
      </c>
      <c r="R2796" s="236">
        <f>Q2796*H2796</f>
        <v>0</v>
      </c>
      <c r="S2796" s="236">
        <v>0</v>
      </c>
      <c r="T2796" s="237">
        <f>S2796*H2796</f>
        <v>0</v>
      </c>
      <c r="U2796" s="39"/>
      <c r="V2796" s="39"/>
      <c r="W2796" s="39"/>
      <c r="X2796" s="39"/>
      <c r="Y2796" s="39"/>
      <c r="Z2796" s="39"/>
      <c r="AA2796" s="39"/>
      <c r="AB2796" s="39"/>
      <c r="AC2796" s="39"/>
      <c r="AD2796" s="39"/>
      <c r="AE2796" s="39"/>
      <c r="AR2796" s="238" t="s">
        <v>213</v>
      </c>
      <c r="AT2796" s="238" t="s">
        <v>208</v>
      </c>
      <c r="AU2796" s="238" t="s">
        <v>85</v>
      </c>
      <c r="AY2796" s="18" t="s">
        <v>205</v>
      </c>
      <c r="BE2796" s="239">
        <f>IF(N2796="základní",J2796,0)</f>
        <v>0</v>
      </c>
      <c r="BF2796" s="239">
        <f>IF(N2796="snížená",J2796,0)</f>
        <v>0</v>
      </c>
      <c r="BG2796" s="239">
        <f>IF(N2796="zákl. přenesená",J2796,0)</f>
        <v>0</v>
      </c>
      <c r="BH2796" s="239">
        <f>IF(N2796="sníž. přenesená",J2796,0)</f>
        <v>0</v>
      </c>
      <c r="BI2796" s="239">
        <f>IF(N2796="nulová",J2796,0)</f>
        <v>0</v>
      </c>
      <c r="BJ2796" s="18" t="s">
        <v>83</v>
      </c>
      <c r="BK2796" s="239">
        <f>ROUND(I2796*H2796,2)</f>
        <v>0</v>
      </c>
      <c r="BL2796" s="18" t="s">
        <v>213</v>
      </c>
      <c r="BM2796" s="238" t="s">
        <v>2428</v>
      </c>
    </row>
    <row r="2797" s="12" customFormat="1" ht="22.8" customHeight="1">
      <c r="A2797" s="12"/>
      <c r="B2797" s="211"/>
      <c r="C2797" s="212"/>
      <c r="D2797" s="213" t="s">
        <v>75</v>
      </c>
      <c r="E2797" s="225" t="s">
        <v>2429</v>
      </c>
      <c r="F2797" s="225" t="s">
        <v>2430</v>
      </c>
      <c r="G2797" s="212"/>
      <c r="H2797" s="212"/>
      <c r="I2797" s="215"/>
      <c r="J2797" s="226">
        <f>BK2797</f>
        <v>0</v>
      </c>
      <c r="K2797" s="212"/>
      <c r="L2797" s="217"/>
      <c r="M2797" s="218"/>
      <c r="N2797" s="219"/>
      <c r="O2797" s="219"/>
      <c r="P2797" s="220">
        <f>SUM(P2798:P3062)</f>
        <v>0</v>
      </c>
      <c r="Q2797" s="219"/>
      <c r="R2797" s="220">
        <f>SUM(R2798:R3062)</f>
        <v>7.7498323999999998</v>
      </c>
      <c r="S2797" s="219"/>
      <c r="T2797" s="221">
        <f>SUM(T2798:T3062)</f>
        <v>0</v>
      </c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R2797" s="222" t="s">
        <v>85</v>
      </c>
      <c r="AT2797" s="223" t="s">
        <v>75</v>
      </c>
      <c r="AU2797" s="223" t="s">
        <v>83</v>
      </c>
      <c r="AY2797" s="222" t="s">
        <v>205</v>
      </c>
      <c r="BK2797" s="224">
        <f>SUM(BK2798:BK3062)</f>
        <v>0</v>
      </c>
    </row>
    <row r="2798" s="2" customFormat="1" ht="16.5" customHeight="1">
      <c r="A2798" s="39"/>
      <c r="B2798" s="40"/>
      <c r="C2798" s="227" t="s">
        <v>2431</v>
      </c>
      <c r="D2798" s="227" t="s">
        <v>208</v>
      </c>
      <c r="E2798" s="228" t="s">
        <v>2432</v>
      </c>
      <c r="F2798" s="229" t="s">
        <v>2433</v>
      </c>
      <c r="G2798" s="230" t="s">
        <v>398</v>
      </c>
      <c r="H2798" s="231">
        <v>264.48000000000002</v>
      </c>
      <c r="I2798" s="232"/>
      <c r="J2798" s="233">
        <f>ROUND(I2798*H2798,2)</f>
        <v>0</v>
      </c>
      <c r="K2798" s="229" t="s">
        <v>212</v>
      </c>
      <c r="L2798" s="45"/>
      <c r="M2798" s="234" t="s">
        <v>1</v>
      </c>
      <c r="N2798" s="235" t="s">
        <v>41</v>
      </c>
      <c r="O2798" s="92"/>
      <c r="P2798" s="236">
        <f>O2798*H2798</f>
        <v>0</v>
      </c>
      <c r="Q2798" s="236">
        <v>0</v>
      </c>
      <c r="R2798" s="236">
        <f>Q2798*H2798</f>
        <v>0</v>
      </c>
      <c r="S2798" s="236">
        <v>0</v>
      </c>
      <c r="T2798" s="237">
        <f>S2798*H2798</f>
        <v>0</v>
      </c>
      <c r="U2798" s="39"/>
      <c r="V2798" s="39"/>
      <c r="W2798" s="39"/>
      <c r="X2798" s="39"/>
      <c r="Y2798" s="39"/>
      <c r="Z2798" s="39"/>
      <c r="AA2798" s="39"/>
      <c r="AB2798" s="39"/>
      <c r="AC2798" s="39"/>
      <c r="AD2798" s="39"/>
      <c r="AE2798" s="39"/>
      <c r="AR2798" s="238" t="s">
        <v>303</v>
      </c>
      <c r="AT2798" s="238" t="s">
        <v>208</v>
      </c>
      <c r="AU2798" s="238" t="s">
        <v>85</v>
      </c>
      <c r="AY2798" s="18" t="s">
        <v>205</v>
      </c>
      <c r="BE2798" s="239">
        <f>IF(N2798="základní",J2798,0)</f>
        <v>0</v>
      </c>
      <c r="BF2798" s="239">
        <f>IF(N2798="snížená",J2798,0)</f>
        <v>0</v>
      </c>
      <c r="BG2798" s="239">
        <f>IF(N2798="zákl. přenesená",J2798,0)</f>
        <v>0</v>
      </c>
      <c r="BH2798" s="239">
        <f>IF(N2798="sníž. přenesená",J2798,0)</f>
        <v>0</v>
      </c>
      <c r="BI2798" s="239">
        <f>IF(N2798="nulová",J2798,0)</f>
        <v>0</v>
      </c>
      <c r="BJ2798" s="18" t="s">
        <v>83</v>
      </c>
      <c r="BK2798" s="239">
        <f>ROUND(I2798*H2798,2)</f>
        <v>0</v>
      </c>
      <c r="BL2798" s="18" t="s">
        <v>303</v>
      </c>
      <c r="BM2798" s="238" t="s">
        <v>2434</v>
      </c>
    </row>
    <row r="2799" s="2" customFormat="1">
      <c r="A2799" s="39"/>
      <c r="B2799" s="40"/>
      <c r="C2799" s="41"/>
      <c r="D2799" s="240" t="s">
        <v>216</v>
      </c>
      <c r="E2799" s="41"/>
      <c r="F2799" s="241" t="s">
        <v>2435</v>
      </c>
      <c r="G2799" s="41"/>
      <c r="H2799" s="41"/>
      <c r="I2799" s="242"/>
      <c r="J2799" s="41"/>
      <c r="K2799" s="41"/>
      <c r="L2799" s="45"/>
      <c r="M2799" s="243"/>
      <c r="N2799" s="244"/>
      <c r="O2799" s="92"/>
      <c r="P2799" s="92"/>
      <c r="Q2799" s="92"/>
      <c r="R2799" s="92"/>
      <c r="S2799" s="92"/>
      <c r="T2799" s="93"/>
      <c r="U2799" s="39"/>
      <c r="V2799" s="39"/>
      <c r="W2799" s="39"/>
      <c r="X2799" s="39"/>
      <c r="Y2799" s="39"/>
      <c r="Z2799" s="39"/>
      <c r="AA2799" s="39"/>
      <c r="AB2799" s="39"/>
      <c r="AC2799" s="39"/>
      <c r="AD2799" s="39"/>
      <c r="AE2799" s="39"/>
      <c r="AT2799" s="18" t="s">
        <v>216</v>
      </c>
      <c r="AU2799" s="18" t="s">
        <v>85</v>
      </c>
    </row>
    <row r="2800" s="13" customFormat="1">
      <c r="A2800" s="13"/>
      <c r="B2800" s="245"/>
      <c r="C2800" s="246"/>
      <c r="D2800" s="247" t="s">
        <v>218</v>
      </c>
      <c r="E2800" s="248" t="s">
        <v>1</v>
      </c>
      <c r="F2800" s="249" t="s">
        <v>219</v>
      </c>
      <c r="G2800" s="246"/>
      <c r="H2800" s="248" t="s">
        <v>1</v>
      </c>
      <c r="I2800" s="250"/>
      <c r="J2800" s="246"/>
      <c r="K2800" s="246"/>
      <c r="L2800" s="251"/>
      <c r="M2800" s="252"/>
      <c r="N2800" s="253"/>
      <c r="O2800" s="253"/>
      <c r="P2800" s="253"/>
      <c r="Q2800" s="253"/>
      <c r="R2800" s="253"/>
      <c r="S2800" s="253"/>
      <c r="T2800" s="254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T2800" s="255" t="s">
        <v>218</v>
      </c>
      <c r="AU2800" s="255" t="s">
        <v>85</v>
      </c>
      <c r="AV2800" s="13" t="s">
        <v>83</v>
      </c>
      <c r="AW2800" s="13" t="s">
        <v>32</v>
      </c>
      <c r="AX2800" s="13" t="s">
        <v>76</v>
      </c>
      <c r="AY2800" s="255" t="s">
        <v>205</v>
      </c>
    </row>
    <row r="2801" s="13" customFormat="1">
      <c r="A2801" s="13"/>
      <c r="B2801" s="245"/>
      <c r="C2801" s="246"/>
      <c r="D2801" s="247" t="s">
        <v>218</v>
      </c>
      <c r="E2801" s="248" t="s">
        <v>1</v>
      </c>
      <c r="F2801" s="249" t="s">
        <v>220</v>
      </c>
      <c r="G2801" s="246"/>
      <c r="H2801" s="248" t="s">
        <v>1</v>
      </c>
      <c r="I2801" s="250"/>
      <c r="J2801" s="246"/>
      <c r="K2801" s="246"/>
      <c r="L2801" s="251"/>
      <c r="M2801" s="252"/>
      <c r="N2801" s="253"/>
      <c r="O2801" s="253"/>
      <c r="P2801" s="253"/>
      <c r="Q2801" s="253"/>
      <c r="R2801" s="253"/>
      <c r="S2801" s="253"/>
      <c r="T2801" s="254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T2801" s="255" t="s">
        <v>218</v>
      </c>
      <c r="AU2801" s="255" t="s">
        <v>85</v>
      </c>
      <c r="AV2801" s="13" t="s">
        <v>83</v>
      </c>
      <c r="AW2801" s="13" t="s">
        <v>32</v>
      </c>
      <c r="AX2801" s="13" t="s">
        <v>76</v>
      </c>
      <c r="AY2801" s="255" t="s">
        <v>205</v>
      </c>
    </row>
    <row r="2802" s="13" customFormat="1">
      <c r="A2802" s="13"/>
      <c r="B2802" s="245"/>
      <c r="C2802" s="246"/>
      <c r="D2802" s="247" t="s">
        <v>218</v>
      </c>
      <c r="E2802" s="248" t="s">
        <v>1</v>
      </c>
      <c r="F2802" s="249" t="s">
        <v>222</v>
      </c>
      <c r="G2802" s="246"/>
      <c r="H2802" s="248" t="s">
        <v>1</v>
      </c>
      <c r="I2802" s="250"/>
      <c r="J2802" s="246"/>
      <c r="K2802" s="246"/>
      <c r="L2802" s="251"/>
      <c r="M2802" s="252"/>
      <c r="N2802" s="253"/>
      <c r="O2802" s="253"/>
      <c r="P2802" s="253"/>
      <c r="Q2802" s="253"/>
      <c r="R2802" s="253"/>
      <c r="S2802" s="253"/>
      <c r="T2802" s="254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T2802" s="255" t="s">
        <v>218</v>
      </c>
      <c r="AU2802" s="255" t="s">
        <v>85</v>
      </c>
      <c r="AV2802" s="13" t="s">
        <v>83</v>
      </c>
      <c r="AW2802" s="13" t="s">
        <v>32</v>
      </c>
      <c r="AX2802" s="13" t="s">
        <v>76</v>
      </c>
      <c r="AY2802" s="255" t="s">
        <v>205</v>
      </c>
    </row>
    <row r="2803" s="13" customFormat="1">
      <c r="A2803" s="13"/>
      <c r="B2803" s="245"/>
      <c r="C2803" s="246"/>
      <c r="D2803" s="247" t="s">
        <v>218</v>
      </c>
      <c r="E2803" s="248" t="s">
        <v>1</v>
      </c>
      <c r="F2803" s="249" t="s">
        <v>1201</v>
      </c>
      <c r="G2803" s="246"/>
      <c r="H2803" s="248" t="s">
        <v>1</v>
      </c>
      <c r="I2803" s="250"/>
      <c r="J2803" s="246"/>
      <c r="K2803" s="246"/>
      <c r="L2803" s="251"/>
      <c r="M2803" s="252"/>
      <c r="N2803" s="253"/>
      <c r="O2803" s="253"/>
      <c r="P2803" s="253"/>
      <c r="Q2803" s="253"/>
      <c r="R2803" s="253"/>
      <c r="S2803" s="253"/>
      <c r="T2803" s="254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T2803" s="255" t="s">
        <v>218</v>
      </c>
      <c r="AU2803" s="255" t="s">
        <v>85</v>
      </c>
      <c r="AV2803" s="13" t="s">
        <v>83</v>
      </c>
      <c r="AW2803" s="13" t="s">
        <v>32</v>
      </c>
      <c r="AX2803" s="13" t="s">
        <v>76</v>
      </c>
      <c r="AY2803" s="255" t="s">
        <v>205</v>
      </c>
    </row>
    <row r="2804" s="14" customFormat="1">
      <c r="A2804" s="14"/>
      <c r="B2804" s="256"/>
      <c r="C2804" s="257"/>
      <c r="D2804" s="247" t="s">
        <v>218</v>
      </c>
      <c r="E2804" s="258" t="s">
        <v>1</v>
      </c>
      <c r="F2804" s="259" t="s">
        <v>1878</v>
      </c>
      <c r="G2804" s="257"/>
      <c r="H2804" s="260">
        <v>8.9600000000000009</v>
      </c>
      <c r="I2804" s="261"/>
      <c r="J2804" s="257"/>
      <c r="K2804" s="257"/>
      <c r="L2804" s="262"/>
      <c r="M2804" s="263"/>
      <c r="N2804" s="264"/>
      <c r="O2804" s="264"/>
      <c r="P2804" s="264"/>
      <c r="Q2804" s="264"/>
      <c r="R2804" s="264"/>
      <c r="S2804" s="264"/>
      <c r="T2804" s="265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66" t="s">
        <v>218</v>
      </c>
      <c r="AU2804" s="266" t="s">
        <v>85</v>
      </c>
      <c r="AV2804" s="14" t="s">
        <v>85</v>
      </c>
      <c r="AW2804" s="14" t="s">
        <v>32</v>
      </c>
      <c r="AX2804" s="14" t="s">
        <v>76</v>
      </c>
      <c r="AY2804" s="266" t="s">
        <v>205</v>
      </c>
    </row>
    <row r="2805" s="14" customFormat="1">
      <c r="A2805" s="14"/>
      <c r="B2805" s="256"/>
      <c r="C2805" s="257"/>
      <c r="D2805" s="247" t="s">
        <v>218</v>
      </c>
      <c r="E2805" s="258" t="s">
        <v>1</v>
      </c>
      <c r="F2805" s="259" t="s">
        <v>1879</v>
      </c>
      <c r="G2805" s="257"/>
      <c r="H2805" s="260">
        <v>17.280000000000001</v>
      </c>
      <c r="I2805" s="261"/>
      <c r="J2805" s="257"/>
      <c r="K2805" s="257"/>
      <c r="L2805" s="262"/>
      <c r="M2805" s="263"/>
      <c r="N2805" s="264"/>
      <c r="O2805" s="264"/>
      <c r="P2805" s="264"/>
      <c r="Q2805" s="264"/>
      <c r="R2805" s="264"/>
      <c r="S2805" s="264"/>
      <c r="T2805" s="265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66" t="s">
        <v>218</v>
      </c>
      <c r="AU2805" s="266" t="s">
        <v>85</v>
      </c>
      <c r="AV2805" s="14" t="s">
        <v>85</v>
      </c>
      <c r="AW2805" s="14" t="s">
        <v>32</v>
      </c>
      <c r="AX2805" s="14" t="s">
        <v>76</v>
      </c>
      <c r="AY2805" s="266" t="s">
        <v>205</v>
      </c>
    </row>
    <row r="2806" s="14" customFormat="1">
      <c r="A2806" s="14"/>
      <c r="B2806" s="256"/>
      <c r="C2806" s="257"/>
      <c r="D2806" s="247" t="s">
        <v>218</v>
      </c>
      <c r="E2806" s="258" t="s">
        <v>1</v>
      </c>
      <c r="F2806" s="259" t="s">
        <v>1880</v>
      </c>
      <c r="G2806" s="257"/>
      <c r="H2806" s="260">
        <v>5.4299999999999997</v>
      </c>
      <c r="I2806" s="261"/>
      <c r="J2806" s="257"/>
      <c r="K2806" s="257"/>
      <c r="L2806" s="262"/>
      <c r="M2806" s="263"/>
      <c r="N2806" s="264"/>
      <c r="O2806" s="264"/>
      <c r="P2806" s="264"/>
      <c r="Q2806" s="264"/>
      <c r="R2806" s="264"/>
      <c r="S2806" s="264"/>
      <c r="T2806" s="265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T2806" s="266" t="s">
        <v>218</v>
      </c>
      <c r="AU2806" s="266" t="s">
        <v>85</v>
      </c>
      <c r="AV2806" s="14" t="s">
        <v>85</v>
      </c>
      <c r="AW2806" s="14" t="s">
        <v>32</v>
      </c>
      <c r="AX2806" s="14" t="s">
        <v>76</v>
      </c>
      <c r="AY2806" s="266" t="s">
        <v>205</v>
      </c>
    </row>
    <row r="2807" s="14" customFormat="1">
      <c r="A2807" s="14"/>
      <c r="B2807" s="256"/>
      <c r="C2807" s="257"/>
      <c r="D2807" s="247" t="s">
        <v>218</v>
      </c>
      <c r="E2807" s="258" t="s">
        <v>1</v>
      </c>
      <c r="F2807" s="259" t="s">
        <v>1881</v>
      </c>
      <c r="G2807" s="257"/>
      <c r="H2807" s="260">
        <v>6.5700000000000003</v>
      </c>
      <c r="I2807" s="261"/>
      <c r="J2807" s="257"/>
      <c r="K2807" s="257"/>
      <c r="L2807" s="262"/>
      <c r="M2807" s="263"/>
      <c r="N2807" s="264"/>
      <c r="O2807" s="264"/>
      <c r="P2807" s="264"/>
      <c r="Q2807" s="264"/>
      <c r="R2807" s="264"/>
      <c r="S2807" s="264"/>
      <c r="T2807" s="265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T2807" s="266" t="s">
        <v>218</v>
      </c>
      <c r="AU2807" s="266" t="s">
        <v>85</v>
      </c>
      <c r="AV2807" s="14" t="s">
        <v>85</v>
      </c>
      <c r="AW2807" s="14" t="s">
        <v>32</v>
      </c>
      <c r="AX2807" s="14" t="s">
        <v>76</v>
      </c>
      <c r="AY2807" s="266" t="s">
        <v>205</v>
      </c>
    </row>
    <row r="2808" s="16" customFormat="1">
      <c r="A2808" s="16"/>
      <c r="B2808" s="278"/>
      <c r="C2808" s="279"/>
      <c r="D2808" s="247" t="s">
        <v>218</v>
      </c>
      <c r="E2808" s="280" t="s">
        <v>1</v>
      </c>
      <c r="F2808" s="281" t="s">
        <v>241</v>
      </c>
      <c r="G2808" s="279"/>
      <c r="H2808" s="282">
        <v>38.240000000000002</v>
      </c>
      <c r="I2808" s="283"/>
      <c r="J2808" s="279"/>
      <c r="K2808" s="279"/>
      <c r="L2808" s="284"/>
      <c r="M2808" s="285"/>
      <c r="N2808" s="286"/>
      <c r="O2808" s="286"/>
      <c r="P2808" s="286"/>
      <c r="Q2808" s="286"/>
      <c r="R2808" s="286"/>
      <c r="S2808" s="286"/>
      <c r="T2808" s="287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T2808" s="288" t="s">
        <v>218</v>
      </c>
      <c r="AU2808" s="288" t="s">
        <v>85</v>
      </c>
      <c r="AV2808" s="16" t="s">
        <v>214</v>
      </c>
      <c r="AW2808" s="16" t="s">
        <v>32</v>
      </c>
      <c r="AX2808" s="16" t="s">
        <v>76</v>
      </c>
      <c r="AY2808" s="288" t="s">
        <v>205</v>
      </c>
    </row>
    <row r="2809" s="13" customFormat="1">
      <c r="A2809" s="13"/>
      <c r="B2809" s="245"/>
      <c r="C2809" s="246"/>
      <c r="D2809" s="247" t="s">
        <v>218</v>
      </c>
      <c r="E2809" s="248" t="s">
        <v>1</v>
      </c>
      <c r="F2809" s="249" t="s">
        <v>2436</v>
      </c>
      <c r="G2809" s="246"/>
      <c r="H2809" s="248" t="s">
        <v>1</v>
      </c>
      <c r="I2809" s="250"/>
      <c r="J2809" s="246"/>
      <c r="K2809" s="246"/>
      <c r="L2809" s="251"/>
      <c r="M2809" s="252"/>
      <c r="N2809" s="253"/>
      <c r="O2809" s="253"/>
      <c r="P2809" s="253"/>
      <c r="Q2809" s="253"/>
      <c r="R2809" s="253"/>
      <c r="S2809" s="253"/>
      <c r="T2809" s="254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255" t="s">
        <v>218</v>
      </c>
      <c r="AU2809" s="255" t="s">
        <v>85</v>
      </c>
      <c r="AV2809" s="13" t="s">
        <v>83</v>
      </c>
      <c r="AW2809" s="13" t="s">
        <v>32</v>
      </c>
      <c r="AX2809" s="13" t="s">
        <v>76</v>
      </c>
      <c r="AY2809" s="255" t="s">
        <v>205</v>
      </c>
    </row>
    <row r="2810" s="14" customFormat="1">
      <c r="A2810" s="14"/>
      <c r="B2810" s="256"/>
      <c r="C2810" s="257"/>
      <c r="D2810" s="247" t="s">
        <v>218</v>
      </c>
      <c r="E2810" s="258" t="s">
        <v>1</v>
      </c>
      <c r="F2810" s="259" t="s">
        <v>1868</v>
      </c>
      <c r="G2810" s="257"/>
      <c r="H2810" s="260">
        <v>14.560000000000001</v>
      </c>
      <c r="I2810" s="261"/>
      <c r="J2810" s="257"/>
      <c r="K2810" s="257"/>
      <c r="L2810" s="262"/>
      <c r="M2810" s="263"/>
      <c r="N2810" s="264"/>
      <c r="O2810" s="264"/>
      <c r="P2810" s="264"/>
      <c r="Q2810" s="264"/>
      <c r="R2810" s="264"/>
      <c r="S2810" s="264"/>
      <c r="T2810" s="265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66" t="s">
        <v>218</v>
      </c>
      <c r="AU2810" s="266" t="s">
        <v>85</v>
      </c>
      <c r="AV2810" s="14" t="s">
        <v>85</v>
      </c>
      <c r="AW2810" s="14" t="s">
        <v>32</v>
      </c>
      <c r="AX2810" s="14" t="s">
        <v>76</v>
      </c>
      <c r="AY2810" s="266" t="s">
        <v>205</v>
      </c>
    </row>
    <row r="2811" s="14" customFormat="1">
      <c r="A2811" s="14"/>
      <c r="B2811" s="256"/>
      <c r="C2811" s="257"/>
      <c r="D2811" s="247" t="s">
        <v>218</v>
      </c>
      <c r="E2811" s="258" t="s">
        <v>1</v>
      </c>
      <c r="F2811" s="259" t="s">
        <v>1869</v>
      </c>
      <c r="G2811" s="257"/>
      <c r="H2811" s="260">
        <v>6.8200000000000003</v>
      </c>
      <c r="I2811" s="261"/>
      <c r="J2811" s="257"/>
      <c r="K2811" s="257"/>
      <c r="L2811" s="262"/>
      <c r="M2811" s="263"/>
      <c r="N2811" s="264"/>
      <c r="O2811" s="264"/>
      <c r="P2811" s="264"/>
      <c r="Q2811" s="264"/>
      <c r="R2811" s="264"/>
      <c r="S2811" s="264"/>
      <c r="T2811" s="265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T2811" s="266" t="s">
        <v>218</v>
      </c>
      <c r="AU2811" s="266" t="s">
        <v>85</v>
      </c>
      <c r="AV2811" s="14" t="s">
        <v>85</v>
      </c>
      <c r="AW2811" s="14" t="s">
        <v>32</v>
      </c>
      <c r="AX2811" s="14" t="s">
        <v>76</v>
      </c>
      <c r="AY2811" s="266" t="s">
        <v>205</v>
      </c>
    </row>
    <row r="2812" s="14" customFormat="1">
      <c r="A2812" s="14"/>
      <c r="B2812" s="256"/>
      <c r="C2812" s="257"/>
      <c r="D2812" s="247" t="s">
        <v>218</v>
      </c>
      <c r="E2812" s="258" t="s">
        <v>1</v>
      </c>
      <c r="F2812" s="259" t="s">
        <v>1870</v>
      </c>
      <c r="G2812" s="257"/>
      <c r="H2812" s="260">
        <v>7.1100000000000003</v>
      </c>
      <c r="I2812" s="261"/>
      <c r="J2812" s="257"/>
      <c r="K2812" s="257"/>
      <c r="L2812" s="262"/>
      <c r="M2812" s="263"/>
      <c r="N2812" s="264"/>
      <c r="O2812" s="264"/>
      <c r="P2812" s="264"/>
      <c r="Q2812" s="264"/>
      <c r="R2812" s="264"/>
      <c r="S2812" s="264"/>
      <c r="T2812" s="265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T2812" s="266" t="s">
        <v>218</v>
      </c>
      <c r="AU2812" s="266" t="s">
        <v>85</v>
      </c>
      <c r="AV2812" s="14" t="s">
        <v>85</v>
      </c>
      <c r="AW2812" s="14" t="s">
        <v>32</v>
      </c>
      <c r="AX2812" s="14" t="s">
        <v>76</v>
      </c>
      <c r="AY2812" s="266" t="s">
        <v>205</v>
      </c>
    </row>
    <row r="2813" s="16" customFormat="1">
      <c r="A2813" s="16"/>
      <c r="B2813" s="278"/>
      <c r="C2813" s="279"/>
      <c r="D2813" s="247" t="s">
        <v>218</v>
      </c>
      <c r="E2813" s="280" t="s">
        <v>1</v>
      </c>
      <c r="F2813" s="281" t="s">
        <v>241</v>
      </c>
      <c r="G2813" s="279"/>
      <c r="H2813" s="282">
        <v>28.489999999999998</v>
      </c>
      <c r="I2813" s="283"/>
      <c r="J2813" s="279"/>
      <c r="K2813" s="279"/>
      <c r="L2813" s="284"/>
      <c r="M2813" s="285"/>
      <c r="N2813" s="286"/>
      <c r="O2813" s="286"/>
      <c r="P2813" s="286"/>
      <c r="Q2813" s="286"/>
      <c r="R2813" s="286"/>
      <c r="S2813" s="286"/>
      <c r="T2813" s="287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T2813" s="288" t="s">
        <v>218</v>
      </c>
      <c r="AU2813" s="288" t="s">
        <v>85</v>
      </c>
      <c r="AV2813" s="16" t="s">
        <v>214</v>
      </c>
      <c r="AW2813" s="16" t="s">
        <v>32</v>
      </c>
      <c r="AX2813" s="16" t="s">
        <v>76</v>
      </c>
      <c r="AY2813" s="288" t="s">
        <v>205</v>
      </c>
    </row>
    <row r="2814" s="13" customFormat="1">
      <c r="A2814" s="13"/>
      <c r="B2814" s="245"/>
      <c r="C2814" s="246"/>
      <c r="D2814" s="247" t="s">
        <v>218</v>
      </c>
      <c r="E2814" s="248" t="s">
        <v>1</v>
      </c>
      <c r="F2814" s="249" t="s">
        <v>2437</v>
      </c>
      <c r="G2814" s="246"/>
      <c r="H2814" s="248" t="s">
        <v>1</v>
      </c>
      <c r="I2814" s="250"/>
      <c r="J2814" s="246"/>
      <c r="K2814" s="246"/>
      <c r="L2814" s="251"/>
      <c r="M2814" s="252"/>
      <c r="N2814" s="253"/>
      <c r="O2814" s="253"/>
      <c r="P2814" s="253"/>
      <c r="Q2814" s="253"/>
      <c r="R2814" s="253"/>
      <c r="S2814" s="253"/>
      <c r="T2814" s="254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T2814" s="255" t="s">
        <v>218</v>
      </c>
      <c r="AU2814" s="255" t="s">
        <v>85</v>
      </c>
      <c r="AV2814" s="13" t="s">
        <v>83</v>
      </c>
      <c r="AW2814" s="13" t="s">
        <v>32</v>
      </c>
      <c r="AX2814" s="13" t="s">
        <v>76</v>
      </c>
      <c r="AY2814" s="255" t="s">
        <v>205</v>
      </c>
    </row>
    <row r="2815" s="14" customFormat="1">
      <c r="A2815" s="14"/>
      <c r="B2815" s="256"/>
      <c r="C2815" s="257"/>
      <c r="D2815" s="247" t="s">
        <v>218</v>
      </c>
      <c r="E2815" s="258" t="s">
        <v>1</v>
      </c>
      <c r="F2815" s="259" t="s">
        <v>1871</v>
      </c>
      <c r="G2815" s="257"/>
      <c r="H2815" s="260">
        <v>23.68</v>
      </c>
      <c r="I2815" s="261"/>
      <c r="J2815" s="257"/>
      <c r="K2815" s="257"/>
      <c r="L2815" s="262"/>
      <c r="M2815" s="263"/>
      <c r="N2815" s="264"/>
      <c r="O2815" s="264"/>
      <c r="P2815" s="264"/>
      <c r="Q2815" s="264"/>
      <c r="R2815" s="264"/>
      <c r="S2815" s="264"/>
      <c r="T2815" s="265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T2815" s="266" t="s">
        <v>218</v>
      </c>
      <c r="AU2815" s="266" t="s">
        <v>85</v>
      </c>
      <c r="AV2815" s="14" t="s">
        <v>85</v>
      </c>
      <c r="AW2815" s="14" t="s">
        <v>32</v>
      </c>
      <c r="AX2815" s="14" t="s">
        <v>76</v>
      </c>
      <c r="AY2815" s="266" t="s">
        <v>205</v>
      </c>
    </row>
    <row r="2816" s="14" customFormat="1">
      <c r="A2816" s="14"/>
      <c r="B2816" s="256"/>
      <c r="C2816" s="257"/>
      <c r="D2816" s="247" t="s">
        <v>218</v>
      </c>
      <c r="E2816" s="258" t="s">
        <v>1</v>
      </c>
      <c r="F2816" s="259" t="s">
        <v>1872</v>
      </c>
      <c r="G2816" s="257"/>
      <c r="H2816" s="260">
        <v>56.979999999999997</v>
      </c>
      <c r="I2816" s="261"/>
      <c r="J2816" s="257"/>
      <c r="K2816" s="257"/>
      <c r="L2816" s="262"/>
      <c r="M2816" s="263"/>
      <c r="N2816" s="264"/>
      <c r="O2816" s="264"/>
      <c r="P2816" s="264"/>
      <c r="Q2816" s="264"/>
      <c r="R2816" s="264"/>
      <c r="S2816" s="264"/>
      <c r="T2816" s="265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T2816" s="266" t="s">
        <v>218</v>
      </c>
      <c r="AU2816" s="266" t="s">
        <v>85</v>
      </c>
      <c r="AV2816" s="14" t="s">
        <v>85</v>
      </c>
      <c r="AW2816" s="14" t="s">
        <v>32</v>
      </c>
      <c r="AX2816" s="14" t="s">
        <v>76</v>
      </c>
      <c r="AY2816" s="266" t="s">
        <v>205</v>
      </c>
    </row>
    <row r="2817" s="16" customFormat="1">
      <c r="A2817" s="16"/>
      <c r="B2817" s="278"/>
      <c r="C2817" s="279"/>
      <c r="D2817" s="247" t="s">
        <v>218</v>
      </c>
      <c r="E2817" s="280" t="s">
        <v>1</v>
      </c>
      <c r="F2817" s="281" t="s">
        <v>241</v>
      </c>
      <c r="G2817" s="279"/>
      <c r="H2817" s="282">
        <v>80.659999999999997</v>
      </c>
      <c r="I2817" s="283"/>
      <c r="J2817" s="279"/>
      <c r="K2817" s="279"/>
      <c r="L2817" s="284"/>
      <c r="M2817" s="285"/>
      <c r="N2817" s="286"/>
      <c r="O2817" s="286"/>
      <c r="P2817" s="286"/>
      <c r="Q2817" s="286"/>
      <c r="R2817" s="286"/>
      <c r="S2817" s="286"/>
      <c r="T2817" s="287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T2817" s="288" t="s">
        <v>218</v>
      </c>
      <c r="AU2817" s="288" t="s">
        <v>85</v>
      </c>
      <c r="AV2817" s="16" t="s">
        <v>214</v>
      </c>
      <c r="AW2817" s="16" t="s">
        <v>32</v>
      </c>
      <c r="AX2817" s="16" t="s">
        <v>76</v>
      </c>
      <c r="AY2817" s="288" t="s">
        <v>205</v>
      </c>
    </row>
    <row r="2818" s="13" customFormat="1">
      <c r="A2818" s="13"/>
      <c r="B2818" s="245"/>
      <c r="C2818" s="246"/>
      <c r="D2818" s="247" t="s">
        <v>218</v>
      </c>
      <c r="E2818" s="248" t="s">
        <v>1</v>
      </c>
      <c r="F2818" s="249" t="s">
        <v>2438</v>
      </c>
      <c r="G2818" s="246"/>
      <c r="H2818" s="248" t="s">
        <v>1</v>
      </c>
      <c r="I2818" s="250"/>
      <c r="J2818" s="246"/>
      <c r="K2818" s="246"/>
      <c r="L2818" s="251"/>
      <c r="M2818" s="252"/>
      <c r="N2818" s="253"/>
      <c r="O2818" s="253"/>
      <c r="P2818" s="253"/>
      <c r="Q2818" s="253"/>
      <c r="R2818" s="253"/>
      <c r="S2818" s="253"/>
      <c r="T2818" s="254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T2818" s="255" t="s">
        <v>218</v>
      </c>
      <c r="AU2818" s="255" t="s">
        <v>85</v>
      </c>
      <c r="AV2818" s="13" t="s">
        <v>83</v>
      </c>
      <c r="AW2818" s="13" t="s">
        <v>32</v>
      </c>
      <c r="AX2818" s="13" t="s">
        <v>76</v>
      </c>
      <c r="AY2818" s="255" t="s">
        <v>205</v>
      </c>
    </row>
    <row r="2819" s="14" customFormat="1">
      <c r="A2819" s="14"/>
      <c r="B2819" s="256"/>
      <c r="C2819" s="257"/>
      <c r="D2819" s="247" t="s">
        <v>218</v>
      </c>
      <c r="E2819" s="258" t="s">
        <v>1</v>
      </c>
      <c r="F2819" s="259" t="s">
        <v>2050</v>
      </c>
      <c r="G2819" s="257"/>
      <c r="H2819" s="260">
        <v>5.04</v>
      </c>
      <c r="I2819" s="261"/>
      <c r="J2819" s="257"/>
      <c r="K2819" s="257"/>
      <c r="L2819" s="262"/>
      <c r="M2819" s="263"/>
      <c r="N2819" s="264"/>
      <c r="O2819" s="264"/>
      <c r="P2819" s="264"/>
      <c r="Q2819" s="264"/>
      <c r="R2819" s="264"/>
      <c r="S2819" s="264"/>
      <c r="T2819" s="265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T2819" s="266" t="s">
        <v>218</v>
      </c>
      <c r="AU2819" s="266" t="s">
        <v>85</v>
      </c>
      <c r="AV2819" s="14" t="s">
        <v>85</v>
      </c>
      <c r="AW2819" s="14" t="s">
        <v>32</v>
      </c>
      <c r="AX2819" s="14" t="s">
        <v>76</v>
      </c>
      <c r="AY2819" s="266" t="s">
        <v>205</v>
      </c>
    </row>
    <row r="2820" s="16" customFormat="1">
      <c r="A2820" s="16"/>
      <c r="B2820" s="278"/>
      <c r="C2820" s="279"/>
      <c r="D2820" s="247" t="s">
        <v>218</v>
      </c>
      <c r="E2820" s="280" t="s">
        <v>1</v>
      </c>
      <c r="F2820" s="281" t="s">
        <v>241</v>
      </c>
      <c r="G2820" s="279"/>
      <c r="H2820" s="282">
        <v>5.04</v>
      </c>
      <c r="I2820" s="283"/>
      <c r="J2820" s="279"/>
      <c r="K2820" s="279"/>
      <c r="L2820" s="284"/>
      <c r="M2820" s="285"/>
      <c r="N2820" s="286"/>
      <c r="O2820" s="286"/>
      <c r="P2820" s="286"/>
      <c r="Q2820" s="286"/>
      <c r="R2820" s="286"/>
      <c r="S2820" s="286"/>
      <c r="T2820" s="287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T2820" s="288" t="s">
        <v>218</v>
      </c>
      <c r="AU2820" s="288" t="s">
        <v>85</v>
      </c>
      <c r="AV2820" s="16" t="s">
        <v>214</v>
      </c>
      <c r="AW2820" s="16" t="s">
        <v>32</v>
      </c>
      <c r="AX2820" s="16" t="s">
        <v>76</v>
      </c>
      <c r="AY2820" s="288" t="s">
        <v>205</v>
      </c>
    </row>
    <row r="2821" s="13" customFormat="1">
      <c r="A2821" s="13"/>
      <c r="B2821" s="245"/>
      <c r="C2821" s="246"/>
      <c r="D2821" s="247" t="s">
        <v>218</v>
      </c>
      <c r="E2821" s="248" t="s">
        <v>1</v>
      </c>
      <c r="F2821" s="249" t="s">
        <v>1208</v>
      </c>
      <c r="G2821" s="246"/>
      <c r="H2821" s="248" t="s">
        <v>1</v>
      </c>
      <c r="I2821" s="250"/>
      <c r="J2821" s="246"/>
      <c r="K2821" s="246"/>
      <c r="L2821" s="251"/>
      <c r="M2821" s="252"/>
      <c r="N2821" s="253"/>
      <c r="O2821" s="253"/>
      <c r="P2821" s="253"/>
      <c r="Q2821" s="253"/>
      <c r="R2821" s="253"/>
      <c r="S2821" s="253"/>
      <c r="T2821" s="254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T2821" s="255" t="s">
        <v>218</v>
      </c>
      <c r="AU2821" s="255" t="s">
        <v>85</v>
      </c>
      <c r="AV2821" s="13" t="s">
        <v>83</v>
      </c>
      <c r="AW2821" s="13" t="s">
        <v>32</v>
      </c>
      <c r="AX2821" s="13" t="s">
        <v>76</v>
      </c>
      <c r="AY2821" s="255" t="s">
        <v>205</v>
      </c>
    </row>
    <row r="2822" s="14" customFormat="1">
      <c r="A2822" s="14"/>
      <c r="B2822" s="256"/>
      <c r="C2822" s="257"/>
      <c r="D2822" s="247" t="s">
        <v>218</v>
      </c>
      <c r="E2822" s="258" t="s">
        <v>1</v>
      </c>
      <c r="F2822" s="259" t="s">
        <v>1883</v>
      </c>
      <c r="G2822" s="257"/>
      <c r="H2822" s="260">
        <v>32.600000000000001</v>
      </c>
      <c r="I2822" s="261"/>
      <c r="J2822" s="257"/>
      <c r="K2822" s="257"/>
      <c r="L2822" s="262"/>
      <c r="M2822" s="263"/>
      <c r="N2822" s="264"/>
      <c r="O2822" s="264"/>
      <c r="P2822" s="264"/>
      <c r="Q2822" s="264"/>
      <c r="R2822" s="264"/>
      <c r="S2822" s="264"/>
      <c r="T2822" s="265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T2822" s="266" t="s">
        <v>218</v>
      </c>
      <c r="AU2822" s="266" t="s">
        <v>85</v>
      </c>
      <c r="AV2822" s="14" t="s">
        <v>85</v>
      </c>
      <c r="AW2822" s="14" t="s">
        <v>32</v>
      </c>
      <c r="AX2822" s="14" t="s">
        <v>76</v>
      </c>
      <c r="AY2822" s="266" t="s">
        <v>205</v>
      </c>
    </row>
    <row r="2823" s="14" customFormat="1">
      <c r="A2823" s="14"/>
      <c r="B2823" s="256"/>
      <c r="C2823" s="257"/>
      <c r="D2823" s="247" t="s">
        <v>218</v>
      </c>
      <c r="E2823" s="258" t="s">
        <v>1</v>
      </c>
      <c r="F2823" s="259" t="s">
        <v>1884</v>
      </c>
      <c r="G2823" s="257"/>
      <c r="H2823" s="260">
        <v>27.010000000000002</v>
      </c>
      <c r="I2823" s="261"/>
      <c r="J2823" s="257"/>
      <c r="K2823" s="257"/>
      <c r="L2823" s="262"/>
      <c r="M2823" s="263"/>
      <c r="N2823" s="264"/>
      <c r="O2823" s="264"/>
      <c r="P2823" s="264"/>
      <c r="Q2823" s="264"/>
      <c r="R2823" s="264"/>
      <c r="S2823" s="264"/>
      <c r="T2823" s="265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T2823" s="266" t="s">
        <v>218</v>
      </c>
      <c r="AU2823" s="266" t="s">
        <v>85</v>
      </c>
      <c r="AV2823" s="14" t="s">
        <v>85</v>
      </c>
      <c r="AW2823" s="14" t="s">
        <v>32</v>
      </c>
      <c r="AX2823" s="14" t="s">
        <v>76</v>
      </c>
      <c r="AY2823" s="266" t="s">
        <v>205</v>
      </c>
    </row>
    <row r="2824" s="14" customFormat="1">
      <c r="A2824" s="14"/>
      <c r="B2824" s="256"/>
      <c r="C2824" s="257"/>
      <c r="D2824" s="247" t="s">
        <v>218</v>
      </c>
      <c r="E2824" s="258" t="s">
        <v>1</v>
      </c>
      <c r="F2824" s="259" t="s">
        <v>1885</v>
      </c>
      <c r="G2824" s="257"/>
      <c r="H2824" s="260">
        <v>37.590000000000003</v>
      </c>
      <c r="I2824" s="261"/>
      <c r="J2824" s="257"/>
      <c r="K2824" s="257"/>
      <c r="L2824" s="262"/>
      <c r="M2824" s="263"/>
      <c r="N2824" s="264"/>
      <c r="O2824" s="264"/>
      <c r="P2824" s="264"/>
      <c r="Q2824" s="264"/>
      <c r="R2824" s="264"/>
      <c r="S2824" s="264"/>
      <c r="T2824" s="265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T2824" s="266" t="s">
        <v>218</v>
      </c>
      <c r="AU2824" s="266" t="s">
        <v>85</v>
      </c>
      <c r="AV2824" s="14" t="s">
        <v>85</v>
      </c>
      <c r="AW2824" s="14" t="s">
        <v>32</v>
      </c>
      <c r="AX2824" s="14" t="s">
        <v>76</v>
      </c>
      <c r="AY2824" s="266" t="s">
        <v>205</v>
      </c>
    </row>
    <row r="2825" s="14" customFormat="1">
      <c r="A2825" s="14"/>
      <c r="B2825" s="256"/>
      <c r="C2825" s="257"/>
      <c r="D2825" s="247" t="s">
        <v>218</v>
      </c>
      <c r="E2825" s="258" t="s">
        <v>1</v>
      </c>
      <c r="F2825" s="259" t="s">
        <v>1886</v>
      </c>
      <c r="G2825" s="257"/>
      <c r="H2825" s="260">
        <v>14.85</v>
      </c>
      <c r="I2825" s="261"/>
      <c r="J2825" s="257"/>
      <c r="K2825" s="257"/>
      <c r="L2825" s="262"/>
      <c r="M2825" s="263"/>
      <c r="N2825" s="264"/>
      <c r="O2825" s="264"/>
      <c r="P2825" s="264"/>
      <c r="Q2825" s="264"/>
      <c r="R2825" s="264"/>
      <c r="S2825" s="264"/>
      <c r="T2825" s="265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T2825" s="266" t="s">
        <v>218</v>
      </c>
      <c r="AU2825" s="266" t="s">
        <v>85</v>
      </c>
      <c r="AV2825" s="14" t="s">
        <v>85</v>
      </c>
      <c r="AW2825" s="14" t="s">
        <v>32</v>
      </c>
      <c r="AX2825" s="14" t="s">
        <v>76</v>
      </c>
      <c r="AY2825" s="266" t="s">
        <v>205</v>
      </c>
    </row>
    <row r="2826" s="16" customFormat="1">
      <c r="A2826" s="16"/>
      <c r="B2826" s="278"/>
      <c r="C2826" s="279"/>
      <c r="D2826" s="247" t="s">
        <v>218</v>
      </c>
      <c r="E2826" s="280" t="s">
        <v>1</v>
      </c>
      <c r="F2826" s="281" t="s">
        <v>241</v>
      </c>
      <c r="G2826" s="279"/>
      <c r="H2826" s="282">
        <v>112.05</v>
      </c>
      <c r="I2826" s="283"/>
      <c r="J2826" s="279"/>
      <c r="K2826" s="279"/>
      <c r="L2826" s="284"/>
      <c r="M2826" s="285"/>
      <c r="N2826" s="286"/>
      <c r="O2826" s="286"/>
      <c r="P2826" s="286"/>
      <c r="Q2826" s="286"/>
      <c r="R2826" s="286"/>
      <c r="S2826" s="286"/>
      <c r="T2826" s="287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T2826" s="288" t="s">
        <v>218</v>
      </c>
      <c r="AU2826" s="288" t="s">
        <v>85</v>
      </c>
      <c r="AV2826" s="16" t="s">
        <v>214</v>
      </c>
      <c r="AW2826" s="16" t="s">
        <v>32</v>
      </c>
      <c r="AX2826" s="16" t="s">
        <v>76</v>
      </c>
      <c r="AY2826" s="288" t="s">
        <v>205</v>
      </c>
    </row>
    <row r="2827" s="15" customFormat="1">
      <c r="A2827" s="15"/>
      <c r="B2827" s="267"/>
      <c r="C2827" s="268"/>
      <c r="D2827" s="247" t="s">
        <v>218</v>
      </c>
      <c r="E2827" s="269" t="s">
        <v>1</v>
      </c>
      <c r="F2827" s="270" t="s">
        <v>229</v>
      </c>
      <c r="G2827" s="268"/>
      <c r="H2827" s="271">
        <v>264.48000000000002</v>
      </c>
      <c r="I2827" s="272"/>
      <c r="J2827" s="268"/>
      <c r="K2827" s="268"/>
      <c r="L2827" s="273"/>
      <c r="M2827" s="274"/>
      <c r="N2827" s="275"/>
      <c r="O2827" s="275"/>
      <c r="P2827" s="275"/>
      <c r="Q2827" s="275"/>
      <c r="R2827" s="275"/>
      <c r="S2827" s="275"/>
      <c r="T2827" s="276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T2827" s="277" t="s">
        <v>218</v>
      </c>
      <c r="AU2827" s="277" t="s">
        <v>85</v>
      </c>
      <c r="AV2827" s="15" t="s">
        <v>213</v>
      </c>
      <c r="AW2827" s="15" t="s">
        <v>32</v>
      </c>
      <c r="AX2827" s="15" t="s">
        <v>83</v>
      </c>
      <c r="AY2827" s="277" t="s">
        <v>205</v>
      </c>
    </row>
    <row r="2828" s="2" customFormat="1" ht="16.5" customHeight="1">
      <c r="A2828" s="39"/>
      <c r="B2828" s="40"/>
      <c r="C2828" s="227" t="s">
        <v>2439</v>
      </c>
      <c r="D2828" s="227" t="s">
        <v>208</v>
      </c>
      <c r="E2828" s="228" t="s">
        <v>2440</v>
      </c>
      <c r="F2828" s="229" t="s">
        <v>2441</v>
      </c>
      <c r="G2828" s="230" t="s">
        <v>398</v>
      </c>
      <c r="H2828" s="231">
        <v>183.81999999999999</v>
      </c>
      <c r="I2828" s="232"/>
      <c r="J2828" s="233">
        <f>ROUND(I2828*H2828,2)</f>
        <v>0</v>
      </c>
      <c r="K2828" s="229" t="s">
        <v>212</v>
      </c>
      <c r="L2828" s="45"/>
      <c r="M2828" s="234" t="s">
        <v>1</v>
      </c>
      <c r="N2828" s="235" t="s">
        <v>41</v>
      </c>
      <c r="O2828" s="92"/>
      <c r="P2828" s="236">
        <f>O2828*H2828</f>
        <v>0</v>
      </c>
      <c r="Q2828" s="236">
        <v>0.00029999999999999997</v>
      </c>
      <c r="R2828" s="236">
        <f>Q2828*H2828</f>
        <v>0.055145999999999994</v>
      </c>
      <c r="S2828" s="236">
        <v>0</v>
      </c>
      <c r="T2828" s="237">
        <f>S2828*H2828</f>
        <v>0</v>
      </c>
      <c r="U2828" s="39"/>
      <c r="V2828" s="39"/>
      <c r="W2828" s="39"/>
      <c r="X2828" s="39"/>
      <c r="Y2828" s="39"/>
      <c r="Z2828" s="39"/>
      <c r="AA2828" s="39"/>
      <c r="AB2828" s="39"/>
      <c r="AC2828" s="39"/>
      <c r="AD2828" s="39"/>
      <c r="AE2828" s="39"/>
      <c r="AR2828" s="238" t="s">
        <v>303</v>
      </c>
      <c r="AT2828" s="238" t="s">
        <v>208</v>
      </c>
      <c r="AU2828" s="238" t="s">
        <v>85</v>
      </c>
      <c r="AY2828" s="18" t="s">
        <v>205</v>
      </c>
      <c r="BE2828" s="239">
        <f>IF(N2828="základní",J2828,0)</f>
        <v>0</v>
      </c>
      <c r="BF2828" s="239">
        <f>IF(N2828="snížená",J2828,0)</f>
        <v>0</v>
      </c>
      <c r="BG2828" s="239">
        <f>IF(N2828="zákl. přenesená",J2828,0)</f>
        <v>0</v>
      </c>
      <c r="BH2828" s="239">
        <f>IF(N2828="sníž. přenesená",J2828,0)</f>
        <v>0</v>
      </c>
      <c r="BI2828" s="239">
        <f>IF(N2828="nulová",J2828,0)</f>
        <v>0</v>
      </c>
      <c r="BJ2828" s="18" t="s">
        <v>83</v>
      </c>
      <c r="BK2828" s="239">
        <f>ROUND(I2828*H2828,2)</f>
        <v>0</v>
      </c>
      <c r="BL2828" s="18" t="s">
        <v>303</v>
      </c>
      <c r="BM2828" s="238" t="s">
        <v>2442</v>
      </c>
    </row>
    <row r="2829" s="2" customFormat="1">
      <c r="A2829" s="39"/>
      <c r="B2829" s="40"/>
      <c r="C2829" s="41"/>
      <c r="D2829" s="240" t="s">
        <v>216</v>
      </c>
      <c r="E2829" s="41"/>
      <c r="F2829" s="241" t="s">
        <v>2443</v>
      </c>
      <c r="G2829" s="41"/>
      <c r="H2829" s="41"/>
      <c r="I2829" s="242"/>
      <c r="J2829" s="41"/>
      <c r="K2829" s="41"/>
      <c r="L2829" s="45"/>
      <c r="M2829" s="243"/>
      <c r="N2829" s="244"/>
      <c r="O2829" s="92"/>
      <c r="P2829" s="92"/>
      <c r="Q2829" s="92"/>
      <c r="R2829" s="92"/>
      <c r="S2829" s="92"/>
      <c r="T2829" s="93"/>
      <c r="U2829" s="39"/>
      <c r="V2829" s="39"/>
      <c r="W2829" s="39"/>
      <c r="X2829" s="39"/>
      <c r="Y2829" s="39"/>
      <c r="Z2829" s="39"/>
      <c r="AA2829" s="39"/>
      <c r="AB2829" s="39"/>
      <c r="AC2829" s="39"/>
      <c r="AD2829" s="39"/>
      <c r="AE2829" s="39"/>
      <c r="AT2829" s="18" t="s">
        <v>216</v>
      </c>
      <c r="AU2829" s="18" t="s">
        <v>85</v>
      </c>
    </row>
    <row r="2830" s="13" customFormat="1">
      <c r="A2830" s="13"/>
      <c r="B2830" s="245"/>
      <c r="C2830" s="246"/>
      <c r="D2830" s="247" t="s">
        <v>218</v>
      </c>
      <c r="E2830" s="248" t="s">
        <v>1</v>
      </c>
      <c r="F2830" s="249" t="s">
        <v>219</v>
      </c>
      <c r="G2830" s="246"/>
      <c r="H2830" s="248" t="s">
        <v>1</v>
      </c>
      <c r="I2830" s="250"/>
      <c r="J2830" s="246"/>
      <c r="K2830" s="246"/>
      <c r="L2830" s="251"/>
      <c r="M2830" s="252"/>
      <c r="N2830" s="253"/>
      <c r="O2830" s="253"/>
      <c r="P2830" s="253"/>
      <c r="Q2830" s="253"/>
      <c r="R2830" s="253"/>
      <c r="S2830" s="253"/>
      <c r="T2830" s="254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T2830" s="255" t="s">
        <v>218</v>
      </c>
      <c r="AU2830" s="255" t="s">
        <v>85</v>
      </c>
      <c r="AV2830" s="13" t="s">
        <v>83</v>
      </c>
      <c r="AW2830" s="13" t="s">
        <v>32</v>
      </c>
      <c r="AX2830" s="13" t="s">
        <v>76</v>
      </c>
      <c r="AY2830" s="255" t="s">
        <v>205</v>
      </c>
    </row>
    <row r="2831" s="13" customFormat="1">
      <c r="A2831" s="13"/>
      <c r="B2831" s="245"/>
      <c r="C2831" s="246"/>
      <c r="D2831" s="247" t="s">
        <v>218</v>
      </c>
      <c r="E2831" s="248" t="s">
        <v>1</v>
      </c>
      <c r="F2831" s="249" t="s">
        <v>220</v>
      </c>
      <c r="G2831" s="246"/>
      <c r="H2831" s="248" t="s">
        <v>1</v>
      </c>
      <c r="I2831" s="250"/>
      <c r="J2831" s="246"/>
      <c r="K2831" s="246"/>
      <c r="L2831" s="251"/>
      <c r="M2831" s="252"/>
      <c r="N2831" s="253"/>
      <c r="O2831" s="253"/>
      <c r="P2831" s="253"/>
      <c r="Q2831" s="253"/>
      <c r="R2831" s="253"/>
      <c r="S2831" s="253"/>
      <c r="T2831" s="254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T2831" s="255" t="s">
        <v>218</v>
      </c>
      <c r="AU2831" s="255" t="s">
        <v>85</v>
      </c>
      <c r="AV2831" s="13" t="s">
        <v>83</v>
      </c>
      <c r="AW2831" s="13" t="s">
        <v>32</v>
      </c>
      <c r="AX2831" s="13" t="s">
        <v>76</v>
      </c>
      <c r="AY2831" s="255" t="s">
        <v>205</v>
      </c>
    </row>
    <row r="2832" s="13" customFormat="1">
      <c r="A2832" s="13"/>
      <c r="B2832" s="245"/>
      <c r="C2832" s="246"/>
      <c r="D2832" s="247" t="s">
        <v>218</v>
      </c>
      <c r="E2832" s="248" t="s">
        <v>1</v>
      </c>
      <c r="F2832" s="249" t="s">
        <v>222</v>
      </c>
      <c r="G2832" s="246"/>
      <c r="H2832" s="248" t="s">
        <v>1</v>
      </c>
      <c r="I2832" s="250"/>
      <c r="J2832" s="246"/>
      <c r="K2832" s="246"/>
      <c r="L2832" s="251"/>
      <c r="M2832" s="252"/>
      <c r="N2832" s="253"/>
      <c r="O2832" s="253"/>
      <c r="P2832" s="253"/>
      <c r="Q2832" s="253"/>
      <c r="R2832" s="253"/>
      <c r="S2832" s="253"/>
      <c r="T2832" s="254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T2832" s="255" t="s">
        <v>218</v>
      </c>
      <c r="AU2832" s="255" t="s">
        <v>85</v>
      </c>
      <c r="AV2832" s="13" t="s">
        <v>83</v>
      </c>
      <c r="AW2832" s="13" t="s">
        <v>32</v>
      </c>
      <c r="AX2832" s="13" t="s">
        <v>76</v>
      </c>
      <c r="AY2832" s="255" t="s">
        <v>205</v>
      </c>
    </row>
    <row r="2833" s="13" customFormat="1">
      <c r="A2833" s="13"/>
      <c r="B2833" s="245"/>
      <c r="C2833" s="246"/>
      <c r="D2833" s="247" t="s">
        <v>218</v>
      </c>
      <c r="E2833" s="248" t="s">
        <v>1</v>
      </c>
      <c r="F2833" s="249" t="s">
        <v>2444</v>
      </c>
      <c r="G2833" s="246"/>
      <c r="H2833" s="248" t="s">
        <v>1</v>
      </c>
      <c r="I2833" s="250"/>
      <c r="J2833" s="246"/>
      <c r="K2833" s="246"/>
      <c r="L2833" s="251"/>
      <c r="M2833" s="252"/>
      <c r="N2833" s="253"/>
      <c r="O2833" s="253"/>
      <c r="P2833" s="253"/>
      <c r="Q2833" s="253"/>
      <c r="R2833" s="253"/>
      <c r="S2833" s="253"/>
      <c r="T2833" s="254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T2833" s="255" t="s">
        <v>218</v>
      </c>
      <c r="AU2833" s="255" t="s">
        <v>85</v>
      </c>
      <c r="AV2833" s="13" t="s">
        <v>83</v>
      </c>
      <c r="AW2833" s="13" t="s">
        <v>32</v>
      </c>
      <c r="AX2833" s="13" t="s">
        <v>76</v>
      </c>
      <c r="AY2833" s="255" t="s">
        <v>205</v>
      </c>
    </row>
    <row r="2834" s="13" customFormat="1">
      <c r="A2834" s="13"/>
      <c r="B2834" s="245"/>
      <c r="C2834" s="246"/>
      <c r="D2834" s="247" t="s">
        <v>218</v>
      </c>
      <c r="E2834" s="248" t="s">
        <v>1</v>
      </c>
      <c r="F2834" s="249" t="s">
        <v>222</v>
      </c>
      <c r="G2834" s="246"/>
      <c r="H2834" s="248" t="s">
        <v>1</v>
      </c>
      <c r="I2834" s="250"/>
      <c r="J2834" s="246"/>
      <c r="K2834" s="246"/>
      <c r="L2834" s="251"/>
      <c r="M2834" s="252"/>
      <c r="N2834" s="253"/>
      <c r="O2834" s="253"/>
      <c r="P2834" s="253"/>
      <c r="Q2834" s="253"/>
      <c r="R2834" s="253"/>
      <c r="S2834" s="253"/>
      <c r="T2834" s="254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T2834" s="255" t="s">
        <v>218</v>
      </c>
      <c r="AU2834" s="255" t="s">
        <v>85</v>
      </c>
      <c r="AV2834" s="13" t="s">
        <v>83</v>
      </c>
      <c r="AW2834" s="13" t="s">
        <v>32</v>
      </c>
      <c r="AX2834" s="13" t="s">
        <v>76</v>
      </c>
      <c r="AY2834" s="255" t="s">
        <v>205</v>
      </c>
    </row>
    <row r="2835" s="13" customFormat="1">
      <c r="A2835" s="13"/>
      <c r="B2835" s="245"/>
      <c r="C2835" s="246"/>
      <c r="D2835" s="247" t="s">
        <v>218</v>
      </c>
      <c r="E2835" s="248" t="s">
        <v>1</v>
      </c>
      <c r="F2835" s="249" t="s">
        <v>1201</v>
      </c>
      <c r="G2835" s="246"/>
      <c r="H2835" s="248" t="s">
        <v>1</v>
      </c>
      <c r="I2835" s="250"/>
      <c r="J2835" s="246"/>
      <c r="K2835" s="246"/>
      <c r="L2835" s="251"/>
      <c r="M2835" s="252"/>
      <c r="N2835" s="253"/>
      <c r="O2835" s="253"/>
      <c r="P2835" s="253"/>
      <c r="Q2835" s="253"/>
      <c r="R2835" s="253"/>
      <c r="S2835" s="253"/>
      <c r="T2835" s="254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T2835" s="255" t="s">
        <v>218</v>
      </c>
      <c r="AU2835" s="255" t="s">
        <v>85</v>
      </c>
      <c r="AV2835" s="13" t="s">
        <v>83</v>
      </c>
      <c r="AW2835" s="13" t="s">
        <v>32</v>
      </c>
      <c r="AX2835" s="13" t="s">
        <v>76</v>
      </c>
      <c r="AY2835" s="255" t="s">
        <v>205</v>
      </c>
    </row>
    <row r="2836" s="14" customFormat="1">
      <c r="A2836" s="14"/>
      <c r="B2836" s="256"/>
      <c r="C2836" s="257"/>
      <c r="D2836" s="247" t="s">
        <v>218</v>
      </c>
      <c r="E2836" s="258" t="s">
        <v>1</v>
      </c>
      <c r="F2836" s="259" t="s">
        <v>1878</v>
      </c>
      <c r="G2836" s="257"/>
      <c r="H2836" s="260">
        <v>8.9600000000000009</v>
      </c>
      <c r="I2836" s="261"/>
      <c r="J2836" s="257"/>
      <c r="K2836" s="257"/>
      <c r="L2836" s="262"/>
      <c r="M2836" s="263"/>
      <c r="N2836" s="264"/>
      <c r="O2836" s="264"/>
      <c r="P2836" s="264"/>
      <c r="Q2836" s="264"/>
      <c r="R2836" s="264"/>
      <c r="S2836" s="264"/>
      <c r="T2836" s="265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T2836" s="266" t="s">
        <v>218</v>
      </c>
      <c r="AU2836" s="266" t="s">
        <v>85</v>
      </c>
      <c r="AV2836" s="14" t="s">
        <v>85</v>
      </c>
      <c r="AW2836" s="14" t="s">
        <v>32</v>
      </c>
      <c r="AX2836" s="14" t="s">
        <v>76</v>
      </c>
      <c r="AY2836" s="266" t="s">
        <v>205</v>
      </c>
    </row>
    <row r="2837" s="14" customFormat="1">
      <c r="A2837" s="14"/>
      <c r="B2837" s="256"/>
      <c r="C2837" s="257"/>
      <c r="D2837" s="247" t="s">
        <v>218</v>
      </c>
      <c r="E2837" s="258" t="s">
        <v>1</v>
      </c>
      <c r="F2837" s="259" t="s">
        <v>1879</v>
      </c>
      <c r="G2837" s="257"/>
      <c r="H2837" s="260">
        <v>17.280000000000001</v>
      </c>
      <c r="I2837" s="261"/>
      <c r="J2837" s="257"/>
      <c r="K2837" s="257"/>
      <c r="L2837" s="262"/>
      <c r="M2837" s="263"/>
      <c r="N2837" s="264"/>
      <c r="O2837" s="264"/>
      <c r="P2837" s="264"/>
      <c r="Q2837" s="264"/>
      <c r="R2837" s="264"/>
      <c r="S2837" s="264"/>
      <c r="T2837" s="265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T2837" s="266" t="s">
        <v>218</v>
      </c>
      <c r="AU2837" s="266" t="s">
        <v>85</v>
      </c>
      <c r="AV2837" s="14" t="s">
        <v>85</v>
      </c>
      <c r="AW2837" s="14" t="s">
        <v>32</v>
      </c>
      <c r="AX2837" s="14" t="s">
        <v>76</v>
      </c>
      <c r="AY2837" s="266" t="s">
        <v>205</v>
      </c>
    </row>
    <row r="2838" s="14" customFormat="1">
      <c r="A2838" s="14"/>
      <c r="B2838" s="256"/>
      <c r="C2838" s="257"/>
      <c r="D2838" s="247" t="s">
        <v>218</v>
      </c>
      <c r="E2838" s="258" t="s">
        <v>1</v>
      </c>
      <c r="F2838" s="259" t="s">
        <v>1880</v>
      </c>
      <c r="G2838" s="257"/>
      <c r="H2838" s="260">
        <v>5.4299999999999997</v>
      </c>
      <c r="I2838" s="261"/>
      <c r="J2838" s="257"/>
      <c r="K2838" s="257"/>
      <c r="L2838" s="262"/>
      <c r="M2838" s="263"/>
      <c r="N2838" s="264"/>
      <c r="O2838" s="264"/>
      <c r="P2838" s="264"/>
      <c r="Q2838" s="264"/>
      <c r="R2838" s="264"/>
      <c r="S2838" s="264"/>
      <c r="T2838" s="265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T2838" s="266" t="s">
        <v>218</v>
      </c>
      <c r="AU2838" s="266" t="s">
        <v>85</v>
      </c>
      <c r="AV2838" s="14" t="s">
        <v>85</v>
      </c>
      <c r="AW2838" s="14" t="s">
        <v>32</v>
      </c>
      <c r="AX2838" s="14" t="s">
        <v>76</v>
      </c>
      <c r="AY2838" s="266" t="s">
        <v>205</v>
      </c>
    </row>
    <row r="2839" s="14" customFormat="1">
      <c r="A2839" s="14"/>
      <c r="B2839" s="256"/>
      <c r="C2839" s="257"/>
      <c r="D2839" s="247" t="s">
        <v>218</v>
      </c>
      <c r="E2839" s="258" t="s">
        <v>1</v>
      </c>
      <c r="F2839" s="259" t="s">
        <v>1881</v>
      </c>
      <c r="G2839" s="257"/>
      <c r="H2839" s="260">
        <v>6.5700000000000003</v>
      </c>
      <c r="I2839" s="261"/>
      <c r="J2839" s="257"/>
      <c r="K2839" s="257"/>
      <c r="L2839" s="262"/>
      <c r="M2839" s="263"/>
      <c r="N2839" s="264"/>
      <c r="O2839" s="264"/>
      <c r="P2839" s="264"/>
      <c r="Q2839" s="264"/>
      <c r="R2839" s="264"/>
      <c r="S2839" s="264"/>
      <c r="T2839" s="265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T2839" s="266" t="s">
        <v>218</v>
      </c>
      <c r="AU2839" s="266" t="s">
        <v>85</v>
      </c>
      <c r="AV2839" s="14" t="s">
        <v>85</v>
      </c>
      <c r="AW2839" s="14" t="s">
        <v>32</v>
      </c>
      <c r="AX2839" s="14" t="s">
        <v>76</v>
      </c>
      <c r="AY2839" s="266" t="s">
        <v>205</v>
      </c>
    </row>
    <row r="2840" s="16" customFormat="1">
      <c r="A2840" s="16"/>
      <c r="B2840" s="278"/>
      <c r="C2840" s="279"/>
      <c r="D2840" s="247" t="s">
        <v>218</v>
      </c>
      <c r="E2840" s="280" t="s">
        <v>1</v>
      </c>
      <c r="F2840" s="281" t="s">
        <v>241</v>
      </c>
      <c r="G2840" s="279"/>
      <c r="H2840" s="282">
        <v>38.240000000000002</v>
      </c>
      <c r="I2840" s="283"/>
      <c r="J2840" s="279"/>
      <c r="K2840" s="279"/>
      <c r="L2840" s="284"/>
      <c r="M2840" s="285"/>
      <c r="N2840" s="286"/>
      <c r="O2840" s="286"/>
      <c r="P2840" s="286"/>
      <c r="Q2840" s="286"/>
      <c r="R2840" s="286"/>
      <c r="S2840" s="286"/>
      <c r="T2840" s="287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T2840" s="288" t="s">
        <v>218</v>
      </c>
      <c r="AU2840" s="288" t="s">
        <v>85</v>
      </c>
      <c r="AV2840" s="16" t="s">
        <v>214</v>
      </c>
      <c r="AW2840" s="16" t="s">
        <v>32</v>
      </c>
      <c r="AX2840" s="16" t="s">
        <v>76</v>
      </c>
      <c r="AY2840" s="288" t="s">
        <v>205</v>
      </c>
    </row>
    <row r="2841" s="13" customFormat="1">
      <c r="A2841" s="13"/>
      <c r="B2841" s="245"/>
      <c r="C2841" s="246"/>
      <c r="D2841" s="247" t="s">
        <v>218</v>
      </c>
      <c r="E2841" s="248" t="s">
        <v>1</v>
      </c>
      <c r="F2841" s="249" t="s">
        <v>2436</v>
      </c>
      <c r="G2841" s="246"/>
      <c r="H2841" s="248" t="s">
        <v>1</v>
      </c>
      <c r="I2841" s="250"/>
      <c r="J2841" s="246"/>
      <c r="K2841" s="246"/>
      <c r="L2841" s="251"/>
      <c r="M2841" s="252"/>
      <c r="N2841" s="253"/>
      <c r="O2841" s="253"/>
      <c r="P2841" s="253"/>
      <c r="Q2841" s="253"/>
      <c r="R2841" s="253"/>
      <c r="S2841" s="253"/>
      <c r="T2841" s="254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T2841" s="255" t="s">
        <v>218</v>
      </c>
      <c r="AU2841" s="255" t="s">
        <v>85</v>
      </c>
      <c r="AV2841" s="13" t="s">
        <v>83</v>
      </c>
      <c r="AW2841" s="13" t="s">
        <v>32</v>
      </c>
      <c r="AX2841" s="13" t="s">
        <v>76</v>
      </c>
      <c r="AY2841" s="255" t="s">
        <v>205</v>
      </c>
    </row>
    <row r="2842" s="14" customFormat="1">
      <c r="A2842" s="14"/>
      <c r="B2842" s="256"/>
      <c r="C2842" s="257"/>
      <c r="D2842" s="247" t="s">
        <v>218</v>
      </c>
      <c r="E2842" s="258" t="s">
        <v>1</v>
      </c>
      <c r="F2842" s="259" t="s">
        <v>1868</v>
      </c>
      <c r="G2842" s="257"/>
      <c r="H2842" s="260">
        <v>14.560000000000001</v>
      </c>
      <c r="I2842" s="261"/>
      <c r="J2842" s="257"/>
      <c r="K2842" s="257"/>
      <c r="L2842" s="262"/>
      <c r="M2842" s="263"/>
      <c r="N2842" s="264"/>
      <c r="O2842" s="264"/>
      <c r="P2842" s="264"/>
      <c r="Q2842" s="264"/>
      <c r="R2842" s="264"/>
      <c r="S2842" s="264"/>
      <c r="T2842" s="265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66" t="s">
        <v>218</v>
      </c>
      <c r="AU2842" s="266" t="s">
        <v>85</v>
      </c>
      <c r="AV2842" s="14" t="s">
        <v>85</v>
      </c>
      <c r="AW2842" s="14" t="s">
        <v>32</v>
      </c>
      <c r="AX2842" s="14" t="s">
        <v>76</v>
      </c>
      <c r="AY2842" s="266" t="s">
        <v>205</v>
      </c>
    </row>
    <row r="2843" s="14" customFormat="1">
      <c r="A2843" s="14"/>
      <c r="B2843" s="256"/>
      <c r="C2843" s="257"/>
      <c r="D2843" s="247" t="s">
        <v>218</v>
      </c>
      <c r="E2843" s="258" t="s">
        <v>1</v>
      </c>
      <c r="F2843" s="259" t="s">
        <v>1869</v>
      </c>
      <c r="G2843" s="257"/>
      <c r="H2843" s="260">
        <v>6.8200000000000003</v>
      </c>
      <c r="I2843" s="261"/>
      <c r="J2843" s="257"/>
      <c r="K2843" s="257"/>
      <c r="L2843" s="262"/>
      <c r="M2843" s="263"/>
      <c r="N2843" s="264"/>
      <c r="O2843" s="264"/>
      <c r="P2843" s="264"/>
      <c r="Q2843" s="264"/>
      <c r="R2843" s="264"/>
      <c r="S2843" s="264"/>
      <c r="T2843" s="265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T2843" s="266" t="s">
        <v>218</v>
      </c>
      <c r="AU2843" s="266" t="s">
        <v>85</v>
      </c>
      <c r="AV2843" s="14" t="s">
        <v>85</v>
      </c>
      <c r="AW2843" s="14" t="s">
        <v>32</v>
      </c>
      <c r="AX2843" s="14" t="s">
        <v>76</v>
      </c>
      <c r="AY2843" s="266" t="s">
        <v>205</v>
      </c>
    </row>
    <row r="2844" s="14" customFormat="1">
      <c r="A2844" s="14"/>
      <c r="B2844" s="256"/>
      <c r="C2844" s="257"/>
      <c r="D2844" s="247" t="s">
        <v>218</v>
      </c>
      <c r="E2844" s="258" t="s">
        <v>1</v>
      </c>
      <c r="F2844" s="259" t="s">
        <v>1870</v>
      </c>
      <c r="G2844" s="257"/>
      <c r="H2844" s="260">
        <v>7.1100000000000003</v>
      </c>
      <c r="I2844" s="261"/>
      <c r="J2844" s="257"/>
      <c r="K2844" s="257"/>
      <c r="L2844" s="262"/>
      <c r="M2844" s="263"/>
      <c r="N2844" s="264"/>
      <c r="O2844" s="264"/>
      <c r="P2844" s="264"/>
      <c r="Q2844" s="264"/>
      <c r="R2844" s="264"/>
      <c r="S2844" s="264"/>
      <c r="T2844" s="265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T2844" s="266" t="s">
        <v>218</v>
      </c>
      <c r="AU2844" s="266" t="s">
        <v>85</v>
      </c>
      <c r="AV2844" s="14" t="s">
        <v>85</v>
      </c>
      <c r="AW2844" s="14" t="s">
        <v>32</v>
      </c>
      <c r="AX2844" s="14" t="s">
        <v>76</v>
      </c>
      <c r="AY2844" s="266" t="s">
        <v>205</v>
      </c>
    </row>
    <row r="2845" s="16" customFormat="1">
      <c r="A2845" s="16"/>
      <c r="B2845" s="278"/>
      <c r="C2845" s="279"/>
      <c r="D2845" s="247" t="s">
        <v>218</v>
      </c>
      <c r="E2845" s="280" t="s">
        <v>1</v>
      </c>
      <c r="F2845" s="281" t="s">
        <v>241</v>
      </c>
      <c r="G2845" s="279"/>
      <c r="H2845" s="282">
        <v>28.489999999999998</v>
      </c>
      <c r="I2845" s="283"/>
      <c r="J2845" s="279"/>
      <c r="K2845" s="279"/>
      <c r="L2845" s="284"/>
      <c r="M2845" s="285"/>
      <c r="N2845" s="286"/>
      <c r="O2845" s="286"/>
      <c r="P2845" s="286"/>
      <c r="Q2845" s="286"/>
      <c r="R2845" s="286"/>
      <c r="S2845" s="286"/>
      <c r="T2845" s="287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T2845" s="288" t="s">
        <v>218</v>
      </c>
      <c r="AU2845" s="288" t="s">
        <v>85</v>
      </c>
      <c r="AV2845" s="16" t="s">
        <v>214</v>
      </c>
      <c r="AW2845" s="16" t="s">
        <v>32</v>
      </c>
      <c r="AX2845" s="16" t="s">
        <v>76</v>
      </c>
      <c r="AY2845" s="288" t="s">
        <v>205</v>
      </c>
    </row>
    <row r="2846" s="13" customFormat="1">
      <c r="A2846" s="13"/>
      <c r="B2846" s="245"/>
      <c r="C2846" s="246"/>
      <c r="D2846" s="247" t="s">
        <v>218</v>
      </c>
      <c r="E2846" s="248" t="s">
        <v>1</v>
      </c>
      <c r="F2846" s="249" t="s">
        <v>2438</v>
      </c>
      <c r="G2846" s="246"/>
      <c r="H2846" s="248" t="s">
        <v>1</v>
      </c>
      <c r="I2846" s="250"/>
      <c r="J2846" s="246"/>
      <c r="K2846" s="246"/>
      <c r="L2846" s="251"/>
      <c r="M2846" s="252"/>
      <c r="N2846" s="253"/>
      <c r="O2846" s="253"/>
      <c r="P2846" s="253"/>
      <c r="Q2846" s="253"/>
      <c r="R2846" s="253"/>
      <c r="S2846" s="253"/>
      <c r="T2846" s="254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T2846" s="255" t="s">
        <v>218</v>
      </c>
      <c r="AU2846" s="255" t="s">
        <v>85</v>
      </c>
      <c r="AV2846" s="13" t="s">
        <v>83</v>
      </c>
      <c r="AW2846" s="13" t="s">
        <v>32</v>
      </c>
      <c r="AX2846" s="13" t="s">
        <v>76</v>
      </c>
      <c r="AY2846" s="255" t="s">
        <v>205</v>
      </c>
    </row>
    <row r="2847" s="14" customFormat="1">
      <c r="A2847" s="14"/>
      <c r="B2847" s="256"/>
      <c r="C2847" s="257"/>
      <c r="D2847" s="247" t="s">
        <v>218</v>
      </c>
      <c r="E2847" s="258" t="s">
        <v>1</v>
      </c>
      <c r="F2847" s="259" t="s">
        <v>2050</v>
      </c>
      <c r="G2847" s="257"/>
      <c r="H2847" s="260">
        <v>5.04</v>
      </c>
      <c r="I2847" s="261"/>
      <c r="J2847" s="257"/>
      <c r="K2847" s="257"/>
      <c r="L2847" s="262"/>
      <c r="M2847" s="263"/>
      <c r="N2847" s="264"/>
      <c r="O2847" s="264"/>
      <c r="P2847" s="264"/>
      <c r="Q2847" s="264"/>
      <c r="R2847" s="264"/>
      <c r="S2847" s="264"/>
      <c r="T2847" s="265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T2847" s="266" t="s">
        <v>218</v>
      </c>
      <c r="AU2847" s="266" t="s">
        <v>85</v>
      </c>
      <c r="AV2847" s="14" t="s">
        <v>85</v>
      </c>
      <c r="AW2847" s="14" t="s">
        <v>32</v>
      </c>
      <c r="AX2847" s="14" t="s">
        <v>76</v>
      </c>
      <c r="AY2847" s="266" t="s">
        <v>205</v>
      </c>
    </row>
    <row r="2848" s="16" customFormat="1">
      <c r="A2848" s="16"/>
      <c r="B2848" s="278"/>
      <c r="C2848" s="279"/>
      <c r="D2848" s="247" t="s">
        <v>218</v>
      </c>
      <c r="E2848" s="280" t="s">
        <v>1</v>
      </c>
      <c r="F2848" s="281" t="s">
        <v>241</v>
      </c>
      <c r="G2848" s="279"/>
      <c r="H2848" s="282">
        <v>5.04</v>
      </c>
      <c r="I2848" s="283"/>
      <c r="J2848" s="279"/>
      <c r="K2848" s="279"/>
      <c r="L2848" s="284"/>
      <c r="M2848" s="285"/>
      <c r="N2848" s="286"/>
      <c r="O2848" s="286"/>
      <c r="P2848" s="286"/>
      <c r="Q2848" s="286"/>
      <c r="R2848" s="286"/>
      <c r="S2848" s="286"/>
      <c r="T2848" s="287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T2848" s="288" t="s">
        <v>218</v>
      </c>
      <c r="AU2848" s="288" t="s">
        <v>85</v>
      </c>
      <c r="AV2848" s="16" t="s">
        <v>214</v>
      </c>
      <c r="AW2848" s="16" t="s">
        <v>32</v>
      </c>
      <c r="AX2848" s="16" t="s">
        <v>76</v>
      </c>
      <c r="AY2848" s="288" t="s">
        <v>205</v>
      </c>
    </row>
    <row r="2849" s="13" customFormat="1">
      <c r="A2849" s="13"/>
      <c r="B2849" s="245"/>
      <c r="C2849" s="246"/>
      <c r="D2849" s="247" t="s">
        <v>218</v>
      </c>
      <c r="E2849" s="248" t="s">
        <v>1</v>
      </c>
      <c r="F2849" s="249" t="s">
        <v>1208</v>
      </c>
      <c r="G2849" s="246"/>
      <c r="H2849" s="248" t="s">
        <v>1</v>
      </c>
      <c r="I2849" s="250"/>
      <c r="J2849" s="246"/>
      <c r="K2849" s="246"/>
      <c r="L2849" s="251"/>
      <c r="M2849" s="252"/>
      <c r="N2849" s="253"/>
      <c r="O2849" s="253"/>
      <c r="P2849" s="253"/>
      <c r="Q2849" s="253"/>
      <c r="R2849" s="253"/>
      <c r="S2849" s="253"/>
      <c r="T2849" s="254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T2849" s="255" t="s">
        <v>218</v>
      </c>
      <c r="AU2849" s="255" t="s">
        <v>85</v>
      </c>
      <c r="AV2849" s="13" t="s">
        <v>83</v>
      </c>
      <c r="AW2849" s="13" t="s">
        <v>32</v>
      </c>
      <c r="AX2849" s="13" t="s">
        <v>76</v>
      </c>
      <c r="AY2849" s="255" t="s">
        <v>205</v>
      </c>
    </row>
    <row r="2850" s="14" customFormat="1">
      <c r="A2850" s="14"/>
      <c r="B2850" s="256"/>
      <c r="C2850" s="257"/>
      <c r="D2850" s="247" t="s">
        <v>218</v>
      </c>
      <c r="E2850" s="258" t="s">
        <v>1</v>
      </c>
      <c r="F2850" s="259" t="s">
        <v>1883</v>
      </c>
      <c r="G2850" s="257"/>
      <c r="H2850" s="260">
        <v>32.600000000000001</v>
      </c>
      <c r="I2850" s="261"/>
      <c r="J2850" s="257"/>
      <c r="K2850" s="257"/>
      <c r="L2850" s="262"/>
      <c r="M2850" s="263"/>
      <c r="N2850" s="264"/>
      <c r="O2850" s="264"/>
      <c r="P2850" s="264"/>
      <c r="Q2850" s="264"/>
      <c r="R2850" s="264"/>
      <c r="S2850" s="264"/>
      <c r="T2850" s="265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66" t="s">
        <v>218</v>
      </c>
      <c r="AU2850" s="266" t="s">
        <v>85</v>
      </c>
      <c r="AV2850" s="14" t="s">
        <v>85</v>
      </c>
      <c r="AW2850" s="14" t="s">
        <v>32</v>
      </c>
      <c r="AX2850" s="14" t="s">
        <v>76</v>
      </c>
      <c r="AY2850" s="266" t="s">
        <v>205</v>
      </c>
    </row>
    <row r="2851" s="14" customFormat="1">
      <c r="A2851" s="14"/>
      <c r="B2851" s="256"/>
      <c r="C2851" s="257"/>
      <c r="D2851" s="247" t="s">
        <v>218</v>
      </c>
      <c r="E2851" s="258" t="s">
        <v>1</v>
      </c>
      <c r="F2851" s="259" t="s">
        <v>1884</v>
      </c>
      <c r="G2851" s="257"/>
      <c r="H2851" s="260">
        <v>27.010000000000002</v>
      </c>
      <c r="I2851" s="261"/>
      <c r="J2851" s="257"/>
      <c r="K2851" s="257"/>
      <c r="L2851" s="262"/>
      <c r="M2851" s="263"/>
      <c r="N2851" s="264"/>
      <c r="O2851" s="264"/>
      <c r="P2851" s="264"/>
      <c r="Q2851" s="264"/>
      <c r="R2851" s="264"/>
      <c r="S2851" s="264"/>
      <c r="T2851" s="265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T2851" s="266" t="s">
        <v>218</v>
      </c>
      <c r="AU2851" s="266" t="s">
        <v>85</v>
      </c>
      <c r="AV2851" s="14" t="s">
        <v>85</v>
      </c>
      <c r="AW2851" s="14" t="s">
        <v>32</v>
      </c>
      <c r="AX2851" s="14" t="s">
        <v>76</v>
      </c>
      <c r="AY2851" s="266" t="s">
        <v>205</v>
      </c>
    </row>
    <row r="2852" s="14" customFormat="1">
      <c r="A2852" s="14"/>
      <c r="B2852" s="256"/>
      <c r="C2852" s="257"/>
      <c r="D2852" s="247" t="s">
        <v>218</v>
      </c>
      <c r="E2852" s="258" t="s">
        <v>1</v>
      </c>
      <c r="F2852" s="259" t="s">
        <v>1885</v>
      </c>
      <c r="G2852" s="257"/>
      <c r="H2852" s="260">
        <v>37.590000000000003</v>
      </c>
      <c r="I2852" s="261"/>
      <c r="J2852" s="257"/>
      <c r="K2852" s="257"/>
      <c r="L2852" s="262"/>
      <c r="M2852" s="263"/>
      <c r="N2852" s="264"/>
      <c r="O2852" s="264"/>
      <c r="P2852" s="264"/>
      <c r="Q2852" s="264"/>
      <c r="R2852" s="264"/>
      <c r="S2852" s="264"/>
      <c r="T2852" s="265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T2852" s="266" t="s">
        <v>218</v>
      </c>
      <c r="AU2852" s="266" t="s">
        <v>85</v>
      </c>
      <c r="AV2852" s="14" t="s">
        <v>85</v>
      </c>
      <c r="AW2852" s="14" t="s">
        <v>32</v>
      </c>
      <c r="AX2852" s="14" t="s">
        <v>76</v>
      </c>
      <c r="AY2852" s="266" t="s">
        <v>205</v>
      </c>
    </row>
    <row r="2853" s="14" customFormat="1">
      <c r="A2853" s="14"/>
      <c r="B2853" s="256"/>
      <c r="C2853" s="257"/>
      <c r="D2853" s="247" t="s">
        <v>218</v>
      </c>
      <c r="E2853" s="258" t="s">
        <v>1</v>
      </c>
      <c r="F2853" s="259" t="s">
        <v>1886</v>
      </c>
      <c r="G2853" s="257"/>
      <c r="H2853" s="260">
        <v>14.85</v>
      </c>
      <c r="I2853" s="261"/>
      <c r="J2853" s="257"/>
      <c r="K2853" s="257"/>
      <c r="L2853" s="262"/>
      <c r="M2853" s="263"/>
      <c r="N2853" s="264"/>
      <c r="O2853" s="264"/>
      <c r="P2853" s="264"/>
      <c r="Q2853" s="264"/>
      <c r="R2853" s="264"/>
      <c r="S2853" s="264"/>
      <c r="T2853" s="265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T2853" s="266" t="s">
        <v>218</v>
      </c>
      <c r="AU2853" s="266" t="s">
        <v>85</v>
      </c>
      <c r="AV2853" s="14" t="s">
        <v>85</v>
      </c>
      <c r="AW2853" s="14" t="s">
        <v>32</v>
      </c>
      <c r="AX2853" s="14" t="s">
        <v>76</v>
      </c>
      <c r="AY2853" s="266" t="s">
        <v>205</v>
      </c>
    </row>
    <row r="2854" s="16" customFormat="1">
      <c r="A2854" s="16"/>
      <c r="B2854" s="278"/>
      <c r="C2854" s="279"/>
      <c r="D2854" s="247" t="s">
        <v>218</v>
      </c>
      <c r="E2854" s="280" t="s">
        <v>1</v>
      </c>
      <c r="F2854" s="281" t="s">
        <v>241</v>
      </c>
      <c r="G2854" s="279"/>
      <c r="H2854" s="282">
        <v>112.05</v>
      </c>
      <c r="I2854" s="283"/>
      <c r="J2854" s="279"/>
      <c r="K2854" s="279"/>
      <c r="L2854" s="284"/>
      <c r="M2854" s="285"/>
      <c r="N2854" s="286"/>
      <c r="O2854" s="286"/>
      <c r="P2854" s="286"/>
      <c r="Q2854" s="286"/>
      <c r="R2854" s="286"/>
      <c r="S2854" s="286"/>
      <c r="T2854" s="287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T2854" s="288" t="s">
        <v>218</v>
      </c>
      <c r="AU2854" s="288" t="s">
        <v>85</v>
      </c>
      <c r="AV2854" s="16" t="s">
        <v>214</v>
      </c>
      <c r="AW2854" s="16" t="s">
        <v>32</v>
      </c>
      <c r="AX2854" s="16" t="s">
        <v>76</v>
      </c>
      <c r="AY2854" s="288" t="s">
        <v>205</v>
      </c>
    </row>
    <row r="2855" s="15" customFormat="1">
      <c r="A2855" s="15"/>
      <c r="B2855" s="267"/>
      <c r="C2855" s="268"/>
      <c r="D2855" s="247" t="s">
        <v>218</v>
      </c>
      <c r="E2855" s="269" t="s">
        <v>1</v>
      </c>
      <c r="F2855" s="270" t="s">
        <v>229</v>
      </c>
      <c r="G2855" s="268"/>
      <c r="H2855" s="271">
        <v>183.81999999999999</v>
      </c>
      <c r="I2855" s="272"/>
      <c r="J2855" s="268"/>
      <c r="K2855" s="268"/>
      <c r="L2855" s="273"/>
      <c r="M2855" s="274"/>
      <c r="N2855" s="275"/>
      <c r="O2855" s="275"/>
      <c r="P2855" s="275"/>
      <c r="Q2855" s="275"/>
      <c r="R2855" s="275"/>
      <c r="S2855" s="275"/>
      <c r="T2855" s="276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T2855" s="277" t="s">
        <v>218</v>
      </c>
      <c r="AU2855" s="277" t="s">
        <v>85</v>
      </c>
      <c r="AV2855" s="15" t="s">
        <v>213</v>
      </c>
      <c r="AW2855" s="15" t="s">
        <v>32</v>
      </c>
      <c r="AX2855" s="15" t="s">
        <v>83</v>
      </c>
      <c r="AY2855" s="277" t="s">
        <v>205</v>
      </c>
    </row>
    <row r="2856" s="2" customFormat="1" ht="21.75" customHeight="1">
      <c r="A2856" s="39"/>
      <c r="B2856" s="40"/>
      <c r="C2856" s="227" t="s">
        <v>2445</v>
      </c>
      <c r="D2856" s="227" t="s">
        <v>208</v>
      </c>
      <c r="E2856" s="228" t="s">
        <v>2446</v>
      </c>
      <c r="F2856" s="229" t="s">
        <v>2447</v>
      </c>
      <c r="G2856" s="230" t="s">
        <v>398</v>
      </c>
      <c r="H2856" s="231">
        <v>183.81999999999999</v>
      </c>
      <c r="I2856" s="232"/>
      <c r="J2856" s="233">
        <f>ROUND(I2856*H2856,2)</f>
        <v>0</v>
      </c>
      <c r="K2856" s="229" t="s">
        <v>212</v>
      </c>
      <c r="L2856" s="45"/>
      <c r="M2856" s="234" t="s">
        <v>1</v>
      </c>
      <c r="N2856" s="235" t="s">
        <v>41</v>
      </c>
      <c r="O2856" s="92"/>
      <c r="P2856" s="236">
        <f>O2856*H2856</f>
        <v>0</v>
      </c>
      <c r="Q2856" s="236">
        <v>0.0045500000000000002</v>
      </c>
      <c r="R2856" s="236">
        <f>Q2856*H2856</f>
        <v>0.83638100000000004</v>
      </c>
      <c r="S2856" s="236">
        <v>0</v>
      </c>
      <c r="T2856" s="237">
        <f>S2856*H2856</f>
        <v>0</v>
      </c>
      <c r="U2856" s="39"/>
      <c r="V2856" s="39"/>
      <c r="W2856" s="39"/>
      <c r="X2856" s="39"/>
      <c r="Y2856" s="39"/>
      <c r="Z2856" s="39"/>
      <c r="AA2856" s="39"/>
      <c r="AB2856" s="39"/>
      <c r="AC2856" s="39"/>
      <c r="AD2856" s="39"/>
      <c r="AE2856" s="39"/>
      <c r="AR2856" s="238" t="s">
        <v>303</v>
      </c>
      <c r="AT2856" s="238" t="s">
        <v>208</v>
      </c>
      <c r="AU2856" s="238" t="s">
        <v>85</v>
      </c>
      <c r="AY2856" s="18" t="s">
        <v>205</v>
      </c>
      <c r="BE2856" s="239">
        <f>IF(N2856="základní",J2856,0)</f>
        <v>0</v>
      </c>
      <c r="BF2856" s="239">
        <f>IF(N2856="snížená",J2856,0)</f>
        <v>0</v>
      </c>
      <c r="BG2856" s="239">
        <f>IF(N2856="zákl. přenesená",J2856,0)</f>
        <v>0</v>
      </c>
      <c r="BH2856" s="239">
        <f>IF(N2856="sníž. přenesená",J2856,0)</f>
        <v>0</v>
      </c>
      <c r="BI2856" s="239">
        <f>IF(N2856="nulová",J2856,0)</f>
        <v>0</v>
      </c>
      <c r="BJ2856" s="18" t="s">
        <v>83</v>
      </c>
      <c r="BK2856" s="239">
        <f>ROUND(I2856*H2856,2)</f>
        <v>0</v>
      </c>
      <c r="BL2856" s="18" t="s">
        <v>303</v>
      </c>
      <c r="BM2856" s="238" t="s">
        <v>2448</v>
      </c>
    </row>
    <row r="2857" s="2" customFormat="1">
      <c r="A2857" s="39"/>
      <c r="B2857" s="40"/>
      <c r="C2857" s="41"/>
      <c r="D2857" s="240" t="s">
        <v>216</v>
      </c>
      <c r="E2857" s="41"/>
      <c r="F2857" s="241" t="s">
        <v>2449</v>
      </c>
      <c r="G2857" s="41"/>
      <c r="H2857" s="41"/>
      <c r="I2857" s="242"/>
      <c r="J2857" s="41"/>
      <c r="K2857" s="41"/>
      <c r="L2857" s="45"/>
      <c r="M2857" s="243"/>
      <c r="N2857" s="244"/>
      <c r="O2857" s="92"/>
      <c r="P2857" s="92"/>
      <c r="Q2857" s="92"/>
      <c r="R2857" s="92"/>
      <c r="S2857" s="92"/>
      <c r="T2857" s="93"/>
      <c r="U2857" s="39"/>
      <c r="V2857" s="39"/>
      <c r="W2857" s="39"/>
      <c r="X2857" s="39"/>
      <c r="Y2857" s="39"/>
      <c r="Z2857" s="39"/>
      <c r="AA2857" s="39"/>
      <c r="AB2857" s="39"/>
      <c r="AC2857" s="39"/>
      <c r="AD2857" s="39"/>
      <c r="AE2857" s="39"/>
      <c r="AT2857" s="18" t="s">
        <v>216</v>
      </c>
      <c r="AU2857" s="18" t="s">
        <v>85</v>
      </c>
    </row>
    <row r="2858" s="2" customFormat="1" ht="24.15" customHeight="1">
      <c r="A2858" s="39"/>
      <c r="B2858" s="40"/>
      <c r="C2858" s="227" t="s">
        <v>2450</v>
      </c>
      <c r="D2858" s="227" t="s">
        <v>208</v>
      </c>
      <c r="E2858" s="228" t="s">
        <v>2451</v>
      </c>
      <c r="F2858" s="229" t="s">
        <v>2452</v>
      </c>
      <c r="G2858" s="230" t="s">
        <v>255</v>
      </c>
      <c r="H2858" s="231">
        <v>26.399999999999999</v>
      </c>
      <c r="I2858" s="232"/>
      <c r="J2858" s="233">
        <f>ROUND(I2858*H2858,2)</f>
        <v>0</v>
      </c>
      <c r="K2858" s="229" t="s">
        <v>212</v>
      </c>
      <c r="L2858" s="45"/>
      <c r="M2858" s="234" t="s">
        <v>1</v>
      </c>
      <c r="N2858" s="235" t="s">
        <v>41</v>
      </c>
      <c r="O2858" s="92"/>
      <c r="P2858" s="236">
        <f>O2858*H2858</f>
        <v>0</v>
      </c>
      <c r="Q2858" s="236">
        <v>0.00034000000000000002</v>
      </c>
      <c r="R2858" s="236">
        <f>Q2858*H2858</f>
        <v>0.0089759999999999996</v>
      </c>
      <c r="S2858" s="236">
        <v>0</v>
      </c>
      <c r="T2858" s="237">
        <f>S2858*H2858</f>
        <v>0</v>
      </c>
      <c r="U2858" s="39"/>
      <c r="V2858" s="39"/>
      <c r="W2858" s="39"/>
      <c r="X2858" s="39"/>
      <c r="Y2858" s="39"/>
      <c r="Z2858" s="39"/>
      <c r="AA2858" s="39"/>
      <c r="AB2858" s="39"/>
      <c r="AC2858" s="39"/>
      <c r="AD2858" s="39"/>
      <c r="AE2858" s="39"/>
      <c r="AR2858" s="238" t="s">
        <v>303</v>
      </c>
      <c r="AT2858" s="238" t="s">
        <v>208</v>
      </c>
      <c r="AU2858" s="238" t="s">
        <v>85</v>
      </c>
      <c r="AY2858" s="18" t="s">
        <v>205</v>
      </c>
      <c r="BE2858" s="239">
        <f>IF(N2858="základní",J2858,0)</f>
        <v>0</v>
      </c>
      <c r="BF2858" s="239">
        <f>IF(N2858="snížená",J2858,0)</f>
        <v>0</v>
      </c>
      <c r="BG2858" s="239">
        <f>IF(N2858="zákl. přenesená",J2858,0)</f>
        <v>0</v>
      </c>
      <c r="BH2858" s="239">
        <f>IF(N2858="sníž. přenesená",J2858,0)</f>
        <v>0</v>
      </c>
      <c r="BI2858" s="239">
        <f>IF(N2858="nulová",J2858,0)</f>
        <v>0</v>
      </c>
      <c r="BJ2858" s="18" t="s">
        <v>83</v>
      </c>
      <c r="BK2858" s="239">
        <f>ROUND(I2858*H2858,2)</f>
        <v>0</v>
      </c>
      <c r="BL2858" s="18" t="s">
        <v>303</v>
      </c>
      <c r="BM2858" s="238" t="s">
        <v>2453</v>
      </c>
    </row>
    <row r="2859" s="2" customFormat="1">
      <c r="A2859" s="39"/>
      <c r="B2859" s="40"/>
      <c r="C2859" s="41"/>
      <c r="D2859" s="240" t="s">
        <v>216</v>
      </c>
      <c r="E2859" s="41"/>
      <c r="F2859" s="241" t="s">
        <v>2454</v>
      </c>
      <c r="G2859" s="41"/>
      <c r="H2859" s="41"/>
      <c r="I2859" s="242"/>
      <c r="J2859" s="41"/>
      <c r="K2859" s="41"/>
      <c r="L2859" s="45"/>
      <c r="M2859" s="243"/>
      <c r="N2859" s="244"/>
      <c r="O2859" s="92"/>
      <c r="P2859" s="92"/>
      <c r="Q2859" s="92"/>
      <c r="R2859" s="92"/>
      <c r="S2859" s="92"/>
      <c r="T2859" s="93"/>
      <c r="U2859" s="39"/>
      <c r="V2859" s="39"/>
      <c r="W2859" s="39"/>
      <c r="X2859" s="39"/>
      <c r="Y2859" s="39"/>
      <c r="Z2859" s="39"/>
      <c r="AA2859" s="39"/>
      <c r="AB2859" s="39"/>
      <c r="AC2859" s="39"/>
      <c r="AD2859" s="39"/>
      <c r="AE2859" s="39"/>
      <c r="AT2859" s="18" t="s">
        <v>216</v>
      </c>
      <c r="AU2859" s="18" t="s">
        <v>85</v>
      </c>
    </row>
    <row r="2860" s="2" customFormat="1" ht="24.15" customHeight="1">
      <c r="A2860" s="39"/>
      <c r="B2860" s="40"/>
      <c r="C2860" s="289" t="s">
        <v>2455</v>
      </c>
      <c r="D2860" s="289" t="s">
        <v>386</v>
      </c>
      <c r="E2860" s="290" t="s">
        <v>2456</v>
      </c>
      <c r="F2860" s="291" t="s">
        <v>2457</v>
      </c>
      <c r="G2860" s="292" t="s">
        <v>255</v>
      </c>
      <c r="H2860" s="293">
        <v>29.039999999999999</v>
      </c>
      <c r="I2860" s="294"/>
      <c r="J2860" s="295">
        <f>ROUND(I2860*H2860,2)</f>
        <v>0</v>
      </c>
      <c r="K2860" s="291" t="s">
        <v>212</v>
      </c>
      <c r="L2860" s="296"/>
      <c r="M2860" s="297" t="s">
        <v>1</v>
      </c>
      <c r="N2860" s="298" t="s">
        <v>41</v>
      </c>
      <c r="O2860" s="92"/>
      <c r="P2860" s="236">
        <f>O2860*H2860</f>
        <v>0</v>
      </c>
      <c r="Q2860" s="236">
        <v>0.00040000000000000002</v>
      </c>
      <c r="R2860" s="236">
        <f>Q2860*H2860</f>
        <v>0.011616</v>
      </c>
      <c r="S2860" s="236">
        <v>0</v>
      </c>
      <c r="T2860" s="237">
        <f>S2860*H2860</f>
        <v>0</v>
      </c>
      <c r="U2860" s="39"/>
      <c r="V2860" s="39"/>
      <c r="W2860" s="39"/>
      <c r="X2860" s="39"/>
      <c r="Y2860" s="39"/>
      <c r="Z2860" s="39"/>
      <c r="AA2860" s="39"/>
      <c r="AB2860" s="39"/>
      <c r="AC2860" s="39"/>
      <c r="AD2860" s="39"/>
      <c r="AE2860" s="39"/>
      <c r="AR2860" s="238" t="s">
        <v>473</v>
      </c>
      <c r="AT2860" s="238" t="s">
        <v>386</v>
      </c>
      <c r="AU2860" s="238" t="s">
        <v>85</v>
      </c>
      <c r="AY2860" s="18" t="s">
        <v>205</v>
      </c>
      <c r="BE2860" s="239">
        <f>IF(N2860="základní",J2860,0)</f>
        <v>0</v>
      </c>
      <c r="BF2860" s="239">
        <f>IF(N2860="snížená",J2860,0)</f>
        <v>0</v>
      </c>
      <c r="BG2860" s="239">
        <f>IF(N2860="zákl. přenesená",J2860,0)</f>
        <v>0</v>
      </c>
      <c r="BH2860" s="239">
        <f>IF(N2860="sníž. přenesená",J2860,0)</f>
        <v>0</v>
      </c>
      <c r="BI2860" s="239">
        <f>IF(N2860="nulová",J2860,0)</f>
        <v>0</v>
      </c>
      <c r="BJ2860" s="18" t="s">
        <v>83</v>
      </c>
      <c r="BK2860" s="239">
        <f>ROUND(I2860*H2860,2)</f>
        <v>0</v>
      </c>
      <c r="BL2860" s="18" t="s">
        <v>303</v>
      </c>
      <c r="BM2860" s="238" t="s">
        <v>2458</v>
      </c>
    </row>
    <row r="2861" s="13" customFormat="1">
      <c r="A2861" s="13"/>
      <c r="B2861" s="245"/>
      <c r="C2861" s="246"/>
      <c r="D2861" s="247" t="s">
        <v>218</v>
      </c>
      <c r="E2861" s="248" t="s">
        <v>1</v>
      </c>
      <c r="F2861" s="249" t="s">
        <v>219</v>
      </c>
      <c r="G2861" s="246"/>
      <c r="H2861" s="248" t="s">
        <v>1</v>
      </c>
      <c r="I2861" s="250"/>
      <c r="J2861" s="246"/>
      <c r="K2861" s="246"/>
      <c r="L2861" s="251"/>
      <c r="M2861" s="252"/>
      <c r="N2861" s="253"/>
      <c r="O2861" s="253"/>
      <c r="P2861" s="253"/>
      <c r="Q2861" s="253"/>
      <c r="R2861" s="253"/>
      <c r="S2861" s="253"/>
      <c r="T2861" s="254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T2861" s="255" t="s">
        <v>218</v>
      </c>
      <c r="AU2861" s="255" t="s">
        <v>85</v>
      </c>
      <c r="AV2861" s="13" t="s">
        <v>83</v>
      </c>
      <c r="AW2861" s="13" t="s">
        <v>32</v>
      </c>
      <c r="AX2861" s="13" t="s">
        <v>76</v>
      </c>
      <c r="AY2861" s="255" t="s">
        <v>205</v>
      </c>
    </row>
    <row r="2862" s="13" customFormat="1">
      <c r="A2862" s="13"/>
      <c r="B2862" s="245"/>
      <c r="C2862" s="246"/>
      <c r="D2862" s="247" t="s">
        <v>218</v>
      </c>
      <c r="E2862" s="248" t="s">
        <v>1</v>
      </c>
      <c r="F2862" s="249" t="s">
        <v>220</v>
      </c>
      <c r="G2862" s="246"/>
      <c r="H2862" s="248" t="s">
        <v>1</v>
      </c>
      <c r="I2862" s="250"/>
      <c r="J2862" s="246"/>
      <c r="K2862" s="246"/>
      <c r="L2862" s="251"/>
      <c r="M2862" s="252"/>
      <c r="N2862" s="253"/>
      <c r="O2862" s="253"/>
      <c r="P2862" s="253"/>
      <c r="Q2862" s="253"/>
      <c r="R2862" s="253"/>
      <c r="S2862" s="253"/>
      <c r="T2862" s="254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T2862" s="255" t="s">
        <v>218</v>
      </c>
      <c r="AU2862" s="255" t="s">
        <v>85</v>
      </c>
      <c r="AV2862" s="13" t="s">
        <v>83</v>
      </c>
      <c r="AW2862" s="13" t="s">
        <v>32</v>
      </c>
      <c r="AX2862" s="13" t="s">
        <v>76</v>
      </c>
      <c r="AY2862" s="255" t="s">
        <v>205</v>
      </c>
    </row>
    <row r="2863" s="13" customFormat="1">
      <c r="A2863" s="13"/>
      <c r="B2863" s="245"/>
      <c r="C2863" s="246"/>
      <c r="D2863" s="247" t="s">
        <v>218</v>
      </c>
      <c r="E2863" s="248" t="s">
        <v>1</v>
      </c>
      <c r="F2863" s="249" t="s">
        <v>222</v>
      </c>
      <c r="G2863" s="246"/>
      <c r="H2863" s="248" t="s">
        <v>1</v>
      </c>
      <c r="I2863" s="250"/>
      <c r="J2863" s="246"/>
      <c r="K2863" s="246"/>
      <c r="L2863" s="251"/>
      <c r="M2863" s="252"/>
      <c r="N2863" s="253"/>
      <c r="O2863" s="253"/>
      <c r="P2863" s="253"/>
      <c r="Q2863" s="253"/>
      <c r="R2863" s="253"/>
      <c r="S2863" s="253"/>
      <c r="T2863" s="254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T2863" s="255" t="s">
        <v>218</v>
      </c>
      <c r="AU2863" s="255" t="s">
        <v>85</v>
      </c>
      <c r="AV2863" s="13" t="s">
        <v>83</v>
      </c>
      <c r="AW2863" s="13" t="s">
        <v>32</v>
      </c>
      <c r="AX2863" s="13" t="s">
        <v>76</v>
      </c>
      <c r="AY2863" s="255" t="s">
        <v>205</v>
      </c>
    </row>
    <row r="2864" s="14" customFormat="1">
      <c r="A2864" s="14"/>
      <c r="B2864" s="256"/>
      <c r="C2864" s="257"/>
      <c r="D2864" s="247" t="s">
        <v>218</v>
      </c>
      <c r="E2864" s="258" t="s">
        <v>1</v>
      </c>
      <c r="F2864" s="259" t="s">
        <v>2459</v>
      </c>
      <c r="G2864" s="257"/>
      <c r="H2864" s="260">
        <v>26.399999999999999</v>
      </c>
      <c r="I2864" s="261"/>
      <c r="J2864" s="257"/>
      <c r="K2864" s="257"/>
      <c r="L2864" s="262"/>
      <c r="M2864" s="263"/>
      <c r="N2864" s="264"/>
      <c r="O2864" s="264"/>
      <c r="P2864" s="264"/>
      <c r="Q2864" s="264"/>
      <c r="R2864" s="264"/>
      <c r="S2864" s="264"/>
      <c r="T2864" s="265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T2864" s="266" t="s">
        <v>218</v>
      </c>
      <c r="AU2864" s="266" t="s">
        <v>85</v>
      </c>
      <c r="AV2864" s="14" t="s">
        <v>85</v>
      </c>
      <c r="AW2864" s="14" t="s">
        <v>32</v>
      </c>
      <c r="AX2864" s="14" t="s">
        <v>76</v>
      </c>
      <c r="AY2864" s="266" t="s">
        <v>205</v>
      </c>
    </row>
    <row r="2865" s="15" customFormat="1">
      <c r="A2865" s="15"/>
      <c r="B2865" s="267"/>
      <c r="C2865" s="268"/>
      <c r="D2865" s="247" t="s">
        <v>218</v>
      </c>
      <c r="E2865" s="269" t="s">
        <v>1</v>
      </c>
      <c r="F2865" s="270" t="s">
        <v>229</v>
      </c>
      <c r="G2865" s="268"/>
      <c r="H2865" s="271">
        <v>26.399999999999999</v>
      </c>
      <c r="I2865" s="272"/>
      <c r="J2865" s="268"/>
      <c r="K2865" s="268"/>
      <c r="L2865" s="273"/>
      <c r="M2865" s="274"/>
      <c r="N2865" s="275"/>
      <c r="O2865" s="275"/>
      <c r="P2865" s="275"/>
      <c r="Q2865" s="275"/>
      <c r="R2865" s="275"/>
      <c r="S2865" s="275"/>
      <c r="T2865" s="276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T2865" s="277" t="s">
        <v>218</v>
      </c>
      <c r="AU2865" s="277" t="s">
        <v>85</v>
      </c>
      <c r="AV2865" s="15" t="s">
        <v>213</v>
      </c>
      <c r="AW2865" s="15" t="s">
        <v>32</v>
      </c>
      <c r="AX2865" s="15" t="s">
        <v>83</v>
      </c>
      <c r="AY2865" s="277" t="s">
        <v>205</v>
      </c>
    </row>
    <row r="2866" s="14" customFormat="1">
      <c r="A2866" s="14"/>
      <c r="B2866" s="256"/>
      <c r="C2866" s="257"/>
      <c r="D2866" s="247" t="s">
        <v>218</v>
      </c>
      <c r="E2866" s="257"/>
      <c r="F2866" s="259" t="s">
        <v>2460</v>
      </c>
      <c r="G2866" s="257"/>
      <c r="H2866" s="260">
        <v>29.039999999999999</v>
      </c>
      <c r="I2866" s="261"/>
      <c r="J2866" s="257"/>
      <c r="K2866" s="257"/>
      <c r="L2866" s="262"/>
      <c r="M2866" s="263"/>
      <c r="N2866" s="264"/>
      <c r="O2866" s="264"/>
      <c r="P2866" s="264"/>
      <c r="Q2866" s="264"/>
      <c r="R2866" s="264"/>
      <c r="S2866" s="264"/>
      <c r="T2866" s="265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66" t="s">
        <v>218</v>
      </c>
      <c r="AU2866" s="266" t="s">
        <v>85</v>
      </c>
      <c r="AV2866" s="14" t="s">
        <v>85</v>
      </c>
      <c r="AW2866" s="14" t="s">
        <v>4</v>
      </c>
      <c r="AX2866" s="14" t="s">
        <v>83</v>
      </c>
      <c r="AY2866" s="266" t="s">
        <v>205</v>
      </c>
    </row>
    <row r="2867" s="2" customFormat="1" ht="37.8" customHeight="1">
      <c r="A2867" s="39"/>
      <c r="B2867" s="40"/>
      <c r="C2867" s="227" t="s">
        <v>2461</v>
      </c>
      <c r="D2867" s="227" t="s">
        <v>208</v>
      </c>
      <c r="E2867" s="228" t="s">
        <v>2462</v>
      </c>
      <c r="F2867" s="229" t="s">
        <v>2463</v>
      </c>
      <c r="G2867" s="230" t="s">
        <v>255</v>
      </c>
      <c r="H2867" s="231">
        <v>26.399999999999999</v>
      </c>
      <c r="I2867" s="232"/>
      <c r="J2867" s="233">
        <f>ROUND(I2867*H2867,2)</f>
        <v>0</v>
      </c>
      <c r="K2867" s="229" t="s">
        <v>212</v>
      </c>
      <c r="L2867" s="45"/>
      <c r="M2867" s="234" t="s">
        <v>1</v>
      </c>
      <c r="N2867" s="235" t="s">
        <v>41</v>
      </c>
      <c r="O2867" s="92"/>
      <c r="P2867" s="236">
        <f>O2867*H2867</f>
        <v>0</v>
      </c>
      <c r="Q2867" s="236">
        <v>0.0018</v>
      </c>
      <c r="R2867" s="236">
        <f>Q2867*H2867</f>
        <v>0.047519999999999993</v>
      </c>
      <c r="S2867" s="236">
        <v>0</v>
      </c>
      <c r="T2867" s="237">
        <f>S2867*H2867</f>
        <v>0</v>
      </c>
      <c r="U2867" s="39"/>
      <c r="V2867" s="39"/>
      <c r="W2867" s="39"/>
      <c r="X2867" s="39"/>
      <c r="Y2867" s="39"/>
      <c r="Z2867" s="39"/>
      <c r="AA2867" s="39"/>
      <c r="AB2867" s="39"/>
      <c r="AC2867" s="39"/>
      <c r="AD2867" s="39"/>
      <c r="AE2867" s="39"/>
      <c r="AR2867" s="238" t="s">
        <v>303</v>
      </c>
      <c r="AT2867" s="238" t="s">
        <v>208</v>
      </c>
      <c r="AU2867" s="238" t="s">
        <v>85</v>
      </c>
      <c r="AY2867" s="18" t="s">
        <v>205</v>
      </c>
      <c r="BE2867" s="239">
        <f>IF(N2867="základní",J2867,0)</f>
        <v>0</v>
      </c>
      <c r="BF2867" s="239">
        <f>IF(N2867="snížená",J2867,0)</f>
        <v>0</v>
      </c>
      <c r="BG2867" s="239">
        <f>IF(N2867="zákl. přenesená",J2867,0)</f>
        <v>0</v>
      </c>
      <c r="BH2867" s="239">
        <f>IF(N2867="sníž. přenesená",J2867,0)</f>
        <v>0</v>
      </c>
      <c r="BI2867" s="239">
        <f>IF(N2867="nulová",J2867,0)</f>
        <v>0</v>
      </c>
      <c r="BJ2867" s="18" t="s">
        <v>83</v>
      </c>
      <c r="BK2867" s="239">
        <f>ROUND(I2867*H2867,2)</f>
        <v>0</v>
      </c>
      <c r="BL2867" s="18" t="s">
        <v>303</v>
      </c>
      <c r="BM2867" s="238" t="s">
        <v>2464</v>
      </c>
    </row>
    <row r="2868" s="2" customFormat="1">
      <c r="A2868" s="39"/>
      <c r="B2868" s="40"/>
      <c r="C2868" s="41"/>
      <c r="D2868" s="240" t="s">
        <v>216</v>
      </c>
      <c r="E2868" s="41"/>
      <c r="F2868" s="241" t="s">
        <v>2465</v>
      </c>
      <c r="G2868" s="41"/>
      <c r="H2868" s="41"/>
      <c r="I2868" s="242"/>
      <c r="J2868" s="41"/>
      <c r="K2868" s="41"/>
      <c r="L2868" s="45"/>
      <c r="M2868" s="243"/>
      <c r="N2868" s="244"/>
      <c r="O2868" s="92"/>
      <c r="P2868" s="92"/>
      <c r="Q2868" s="92"/>
      <c r="R2868" s="92"/>
      <c r="S2868" s="92"/>
      <c r="T2868" s="93"/>
      <c r="U2868" s="39"/>
      <c r="V2868" s="39"/>
      <c r="W2868" s="39"/>
      <c r="X2868" s="39"/>
      <c r="Y2868" s="39"/>
      <c r="Z2868" s="39"/>
      <c r="AA2868" s="39"/>
      <c r="AB2868" s="39"/>
      <c r="AC2868" s="39"/>
      <c r="AD2868" s="39"/>
      <c r="AE2868" s="39"/>
      <c r="AT2868" s="18" t="s">
        <v>216</v>
      </c>
      <c r="AU2868" s="18" t="s">
        <v>85</v>
      </c>
    </row>
    <row r="2869" s="2" customFormat="1" ht="24.15" customHeight="1">
      <c r="A2869" s="39"/>
      <c r="B2869" s="40"/>
      <c r="C2869" s="289" t="s">
        <v>2466</v>
      </c>
      <c r="D2869" s="289" t="s">
        <v>386</v>
      </c>
      <c r="E2869" s="290" t="s">
        <v>2467</v>
      </c>
      <c r="F2869" s="291" t="s">
        <v>2468</v>
      </c>
      <c r="G2869" s="292" t="s">
        <v>255</v>
      </c>
      <c r="H2869" s="293">
        <v>29.039999999999999</v>
      </c>
      <c r="I2869" s="294"/>
      <c r="J2869" s="295">
        <f>ROUND(I2869*H2869,2)</f>
        <v>0</v>
      </c>
      <c r="K2869" s="291" t="s">
        <v>1</v>
      </c>
      <c r="L2869" s="296"/>
      <c r="M2869" s="297" t="s">
        <v>1</v>
      </c>
      <c r="N2869" s="298" t="s">
        <v>41</v>
      </c>
      <c r="O2869" s="92"/>
      <c r="P2869" s="236">
        <f>O2869*H2869</f>
        <v>0</v>
      </c>
      <c r="Q2869" s="236">
        <v>0.0066</v>
      </c>
      <c r="R2869" s="236">
        <f>Q2869*H2869</f>
        <v>0.191664</v>
      </c>
      <c r="S2869" s="236">
        <v>0</v>
      </c>
      <c r="T2869" s="237">
        <f>S2869*H2869</f>
        <v>0</v>
      </c>
      <c r="U2869" s="39"/>
      <c r="V2869" s="39"/>
      <c r="W2869" s="39"/>
      <c r="X2869" s="39"/>
      <c r="Y2869" s="39"/>
      <c r="Z2869" s="39"/>
      <c r="AA2869" s="39"/>
      <c r="AB2869" s="39"/>
      <c r="AC2869" s="39"/>
      <c r="AD2869" s="39"/>
      <c r="AE2869" s="39"/>
      <c r="AR2869" s="238" t="s">
        <v>473</v>
      </c>
      <c r="AT2869" s="238" t="s">
        <v>386</v>
      </c>
      <c r="AU2869" s="238" t="s">
        <v>85</v>
      </c>
      <c r="AY2869" s="18" t="s">
        <v>205</v>
      </c>
      <c r="BE2869" s="239">
        <f>IF(N2869="základní",J2869,0)</f>
        <v>0</v>
      </c>
      <c r="BF2869" s="239">
        <f>IF(N2869="snížená",J2869,0)</f>
        <v>0</v>
      </c>
      <c r="BG2869" s="239">
        <f>IF(N2869="zákl. přenesená",J2869,0)</f>
        <v>0</v>
      </c>
      <c r="BH2869" s="239">
        <f>IF(N2869="sníž. přenesená",J2869,0)</f>
        <v>0</v>
      </c>
      <c r="BI2869" s="239">
        <f>IF(N2869="nulová",J2869,0)</f>
        <v>0</v>
      </c>
      <c r="BJ2869" s="18" t="s">
        <v>83</v>
      </c>
      <c r="BK2869" s="239">
        <f>ROUND(I2869*H2869,2)</f>
        <v>0</v>
      </c>
      <c r="BL2869" s="18" t="s">
        <v>303</v>
      </c>
      <c r="BM2869" s="238" t="s">
        <v>2469</v>
      </c>
    </row>
    <row r="2870" s="13" customFormat="1">
      <c r="A2870" s="13"/>
      <c r="B2870" s="245"/>
      <c r="C2870" s="246"/>
      <c r="D2870" s="247" t="s">
        <v>218</v>
      </c>
      <c r="E2870" s="248" t="s">
        <v>1</v>
      </c>
      <c r="F2870" s="249" t="s">
        <v>219</v>
      </c>
      <c r="G2870" s="246"/>
      <c r="H2870" s="248" t="s">
        <v>1</v>
      </c>
      <c r="I2870" s="250"/>
      <c r="J2870" s="246"/>
      <c r="K2870" s="246"/>
      <c r="L2870" s="251"/>
      <c r="M2870" s="252"/>
      <c r="N2870" s="253"/>
      <c r="O2870" s="253"/>
      <c r="P2870" s="253"/>
      <c r="Q2870" s="253"/>
      <c r="R2870" s="253"/>
      <c r="S2870" s="253"/>
      <c r="T2870" s="254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T2870" s="255" t="s">
        <v>218</v>
      </c>
      <c r="AU2870" s="255" t="s">
        <v>85</v>
      </c>
      <c r="AV2870" s="13" t="s">
        <v>83</v>
      </c>
      <c r="AW2870" s="13" t="s">
        <v>32</v>
      </c>
      <c r="AX2870" s="13" t="s">
        <v>76</v>
      </c>
      <c r="AY2870" s="255" t="s">
        <v>205</v>
      </c>
    </row>
    <row r="2871" s="13" customFormat="1">
      <c r="A2871" s="13"/>
      <c r="B2871" s="245"/>
      <c r="C2871" s="246"/>
      <c r="D2871" s="247" t="s">
        <v>218</v>
      </c>
      <c r="E2871" s="248" t="s">
        <v>1</v>
      </c>
      <c r="F2871" s="249" t="s">
        <v>220</v>
      </c>
      <c r="G2871" s="246"/>
      <c r="H2871" s="248" t="s">
        <v>1</v>
      </c>
      <c r="I2871" s="250"/>
      <c r="J2871" s="246"/>
      <c r="K2871" s="246"/>
      <c r="L2871" s="251"/>
      <c r="M2871" s="252"/>
      <c r="N2871" s="253"/>
      <c r="O2871" s="253"/>
      <c r="P2871" s="253"/>
      <c r="Q2871" s="253"/>
      <c r="R2871" s="253"/>
      <c r="S2871" s="253"/>
      <c r="T2871" s="254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T2871" s="255" t="s">
        <v>218</v>
      </c>
      <c r="AU2871" s="255" t="s">
        <v>85</v>
      </c>
      <c r="AV2871" s="13" t="s">
        <v>83</v>
      </c>
      <c r="AW2871" s="13" t="s">
        <v>32</v>
      </c>
      <c r="AX2871" s="13" t="s">
        <v>76</v>
      </c>
      <c r="AY2871" s="255" t="s">
        <v>205</v>
      </c>
    </row>
    <row r="2872" s="13" customFormat="1">
      <c r="A2872" s="13"/>
      <c r="B2872" s="245"/>
      <c r="C2872" s="246"/>
      <c r="D2872" s="247" t="s">
        <v>218</v>
      </c>
      <c r="E2872" s="248" t="s">
        <v>1</v>
      </c>
      <c r="F2872" s="249" t="s">
        <v>222</v>
      </c>
      <c r="G2872" s="246"/>
      <c r="H2872" s="248" t="s">
        <v>1</v>
      </c>
      <c r="I2872" s="250"/>
      <c r="J2872" s="246"/>
      <c r="K2872" s="246"/>
      <c r="L2872" s="251"/>
      <c r="M2872" s="252"/>
      <c r="N2872" s="253"/>
      <c r="O2872" s="253"/>
      <c r="P2872" s="253"/>
      <c r="Q2872" s="253"/>
      <c r="R2872" s="253"/>
      <c r="S2872" s="253"/>
      <c r="T2872" s="254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T2872" s="255" t="s">
        <v>218</v>
      </c>
      <c r="AU2872" s="255" t="s">
        <v>85</v>
      </c>
      <c r="AV2872" s="13" t="s">
        <v>83</v>
      </c>
      <c r="AW2872" s="13" t="s">
        <v>32</v>
      </c>
      <c r="AX2872" s="13" t="s">
        <v>76</v>
      </c>
      <c r="AY2872" s="255" t="s">
        <v>205</v>
      </c>
    </row>
    <row r="2873" s="14" customFormat="1">
      <c r="A2873" s="14"/>
      <c r="B2873" s="256"/>
      <c r="C2873" s="257"/>
      <c r="D2873" s="247" t="s">
        <v>218</v>
      </c>
      <c r="E2873" s="258" t="s">
        <v>1</v>
      </c>
      <c r="F2873" s="259" t="s">
        <v>2459</v>
      </c>
      <c r="G2873" s="257"/>
      <c r="H2873" s="260">
        <v>26.399999999999999</v>
      </c>
      <c r="I2873" s="261"/>
      <c r="J2873" s="257"/>
      <c r="K2873" s="257"/>
      <c r="L2873" s="262"/>
      <c r="M2873" s="263"/>
      <c r="N2873" s="264"/>
      <c r="O2873" s="264"/>
      <c r="P2873" s="264"/>
      <c r="Q2873" s="264"/>
      <c r="R2873" s="264"/>
      <c r="S2873" s="264"/>
      <c r="T2873" s="265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T2873" s="266" t="s">
        <v>218</v>
      </c>
      <c r="AU2873" s="266" t="s">
        <v>85</v>
      </c>
      <c r="AV2873" s="14" t="s">
        <v>85</v>
      </c>
      <c r="AW2873" s="14" t="s">
        <v>32</v>
      </c>
      <c r="AX2873" s="14" t="s">
        <v>76</v>
      </c>
      <c r="AY2873" s="266" t="s">
        <v>205</v>
      </c>
    </row>
    <row r="2874" s="15" customFormat="1">
      <c r="A2874" s="15"/>
      <c r="B2874" s="267"/>
      <c r="C2874" s="268"/>
      <c r="D2874" s="247" t="s">
        <v>218</v>
      </c>
      <c r="E2874" s="269" t="s">
        <v>1</v>
      </c>
      <c r="F2874" s="270" t="s">
        <v>229</v>
      </c>
      <c r="G2874" s="268"/>
      <c r="H2874" s="271">
        <v>26.399999999999999</v>
      </c>
      <c r="I2874" s="272"/>
      <c r="J2874" s="268"/>
      <c r="K2874" s="268"/>
      <c r="L2874" s="273"/>
      <c r="M2874" s="274"/>
      <c r="N2874" s="275"/>
      <c r="O2874" s="275"/>
      <c r="P2874" s="275"/>
      <c r="Q2874" s="275"/>
      <c r="R2874" s="275"/>
      <c r="S2874" s="275"/>
      <c r="T2874" s="276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T2874" s="277" t="s">
        <v>218</v>
      </c>
      <c r="AU2874" s="277" t="s">
        <v>85</v>
      </c>
      <c r="AV2874" s="15" t="s">
        <v>213</v>
      </c>
      <c r="AW2874" s="15" t="s">
        <v>32</v>
      </c>
      <c r="AX2874" s="15" t="s">
        <v>83</v>
      </c>
      <c r="AY2874" s="277" t="s">
        <v>205</v>
      </c>
    </row>
    <row r="2875" s="14" customFormat="1">
      <c r="A2875" s="14"/>
      <c r="B2875" s="256"/>
      <c r="C2875" s="257"/>
      <c r="D2875" s="247" t="s">
        <v>218</v>
      </c>
      <c r="E2875" s="257"/>
      <c r="F2875" s="259" t="s">
        <v>2460</v>
      </c>
      <c r="G2875" s="257"/>
      <c r="H2875" s="260">
        <v>29.039999999999999</v>
      </c>
      <c r="I2875" s="261"/>
      <c r="J2875" s="257"/>
      <c r="K2875" s="257"/>
      <c r="L2875" s="262"/>
      <c r="M2875" s="263"/>
      <c r="N2875" s="264"/>
      <c r="O2875" s="264"/>
      <c r="P2875" s="264"/>
      <c r="Q2875" s="264"/>
      <c r="R2875" s="264"/>
      <c r="S2875" s="264"/>
      <c r="T2875" s="265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T2875" s="266" t="s">
        <v>218</v>
      </c>
      <c r="AU2875" s="266" t="s">
        <v>85</v>
      </c>
      <c r="AV2875" s="14" t="s">
        <v>85</v>
      </c>
      <c r="AW2875" s="14" t="s">
        <v>4</v>
      </c>
      <c r="AX2875" s="14" t="s">
        <v>83</v>
      </c>
      <c r="AY2875" s="266" t="s">
        <v>205</v>
      </c>
    </row>
    <row r="2876" s="2" customFormat="1" ht="37.8" customHeight="1">
      <c r="A2876" s="39"/>
      <c r="B2876" s="40"/>
      <c r="C2876" s="227" t="s">
        <v>2470</v>
      </c>
      <c r="D2876" s="227" t="s">
        <v>208</v>
      </c>
      <c r="E2876" s="228" t="s">
        <v>2471</v>
      </c>
      <c r="F2876" s="229" t="s">
        <v>2472</v>
      </c>
      <c r="G2876" s="230" t="s">
        <v>255</v>
      </c>
      <c r="H2876" s="231">
        <v>26.399999999999999</v>
      </c>
      <c r="I2876" s="232"/>
      <c r="J2876" s="233">
        <f>ROUND(I2876*H2876,2)</f>
        <v>0</v>
      </c>
      <c r="K2876" s="229" t="s">
        <v>212</v>
      </c>
      <c r="L2876" s="45"/>
      <c r="M2876" s="234" t="s">
        <v>1</v>
      </c>
      <c r="N2876" s="235" t="s">
        <v>41</v>
      </c>
      <c r="O2876" s="92"/>
      <c r="P2876" s="236">
        <f>O2876*H2876</f>
        <v>0</v>
      </c>
      <c r="Q2876" s="236">
        <v>0.0010200000000000001</v>
      </c>
      <c r="R2876" s="236">
        <f>Q2876*H2876</f>
        <v>0.026928000000000001</v>
      </c>
      <c r="S2876" s="236">
        <v>0</v>
      </c>
      <c r="T2876" s="237">
        <f>S2876*H2876</f>
        <v>0</v>
      </c>
      <c r="U2876" s="39"/>
      <c r="V2876" s="39"/>
      <c r="W2876" s="39"/>
      <c r="X2876" s="39"/>
      <c r="Y2876" s="39"/>
      <c r="Z2876" s="39"/>
      <c r="AA2876" s="39"/>
      <c r="AB2876" s="39"/>
      <c r="AC2876" s="39"/>
      <c r="AD2876" s="39"/>
      <c r="AE2876" s="39"/>
      <c r="AR2876" s="238" t="s">
        <v>303</v>
      </c>
      <c r="AT2876" s="238" t="s">
        <v>208</v>
      </c>
      <c r="AU2876" s="238" t="s">
        <v>85</v>
      </c>
      <c r="AY2876" s="18" t="s">
        <v>205</v>
      </c>
      <c r="BE2876" s="239">
        <f>IF(N2876="základní",J2876,0)</f>
        <v>0</v>
      </c>
      <c r="BF2876" s="239">
        <f>IF(N2876="snížená",J2876,0)</f>
        <v>0</v>
      </c>
      <c r="BG2876" s="239">
        <f>IF(N2876="zákl. přenesená",J2876,0)</f>
        <v>0</v>
      </c>
      <c r="BH2876" s="239">
        <f>IF(N2876="sníž. přenesená",J2876,0)</f>
        <v>0</v>
      </c>
      <c r="BI2876" s="239">
        <f>IF(N2876="nulová",J2876,0)</f>
        <v>0</v>
      </c>
      <c r="BJ2876" s="18" t="s">
        <v>83</v>
      </c>
      <c r="BK2876" s="239">
        <f>ROUND(I2876*H2876,2)</f>
        <v>0</v>
      </c>
      <c r="BL2876" s="18" t="s">
        <v>303</v>
      </c>
      <c r="BM2876" s="238" t="s">
        <v>2473</v>
      </c>
    </row>
    <row r="2877" s="2" customFormat="1">
      <c r="A2877" s="39"/>
      <c r="B2877" s="40"/>
      <c r="C2877" s="41"/>
      <c r="D2877" s="240" t="s">
        <v>216</v>
      </c>
      <c r="E2877" s="41"/>
      <c r="F2877" s="241" t="s">
        <v>2474</v>
      </c>
      <c r="G2877" s="41"/>
      <c r="H2877" s="41"/>
      <c r="I2877" s="242"/>
      <c r="J2877" s="41"/>
      <c r="K2877" s="41"/>
      <c r="L2877" s="45"/>
      <c r="M2877" s="243"/>
      <c r="N2877" s="244"/>
      <c r="O2877" s="92"/>
      <c r="P2877" s="92"/>
      <c r="Q2877" s="92"/>
      <c r="R2877" s="92"/>
      <c r="S2877" s="92"/>
      <c r="T2877" s="93"/>
      <c r="U2877" s="39"/>
      <c r="V2877" s="39"/>
      <c r="W2877" s="39"/>
      <c r="X2877" s="39"/>
      <c r="Y2877" s="39"/>
      <c r="Z2877" s="39"/>
      <c r="AA2877" s="39"/>
      <c r="AB2877" s="39"/>
      <c r="AC2877" s="39"/>
      <c r="AD2877" s="39"/>
      <c r="AE2877" s="39"/>
      <c r="AT2877" s="18" t="s">
        <v>216</v>
      </c>
      <c r="AU2877" s="18" t="s">
        <v>85</v>
      </c>
    </row>
    <row r="2878" s="2" customFormat="1" ht="24.15" customHeight="1">
      <c r="A2878" s="39"/>
      <c r="B2878" s="40"/>
      <c r="C2878" s="289" t="s">
        <v>2475</v>
      </c>
      <c r="D2878" s="289" t="s">
        <v>386</v>
      </c>
      <c r="E2878" s="290" t="s">
        <v>2476</v>
      </c>
      <c r="F2878" s="291" t="s">
        <v>2477</v>
      </c>
      <c r="G2878" s="292" t="s">
        <v>398</v>
      </c>
      <c r="H2878" s="293">
        <v>28.512</v>
      </c>
      <c r="I2878" s="294"/>
      <c r="J2878" s="295">
        <f>ROUND(I2878*H2878,2)</f>
        <v>0</v>
      </c>
      <c r="K2878" s="291" t="s">
        <v>1</v>
      </c>
      <c r="L2878" s="296"/>
      <c r="M2878" s="297" t="s">
        <v>1</v>
      </c>
      <c r="N2878" s="298" t="s">
        <v>41</v>
      </c>
      <c r="O2878" s="92"/>
      <c r="P2878" s="236">
        <f>O2878*H2878</f>
        <v>0</v>
      </c>
      <c r="Q2878" s="236">
        <v>0.021999999999999999</v>
      </c>
      <c r="R2878" s="236">
        <f>Q2878*H2878</f>
        <v>0.62726399999999993</v>
      </c>
      <c r="S2878" s="236">
        <v>0</v>
      </c>
      <c r="T2878" s="237">
        <f>S2878*H2878</f>
        <v>0</v>
      </c>
      <c r="U2878" s="39"/>
      <c r="V2878" s="39"/>
      <c r="W2878" s="39"/>
      <c r="X2878" s="39"/>
      <c r="Y2878" s="39"/>
      <c r="Z2878" s="39"/>
      <c r="AA2878" s="39"/>
      <c r="AB2878" s="39"/>
      <c r="AC2878" s="39"/>
      <c r="AD2878" s="39"/>
      <c r="AE2878" s="39"/>
      <c r="AR2878" s="238" t="s">
        <v>473</v>
      </c>
      <c r="AT2878" s="238" t="s">
        <v>386</v>
      </c>
      <c r="AU2878" s="238" t="s">
        <v>85</v>
      </c>
      <c r="AY2878" s="18" t="s">
        <v>205</v>
      </c>
      <c r="BE2878" s="239">
        <f>IF(N2878="základní",J2878,0)</f>
        <v>0</v>
      </c>
      <c r="BF2878" s="239">
        <f>IF(N2878="snížená",J2878,0)</f>
        <v>0</v>
      </c>
      <c r="BG2878" s="239">
        <f>IF(N2878="zákl. přenesená",J2878,0)</f>
        <v>0</v>
      </c>
      <c r="BH2878" s="239">
        <f>IF(N2878="sníž. přenesená",J2878,0)</f>
        <v>0</v>
      </c>
      <c r="BI2878" s="239">
        <f>IF(N2878="nulová",J2878,0)</f>
        <v>0</v>
      </c>
      <c r="BJ2878" s="18" t="s">
        <v>83</v>
      </c>
      <c r="BK2878" s="239">
        <f>ROUND(I2878*H2878,2)</f>
        <v>0</v>
      </c>
      <c r="BL2878" s="18" t="s">
        <v>303</v>
      </c>
      <c r="BM2878" s="238" t="s">
        <v>2478</v>
      </c>
    </row>
    <row r="2879" s="13" customFormat="1">
      <c r="A2879" s="13"/>
      <c r="B2879" s="245"/>
      <c r="C2879" s="246"/>
      <c r="D2879" s="247" t="s">
        <v>218</v>
      </c>
      <c r="E2879" s="248" t="s">
        <v>1</v>
      </c>
      <c r="F2879" s="249" t="s">
        <v>219</v>
      </c>
      <c r="G2879" s="246"/>
      <c r="H2879" s="248" t="s">
        <v>1</v>
      </c>
      <c r="I2879" s="250"/>
      <c r="J2879" s="246"/>
      <c r="K2879" s="246"/>
      <c r="L2879" s="251"/>
      <c r="M2879" s="252"/>
      <c r="N2879" s="253"/>
      <c r="O2879" s="253"/>
      <c r="P2879" s="253"/>
      <c r="Q2879" s="253"/>
      <c r="R2879" s="253"/>
      <c r="S2879" s="253"/>
      <c r="T2879" s="254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T2879" s="255" t="s">
        <v>218</v>
      </c>
      <c r="AU2879" s="255" t="s">
        <v>85</v>
      </c>
      <c r="AV2879" s="13" t="s">
        <v>83</v>
      </c>
      <c r="AW2879" s="13" t="s">
        <v>32</v>
      </c>
      <c r="AX2879" s="13" t="s">
        <v>76</v>
      </c>
      <c r="AY2879" s="255" t="s">
        <v>205</v>
      </c>
    </row>
    <row r="2880" s="13" customFormat="1">
      <c r="A2880" s="13"/>
      <c r="B2880" s="245"/>
      <c r="C2880" s="246"/>
      <c r="D2880" s="247" t="s">
        <v>218</v>
      </c>
      <c r="E2880" s="248" t="s">
        <v>1</v>
      </c>
      <c r="F2880" s="249" t="s">
        <v>220</v>
      </c>
      <c r="G2880" s="246"/>
      <c r="H2880" s="248" t="s">
        <v>1</v>
      </c>
      <c r="I2880" s="250"/>
      <c r="J2880" s="246"/>
      <c r="K2880" s="246"/>
      <c r="L2880" s="251"/>
      <c r="M2880" s="252"/>
      <c r="N2880" s="253"/>
      <c r="O2880" s="253"/>
      <c r="P2880" s="253"/>
      <c r="Q2880" s="253"/>
      <c r="R2880" s="253"/>
      <c r="S2880" s="253"/>
      <c r="T2880" s="254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T2880" s="255" t="s">
        <v>218</v>
      </c>
      <c r="AU2880" s="255" t="s">
        <v>85</v>
      </c>
      <c r="AV2880" s="13" t="s">
        <v>83</v>
      </c>
      <c r="AW2880" s="13" t="s">
        <v>32</v>
      </c>
      <c r="AX2880" s="13" t="s">
        <v>76</v>
      </c>
      <c r="AY2880" s="255" t="s">
        <v>205</v>
      </c>
    </row>
    <row r="2881" s="13" customFormat="1">
      <c r="A2881" s="13"/>
      <c r="B2881" s="245"/>
      <c r="C2881" s="246"/>
      <c r="D2881" s="247" t="s">
        <v>218</v>
      </c>
      <c r="E2881" s="248" t="s">
        <v>1</v>
      </c>
      <c r="F2881" s="249" t="s">
        <v>222</v>
      </c>
      <c r="G2881" s="246"/>
      <c r="H2881" s="248" t="s">
        <v>1</v>
      </c>
      <c r="I2881" s="250"/>
      <c r="J2881" s="246"/>
      <c r="K2881" s="246"/>
      <c r="L2881" s="251"/>
      <c r="M2881" s="252"/>
      <c r="N2881" s="253"/>
      <c r="O2881" s="253"/>
      <c r="P2881" s="253"/>
      <c r="Q2881" s="253"/>
      <c r="R2881" s="253"/>
      <c r="S2881" s="253"/>
      <c r="T2881" s="254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T2881" s="255" t="s">
        <v>218</v>
      </c>
      <c r="AU2881" s="255" t="s">
        <v>85</v>
      </c>
      <c r="AV2881" s="13" t="s">
        <v>83</v>
      </c>
      <c r="AW2881" s="13" t="s">
        <v>32</v>
      </c>
      <c r="AX2881" s="13" t="s">
        <v>76</v>
      </c>
      <c r="AY2881" s="255" t="s">
        <v>205</v>
      </c>
    </row>
    <row r="2882" s="14" customFormat="1">
      <c r="A2882" s="14"/>
      <c r="B2882" s="256"/>
      <c r="C2882" s="257"/>
      <c r="D2882" s="247" t="s">
        <v>218</v>
      </c>
      <c r="E2882" s="258" t="s">
        <v>1</v>
      </c>
      <c r="F2882" s="259" t="s">
        <v>2459</v>
      </c>
      <c r="G2882" s="257"/>
      <c r="H2882" s="260">
        <v>26.399999999999999</v>
      </c>
      <c r="I2882" s="261"/>
      <c r="J2882" s="257"/>
      <c r="K2882" s="257"/>
      <c r="L2882" s="262"/>
      <c r="M2882" s="263"/>
      <c r="N2882" s="264"/>
      <c r="O2882" s="264"/>
      <c r="P2882" s="264"/>
      <c r="Q2882" s="264"/>
      <c r="R2882" s="264"/>
      <c r="S2882" s="264"/>
      <c r="T2882" s="265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T2882" s="266" t="s">
        <v>218</v>
      </c>
      <c r="AU2882" s="266" t="s">
        <v>85</v>
      </c>
      <c r="AV2882" s="14" t="s">
        <v>85</v>
      </c>
      <c r="AW2882" s="14" t="s">
        <v>32</v>
      </c>
      <c r="AX2882" s="14" t="s">
        <v>76</v>
      </c>
      <c r="AY2882" s="266" t="s">
        <v>205</v>
      </c>
    </row>
    <row r="2883" s="15" customFormat="1">
      <c r="A2883" s="15"/>
      <c r="B2883" s="267"/>
      <c r="C2883" s="268"/>
      <c r="D2883" s="247" t="s">
        <v>218</v>
      </c>
      <c r="E2883" s="269" t="s">
        <v>1</v>
      </c>
      <c r="F2883" s="270" t="s">
        <v>229</v>
      </c>
      <c r="G2883" s="268"/>
      <c r="H2883" s="271">
        <v>26.399999999999999</v>
      </c>
      <c r="I2883" s="272"/>
      <c r="J2883" s="268"/>
      <c r="K2883" s="268"/>
      <c r="L2883" s="273"/>
      <c r="M2883" s="274"/>
      <c r="N2883" s="275"/>
      <c r="O2883" s="275"/>
      <c r="P2883" s="275"/>
      <c r="Q2883" s="275"/>
      <c r="R2883" s="275"/>
      <c r="S2883" s="275"/>
      <c r="T2883" s="276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T2883" s="277" t="s">
        <v>218</v>
      </c>
      <c r="AU2883" s="277" t="s">
        <v>85</v>
      </c>
      <c r="AV2883" s="15" t="s">
        <v>213</v>
      </c>
      <c r="AW2883" s="15" t="s">
        <v>32</v>
      </c>
      <c r="AX2883" s="15" t="s">
        <v>83</v>
      </c>
      <c r="AY2883" s="277" t="s">
        <v>205</v>
      </c>
    </row>
    <row r="2884" s="14" customFormat="1">
      <c r="A2884" s="14"/>
      <c r="B2884" s="256"/>
      <c r="C2884" s="257"/>
      <c r="D2884" s="247" t="s">
        <v>218</v>
      </c>
      <c r="E2884" s="257"/>
      <c r="F2884" s="259" t="s">
        <v>2479</v>
      </c>
      <c r="G2884" s="257"/>
      <c r="H2884" s="260">
        <v>28.512</v>
      </c>
      <c r="I2884" s="261"/>
      <c r="J2884" s="257"/>
      <c r="K2884" s="257"/>
      <c r="L2884" s="262"/>
      <c r="M2884" s="263"/>
      <c r="N2884" s="264"/>
      <c r="O2884" s="264"/>
      <c r="P2884" s="264"/>
      <c r="Q2884" s="264"/>
      <c r="R2884" s="264"/>
      <c r="S2884" s="264"/>
      <c r="T2884" s="265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T2884" s="266" t="s">
        <v>218</v>
      </c>
      <c r="AU2884" s="266" t="s">
        <v>85</v>
      </c>
      <c r="AV2884" s="14" t="s">
        <v>85</v>
      </c>
      <c r="AW2884" s="14" t="s">
        <v>4</v>
      </c>
      <c r="AX2884" s="14" t="s">
        <v>83</v>
      </c>
      <c r="AY2884" s="266" t="s">
        <v>205</v>
      </c>
    </row>
    <row r="2885" s="2" customFormat="1" ht="33" customHeight="1">
      <c r="A2885" s="39"/>
      <c r="B2885" s="40"/>
      <c r="C2885" s="227" t="s">
        <v>2480</v>
      </c>
      <c r="D2885" s="227" t="s">
        <v>208</v>
      </c>
      <c r="E2885" s="228" t="s">
        <v>2481</v>
      </c>
      <c r="F2885" s="229" t="s">
        <v>2482</v>
      </c>
      <c r="G2885" s="230" t="s">
        <v>255</v>
      </c>
      <c r="H2885" s="231">
        <v>131.33000000000001</v>
      </c>
      <c r="I2885" s="232"/>
      <c r="J2885" s="233">
        <f>ROUND(I2885*H2885,2)</f>
        <v>0</v>
      </c>
      <c r="K2885" s="229" t="s">
        <v>212</v>
      </c>
      <c r="L2885" s="45"/>
      <c r="M2885" s="234" t="s">
        <v>1</v>
      </c>
      <c r="N2885" s="235" t="s">
        <v>41</v>
      </c>
      <c r="O2885" s="92"/>
      <c r="P2885" s="236">
        <f>O2885*H2885</f>
        <v>0</v>
      </c>
      <c r="Q2885" s="236">
        <v>0.00029999999999999997</v>
      </c>
      <c r="R2885" s="236">
        <f>Q2885*H2885</f>
        <v>0.039399000000000003</v>
      </c>
      <c r="S2885" s="236">
        <v>0</v>
      </c>
      <c r="T2885" s="237">
        <f>S2885*H2885</f>
        <v>0</v>
      </c>
      <c r="U2885" s="39"/>
      <c r="V2885" s="39"/>
      <c r="W2885" s="39"/>
      <c r="X2885" s="39"/>
      <c r="Y2885" s="39"/>
      <c r="Z2885" s="39"/>
      <c r="AA2885" s="39"/>
      <c r="AB2885" s="39"/>
      <c r="AC2885" s="39"/>
      <c r="AD2885" s="39"/>
      <c r="AE2885" s="39"/>
      <c r="AR2885" s="238" t="s">
        <v>303</v>
      </c>
      <c r="AT2885" s="238" t="s">
        <v>208</v>
      </c>
      <c r="AU2885" s="238" t="s">
        <v>85</v>
      </c>
      <c r="AY2885" s="18" t="s">
        <v>205</v>
      </c>
      <c r="BE2885" s="239">
        <f>IF(N2885="základní",J2885,0)</f>
        <v>0</v>
      </c>
      <c r="BF2885" s="239">
        <f>IF(N2885="snížená",J2885,0)</f>
        <v>0</v>
      </c>
      <c r="BG2885" s="239">
        <f>IF(N2885="zákl. přenesená",J2885,0)</f>
        <v>0</v>
      </c>
      <c r="BH2885" s="239">
        <f>IF(N2885="sníž. přenesená",J2885,0)</f>
        <v>0</v>
      </c>
      <c r="BI2885" s="239">
        <f>IF(N2885="nulová",J2885,0)</f>
        <v>0</v>
      </c>
      <c r="BJ2885" s="18" t="s">
        <v>83</v>
      </c>
      <c r="BK2885" s="239">
        <f>ROUND(I2885*H2885,2)</f>
        <v>0</v>
      </c>
      <c r="BL2885" s="18" t="s">
        <v>303</v>
      </c>
      <c r="BM2885" s="238" t="s">
        <v>2483</v>
      </c>
    </row>
    <row r="2886" s="2" customFormat="1">
      <c r="A2886" s="39"/>
      <c r="B2886" s="40"/>
      <c r="C2886" s="41"/>
      <c r="D2886" s="240" t="s">
        <v>216</v>
      </c>
      <c r="E2886" s="41"/>
      <c r="F2886" s="241" t="s">
        <v>2484</v>
      </c>
      <c r="G2886" s="41"/>
      <c r="H2886" s="41"/>
      <c r="I2886" s="242"/>
      <c r="J2886" s="41"/>
      <c r="K2886" s="41"/>
      <c r="L2886" s="45"/>
      <c r="M2886" s="243"/>
      <c r="N2886" s="244"/>
      <c r="O2886" s="92"/>
      <c r="P2886" s="92"/>
      <c r="Q2886" s="92"/>
      <c r="R2886" s="92"/>
      <c r="S2886" s="92"/>
      <c r="T2886" s="93"/>
      <c r="U2886" s="39"/>
      <c r="V2886" s="39"/>
      <c r="W2886" s="39"/>
      <c r="X2886" s="39"/>
      <c r="Y2886" s="39"/>
      <c r="Z2886" s="39"/>
      <c r="AA2886" s="39"/>
      <c r="AB2886" s="39"/>
      <c r="AC2886" s="39"/>
      <c r="AD2886" s="39"/>
      <c r="AE2886" s="39"/>
      <c r="AT2886" s="18" t="s">
        <v>216</v>
      </c>
      <c r="AU2886" s="18" t="s">
        <v>85</v>
      </c>
    </row>
    <row r="2887" s="2" customFormat="1" ht="16.5" customHeight="1">
      <c r="A2887" s="39"/>
      <c r="B2887" s="40"/>
      <c r="C2887" s="289" t="s">
        <v>2485</v>
      </c>
      <c r="D2887" s="289" t="s">
        <v>386</v>
      </c>
      <c r="E2887" s="290" t="s">
        <v>2486</v>
      </c>
      <c r="F2887" s="291" t="s">
        <v>2487</v>
      </c>
      <c r="G2887" s="292" t="s">
        <v>398</v>
      </c>
      <c r="H2887" s="293">
        <v>13.132999999999999</v>
      </c>
      <c r="I2887" s="294"/>
      <c r="J2887" s="295">
        <f>ROUND(I2887*H2887,2)</f>
        <v>0</v>
      </c>
      <c r="K2887" s="291" t="s">
        <v>1</v>
      </c>
      <c r="L2887" s="296"/>
      <c r="M2887" s="297" t="s">
        <v>1</v>
      </c>
      <c r="N2887" s="298" t="s">
        <v>41</v>
      </c>
      <c r="O2887" s="92"/>
      <c r="P2887" s="236">
        <f>O2887*H2887</f>
        <v>0</v>
      </c>
      <c r="Q2887" s="236">
        <v>0.021999999999999999</v>
      </c>
      <c r="R2887" s="236">
        <f>Q2887*H2887</f>
        <v>0.28892599999999996</v>
      </c>
      <c r="S2887" s="236">
        <v>0</v>
      </c>
      <c r="T2887" s="237">
        <f>S2887*H2887</f>
        <v>0</v>
      </c>
      <c r="U2887" s="39"/>
      <c r="V2887" s="39"/>
      <c r="W2887" s="39"/>
      <c r="X2887" s="39"/>
      <c r="Y2887" s="39"/>
      <c r="Z2887" s="39"/>
      <c r="AA2887" s="39"/>
      <c r="AB2887" s="39"/>
      <c r="AC2887" s="39"/>
      <c r="AD2887" s="39"/>
      <c r="AE2887" s="39"/>
      <c r="AR2887" s="238" t="s">
        <v>473</v>
      </c>
      <c r="AT2887" s="238" t="s">
        <v>386</v>
      </c>
      <c r="AU2887" s="238" t="s">
        <v>85</v>
      </c>
      <c r="AY2887" s="18" t="s">
        <v>205</v>
      </c>
      <c r="BE2887" s="239">
        <f>IF(N2887="základní",J2887,0)</f>
        <v>0</v>
      </c>
      <c r="BF2887" s="239">
        <f>IF(N2887="snížená",J2887,0)</f>
        <v>0</v>
      </c>
      <c r="BG2887" s="239">
        <f>IF(N2887="zákl. přenesená",J2887,0)</f>
        <v>0</v>
      </c>
      <c r="BH2887" s="239">
        <f>IF(N2887="sníž. přenesená",J2887,0)</f>
        <v>0</v>
      </c>
      <c r="BI2887" s="239">
        <f>IF(N2887="nulová",J2887,0)</f>
        <v>0</v>
      </c>
      <c r="BJ2887" s="18" t="s">
        <v>83</v>
      </c>
      <c r="BK2887" s="239">
        <f>ROUND(I2887*H2887,2)</f>
        <v>0</v>
      </c>
      <c r="BL2887" s="18" t="s">
        <v>303</v>
      </c>
      <c r="BM2887" s="238" t="s">
        <v>2488</v>
      </c>
    </row>
    <row r="2888" s="13" customFormat="1">
      <c r="A2888" s="13"/>
      <c r="B2888" s="245"/>
      <c r="C2888" s="246"/>
      <c r="D2888" s="247" t="s">
        <v>218</v>
      </c>
      <c r="E2888" s="248" t="s">
        <v>1</v>
      </c>
      <c r="F2888" s="249" t="s">
        <v>219</v>
      </c>
      <c r="G2888" s="246"/>
      <c r="H2888" s="248" t="s">
        <v>1</v>
      </c>
      <c r="I2888" s="250"/>
      <c r="J2888" s="246"/>
      <c r="K2888" s="246"/>
      <c r="L2888" s="251"/>
      <c r="M2888" s="252"/>
      <c r="N2888" s="253"/>
      <c r="O2888" s="253"/>
      <c r="P2888" s="253"/>
      <c r="Q2888" s="253"/>
      <c r="R2888" s="253"/>
      <c r="S2888" s="253"/>
      <c r="T2888" s="254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T2888" s="255" t="s">
        <v>218</v>
      </c>
      <c r="AU2888" s="255" t="s">
        <v>85</v>
      </c>
      <c r="AV2888" s="13" t="s">
        <v>83</v>
      </c>
      <c r="AW2888" s="13" t="s">
        <v>32</v>
      </c>
      <c r="AX2888" s="13" t="s">
        <v>76</v>
      </c>
      <c r="AY2888" s="255" t="s">
        <v>205</v>
      </c>
    </row>
    <row r="2889" s="13" customFormat="1">
      <c r="A2889" s="13"/>
      <c r="B2889" s="245"/>
      <c r="C2889" s="246"/>
      <c r="D2889" s="247" t="s">
        <v>218</v>
      </c>
      <c r="E2889" s="248" t="s">
        <v>1</v>
      </c>
      <c r="F2889" s="249" t="s">
        <v>220</v>
      </c>
      <c r="G2889" s="246"/>
      <c r="H2889" s="248" t="s">
        <v>1</v>
      </c>
      <c r="I2889" s="250"/>
      <c r="J2889" s="246"/>
      <c r="K2889" s="246"/>
      <c r="L2889" s="251"/>
      <c r="M2889" s="252"/>
      <c r="N2889" s="253"/>
      <c r="O2889" s="253"/>
      <c r="P2889" s="253"/>
      <c r="Q2889" s="253"/>
      <c r="R2889" s="253"/>
      <c r="S2889" s="253"/>
      <c r="T2889" s="254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T2889" s="255" t="s">
        <v>218</v>
      </c>
      <c r="AU2889" s="255" t="s">
        <v>85</v>
      </c>
      <c r="AV2889" s="13" t="s">
        <v>83</v>
      </c>
      <c r="AW2889" s="13" t="s">
        <v>32</v>
      </c>
      <c r="AX2889" s="13" t="s">
        <v>76</v>
      </c>
      <c r="AY2889" s="255" t="s">
        <v>205</v>
      </c>
    </row>
    <row r="2890" s="13" customFormat="1">
      <c r="A2890" s="13"/>
      <c r="B2890" s="245"/>
      <c r="C2890" s="246"/>
      <c r="D2890" s="247" t="s">
        <v>218</v>
      </c>
      <c r="E2890" s="248" t="s">
        <v>1</v>
      </c>
      <c r="F2890" s="249" t="s">
        <v>222</v>
      </c>
      <c r="G2890" s="246"/>
      <c r="H2890" s="248" t="s">
        <v>1</v>
      </c>
      <c r="I2890" s="250"/>
      <c r="J2890" s="246"/>
      <c r="K2890" s="246"/>
      <c r="L2890" s="251"/>
      <c r="M2890" s="252"/>
      <c r="N2890" s="253"/>
      <c r="O2890" s="253"/>
      <c r="P2890" s="253"/>
      <c r="Q2890" s="253"/>
      <c r="R2890" s="253"/>
      <c r="S2890" s="253"/>
      <c r="T2890" s="254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T2890" s="255" t="s">
        <v>218</v>
      </c>
      <c r="AU2890" s="255" t="s">
        <v>85</v>
      </c>
      <c r="AV2890" s="13" t="s">
        <v>83</v>
      </c>
      <c r="AW2890" s="13" t="s">
        <v>32</v>
      </c>
      <c r="AX2890" s="13" t="s">
        <v>76</v>
      </c>
      <c r="AY2890" s="255" t="s">
        <v>205</v>
      </c>
    </row>
    <row r="2891" s="13" customFormat="1">
      <c r="A2891" s="13"/>
      <c r="B2891" s="245"/>
      <c r="C2891" s="246"/>
      <c r="D2891" s="247" t="s">
        <v>218</v>
      </c>
      <c r="E2891" s="248" t="s">
        <v>1</v>
      </c>
      <c r="F2891" s="249" t="s">
        <v>2436</v>
      </c>
      <c r="G2891" s="246"/>
      <c r="H2891" s="248" t="s">
        <v>1</v>
      </c>
      <c r="I2891" s="250"/>
      <c r="J2891" s="246"/>
      <c r="K2891" s="246"/>
      <c r="L2891" s="251"/>
      <c r="M2891" s="252"/>
      <c r="N2891" s="253"/>
      <c r="O2891" s="253"/>
      <c r="P2891" s="253"/>
      <c r="Q2891" s="253"/>
      <c r="R2891" s="253"/>
      <c r="S2891" s="253"/>
      <c r="T2891" s="254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T2891" s="255" t="s">
        <v>218</v>
      </c>
      <c r="AU2891" s="255" t="s">
        <v>85</v>
      </c>
      <c r="AV2891" s="13" t="s">
        <v>83</v>
      </c>
      <c r="AW2891" s="13" t="s">
        <v>32</v>
      </c>
      <c r="AX2891" s="13" t="s">
        <v>76</v>
      </c>
      <c r="AY2891" s="255" t="s">
        <v>205</v>
      </c>
    </row>
    <row r="2892" s="14" customFormat="1">
      <c r="A2892" s="14"/>
      <c r="B2892" s="256"/>
      <c r="C2892" s="257"/>
      <c r="D2892" s="247" t="s">
        <v>218</v>
      </c>
      <c r="E2892" s="258" t="s">
        <v>1</v>
      </c>
      <c r="F2892" s="259" t="s">
        <v>2489</v>
      </c>
      <c r="G2892" s="257"/>
      <c r="H2892" s="260">
        <v>15.1</v>
      </c>
      <c r="I2892" s="261"/>
      <c r="J2892" s="257"/>
      <c r="K2892" s="257"/>
      <c r="L2892" s="262"/>
      <c r="M2892" s="263"/>
      <c r="N2892" s="264"/>
      <c r="O2892" s="264"/>
      <c r="P2892" s="264"/>
      <c r="Q2892" s="264"/>
      <c r="R2892" s="264"/>
      <c r="S2892" s="264"/>
      <c r="T2892" s="265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T2892" s="266" t="s">
        <v>218</v>
      </c>
      <c r="AU2892" s="266" t="s">
        <v>85</v>
      </c>
      <c r="AV2892" s="14" t="s">
        <v>85</v>
      </c>
      <c r="AW2892" s="14" t="s">
        <v>32</v>
      </c>
      <c r="AX2892" s="14" t="s">
        <v>76</v>
      </c>
      <c r="AY2892" s="266" t="s">
        <v>205</v>
      </c>
    </row>
    <row r="2893" s="16" customFormat="1">
      <c r="A2893" s="16"/>
      <c r="B2893" s="278"/>
      <c r="C2893" s="279"/>
      <c r="D2893" s="247" t="s">
        <v>218</v>
      </c>
      <c r="E2893" s="280" t="s">
        <v>1</v>
      </c>
      <c r="F2893" s="281" t="s">
        <v>241</v>
      </c>
      <c r="G2893" s="279"/>
      <c r="H2893" s="282">
        <v>15.1</v>
      </c>
      <c r="I2893" s="283"/>
      <c r="J2893" s="279"/>
      <c r="K2893" s="279"/>
      <c r="L2893" s="284"/>
      <c r="M2893" s="285"/>
      <c r="N2893" s="286"/>
      <c r="O2893" s="286"/>
      <c r="P2893" s="286"/>
      <c r="Q2893" s="286"/>
      <c r="R2893" s="286"/>
      <c r="S2893" s="286"/>
      <c r="T2893" s="287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T2893" s="288" t="s">
        <v>218</v>
      </c>
      <c r="AU2893" s="288" t="s">
        <v>85</v>
      </c>
      <c r="AV2893" s="16" t="s">
        <v>214</v>
      </c>
      <c r="AW2893" s="16" t="s">
        <v>32</v>
      </c>
      <c r="AX2893" s="16" t="s">
        <v>76</v>
      </c>
      <c r="AY2893" s="288" t="s">
        <v>205</v>
      </c>
    </row>
    <row r="2894" s="13" customFormat="1">
      <c r="A2894" s="13"/>
      <c r="B2894" s="245"/>
      <c r="C2894" s="246"/>
      <c r="D2894" s="247" t="s">
        <v>218</v>
      </c>
      <c r="E2894" s="248" t="s">
        <v>1</v>
      </c>
      <c r="F2894" s="249" t="s">
        <v>2438</v>
      </c>
      <c r="G2894" s="246"/>
      <c r="H2894" s="248" t="s">
        <v>1</v>
      </c>
      <c r="I2894" s="250"/>
      <c r="J2894" s="246"/>
      <c r="K2894" s="246"/>
      <c r="L2894" s="251"/>
      <c r="M2894" s="252"/>
      <c r="N2894" s="253"/>
      <c r="O2894" s="253"/>
      <c r="P2894" s="253"/>
      <c r="Q2894" s="253"/>
      <c r="R2894" s="253"/>
      <c r="S2894" s="253"/>
      <c r="T2894" s="254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T2894" s="255" t="s">
        <v>218</v>
      </c>
      <c r="AU2894" s="255" t="s">
        <v>85</v>
      </c>
      <c r="AV2894" s="13" t="s">
        <v>83</v>
      </c>
      <c r="AW2894" s="13" t="s">
        <v>32</v>
      </c>
      <c r="AX2894" s="13" t="s">
        <v>76</v>
      </c>
      <c r="AY2894" s="255" t="s">
        <v>205</v>
      </c>
    </row>
    <row r="2895" s="14" customFormat="1">
      <c r="A2895" s="14"/>
      <c r="B2895" s="256"/>
      <c r="C2895" s="257"/>
      <c r="D2895" s="247" t="s">
        <v>218</v>
      </c>
      <c r="E2895" s="258" t="s">
        <v>1</v>
      </c>
      <c r="F2895" s="259" t="s">
        <v>2490</v>
      </c>
      <c r="G2895" s="257"/>
      <c r="H2895" s="260">
        <v>19.800000000000001</v>
      </c>
      <c r="I2895" s="261"/>
      <c r="J2895" s="257"/>
      <c r="K2895" s="257"/>
      <c r="L2895" s="262"/>
      <c r="M2895" s="263"/>
      <c r="N2895" s="264"/>
      <c r="O2895" s="264"/>
      <c r="P2895" s="264"/>
      <c r="Q2895" s="264"/>
      <c r="R2895" s="264"/>
      <c r="S2895" s="264"/>
      <c r="T2895" s="265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T2895" s="266" t="s">
        <v>218</v>
      </c>
      <c r="AU2895" s="266" t="s">
        <v>85</v>
      </c>
      <c r="AV2895" s="14" t="s">
        <v>85</v>
      </c>
      <c r="AW2895" s="14" t="s">
        <v>32</v>
      </c>
      <c r="AX2895" s="14" t="s">
        <v>76</v>
      </c>
      <c r="AY2895" s="266" t="s">
        <v>205</v>
      </c>
    </row>
    <row r="2896" s="16" customFormat="1">
      <c r="A2896" s="16"/>
      <c r="B2896" s="278"/>
      <c r="C2896" s="279"/>
      <c r="D2896" s="247" t="s">
        <v>218</v>
      </c>
      <c r="E2896" s="280" t="s">
        <v>1</v>
      </c>
      <c r="F2896" s="281" t="s">
        <v>241</v>
      </c>
      <c r="G2896" s="279"/>
      <c r="H2896" s="282">
        <v>19.800000000000001</v>
      </c>
      <c r="I2896" s="283"/>
      <c r="J2896" s="279"/>
      <c r="K2896" s="279"/>
      <c r="L2896" s="284"/>
      <c r="M2896" s="285"/>
      <c r="N2896" s="286"/>
      <c r="O2896" s="286"/>
      <c r="P2896" s="286"/>
      <c r="Q2896" s="286"/>
      <c r="R2896" s="286"/>
      <c r="S2896" s="286"/>
      <c r="T2896" s="287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T2896" s="288" t="s">
        <v>218</v>
      </c>
      <c r="AU2896" s="288" t="s">
        <v>85</v>
      </c>
      <c r="AV2896" s="16" t="s">
        <v>214</v>
      </c>
      <c r="AW2896" s="16" t="s">
        <v>32</v>
      </c>
      <c r="AX2896" s="16" t="s">
        <v>76</v>
      </c>
      <c r="AY2896" s="288" t="s">
        <v>205</v>
      </c>
    </row>
    <row r="2897" s="13" customFormat="1">
      <c r="A2897" s="13"/>
      <c r="B2897" s="245"/>
      <c r="C2897" s="246"/>
      <c r="D2897" s="247" t="s">
        <v>218</v>
      </c>
      <c r="E2897" s="248" t="s">
        <v>1</v>
      </c>
      <c r="F2897" s="249" t="s">
        <v>1208</v>
      </c>
      <c r="G2897" s="246"/>
      <c r="H2897" s="248" t="s">
        <v>1</v>
      </c>
      <c r="I2897" s="250"/>
      <c r="J2897" s="246"/>
      <c r="K2897" s="246"/>
      <c r="L2897" s="251"/>
      <c r="M2897" s="252"/>
      <c r="N2897" s="253"/>
      <c r="O2897" s="253"/>
      <c r="P2897" s="253"/>
      <c r="Q2897" s="253"/>
      <c r="R2897" s="253"/>
      <c r="S2897" s="253"/>
      <c r="T2897" s="254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T2897" s="255" t="s">
        <v>218</v>
      </c>
      <c r="AU2897" s="255" t="s">
        <v>85</v>
      </c>
      <c r="AV2897" s="13" t="s">
        <v>83</v>
      </c>
      <c r="AW2897" s="13" t="s">
        <v>32</v>
      </c>
      <c r="AX2897" s="13" t="s">
        <v>76</v>
      </c>
      <c r="AY2897" s="255" t="s">
        <v>205</v>
      </c>
    </row>
    <row r="2898" s="14" customFormat="1">
      <c r="A2898" s="14"/>
      <c r="B2898" s="256"/>
      <c r="C2898" s="257"/>
      <c r="D2898" s="247" t="s">
        <v>218</v>
      </c>
      <c r="E2898" s="258" t="s">
        <v>1</v>
      </c>
      <c r="F2898" s="259" t="s">
        <v>2491</v>
      </c>
      <c r="G2898" s="257"/>
      <c r="H2898" s="260">
        <v>31.969999999999999</v>
      </c>
      <c r="I2898" s="261"/>
      <c r="J2898" s="257"/>
      <c r="K2898" s="257"/>
      <c r="L2898" s="262"/>
      <c r="M2898" s="263"/>
      <c r="N2898" s="264"/>
      <c r="O2898" s="264"/>
      <c r="P2898" s="264"/>
      <c r="Q2898" s="264"/>
      <c r="R2898" s="264"/>
      <c r="S2898" s="264"/>
      <c r="T2898" s="265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T2898" s="266" t="s">
        <v>218</v>
      </c>
      <c r="AU2898" s="266" t="s">
        <v>85</v>
      </c>
      <c r="AV2898" s="14" t="s">
        <v>85</v>
      </c>
      <c r="AW2898" s="14" t="s">
        <v>32</v>
      </c>
      <c r="AX2898" s="14" t="s">
        <v>76</v>
      </c>
      <c r="AY2898" s="266" t="s">
        <v>205</v>
      </c>
    </row>
    <row r="2899" s="14" customFormat="1">
      <c r="A2899" s="14"/>
      <c r="B2899" s="256"/>
      <c r="C2899" s="257"/>
      <c r="D2899" s="247" t="s">
        <v>218</v>
      </c>
      <c r="E2899" s="258" t="s">
        <v>1</v>
      </c>
      <c r="F2899" s="259" t="s">
        <v>2492</v>
      </c>
      <c r="G2899" s="257"/>
      <c r="H2899" s="260">
        <v>22.399999999999999</v>
      </c>
      <c r="I2899" s="261"/>
      <c r="J2899" s="257"/>
      <c r="K2899" s="257"/>
      <c r="L2899" s="262"/>
      <c r="M2899" s="263"/>
      <c r="N2899" s="264"/>
      <c r="O2899" s="264"/>
      <c r="P2899" s="264"/>
      <c r="Q2899" s="264"/>
      <c r="R2899" s="264"/>
      <c r="S2899" s="264"/>
      <c r="T2899" s="265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T2899" s="266" t="s">
        <v>218</v>
      </c>
      <c r="AU2899" s="266" t="s">
        <v>85</v>
      </c>
      <c r="AV2899" s="14" t="s">
        <v>85</v>
      </c>
      <c r="AW2899" s="14" t="s">
        <v>32</v>
      </c>
      <c r="AX2899" s="14" t="s">
        <v>76</v>
      </c>
      <c r="AY2899" s="266" t="s">
        <v>205</v>
      </c>
    </row>
    <row r="2900" s="14" customFormat="1">
      <c r="A2900" s="14"/>
      <c r="B2900" s="256"/>
      <c r="C2900" s="257"/>
      <c r="D2900" s="247" t="s">
        <v>218</v>
      </c>
      <c r="E2900" s="258" t="s">
        <v>1</v>
      </c>
      <c r="F2900" s="259" t="s">
        <v>2493</v>
      </c>
      <c r="G2900" s="257"/>
      <c r="H2900" s="260">
        <v>25.899999999999999</v>
      </c>
      <c r="I2900" s="261"/>
      <c r="J2900" s="257"/>
      <c r="K2900" s="257"/>
      <c r="L2900" s="262"/>
      <c r="M2900" s="263"/>
      <c r="N2900" s="264"/>
      <c r="O2900" s="264"/>
      <c r="P2900" s="264"/>
      <c r="Q2900" s="264"/>
      <c r="R2900" s="264"/>
      <c r="S2900" s="264"/>
      <c r="T2900" s="265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T2900" s="266" t="s">
        <v>218</v>
      </c>
      <c r="AU2900" s="266" t="s">
        <v>85</v>
      </c>
      <c r="AV2900" s="14" t="s">
        <v>85</v>
      </c>
      <c r="AW2900" s="14" t="s">
        <v>32</v>
      </c>
      <c r="AX2900" s="14" t="s">
        <v>76</v>
      </c>
      <c r="AY2900" s="266" t="s">
        <v>205</v>
      </c>
    </row>
    <row r="2901" s="14" customFormat="1">
      <c r="A2901" s="14"/>
      <c r="B2901" s="256"/>
      <c r="C2901" s="257"/>
      <c r="D2901" s="247" t="s">
        <v>218</v>
      </c>
      <c r="E2901" s="258" t="s">
        <v>1</v>
      </c>
      <c r="F2901" s="259" t="s">
        <v>2494</v>
      </c>
      <c r="G2901" s="257"/>
      <c r="H2901" s="260">
        <v>16.16</v>
      </c>
      <c r="I2901" s="261"/>
      <c r="J2901" s="257"/>
      <c r="K2901" s="257"/>
      <c r="L2901" s="262"/>
      <c r="M2901" s="263"/>
      <c r="N2901" s="264"/>
      <c r="O2901" s="264"/>
      <c r="P2901" s="264"/>
      <c r="Q2901" s="264"/>
      <c r="R2901" s="264"/>
      <c r="S2901" s="264"/>
      <c r="T2901" s="265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T2901" s="266" t="s">
        <v>218</v>
      </c>
      <c r="AU2901" s="266" t="s">
        <v>85</v>
      </c>
      <c r="AV2901" s="14" t="s">
        <v>85</v>
      </c>
      <c r="AW2901" s="14" t="s">
        <v>32</v>
      </c>
      <c r="AX2901" s="14" t="s">
        <v>76</v>
      </c>
      <c r="AY2901" s="266" t="s">
        <v>205</v>
      </c>
    </row>
    <row r="2902" s="16" customFormat="1">
      <c r="A2902" s="16"/>
      <c r="B2902" s="278"/>
      <c r="C2902" s="279"/>
      <c r="D2902" s="247" t="s">
        <v>218</v>
      </c>
      <c r="E2902" s="280" t="s">
        <v>1</v>
      </c>
      <c r="F2902" s="281" t="s">
        <v>241</v>
      </c>
      <c r="G2902" s="279"/>
      <c r="H2902" s="282">
        <v>96.430000000000007</v>
      </c>
      <c r="I2902" s="283"/>
      <c r="J2902" s="279"/>
      <c r="K2902" s="279"/>
      <c r="L2902" s="284"/>
      <c r="M2902" s="285"/>
      <c r="N2902" s="286"/>
      <c r="O2902" s="286"/>
      <c r="P2902" s="286"/>
      <c r="Q2902" s="286"/>
      <c r="R2902" s="286"/>
      <c r="S2902" s="286"/>
      <c r="T2902" s="287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T2902" s="288" t="s">
        <v>218</v>
      </c>
      <c r="AU2902" s="288" t="s">
        <v>85</v>
      </c>
      <c r="AV2902" s="16" t="s">
        <v>214</v>
      </c>
      <c r="AW2902" s="16" t="s">
        <v>32</v>
      </c>
      <c r="AX2902" s="16" t="s">
        <v>76</v>
      </c>
      <c r="AY2902" s="288" t="s">
        <v>205</v>
      </c>
    </row>
    <row r="2903" s="15" customFormat="1">
      <c r="A2903" s="15"/>
      <c r="B2903" s="267"/>
      <c r="C2903" s="268"/>
      <c r="D2903" s="247" t="s">
        <v>218</v>
      </c>
      <c r="E2903" s="269" t="s">
        <v>1</v>
      </c>
      <c r="F2903" s="270" t="s">
        <v>229</v>
      </c>
      <c r="G2903" s="268"/>
      <c r="H2903" s="271">
        <v>131.33000000000001</v>
      </c>
      <c r="I2903" s="272"/>
      <c r="J2903" s="268"/>
      <c r="K2903" s="268"/>
      <c r="L2903" s="273"/>
      <c r="M2903" s="274"/>
      <c r="N2903" s="275"/>
      <c r="O2903" s="275"/>
      <c r="P2903" s="275"/>
      <c r="Q2903" s="275"/>
      <c r="R2903" s="275"/>
      <c r="S2903" s="275"/>
      <c r="T2903" s="276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T2903" s="277" t="s">
        <v>218</v>
      </c>
      <c r="AU2903" s="277" t="s">
        <v>85</v>
      </c>
      <c r="AV2903" s="15" t="s">
        <v>213</v>
      </c>
      <c r="AW2903" s="15" t="s">
        <v>32</v>
      </c>
      <c r="AX2903" s="15" t="s">
        <v>83</v>
      </c>
      <c r="AY2903" s="277" t="s">
        <v>205</v>
      </c>
    </row>
    <row r="2904" s="14" customFormat="1">
      <c r="A2904" s="14"/>
      <c r="B2904" s="256"/>
      <c r="C2904" s="257"/>
      <c r="D2904" s="247" t="s">
        <v>218</v>
      </c>
      <c r="E2904" s="257"/>
      <c r="F2904" s="259" t="s">
        <v>2495</v>
      </c>
      <c r="G2904" s="257"/>
      <c r="H2904" s="260">
        <v>13.132999999999999</v>
      </c>
      <c r="I2904" s="261"/>
      <c r="J2904" s="257"/>
      <c r="K2904" s="257"/>
      <c r="L2904" s="262"/>
      <c r="M2904" s="263"/>
      <c r="N2904" s="264"/>
      <c r="O2904" s="264"/>
      <c r="P2904" s="264"/>
      <c r="Q2904" s="264"/>
      <c r="R2904" s="264"/>
      <c r="S2904" s="264"/>
      <c r="T2904" s="265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T2904" s="266" t="s">
        <v>218</v>
      </c>
      <c r="AU2904" s="266" t="s">
        <v>85</v>
      </c>
      <c r="AV2904" s="14" t="s">
        <v>85</v>
      </c>
      <c r="AW2904" s="14" t="s">
        <v>4</v>
      </c>
      <c r="AX2904" s="14" t="s">
        <v>83</v>
      </c>
      <c r="AY2904" s="266" t="s">
        <v>205</v>
      </c>
    </row>
    <row r="2905" s="2" customFormat="1" ht="33" customHeight="1">
      <c r="A2905" s="39"/>
      <c r="B2905" s="40"/>
      <c r="C2905" s="227" t="s">
        <v>2496</v>
      </c>
      <c r="D2905" s="227" t="s">
        <v>208</v>
      </c>
      <c r="E2905" s="228" t="s">
        <v>2497</v>
      </c>
      <c r="F2905" s="229" t="s">
        <v>2498</v>
      </c>
      <c r="G2905" s="230" t="s">
        <v>398</v>
      </c>
      <c r="H2905" s="231">
        <v>183.81999999999999</v>
      </c>
      <c r="I2905" s="232"/>
      <c r="J2905" s="233">
        <f>ROUND(I2905*H2905,2)</f>
        <v>0</v>
      </c>
      <c r="K2905" s="229" t="s">
        <v>212</v>
      </c>
      <c r="L2905" s="45"/>
      <c r="M2905" s="234" t="s">
        <v>1</v>
      </c>
      <c r="N2905" s="235" t="s">
        <v>41</v>
      </c>
      <c r="O2905" s="92"/>
      <c r="P2905" s="236">
        <f>O2905*H2905</f>
        <v>0</v>
      </c>
      <c r="Q2905" s="236">
        <v>0.0059500000000000004</v>
      </c>
      <c r="R2905" s="236">
        <f>Q2905*H2905</f>
        <v>1.093729</v>
      </c>
      <c r="S2905" s="236">
        <v>0</v>
      </c>
      <c r="T2905" s="237">
        <f>S2905*H2905</f>
        <v>0</v>
      </c>
      <c r="U2905" s="39"/>
      <c r="V2905" s="39"/>
      <c r="W2905" s="39"/>
      <c r="X2905" s="39"/>
      <c r="Y2905" s="39"/>
      <c r="Z2905" s="39"/>
      <c r="AA2905" s="39"/>
      <c r="AB2905" s="39"/>
      <c r="AC2905" s="39"/>
      <c r="AD2905" s="39"/>
      <c r="AE2905" s="39"/>
      <c r="AR2905" s="238" t="s">
        <v>303</v>
      </c>
      <c r="AT2905" s="238" t="s">
        <v>208</v>
      </c>
      <c r="AU2905" s="238" t="s">
        <v>85</v>
      </c>
      <c r="AY2905" s="18" t="s">
        <v>205</v>
      </c>
      <c r="BE2905" s="239">
        <f>IF(N2905="základní",J2905,0)</f>
        <v>0</v>
      </c>
      <c r="BF2905" s="239">
        <f>IF(N2905="snížená",J2905,0)</f>
        <v>0</v>
      </c>
      <c r="BG2905" s="239">
        <f>IF(N2905="zákl. přenesená",J2905,0)</f>
        <v>0</v>
      </c>
      <c r="BH2905" s="239">
        <f>IF(N2905="sníž. přenesená",J2905,0)</f>
        <v>0</v>
      </c>
      <c r="BI2905" s="239">
        <f>IF(N2905="nulová",J2905,0)</f>
        <v>0</v>
      </c>
      <c r="BJ2905" s="18" t="s">
        <v>83</v>
      </c>
      <c r="BK2905" s="239">
        <f>ROUND(I2905*H2905,2)</f>
        <v>0</v>
      </c>
      <c r="BL2905" s="18" t="s">
        <v>303</v>
      </c>
      <c r="BM2905" s="238" t="s">
        <v>2499</v>
      </c>
    </row>
    <row r="2906" s="2" customFormat="1">
      <c r="A2906" s="39"/>
      <c r="B2906" s="40"/>
      <c r="C2906" s="41"/>
      <c r="D2906" s="240" t="s">
        <v>216</v>
      </c>
      <c r="E2906" s="41"/>
      <c r="F2906" s="241" t="s">
        <v>2500</v>
      </c>
      <c r="G2906" s="41"/>
      <c r="H2906" s="41"/>
      <c r="I2906" s="242"/>
      <c r="J2906" s="41"/>
      <c r="K2906" s="41"/>
      <c r="L2906" s="45"/>
      <c r="M2906" s="243"/>
      <c r="N2906" s="244"/>
      <c r="O2906" s="92"/>
      <c r="P2906" s="92"/>
      <c r="Q2906" s="92"/>
      <c r="R2906" s="92"/>
      <c r="S2906" s="92"/>
      <c r="T2906" s="93"/>
      <c r="U2906" s="39"/>
      <c r="V2906" s="39"/>
      <c r="W2906" s="39"/>
      <c r="X2906" s="39"/>
      <c r="Y2906" s="39"/>
      <c r="Z2906" s="39"/>
      <c r="AA2906" s="39"/>
      <c r="AB2906" s="39"/>
      <c r="AC2906" s="39"/>
      <c r="AD2906" s="39"/>
      <c r="AE2906" s="39"/>
      <c r="AT2906" s="18" t="s">
        <v>216</v>
      </c>
      <c r="AU2906" s="18" t="s">
        <v>85</v>
      </c>
    </row>
    <row r="2907" s="2" customFormat="1" ht="16.5" customHeight="1">
      <c r="A2907" s="39"/>
      <c r="B2907" s="40"/>
      <c r="C2907" s="289" t="s">
        <v>2501</v>
      </c>
      <c r="D2907" s="289" t="s">
        <v>386</v>
      </c>
      <c r="E2907" s="290" t="s">
        <v>2486</v>
      </c>
      <c r="F2907" s="291" t="s">
        <v>2487</v>
      </c>
      <c r="G2907" s="292" t="s">
        <v>398</v>
      </c>
      <c r="H2907" s="293">
        <v>193.011</v>
      </c>
      <c r="I2907" s="294"/>
      <c r="J2907" s="295">
        <f>ROUND(I2907*H2907,2)</f>
        <v>0</v>
      </c>
      <c r="K2907" s="291" t="s">
        <v>1</v>
      </c>
      <c r="L2907" s="296"/>
      <c r="M2907" s="297" t="s">
        <v>1</v>
      </c>
      <c r="N2907" s="298" t="s">
        <v>41</v>
      </c>
      <c r="O2907" s="92"/>
      <c r="P2907" s="236">
        <f>O2907*H2907</f>
        <v>0</v>
      </c>
      <c r="Q2907" s="236">
        <v>0.021999999999999999</v>
      </c>
      <c r="R2907" s="236">
        <f>Q2907*H2907</f>
        <v>4.2462419999999996</v>
      </c>
      <c r="S2907" s="236">
        <v>0</v>
      </c>
      <c r="T2907" s="237">
        <f>S2907*H2907</f>
        <v>0</v>
      </c>
      <c r="U2907" s="39"/>
      <c r="V2907" s="39"/>
      <c r="W2907" s="39"/>
      <c r="X2907" s="39"/>
      <c r="Y2907" s="39"/>
      <c r="Z2907" s="39"/>
      <c r="AA2907" s="39"/>
      <c r="AB2907" s="39"/>
      <c r="AC2907" s="39"/>
      <c r="AD2907" s="39"/>
      <c r="AE2907" s="39"/>
      <c r="AR2907" s="238" t="s">
        <v>473</v>
      </c>
      <c r="AT2907" s="238" t="s">
        <v>386</v>
      </c>
      <c r="AU2907" s="238" t="s">
        <v>85</v>
      </c>
      <c r="AY2907" s="18" t="s">
        <v>205</v>
      </c>
      <c r="BE2907" s="239">
        <f>IF(N2907="základní",J2907,0)</f>
        <v>0</v>
      </c>
      <c r="BF2907" s="239">
        <f>IF(N2907="snížená",J2907,0)</f>
        <v>0</v>
      </c>
      <c r="BG2907" s="239">
        <f>IF(N2907="zákl. přenesená",J2907,0)</f>
        <v>0</v>
      </c>
      <c r="BH2907" s="239">
        <f>IF(N2907="sníž. přenesená",J2907,0)</f>
        <v>0</v>
      </c>
      <c r="BI2907" s="239">
        <f>IF(N2907="nulová",J2907,0)</f>
        <v>0</v>
      </c>
      <c r="BJ2907" s="18" t="s">
        <v>83</v>
      </c>
      <c r="BK2907" s="239">
        <f>ROUND(I2907*H2907,2)</f>
        <v>0</v>
      </c>
      <c r="BL2907" s="18" t="s">
        <v>303</v>
      </c>
      <c r="BM2907" s="238" t="s">
        <v>2502</v>
      </c>
    </row>
    <row r="2908" s="13" customFormat="1">
      <c r="A2908" s="13"/>
      <c r="B2908" s="245"/>
      <c r="C2908" s="246"/>
      <c r="D2908" s="247" t="s">
        <v>218</v>
      </c>
      <c r="E2908" s="248" t="s">
        <v>1</v>
      </c>
      <c r="F2908" s="249" t="s">
        <v>219</v>
      </c>
      <c r="G2908" s="246"/>
      <c r="H2908" s="248" t="s">
        <v>1</v>
      </c>
      <c r="I2908" s="250"/>
      <c r="J2908" s="246"/>
      <c r="K2908" s="246"/>
      <c r="L2908" s="251"/>
      <c r="M2908" s="252"/>
      <c r="N2908" s="253"/>
      <c r="O2908" s="253"/>
      <c r="P2908" s="253"/>
      <c r="Q2908" s="253"/>
      <c r="R2908" s="253"/>
      <c r="S2908" s="253"/>
      <c r="T2908" s="254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T2908" s="255" t="s">
        <v>218</v>
      </c>
      <c r="AU2908" s="255" t="s">
        <v>85</v>
      </c>
      <c r="AV2908" s="13" t="s">
        <v>83</v>
      </c>
      <c r="AW2908" s="13" t="s">
        <v>32</v>
      </c>
      <c r="AX2908" s="13" t="s">
        <v>76</v>
      </c>
      <c r="AY2908" s="255" t="s">
        <v>205</v>
      </c>
    </row>
    <row r="2909" s="13" customFormat="1">
      <c r="A2909" s="13"/>
      <c r="B2909" s="245"/>
      <c r="C2909" s="246"/>
      <c r="D2909" s="247" t="s">
        <v>218</v>
      </c>
      <c r="E2909" s="248" t="s">
        <v>1</v>
      </c>
      <c r="F2909" s="249" t="s">
        <v>220</v>
      </c>
      <c r="G2909" s="246"/>
      <c r="H2909" s="248" t="s">
        <v>1</v>
      </c>
      <c r="I2909" s="250"/>
      <c r="J2909" s="246"/>
      <c r="K2909" s="246"/>
      <c r="L2909" s="251"/>
      <c r="M2909" s="252"/>
      <c r="N2909" s="253"/>
      <c r="O2909" s="253"/>
      <c r="P2909" s="253"/>
      <c r="Q2909" s="253"/>
      <c r="R2909" s="253"/>
      <c r="S2909" s="253"/>
      <c r="T2909" s="254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55" t="s">
        <v>218</v>
      </c>
      <c r="AU2909" s="255" t="s">
        <v>85</v>
      </c>
      <c r="AV2909" s="13" t="s">
        <v>83</v>
      </c>
      <c r="AW2909" s="13" t="s">
        <v>32</v>
      </c>
      <c r="AX2909" s="13" t="s">
        <v>76</v>
      </c>
      <c r="AY2909" s="255" t="s">
        <v>205</v>
      </c>
    </row>
    <row r="2910" s="13" customFormat="1">
      <c r="A2910" s="13"/>
      <c r="B2910" s="245"/>
      <c r="C2910" s="246"/>
      <c r="D2910" s="247" t="s">
        <v>218</v>
      </c>
      <c r="E2910" s="248" t="s">
        <v>1</v>
      </c>
      <c r="F2910" s="249" t="s">
        <v>222</v>
      </c>
      <c r="G2910" s="246"/>
      <c r="H2910" s="248" t="s">
        <v>1</v>
      </c>
      <c r="I2910" s="250"/>
      <c r="J2910" s="246"/>
      <c r="K2910" s="246"/>
      <c r="L2910" s="251"/>
      <c r="M2910" s="252"/>
      <c r="N2910" s="253"/>
      <c r="O2910" s="253"/>
      <c r="P2910" s="253"/>
      <c r="Q2910" s="253"/>
      <c r="R2910" s="253"/>
      <c r="S2910" s="253"/>
      <c r="T2910" s="254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T2910" s="255" t="s">
        <v>218</v>
      </c>
      <c r="AU2910" s="255" t="s">
        <v>85</v>
      </c>
      <c r="AV2910" s="13" t="s">
        <v>83</v>
      </c>
      <c r="AW2910" s="13" t="s">
        <v>32</v>
      </c>
      <c r="AX2910" s="13" t="s">
        <v>76</v>
      </c>
      <c r="AY2910" s="255" t="s">
        <v>205</v>
      </c>
    </row>
    <row r="2911" s="13" customFormat="1">
      <c r="A2911" s="13"/>
      <c r="B2911" s="245"/>
      <c r="C2911" s="246"/>
      <c r="D2911" s="247" t="s">
        <v>218</v>
      </c>
      <c r="E2911" s="248" t="s">
        <v>1</v>
      </c>
      <c r="F2911" s="249" t="s">
        <v>1201</v>
      </c>
      <c r="G2911" s="246"/>
      <c r="H2911" s="248" t="s">
        <v>1</v>
      </c>
      <c r="I2911" s="250"/>
      <c r="J2911" s="246"/>
      <c r="K2911" s="246"/>
      <c r="L2911" s="251"/>
      <c r="M2911" s="252"/>
      <c r="N2911" s="253"/>
      <c r="O2911" s="253"/>
      <c r="P2911" s="253"/>
      <c r="Q2911" s="253"/>
      <c r="R2911" s="253"/>
      <c r="S2911" s="253"/>
      <c r="T2911" s="254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T2911" s="255" t="s">
        <v>218</v>
      </c>
      <c r="AU2911" s="255" t="s">
        <v>85</v>
      </c>
      <c r="AV2911" s="13" t="s">
        <v>83</v>
      </c>
      <c r="AW2911" s="13" t="s">
        <v>32</v>
      </c>
      <c r="AX2911" s="13" t="s">
        <v>76</v>
      </c>
      <c r="AY2911" s="255" t="s">
        <v>205</v>
      </c>
    </row>
    <row r="2912" s="14" customFormat="1">
      <c r="A2912" s="14"/>
      <c r="B2912" s="256"/>
      <c r="C2912" s="257"/>
      <c r="D2912" s="247" t="s">
        <v>218</v>
      </c>
      <c r="E2912" s="258" t="s">
        <v>1</v>
      </c>
      <c r="F2912" s="259" t="s">
        <v>1878</v>
      </c>
      <c r="G2912" s="257"/>
      <c r="H2912" s="260">
        <v>8.9600000000000009</v>
      </c>
      <c r="I2912" s="261"/>
      <c r="J2912" s="257"/>
      <c r="K2912" s="257"/>
      <c r="L2912" s="262"/>
      <c r="M2912" s="263"/>
      <c r="N2912" s="264"/>
      <c r="O2912" s="264"/>
      <c r="P2912" s="264"/>
      <c r="Q2912" s="264"/>
      <c r="R2912" s="264"/>
      <c r="S2912" s="264"/>
      <c r="T2912" s="265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66" t="s">
        <v>218</v>
      </c>
      <c r="AU2912" s="266" t="s">
        <v>85</v>
      </c>
      <c r="AV2912" s="14" t="s">
        <v>85</v>
      </c>
      <c r="AW2912" s="14" t="s">
        <v>32</v>
      </c>
      <c r="AX2912" s="14" t="s">
        <v>76</v>
      </c>
      <c r="AY2912" s="266" t="s">
        <v>205</v>
      </c>
    </row>
    <row r="2913" s="14" customFormat="1">
      <c r="A2913" s="14"/>
      <c r="B2913" s="256"/>
      <c r="C2913" s="257"/>
      <c r="D2913" s="247" t="s">
        <v>218</v>
      </c>
      <c r="E2913" s="258" t="s">
        <v>1</v>
      </c>
      <c r="F2913" s="259" t="s">
        <v>1879</v>
      </c>
      <c r="G2913" s="257"/>
      <c r="H2913" s="260">
        <v>17.280000000000001</v>
      </c>
      <c r="I2913" s="261"/>
      <c r="J2913" s="257"/>
      <c r="K2913" s="257"/>
      <c r="L2913" s="262"/>
      <c r="M2913" s="263"/>
      <c r="N2913" s="264"/>
      <c r="O2913" s="264"/>
      <c r="P2913" s="264"/>
      <c r="Q2913" s="264"/>
      <c r="R2913" s="264"/>
      <c r="S2913" s="264"/>
      <c r="T2913" s="265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T2913" s="266" t="s">
        <v>218</v>
      </c>
      <c r="AU2913" s="266" t="s">
        <v>85</v>
      </c>
      <c r="AV2913" s="14" t="s">
        <v>85</v>
      </c>
      <c r="AW2913" s="14" t="s">
        <v>32</v>
      </c>
      <c r="AX2913" s="14" t="s">
        <v>76</v>
      </c>
      <c r="AY2913" s="266" t="s">
        <v>205</v>
      </c>
    </row>
    <row r="2914" s="14" customFormat="1">
      <c r="A2914" s="14"/>
      <c r="B2914" s="256"/>
      <c r="C2914" s="257"/>
      <c r="D2914" s="247" t="s">
        <v>218</v>
      </c>
      <c r="E2914" s="258" t="s">
        <v>1</v>
      </c>
      <c r="F2914" s="259" t="s">
        <v>1880</v>
      </c>
      <c r="G2914" s="257"/>
      <c r="H2914" s="260">
        <v>5.4299999999999997</v>
      </c>
      <c r="I2914" s="261"/>
      <c r="J2914" s="257"/>
      <c r="K2914" s="257"/>
      <c r="L2914" s="262"/>
      <c r="M2914" s="263"/>
      <c r="N2914" s="264"/>
      <c r="O2914" s="264"/>
      <c r="P2914" s="264"/>
      <c r="Q2914" s="264"/>
      <c r="R2914" s="264"/>
      <c r="S2914" s="264"/>
      <c r="T2914" s="265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T2914" s="266" t="s">
        <v>218</v>
      </c>
      <c r="AU2914" s="266" t="s">
        <v>85</v>
      </c>
      <c r="AV2914" s="14" t="s">
        <v>85</v>
      </c>
      <c r="AW2914" s="14" t="s">
        <v>32</v>
      </c>
      <c r="AX2914" s="14" t="s">
        <v>76</v>
      </c>
      <c r="AY2914" s="266" t="s">
        <v>205</v>
      </c>
    </row>
    <row r="2915" s="14" customFormat="1">
      <c r="A2915" s="14"/>
      <c r="B2915" s="256"/>
      <c r="C2915" s="257"/>
      <c r="D2915" s="247" t="s">
        <v>218</v>
      </c>
      <c r="E2915" s="258" t="s">
        <v>1</v>
      </c>
      <c r="F2915" s="259" t="s">
        <v>1881</v>
      </c>
      <c r="G2915" s="257"/>
      <c r="H2915" s="260">
        <v>6.5700000000000003</v>
      </c>
      <c r="I2915" s="261"/>
      <c r="J2915" s="257"/>
      <c r="K2915" s="257"/>
      <c r="L2915" s="262"/>
      <c r="M2915" s="263"/>
      <c r="N2915" s="264"/>
      <c r="O2915" s="264"/>
      <c r="P2915" s="264"/>
      <c r="Q2915" s="264"/>
      <c r="R2915" s="264"/>
      <c r="S2915" s="264"/>
      <c r="T2915" s="265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T2915" s="266" t="s">
        <v>218</v>
      </c>
      <c r="AU2915" s="266" t="s">
        <v>85</v>
      </c>
      <c r="AV2915" s="14" t="s">
        <v>85</v>
      </c>
      <c r="AW2915" s="14" t="s">
        <v>32</v>
      </c>
      <c r="AX2915" s="14" t="s">
        <v>76</v>
      </c>
      <c r="AY2915" s="266" t="s">
        <v>205</v>
      </c>
    </row>
    <row r="2916" s="16" customFormat="1">
      <c r="A2916" s="16"/>
      <c r="B2916" s="278"/>
      <c r="C2916" s="279"/>
      <c r="D2916" s="247" t="s">
        <v>218</v>
      </c>
      <c r="E2916" s="280" t="s">
        <v>1</v>
      </c>
      <c r="F2916" s="281" t="s">
        <v>241</v>
      </c>
      <c r="G2916" s="279"/>
      <c r="H2916" s="282">
        <v>38.240000000000002</v>
      </c>
      <c r="I2916" s="283"/>
      <c r="J2916" s="279"/>
      <c r="K2916" s="279"/>
      <c r="L2916" s="284"/>
      <c r="M2916" s="285"/>
      <c r="N2916" s="286"/>
      <c r="O2916" s="286"/>
      <c r="P2916" s="286"/>
      <c r="Q2916" s="286"/>
      <c r="R2916" s="286"/>
      <c r="S2916" s="286"/>
      <c r="T2916" s="287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T2916" s="288" t="s">
        <v>218</v>
      </c>
      <c r="AU2916" s="288" t="s">
        <v>85</v>
      </c>
      <c r="AV2916" s="16" t="s">
        <v>214</v>
      </c>
      <c r="AW2916" s="16" t="s">
        <v>32</v>
      </c>
      <c r="AX2916" s="16" t="s">
        <v>76</v>
      </c>
      <c r="AY2916" s="288" t="s">
        <v>205</v>
      </c>
    </row>
    <row r="2917" s="13" customFormat="1">
      <c r="A2917" s="13"/>
      <c r="B2917" s="245"/>
      <c r="C2917" s="246"/>
      <c r="D2917" s="247" t="s">
        <v>218</v>
      </c>
      <c r="E2917" s="248" t="s">
        <v>1</v>
      </c>
      <c r="F2917" s="249" t="s">
        <v>2436</v>
      </c>
      <c r="G2917" s="246"/>
      <c r="H2917" s="248" t="s">
        <v>1</v>
      </c>
      <c r="I2917" s="250"/>
      <c r="J2917" s="246"/>
      <c r="K2917" s="246"/>
      <c r="L2917" s="251"/>
      <c r="M2917" s="252"/>
      <c r="N2917" s="253"/>
      <c r="O2917" s="253"/>
      <c r="P2917" s="253"/>
      <c r="Q2917" s="253"/>
      <c r="R2917" s="253"/>
      <c r="S2917" s="253"/>
      <c r="T2917" s="254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T2917" s="255" t="s">
        <v>218</v>
      </c>
      <c r="AU2917" s="255" t="s">
        <v>85</v>
      </c>
      <c r="AV2917" s="13" t="s">
        <v>83</v>
      </c>
      <c r="AW2917" s="13" t="s">
        <v>32</v>
      </c>
      <c r="AX2917" s="13" t="s">
        <v>76</v>
      </c>
      <c r="AY2917" s="255" t="s">
        <v>205</v>
      </c>
    </row>
    <row r="2918" s="14" customFormat="1">
      <c r="A2918" s="14"/>
      <c r="B2918" s="256"/>
      <c r="C2918" s="257"/>
      <c r="D2918" s="247" t="s">
        <v>218</v>
      </c>
      <c r="E2918" s="258" t="s">
        <v>1</v>
      </c>
      <c r="F2918" s="259" t="s">
        <v>1868</v>
      </c>
      <c r="G2918" s="257"/>
      <c r="H2918" s="260">
        <v>14.560000000000001</v>
      </c>
      <c r="I2918" s="261"/>
      <c r="J2918" s="257"/>
      <c r="K2918" s="257"/>
      <c r="L2918" s="262"/>
      <c r="M2918" s="263"/>
      <c r="N2918" s="264"/>
      <c r="O2918" s="264"/>
      <c r="P2918" s="264"/>
      <c r="Q2918" s="264"/>
      <c r="R2918" s="264"/>
      <c r="S2918" s="264"/>
      <c r="T2918" s="265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T2918" s="266" t="s">
        <v>218</v>
      </c>
      <c r="AU2918" s="266" t="s">
        <v>85</v>
      </c>
      <c r="AV2918" s="14" t="s">
        <v>85</v>
      </c>
      <c r="AW2918" s="14" t="s">
        <v>32</v>
      </c>
      <c r="AX2918" s="14" t="s">
        <v>76</v>
      </c>
      <c r="AY2918" s="266" t="s">
        <v>205</v>
      </c>
    </row>
    <row r="2919" s="14" customFormat="1">
      <c r="A2919" s="14"/>
      <c r="B2919" s="256"/>
      <c r="C2919" s="257"/>
      <c r="D2919" s="247" t="s">
        <v>218</v>
      </c>
      <c r="E2919" s="258" t="s">
        <v>1</v>
      </c>
      <c r="F2919" s="259" t="s">
        <v>1869</v>
      </c>
      <c r="G2919" s="257"/>
      <c r="H2919" s="260">
        <v>6.8200000000000003</v>
      </c>
      <c r="I2919" s="261"/>
      <c r="J2919" s="257"/>
      <c r="K2919" s="257"/>
      <c r="L2919" s="262"/>
      <c r="M2919" s="263"/>
      <c r="N2919" s="264"/>
      <c r="O2919" s="264"/>
      <c r="P2919" s="264"/>
      <c r="Q2919" s="264"/>
      <c r="R2919" s="264"/>
      <c r="S2919" s="264"/>
      <c r="T2919" s="265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T2919" s="266" t="s">
        <v>218</v>
      </c>
      <c r="AU2919" s="266" t="s">
        <v>85</v>
      </c>
      <c r="AV2919" s="14" t="s">
        <v>85</v>
      </c>
      <c r="AW2919" s="14" t="s">
        <v>32</v>
      </c>
      <c r="AX2919" s="14" t="s">
        <v>76</v>
      </c>
      <c r="AY2919" s="266" t="s">
        <v>205</v>
      </c>
    </row>
    <row r="2920" s="14" customFormat="1">
      <c r="A2920" s="14"/>
      <c r="B2920" s="256"/>
      <c r="C2920" s="257"/>
      <c r="D2920" s="247" t="s">
        <v>218</v>
      </c>
      <c r="E2920" s="258" t="s">
        <v>1</v>
      </c>
      <c r="F2920" s="259" t="s">
        <v>1870</v>
      </c>
      <c r="G2920" s="257"/>
      <c r="H2920" s="260">
        <v>7.1100000000000003</v>
      </c>
      <c r="I2920" s="261"/>
      <c r="J2920" s="257"/>
      <c r="K2920" s="257"/>
      <c r="L2920" s="262"/>
      <c r="M2920" s="263"/>
      <c r="N2920" s="264"/>
      <c r="O2920" s="264"/>
      <c r="P2920" s="264"/>
      <c r="Q2920" s="264"/>
      <c r="R2920" s="264"/>
      <c r="S2920" s="264"/>
      <c r="T2920" s="265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T2920" s="266" t="s">
        <v>218</v>
      </c>
      <c r="AU2920" s="266" t="s">
        <v>85</v>
      </c>
      <c r="AV2920" s="14" t="s">
        <v>85</v>
      </c>
      <c r="AW2920" s="14" t="s">
        <v>32</v>
      </c>
      <c r="AX2920" s="14" t="s">
        <v>76</v>
      </c>
      <c r="AY2920" s="266" t="s">
        <v>205</v>
      </c>
    </row>
    <row r="2921" s="16" customFormat="1">
      <c r="A2921" s="16"/>
      <c r="B2921" s="278"/>
      <c r="C2921" s="279"/>
      <c r="D2921" s="247" t="s">
        <v>218</v>
      </c>
      <c r="E2921" s="280" t="s">
        <v>1</v>
      </c>
      <c r="F2921" s="281" t="s">
        <v>241</v>
      </c>
      <c r="G2921" s="279"/>
      <c r="H2921" s="282">
        <v>28.489999999999998</v>
      </c>
      <c r="I2921" s="283"/>
      <c r="J2921" s="279"/>
      <c r="K2921" s="279"/>
      <c r="L2921" s="284"/>
      <c r="M2921" s="285"/>
      <c r="N2921" s="286"/>
      <c r="O2921" s="286"/>
      <c r="P2921" s="286"/>
      <c r="Q2921" s="286"/>
      <c r="R2921" s="286"/>
      <c r="S2921" s="286"/>
      <c r="T2921" s="287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T2921" s="288" t="s">
        <v>218</v>
      </c>
      <c r="AU2921" s="288" t="s">
        <v>85</v>
      </c>
      <c r="AV2921" s="16" t="s">
        <v>214</v>
      </c>
      <c r="AW2921" s="16" t="s">
        <v>32</v>
      </c>
      <c r="AX2921" s="16" t="s">
        <v>76</v>
      </c>
      <c r="AY2921" s="288" t="s">
        <v>205</v>
      </c>
    </row>
    <row r="2922" s="13" customFormat="1">
      <c r="A2922" s="13"/>
      <c r="B2922" s="245"/>
      <c r="C2922" s="246"/>
      <c r="D2922" s="247" t="s">
        <v>218</v>
      </c>
      <c r="E2922" s="248" t="s">
        <v>1</v>
      </c>
      <c r="F2922" s="249" t="s">
        <v>2438</v>
      </c>
      <c r="G2922" s="246"/>
      <c r="H2922" s="248" t="s">
        <v>1</v>
      </c>
      <c r="I2922" s="250"/>
      <c r="J2922" s="246"/>
      <c r="K2922" s="246"/>
      <c r="L2922" s="251"/>
      <c r="M2922" s="252"/>
      <c r="N2922" s="253"/>
      <c r="O2922" s="253"/>
      <c r="P2922" s="253"/>
      <c r="Q2922" s="253"/>
      <c r="R2922" s="253"/>
      <c r="S2922" s="253"/>
      <c r="T2922" s="254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T2922" s="255" t="s">
        <v>218</v>
      </c>
      <c r="AU2922" s="255" t="s">
        <v>85</v>
      </c>
      <c r="AV2922" s="13" t="s">
        <v>83</v>
      </c>
      <c r="AW2922" s="13" t="s">
        <v>32</v>
      </c>
      <c r="AX2922" s="13" t="s">
        <v>76</v>
      </c>
      <c r="AY2922" s="255" t="s">
        <v>205</v>
      </c>
    </row>
    <row r="2923" s="14" customFormat="1">
      <c r="A2923" s="14"/>
      <c r="B2923" s="256"/>
      <c r="C2923" s="257"/>
      <c r="D2923" s="247" t="s">
        <v>218</v>
      </c>
      <c r="E2923" s="258" t="s">
        <v>1</v>
      </c>
      <c r="F2923" s="259" t="s">
        <v>2050</v>
      </c>
      <c r="G2923" s="257"/>
      <c r="H2923" s="260">
        <v>5.04</v>
      </c>
      <c r="I2923" s="261"/>
      <c r="J2923" s="257"/>
      <c r="K2923" s="257"/>
      <c r="L2923" s="262"/>
      <c r="M2923" s="263"/>
      <c r="N2923" s="264"/>
      <c r="O2923" s="264"/>
      <c r="P2923" s="264"/>
      <c r="Q2923" s="264"/>
      <c r="R2923" s="264"/>
      <c r="S2923" s="264"/>
      <c r="T2923" s="265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T2923" s="266" t="s">
        <v>218</v>
      </c>
      <c r="AU2923" s="266" t="s">
        <v>85</v>
      </c>
      <c r="AV2923" s="14" t="s">
        <v>85</v>
      </c>
      <c r="AW2923" s="14" t="s">
        <v>32</v>
      </c>
      <c r="AX2923" s="14" t="s">
        <v>76</v>
      </c>
      <c r="AY2923" s="266" t="s">
        <v>205</v>
      </c>
    </row>
    <row r="2924" s="16" customFormat="1">
      <c r="A2924" s="16"/>
      <c r="B2924" s="278"/>
      <c r="C2924" s="279"/>
      <c r="D2924" s="247" t="s">
        <v>218</v>
      </c>
      <c r="E2924" s="280" t="s">
        <v>1</v>
      </c>
      <c r="F2924" s="281" t="s">
        <v>241</v>
      </c>
      <c r="G2924" s="279"/>
      <c r="H2924" s="282">
        <v>5.04</v>
      </c>
      <c r="I2924" s="283"/>
      <c r="J2924" s="279"/>
      <c r="K2924" s="279"/>
      <c r="L2924" s="284"/>
      <c r="M2924" s="285"/>
      <c r="N2924" s="286"/>
      <c r="O2924" s="286"/>
      <c r="P2924" s="286"/>
      <c r="Q2924" s="286"/>
      <c r="R2924" s="286"/>
      <c r="S2924" s="286"/>
      <c r="T2924" s="287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T2924" s="288" t="s">
        <v>218</v>
      </c>
      <c r="AU2924" s="288" t="s">
        <v>85</v>
      </c>
      <c r="AV2924" s="16" t="s">
        <v>214</v>
      </c>
      <c r="AW2924" s="16" t="s">
        <v>32</v>
      </c>
      <c r="AX2924" s="16" t="s">
        <v>76</v>
      </c>
      <c r="AY2924" s="288" t="s">
        <v>205</v>
      </c>
    </row>
    <row r="2925" s="13" customFormat="1">
      <c r="A2925" s="13"/>
      <c r="B2925" s="245"/>
      <c r="C2925" s="246"/>
      <c r="D2925" s="247" t="s">
        <v>218</v>
      </c>
      <c r="E2925" s="248" t="s">
        <v>1</v>
      </c>
      <c r="F2925" s="249" t="s">
        <v>1208</v>
      </c>
      <c r="G2925" s="246"/>
      <c r="H2925" s="248" t="s">
        <v>1</v>
      </c>
      <c r="I2925" s="250"/>
      <c r="J2925" s="246"/>
      <c r="K2925" s="246"/>
      <c r="L2925" s="251"/>
      <c r="M2925" s="252"/>
      <c r="N2925" s="253"/>
      <c r="O2925" s="253"/>
      <c r="P2925" s="253"/>
      <c r="Q2925" s="253"/>
      <c r="R2925" s="253"/>
      <c r="S2925" s="253"/>
      <c r="T2925" s="254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T2925" s="255" t="s">
        <v>218</v>
      </c>
      <c r="AU2925" s="255" t="s">
        <v>85</v>
      </c>
      <c r="AV2925" s="13" t="s">
        <v>83</v>
      </c>
      <c r="AW2925" s="13" t="s">
        <v>32</v>
      </c>
      <c r="AX2925" s="13" t="s">
        <v>76</v>
      </c>
      <c r="AY2925" s="255" t="s">
        <v>205</v>
      </c>
    </row>
    <row r="2926" s="14" customFormat="1">
      <c r="A2926" s="14"/>
      <c r="B2926" s="256"/>
      <c r="C2926" s="257"/>
      <c r="D2926" s="247" t="s">
        <v>218</v>
      </c>
      <c r="E2926" s="258" t="s">
        <v>1</v>
      </c>
      <c r="F2926" s="259" t="s">
        <v>1883</v>
      </c>
      <c r="G2926" s="257"/>
      <c r="H2926" s="260">
        <v>32.600000000000001</v>
      </c>
      <c r="I2926" s="261"/>
      <c r="J2926" s="257"/>
      <c r="K2926" s="257"/>
      <c r="L2926" s="262"/>
      <c r="M2926" s="263"/>
      <c r="N2926" s="264"/>
      <c r="O2926" s="264"/>
      <c r="P2926" s="264"/>
      <c r="Q2926" s="264"/>
      <c r="R2926" s="264"/>
      <c r="S2926" s="264"/>
      <c r="T2926" s="265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T2926" s="266" t="s">
        <v>218</v>
      </c>
      <c r="AU2926" s="266" t="s">
        <v>85</v>
      </c>
      <c r="AV2926" s="14" t="s">
        <v>85</v>
      </c>
      <c r="AW2926" s="14" t="s">
        <v>32</v>
      </c>
      <c r="AX2926" s="14" t="s">
        <v>76</v>
      </c>
      <c r="AY2926" s="266" t="s">
        <v>205</v>
      </c>
    </row>
    <row r="2927" s="14" customFormat="1">
      <c r="A2927" s="14"/>
      <c r="B2927" s="256"/>
      <c r="C2927" s="257"/>
      <c r="D2927" s="247" t="s">
        <v>218</v>
      </c>
      <c r="E2927" s="258" t="s">
        <v>1</v>
      </c>
      <c r="F2927" s="259" t="s">
        <v>1884</v>
      </c>
      <c r="G2927" s="257"/>
      <c r="H2927" s="260">
        <v>27.010000000000002</v>
      </c>
      <c r="I2927" s="261"/>
      <c r="J2927" s="257"/>
      <c r="K2927" s="257"/>
      <c r="L2927" s="262"/>
      <c r="M2927" s="263"/>
      <c r="N2927" s="264"/>
      <c r="O2927" s="264"/>
      <c r="P2927" s="264"/>
      <c r="Q2927" s="264"/>
      <c r="R2927" s="264"/>
      <c r="S2927" s="264"/>
      <c r="T2927" s="265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T2927" s="266" t="s">
        <v>218</v>
      </c>
      <c r="AU2927" s="266" t="s">
        <v>85</v>
      </c>
      <c r="AV2927" s="14" t="s">
        <v>85</v>
      </c>
      <c r="AW2927" s="14" t="s">
        <v>32</v>
      </c>
      <c r="AX2927" s="14" t="s">
        <v>76</v>
      </c>
      <c r="AY2927" s="266" t="s">
        <v>205</v>
      </c>
    </row>
    <row r="2928" s="14" customFormat="1">
      <c r="A2928" s="14"/>
      <c r="B2928" s="256"/>
      <c r="C2928" s="257"/>
      <c r="D2928" s="247" t="s">
        <v>218</v>
      </c>
      <c r="E2928" s="258" t="s">
        <v>1</v>
      </c>
      <c r="F2928" s="259" t="s">
        <v>1885</v>
      </c>
      <c r="G2928" s="257"/>
      <c r="H2928" s="260">
        <v>37.590000000000003</v>
      </c>
      <c r="I2928" s="261"/>
      <c r="J2928" s="257"/>
      <c r="K2928" s="257"/>
      <c r="L2928" s="262"/>
      <c r="M2928" s="263"/>
      <c r="N2928" s="264"/>
      <c r="O2928" s="264"/>
      <c r="P2928" s="264"/>
      <c r="Q2928" s="264"/>
      <c r="R2928" s="264"/>
      <c r="S2928" s="264"/>
      <c r="T2928" s="265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66" t="s">
        <v>218</v>
      </c>
      <c r="AU2928" s="266" t="s">
        <v>85</v>
      </c>
      <c r="AV2928" s="14" t="s">
        <v>85</v>
      </c>
      <c r="AW2928" s="14" t="s">
        <v>32</v>
      </c>
      <c r="AX2928" s="14" t="s">
        <v>76</v>
      </c>
      <c r="AY2928" s="266" t="s">
        <v>205</v>
      </c>
    </row>
    <row r="2929" s="14" customFormat="1">
      <c r="A2929" s="14"/>
      <c r="B2929" s="256"/>
      <c r="C2929" s="257"/>
      <c r="D2929" s="247" t="s">
        <v>218</v>
      </c>
      <c r="E2929" s="258" t="s">
        <v>1</v>
      </c>
      <c r="F2929" s="259" t="s">
        <v>1886</v>
      </c>
      <c r="G2929" s="257"/>
      <c r="H2929" s="260">
        <v>14.85</v>
      </c>
      <c r="I2929" s="261"/>
      <c r="J2929" s="257"/>
      <c r="K2929" s="257"/>
      <c r="L2929" s="262"/>
      <c r="M2929" s="263"/>
      <c r="N2929" s="264"/>
      <c r="O2929" s="264"/>
      <c r="P2929" s="264"/>
      <c r="Q2929" s="264"/>
      <c r="R2929" s="264"/>
      <c r="S2929" s="264"/>
      <c r="T2929" s="265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T2929" s="266" t="s">
        <v>218</v>
      </c>
      <c r="AU2929" s="266" t="s">
        <v>85</v>
      </c>
      <c r="AV2929" s="14" t="s">
        <v>85</v>
      </c>
      <c r="AW2929" s="14" t="s">
        <v>32</v>
      </c>
      <c r="AX2929" s="14" t="s">
        <v>76</v>
      </c>
      <c r="AY2929" s="266" t="s">
        <v>205</v>
      </c>
    </row>
    <row r="2930" s="16" customFormat="1">
      <c r="A2930" s="16"/>
      <c r="B2930" s="278"/>
      <c r="C2930" s="279"/>
      <c r="D2930" s="247" t="s">
        <v>218</v>
      </c>
      <c r="E2930" s="280" t="s">
        <v>1</v>
      </c>
      <c r="F2930" s="281" t="s">
        <v>241</v>
      </c>
      <c r="G2930" s="279"/>
      <c r="H2930" s="282">
        <v>112.05</v>
      </c>
      <c r="I2930" s="283"/>
      <c r="J2930" s="279"/>
      <c r="K2930" s="279"/>
      <c r="L2930" s="284"/>
      <c r="M2930" s="285"/>
      <c r="N2930" s="286"/>
      <c r="O2930" s="286"/>
      <c r="P2930" s="286"/>
      <c r="Q2930" s="286"/>
      <c r="R2930" s="286"/>
      <c r="S2930" s="286"/>
      <c r="T2930" s="287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T2930" s="288" t="s">
        <v>218</v>
      </c>
      <c r="AU2930" s="288" t="s">
        <v>85</v>
      </c>
      <c r="AV2930" s="16" t="s">
        <v>214</v>
      </c>
      <c r="AW2930" s="16" t="s">
        <v>32</v>
      </c>
      <c r="AX2930" s="16" t="s">
        <v>76</v>
      </c>
      <c r="AY2930" s="288" t="s">
        <v>205</v>
      </c>
    </row>
    <row r="2931" s="15" customFormat="1">
      <c r="A2931" s="15"/>
      <c r="B2931" s="267"/>
      <c r="C2931" s="268"/>
      <c r="D2931" s="247" t="s">
        <v>218</v>
      </c>
      <c r="E2931" s="269" t="s">
        <v>1</v>
      </c>
      <c r="F2931" s="270" t="s">
        <v>229</v>
      </c>
      <c r="G2931" s="268"/>
      <c r="H2931" s="271">
        <v>183.81999999999999</v>
      </c>
      <c r="I2931" s="272"/>
      <c r="J2931" s="268"/>
      <c r="K2931" s="268"/>
      <c r="L2931" s="273"/>
      <c r="M2931" s="274"/>
      <c r="N2931" s="275"/>
      <c r="O2931" s="275"/>
      <c r="P2931" s="275"/>
      <c r="Q2931" s="275"/>
      <c r="R2931" s="275"/>
      <c r="S2931" s="275"/>
      <c r="T2931" s="276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T2931" s="277" t="s">
        <v>218</v>
      </c>
      <c r="AU2931" s="277" t="s">
        <v>85</v>
      </c>
      <c r="AV2931" s="15" t="s">
        <v>213</v>
      </c>
      <c r="AW2931" s="15" t="s">
        <v>32</v>
      </c>
      <c r="AX2931" s="15" t="s">
        <v>83</v>
      </c>
      <c r="AY2931" s="277" t="s">
        <v>205</v>
      </c>
    </row>
    <row r="2932" s="14" customFormat="1">
      <c r="A2932" s="14"/>
      <c r="B2932" s="256"/>
      <c r="C2932" s="257"/>
      <c r="D2932" s="247" t="s">
        <v>218</v>
      </c>
      <c r="E2932" s="257"/>
      <c r="F2932" s="259" t="s">
        <v>2503</v>
      </c>
      <c r="G2932" s="257"/>
      <c r="H2932" s="260">
        <v>193.011</v>
      </c>
      <c r="I2932" s="261"/>
      <c r="J2932" s="257"/>
      <c r="K2932" s="257"/>
      <c r="L2932" s="262"/>
      <c r="M2932" s="263"/>
      <c r="N2932" s="264"/>
      <c r="O2932" s="264"/>
      <c r="P2932" s="264"/>
      <c r="Q2932" s="264"/>
      <c r="R2932" s="264"/>
      <c r="S2932" s="264"/>
      <c r="T2932" s="265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T2932" s="266" t="s">
        <v>218</v>
      </c>
      <c r="AU2932" s="266" t="s">
        <v>85</v>
      </c>
      <c r="AV2932" s="14" t="s">
        <v>85</v>
      </c>
      <c r="AW2932" s="14" t="s">
        <v>4</v>
      </c>
      <c r="AX2932" s="14" t="s">
        <v>83</v>
      </c>
      <c r="AY2932" s="266" t="s">
        <v>205</v>
      </c>
    </row>
    <row r="2933" s="2" customFormat="1" ht="24.15" customHeight="1">
      <c r="A2933" s="39"/>
      <c r="B2933" s="40"/>
      <c r="C2933" s="227" t="s">
        <v>2504</v>
      </c>
      <c r="D2933" s="227" t="s">
        <v>208</v>
      </c>
      <c r="E2933" s="228" t="s">
        <v>2505</v>
      </c>
      <c r="F2933" s="229" t="s">
        <v>2506</v>
      </c>
      <c r="G2933" s="230" t="s">
        <v>398</v>
      </c>
      <c r="H2933" s="231">
        <v>71.769999999999996</v>
      </c>
      <c r="I2933" s="232"/>
      <c r="J2933" s="233">
        <f>ROUND(I2933*H2933,2)</f>
        <v>0</v>
      </c>
      <c r="K2933" s="229" t="s">
        <v>212</v>
      </c>
      <c r="L2933" s="45"/>
      <c r="M2933" s="234" t="s">
        <v>1</v>
      </c>
      <c r="N2933" s="235" t="s">
        <v>41</v>
      </c>
      <c r="O2933" s="92"/>
      <c r="P2933" s="236">
        <f>O2933*H2933</f>
        <v>0</v>
      </c>
      <c r="Q2933" s="236">
        <v>0.0015</v>
      </c>
      <c r="R2933" s="236">
        <f>Q2933*H2933</f>
        <v>0.107655</v>
      </c>
      <c r="S2933" s="236">
        <v>0</v>
      </c>
      <c r="T2933" s="237">
        <f>S2933*H2933</f>
        <v>0</v>
      </c>
      <c r="U2933" s="39"/>
      <c r="V2933" s="39"/>
      <c r="W2933" s="39"/>
      <c r="X2933" s="39"/>
      <c r="Y2933" s="39"/>
      <c r="Z2933" s="39"/>
      <c r="AA2933" s="39"/>
      <c r="AB2933" s="39"/>
      <c r="AC2933" s="39"/>
      <c r="AD2933" s="39"/>
      <c r="AE2933" s="39"/>
      <c r="AR2933" s="238" t="s">
        <v>303</v>
      </c>
      <c r="AT2933" s="238" t="s">
        <v>208</v>
      </c>
      <c r="AU2933" s="238" t="s">
        <v>85</v>
      </c>
      <c r="AY2933" s="18" t="s">
        <v>205</v>
      </c>
      <c r="BE2933" s="239">
        <f>IF(N2933="základní",J2933,0)</f>
        <v>0</v>
      </c>
      <c r="BF2933" s="239">
        <f>IF(N2933="snížená",J2933,0)</f>
        <v>0</v>
      </c>
      <c r="BG2933" s="239">
        <f>IF(N2933="zákl. přenesená",J2933,0)</f>
        <v>0</v>
      </c>
      <c r="BH2933" s="239">
        <f>IF(N2933="sníž. přenesená",J2933,0)</f>
        <v>0</v>
      </c>
      <c r="BI2933" s="239">
        <f>IF(N2933="nulová",J2933,0)</f>
        <v>0</v>
      </c>
      <c r="BJ2933" s="18" t="s">
        <v>83</v>
      </c>
      <c r="BK2933" s="239">
        <f>ROUND(I2933*H2933,2)</f>
        <v>0</v>
      </c>
      <c r="BL2933" s="18" t="s">
        <v>303</v>
      </c>
      <c r="BM2933" s="238" t="s">
        <v>2507</v>
      </c>
    </row>
    <row r="2934" s="2" customFormat="1">
      <c r="A2934" s="39"/>
      <c r="B2934" s="40"/>
      <c r="C2934" s="41"/>
      <c r="D2934" s="240" t="s">
        <v>216</v>
      </c>
      <c r="E2934" s="41"/>
      <c r="F2934" s="241" t="s">
        <v>2508</v>
      </c>
      <c r="G2934" s="41"/>
      <c r="H2934" s="41"/>
      <c r="I2934" s="242"/>
      <c r="J2934" s="41"/>
      <c r="K2934" s="41"/>
      <c r="L2934" s="45"/>
      <c r="M2934" s="243"/>
      <c r="N2934" s="244"/>
      <c r="O2934" s="92"/>
      <c r="P2934" s="92"/>
      <c r="Q2934" s="92"/>
      <c r="R2934" s="92"/>
      <c r="S2934" s="92"/>
      <c r="T2934" s="93"/>
      <c r="U2934" s="39"/>
      <c r="V2934" s="39"/>
      <c r="W2934" s="39"/>
      <c r="X2934" s="39"/>
      <c r="Y2934" s="39"/>
      <c r="Z2934" s="39"/>
      <c r="AA2934" s="39"/>
      <c r="AB2934" s="39"/>
      <c r="AC2934" s="39"/>
      <c r="AD2934" s="39"/>
      <c r="AE2934" s="39"/>
      <c r="AT2934" s="18" t="s">
        <v>216</v>
      </c>
      <c r="AU2934" s="18" t="s">
        <v>85</v>
      </c>
    </row>
    <row r="2935" s="13" customFormat="1">
      <c r="A2935" s="13"/>
      <c r="B2935" s="245"/>
      <c r="C2935" s="246"/>
      <c r="D2935" s="247" t="s">
        <v>218</v>
      </c>
      <c r="E2935" s="248" t="s">
        <v>1</v>
      </c>
      <c r="F2935" s="249" t="s">
        <v>219</v>
      </c>
      <c r="G2935" s="246"/>
      <c r="H2935" s="248" t="s">
        <v>1</v>
      </c>
      <c r="I2935" s="250"/>
      <c r="J2935" s="246"/>
      <c r="K2935" s="246"/>
      <c r="L2935" s="251"/>
      <c r="M2935" s="252"/>
      <c r="N2935" s="253"/>
      <c r="O2935" s="253"/>
      <c r="P2935" s="253"/>
      <c r="Q2935" s="253"/>
      <c r="R2935" s="253"/>
      <c r="S2935" s="253"/>
      <c r="T2935" s="254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55" t="s">
        <v>218</v>
      </c>
      <c r="AU2935" s="255" t="s">
        <v>85</v>
      </c>
      <c r="AV2935" s="13" t="s">
        <v>83</v>
      </c>
      <c r="AW2935" s="13" t="s">
        <v>32</v>
      </c>
      <c r="AX2935" s="13" t="s">
        <v>76</v>
      </c>
      <c r="AY2935" s="255" t="s">
        <v>205</v>
      </c>
    </row>
    <row r="2936" s="13" customFormat="1">
      <c r="A2936" s="13"/>
      <c r="B2936" s="245"/>
      <c r="C2936" s="246"/>
      <c r="D2936" s="247" t="s">
        <v>218</v>
      </c>
      <c r="E2936" s="248" t="s">
        <v>1</v>
      </c>
      <c r="F2936" s="249" t="s">
        <v>220</v>
      </c>
      <c r="G2936" s="246"/>
      <c r="H2936" s="248" t="s">
        <v>1</v>
      </c>
      <c r="I2936" s="250"/>
      <c r="J2936" s="246"/>
      <c r="K2936" s="246"/>
      <c r="L2936" s="251"/>
      <c r="M2936" s="252"/>
      <c r="N2936" s="253"/>
      <c r="O2936" s="253"/>
      <c r="P2936" s="253"/>
      <c r="Q2936" s="253"/>
      <c r="R2936" s="253"/>
      <c r="S2936" s="253"/>
      <c r="T2936" s="254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T2936" s="255" t="s">
        <v>218</v>
      </c>
      <c r="AU2936" s="255" t="s">
        <v>85</v>
      </c>
      <c r="AV2936" s="13" t="s">
        <v>83</v>
      </c>
      <c r="AW2936" s="13" t="s">
        <v>32</v>
      </c>
      <c r="AX2936" s="13" t="s">
        <v>76</v>
      </c>
      <c r="AY2936" s="255" t="s">
        <v>205</v>
      </c>
    </row>
    <row r="2937" s="13" customFormat="1">
      <c r="A2937" s="13"/>
      <c r="B2937" s="245"/>
      <c r="C2937" s="246"/>
      <c r="D2937" s="247" t="s">
        <v>218</v>
      </c>
      <c r="E2937" s="248" t="s">
        <v>1</v>
      </c>
      <c r="F2937" s="249" t="s">
        <v>222</v>
      </c>
      <c r="G2937" s="246"/>
      <c r="H2937" s="248" t="s">
        <v>1</v>
      </c>
      <c r="I2937" s="250"/>
      <c r="J2937" s="246"/>
      <c r="K2937" s="246"/>
      <c r="L2937" s="251"/>
      <c r="M2937" s="252"/>
      <c r="N2937" s="253"/>
      <c r="O2937" s="253"/>
      <c r="P2937" s="253"/>
      <c r="Q2937" s="253"/>
      <c r="R2937" s="253"/>
      <c r="S2937" s="253"/>
      <c r="T2937" s="254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T2937" s="255" t="s">
        <v>218</v>
      </c>
      <c r="AU2937" s="255" t="s">
        <v>85</v>
      </c>
      <c r="AV2937" s="13" t="s">
        <v>83</v>
      </c>
      <c r="AW2937" s="13" t="s">
        <v>32</v>
      </c>
      <c r="AX2937" s="13" t="s">
        <v>76</v>
      </c>
      <c r="AY2937" s="255" t="s">
        <v>205</v>
      </c>
    </row>
    <row r="2938" s="13" customFormat="1">
      <c r="A2938" s="13"/>
      <c r="B2938" s="245"/>
      <c r="C2938" s="246"/>
      <c r="D2938" s="247" t="s">
        <v>218</v>
      </c>
      <c r="E2938" s="248" t="s">
        <v>1</v>
      </c>
      <c r="F2938" s="249" t="s">
        <v>1201</v>
      </c>
      <c r="G2938" s="246"/>
      <c r="H2938" s="248" t="s">
        <v>1</v>
      </c>
      <c r="I2938" s="250"/>
      <c r="J2938" s="246"/>
      <c r="K2938" s="246"/>
      <c r="L2938" s="251"/>
      <c r="M2938" s="252"/>
      <c r="N2938" s="253"/>
      <c r="O2938" s="253"/>
      <c r="P2938" s="253"/>
      <c r="Q2938" s="253"/>
      <c r="R2938" s="253"/>
      <c r="S2938" s="253"/>
      <c r="T2938" s="254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T2938" s="255" t="s">
        <v>218</v>
      </c>
      <c r="AU2938" s="255" t="s">
        <v>85</v>
      </c>
      <c r="AV2938" s="13" t="s">
        <v>83</v>
      </c>
      <c r="AW2938" s="13" t="s">
        <v>32</v>
      </c>
      <c r="AX2938" s="13" t="s">
        <v>76</v>
      </c>
      <c r="AY2938" s="255" t="s">
        <v>205</v>
      </c>
    </row>
    <row r="2939" s="14" customFormat="1">
      <c r="A2939" s="14"/>
      <c r="B2939" s="256"/>
      <c r="C2939" s="257"/>
      <c r="D2939" s="247" t="s">
        <v>218</v>
      </c>
      <c r="E2939" s="258" t="s">
        <v>1</v>
      </c>
      <c r="F2939" s="259" t="s">
        <v>1878</v>
      </c>
      <c r="G2939" s="257"/>
      <c r="H2939" s="260">
        <v>8.9600000000000009</v>
      </c>
      <c r="I2939" s="261"/>
      <c r="J2939" s="257"/>
      <c r="K2939" s="257"/>
      <c r="L2939" s="262"/>
      <c r="M2939" s="263"/>
      <c r="N2939" s="264"/>
      <c r="O2939" s="264"/>
      <c r="P2939" s="264"/>
      <c r="Q2939" s="264"/>
      <c r="R2939" s="264"/>
      <c r="S2939" s="264"/>
      <c r="T2939" s="265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T2939" s="266" t="s">
        <v>218</v>
      </c>
      <c r="AU2939" s="266" t="s">
        <v>85</v>
      </c>
      <c r="AV2939" s="14" t="s">
        <v>85</v>
      </c>
      <c r="AW2939" s="14" t="s">
        <v>32</v>
      </c>
      <c r="AX2939" s="14" t="s">
        <v>76</v>
      </c>
      <c r="AY2939" s="266" t="s">
        <v>205</v>
      </c>
    </row>
    <row r="2940" s="14" customFormat="1">
      <c r="A2940" s="14"/>
      <c r="B2940" s="256"/>
      <c r="C2940" s="257"/>
      <c r="D2940" s="247" t="s">
        <v>218</v>
      </c>
      <c r="E2940" s="258" t="s">
        <v>1</v>
      </c>
      <c r="F2940" s="259" t="s">
        <v>1879</v>
      </c>
      <c r="G2940" s="257"/>
      <c r="H2940" s="260">
        <v>17.280000000000001</v>
      </c>
      <c r="I2940" s="261"/>
      <c r="J2940" s="257"/>
      <c r="K2940" s="257"/>
      <c r="L2940" s="262"/>
      <c r="M2940" s="263"/>
      <c r="N2940" s="264"/>
      <c r="O2940" s="264"/>
      <c r="P2940" s="264"/>
      <c r="Q2940" s="264"/>
      <c r="R2940" s="264"/>
      <c r="S2940" s="264"/>
      <c r="T2940" s="265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T2940" s="266" t="s">
        <v>218</v>
      </c>
      <c r="AU2940" s="266" t="s">
        <v>85</v>
      </c>
      <c r="AV2940" s="14" t="s">
        <v>85</v>
      </c>
      <c r="AW2940" s="14" t="s">
        <v>32</v>
      </c>
      <c r="AX2940" s="14" t="s">
        <v>76</v>
      </c>
      <c r="AY2940" s="266" t="s">
        <v>205</v>
      </c>
    </row>
    <row r="2941" s="14" customFormat="1">
      <c r="A2941" s="14"/>
      <c r="B2941" s="256"/>
      <c r="C2941" s="257"/>
      <c r="D2941" s="247" t="s">
        <v>218</v>
      </c>
      <c r="E2941" s="258" t="s">
        <v>1</v>
      </c>
      <c r="F2941" s="259" t="s">
        <v>1880</v>
      </c>
      <c r="G2941" s="257"/>
      <c r="H2941" s="260">
        <v>5.4299999999999997</v>
      </c>
      <c r="I2941" s="261"/>
      <c r="J2941" s="257"/>
      <c r="K2941" s="257"/>
      <c r="L2941" s="262"/>
      <c r="M2941" s="263"/>
      <c r="N2941" s="264"/>
      <c r="O2941" s="264"/>
      <c r="P2941" s="264"/>
      <c r="Q2941" s="264"/>
      <c r="R2941" s="264"/>
      <c r="S2941" s="264"/>
      <c r="T2941" s="265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66" t="s">
        <v>218</v>
      </c>
      <c r="AU2941" s="266" t="s">
        <v>85</v>
      </c>
      <c r="AV2941" s="14" t="s">
        <v>85</v>
      </c>
      <c r="AW2941" s="14" t="s">
        <v>32</v>
      </c>
      <c r="AX2941" s="14" t="s">
        <v>76</v>
      </c>
      <c r="AY2941" s="266" t="s">
        <v>205</v>
      </c>
    </row>
    <row r="2942" s="14" customFormat="1">
      <c r="A2942" s="14"/>
      <c r="B2942" s="256"/>
      <c r="C2942" s="257"/>
      <c r="D2942" s="247" t="s">
        <v>218</v>
      </c>
      <c r="E2942" s="258" t="s">
        <v>1</v>
      </c>
      <c r="F2942" s="259" t="s">
        <v>1881</v>
      </c>
      <c r="G2942" s="257"/>
      <c r="H2942" s="260">
        <v>6.5700000000000003</v>
      </c>
      <c r="I2942" s="261"/>
      <c r="J2942" s="257"/>
      <c r="K2942" s="257"/>
      <c r="L2942" s="262"/>
      <c r="M2942" s="263"/>
      <c r="N2942" s="264"/>
      <c r="O2942" s="264"/>
      <c r="P2942" s="264"/>
      <c r="Q2942" s="264"/>
      <c r="R2942" s="264"/>
      <c r="S2942" s="264"/>
      <c r="T2942" s="265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T2942" s="266" t="s">
        <v>218</v>
      </c>
      <c r="AU2942" s="266" t="s">
        <v>85</v>
      </c>
      <c r="AV2942" s="14" t="s">
        <v>85</v>
      </c>
      <c r="AW2942" s="14" t="s">
        <v>32</v>
      </c>
      <c r="AX2942" s="14" t="s">
        <v>76</v>
      </c>
      <c r="AY2942" s="266" t="s">
        <v>205</v>
      </c>
    </row>
    <row r="2943" s="16" customFormat="1">
      <c r="A2943" s="16"/>
      <c r="B2943" s="278"/>
      <c r="C2943" s="279"/>
      <c r="D2943" s="247" t="s">
        <v>218</v>
      </c>
      <c r="E2943" s="280" t="s">
        <v>1</v>
      </c>
      <c r="F2943" s="281" t="s">
        <v>241</v>
      </c>
      <c r="G2943" s="279"/>
      <c r="H2943" s="282">
        <v>38.240000000000002</v>
      </c>
      <c r="I2943" s="283"/>
      <c r="J2943" s="279"/>
      <c r="K2943" s="279"/>
      <c r="L2943" s="284"/>
      <c r="M2943" s="285"/>
      <c r="N2943" s="286"/>
      <c r="O2943" s="286"/>
      <c r="P2943" s="286"/>
      <c r="Q2943" s="286"/>
      <c r="R2943" s="286"/>
      <c r="S2943" s="286"/>
      <c r="T2943" s="287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T2943" s="288" t="s">
        <v>218</v>
      </c>
      <c r="AU2943" s="288" t="s">
        <v>85</v>
      </c>
      <c r="AV2943" s="16" t="s">
        <v>214</v>
      </c>
      <c r="AW2943" s="16" t="s">
        <v>32</v>
      </c>
      <c r="AX2943" s="16" t="s">
        <v>76</v>
      </c>
      <c r="AY2943" s="288" t="s">
        <v>205</v>
      </c>
    </row>
    <row r="2944" s="13" customFormat="1">
      <c r="A2944" s="13"/>
      <c r="B2944" s="245"/>
      <c r="C2944" s="246"/>
      <c r="D2944" s="247" t="s">
        <v>218</v>
      </c>
      <c r="E2944" s="248" t="s">
        <v>1</v>
      </c>
      <c r="F2944" s="249" t="s">
        <v>2436</v>
      </c>
      <c r="G2944" s="246"/>
      <c r="H2944" s="248" t="s">
        <v>1</v>
      </c>
      <c r="I2944" s="250"/>
      <c r="J2944" s="246"/>
      <c r="K2944" s="246"/>
      <c r="L2944" s="251"/>
      <c r="M2944" s="252"/>
      <c r="N2944" s="253"/>
      <c r="O2944" s="253"/>
      <c r="P2944" s="253"/>
      <c r="Q2944" s="253"/>
      <c r="R2944" s="253"/>
      <c r="S2944" s="253"/>
      <c r="T2944" s="254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55" t="s">
        <v>218</v>
      </c>
      <c r="AU2944" s="255" t="s">
        <v>85</v>
      </c>
      <c r="AV2944" s="13" t="s">
        <v>83</v>
      </c>
      <c r="AW2944" s="13" t="s">
        <v>32</v>
      </c>
      <c r="AX2944" s="13" t="s">
        <v>76</v>
      </c>
      <c r="AY2944" s="255" t="s">
        <v>205</v>
      </c>
    </row>
    <row r="2945" s="14" customFormat="1">
      <c r="A2945" s="14"/>
      <c r="B2945" s="256"/>
      <c r="C2945" s="257"/>
      <c r="D2945" s="247" t="s">
        <v>218</v>
      </c>
      <c r="E2945" s="258" t="s">
        <v>1</v>
      </c>
      <c r="F2945" s="259" t="s">
        <v>1868</v>
      </c>
      <c r="G2945" s="257"/>
      <c r="H2945" s="260">
        <v>14.560000000000001</v>
      </c>
      <c r="I2945" s="261"/>
      <c r="J2945" s="257"/>
      <c r="K2945" s="257"/>
      <c r="L2945" s="262"/>
      <c r="M2945" s="263"/>
      <c r="N2945" s="264"/>
      <c r="O2945" s="264"/>
      <c r="P2945" s="264"/>
      <c r="Q2945" s="264"/>
      <c r="R2945" s="264"/>
      <c r="S2945" s="264"/>
      <c r="T2945" s="265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66" t="s">
        <v>218</v>
      </c>
      <c r="AU2945" s="266" t="s">
        <v>85</v>
      </c>
      <c r="AV2945" s="14" t="s">
        <v>85</v>
      </c>
      <c r="AW2945" s="14" t="s">
        <v>32</v>
      </c>
      <c r="AX2945" s="14" t="s">
        <v>76</v>
      </c>
      <c r="AY2945" s="266" t="s">
        <v>205</v>
      </c>
    </row>
    <row r="2946" s="14" customFormat="1">
      <c r="A2946" s="14"/>
      <c r="B2946" s="256"/>
      <c r="C2946" s="257"/>
      <c r="D2946" s="247" t="s">
        <v>218</v>
      </c>
      <c r="E2946" s="258" t="s">
        <v>1</v>
      </c>
      <c r="F2946" s="259" t="s">
        <v>1869</v>
      </c>
      <c r="G2946" s="257"/>
      <c r="H2946" s="260">
        <v>6.8200000000000003</v>
      </c>
      <c r="I2946" s="261"/>
      <c r="J2946" s="257"/>
      <c r="K2946" s="257"/>
      <c r="L2946" s="262"/>
      <c r="M2946" s="263"/>
      <c r="N2946" s="264"/>
      <c r="O2946" s="264"/>
      <c r="P2946" s="264"/>
      <c r="Q2946" s="264"/>
      <c r="R2946" s="264"/>
      <c r="S2946" s="264"/>
      <c r="T2946" s="265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T2946" s="266" t="s">
        <v>218</v>
      </c>
      <c r="AU2946" s="266" t="s">
        <v>85</v>
      </c>
      <c r="AV2946" s="14" t="s">
        <v>85</v>
      </c>
      <c r="AW2946" s="14" t="s">
        <v>32</v>
      </c>
      <c r="AX2946" s="14" t="s">
        <v>76</v>
      </c>
      <c r="AY2946" s="266" t="s">
        <v>205</v>
      </c>
    </row>
    <row r="2947" s="14" customFormat="1">
      <c r="A2947" s="14"/>
      <c r="B2947" s="256"/>
      <c r="C2947" s="257"/>
      <c r="D2947" s="247" t="s">
        <v>218</v>
      </c>
      <c r="E2947" s="258" t="s">
        <v>1</v>
      </c>
      <c r="F2947" s="259" t="s">
        <v>1870</v>
      </c>
      <c r="G2947" s="257"/>
      <c r="H2947" s="260">
        <v>7.1100000000000003</v>
      </c>
      <c r="I2947" s="261"/>
      <c r="J2947" s="257"/>
      <c r="K2947" s="257"/>
      <c r="L2947" s="262"/>
      <c r="M2947" s="263"/>
      <c r="N2947" s="264"/>
      <c r="O2947" s="264"/>
      <c r="P2947" s="264"/>
      <c r="Q2947" s="264"/>
      <c r="R2947" s="264"/>
      <c r="S2947" s="264"/>
      <c r="T2947" s="265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66" t="s">
        <v>218</v>
      </c>
      <c r="AU2947" s="266" t="s">
        <v>85</v>
      </c>
      <c r="AV2947" s="14" t="s">
        <v>85</v>
      </c>
      <c r="AW2947" s="14" t="s">
        <v>32</v>
      </c>
      <c r="AX2947" s="14" t="s">
        <v>76</v>
      </c>
      <c r="AY2947" s="266" t="s">
        <v>205</v>
      </c>
    </row>
    <row r="2948" s="16" customFormat="1">
      <c r="A2948" s="16"/>
      <c r="B2948" s="278"/>
      <c r="C2948" s="279"/>
      <c r="D2948" s="247" t="s">
        <v>218</v>
      </c>
      <c r="E2948" s="280" t="s">
        <v>1</v>
      </c>
      <c r="F2948" s="281" t="s">
        <v>241</v>
      </c>
      <c r="G2948" s="279"/>
      <c r="H2948" s="282">
        <v>28.489999999999998</v>
      </c>
      <c r="I2948" s="283"/>
      <c r="J2948" s="279"/>
      <c r="K2948" s="279"/>
      <c r="L2948" s="284"/>
      <c r="M2948" s="285"/>
      <c r="N2948" s="286"/>
      <c r="O2948" s="286"/>
      <c r="P2948" s="286"/>
      <c r="Q2948" s="286"/>
      <c r="R2948" s="286"/>
      <c r="S2948" s="286"/>
      <c r="T2948" s="287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T2948" s="288" t="s">
        <v>218</v>
      </c>
      <c r="AU2948" s="288" t="s">
        <v>85</v>
      </c>
      <c r="AV2948" s="16" t="s">
        <v>214</v>
      </c>
      <c r="AW2948" s="16" t="s">
        <v>32</v>
      </c>
      <c r="AX2948" s="16" t="s">
        <v>76</v>
      </c>
      <c r="AY2948" s="288" t="s">
        <v>205</v>
      </c>
    </row>
    <row r="2949" s="13" customFormat="1">
      <c r="A2949" s="13"/>
      <c r="B2949" s="245"/>
      <c r="C2949" s="246"/>
      <c r="D2949" s="247" t="s">
        <v>218</v>
      </c>
      <c r="E2949" s="248" t="s">
        <v>1</v>
      </c>
      <c r="F2949" s="249" t="s">
        <v>2438</v>
      </c>
      <c r="G2949" s="246"/>
      <c r="H2949" s="248" t="s">
        <v>1</v>
      </c>
      <c r="I2949" s="250"/>
      <c r="J2949" s="246"/>
      <c r="K2949" s="246"/>
      <c r="L2949" s="251"/>
      <c r="M2949" s="252"/>
      <c r="N2949" s="253"/>
      <c r="O2949" s="253"/>
      <c r="P2949" s="253"/>
      <c r="Q2949" s="253"/>
      <c r="R2949" s="253"/>
      <c r="S2949" s="253"/>
      <c r="T2949" s="254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T2949" s="255" t="s">
        <v>218</v>
      </c>
      <c r="AU2949" s="255" t="s">
        <v>85</v>
      </c>
      <c r="AV2949" s="13" t="s">
        <v>83</v>
      </c>
      <c r="AW2949" s="13" t="s">
        <v>32</v>
      </c>
      <c r="AX2949" s="13" t="s">
        <v>76</v>
      </c>
      <c r="AY2949" s="255" t="s">
        <v>205</v>
      </c>
    </row>
    <row r="2950" s="14" customFormat="1">
      <c r="A2950" s="14"/>
      <c r="B2950" s="256"/>
      <c r="C2950" s="257"/>
      <c r="D2950" s="247" t="s">
        <v>218</v>
      </c>
      <c r="E2950" s="258" t="s">
        <v>1</v>
      </c>
      <c r="F2950" s="259" t="s">
        <v>2050</v>
      </c>
      <c r="G2950" s="257"/>
      <c r="H2950" s="260">
        <v>5.04</v>
      </c>
      <c r="I2950" s="261"/>
      <c r="J2950" s="257"/>
      <c r="K2950" s="257"/>
      <c r="L2950" s="262"/>
      <c r="M2950" s="263"/>
      <c r="N2950" s="264"/>
      <c r="O2950" s="264"/>
      <c r="P2950" s="264"/>
      <c r="Q2950" s="264"/>
      <c r="R2950" s="264"/>
      <c r="S2950" s="264"/>
      <c r="T2950" s="265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T2950" s="266" t="s">
        <v>218</v>
      </c>
      <c r="AU2950" s="266" t="s">
        <v>85</v>
      </c>
      <c r="AV2950" s="14" t="s">
        <v>85</v>
      </c>
      <c r="AW2950" s="14" t="s">
        <v>32</v>
      </c>
      <c r="AX2950" s="14" t="s">
        <v>76</v>
      </c>
      <c r="AY2950" s="266" t="s">
        <v>205</v>
      </c>
    </row>
    <row r="2951" s="16" customFormat="1">
      <c r="A2951" s="16"/>
      <c r="B2951" s="278"/>
      <c r="C2951" s="279"/>
      <c r="D2951" s="247" t="s">
        <v>218</v>
      </c>
      <c r="E2951" s="280" t="s">
        <v>1</v>
      </c>
      <c r="F2951" s="281" t="s">
        <v>241</v>
      </c>
      <c r="G2951" s="279"/>
      <c r="H2951" s="282">
        <v>5.04</v>
      </c>
      <c r="I2951" s="283"/>
      <c r="J2951" s="279"/>
      <c r="K2951" s="279"/>
      <c r="L2951" s="284"/>
      <c r="M2951" s="285"/>
      <c r="N2951" s="286"/>
      <c r="O2951" s="286"/>
      <c r="P2951" s="286"/>
      <c r="Q2951" s="286"/>
      <c r="R2951" s="286"/>
      <c r="S2951" s="286"/>
      <c r="T2951" s="287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T2951" s="288" t="s">
        <v>218</v>
      </c>
      <c r="AU2951" s="288" t="s">
        <v>85</v>
      </c>
      <c r="AV2951" s="16" t="s">
        <v>214</v>
      </c>
      <c r="AW2951" s="16" t="s">
        <v>32</v>
      </c>
      <c r="AX2951" s="16" t="s">
        <v>76</v>
      </c>
      <c r="AY2951" s="288" t="s">
        <v>205</v>
      </c>
    </row>
    <row r="2952" s="15" customFormat="1">
      <c r="A2952" s="15"/>
      <c r="B2952" s="267"/>
      <c r="C2952" s="268"/>
      <c r="D2952" s="247" t="s">
        <v>218</v>
      </c>
      <c r="E2952" s="269" t="s">
        <v>1</v>
      </c>
      <c r="F2952" s="270" t="s">
        <v>229</v>
      </c>
      <c r="G2952" s="268"/>
      <c r="H2952" s="271">
        <v>71.769999999999996</v>
      </c>
      <c r="I2952" s="272"/>
      <c r="J2952" s="268"/>
      <c r="K2952" s="268"/>
      <c r="L2952" s="273"/>
      <c r="M2952" s="274"/>
      <c r="N2952" s="275"/>
      <c r="O2952" s="275"/>
      <c r="P2952" s="275"/>
      <c r="Q2952" s="275"/>
      <c r="R2952" s="275"/>
      <c r="S2952" s="275"/>
      <c r="T2952" s="276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T2952" s="277" t="s">
        <v>218</v>
      </c>
      <c r="AU2952" s="277" t="s">
        <v>85</v>
      </c>
      <c r="AV2952" s="15" t="s">
        <v>213</v>
      </c>
      <c r="AW2952" s="15" t="s">
        <v>32</v>
      </c>
      <c r="AX2952" s="15" t="s">
        <v>83</v>
      </c>
      <c r="AY2952" s="277" t="s">
        <v>205</v>
      </c>
    </row>
    <row r="2953" s="2" customFormat="1" ht="16.5" customHeight="1">
      <c r="A2953" s="39"/>
      <c r="B2953" s="40"/>
      <c r="C2953" s="227" t="s">
        <v>2509</v>
      </c>
      <c r="D2953" s="227" t="s">
        <v>208</v>
      </c>
      <c r="E2953" s="228" t="s">
        <v>2510</v>
      </c>
      <c r="F2953" s="229" t="s">
        <v>2511</v>
      </c>
      <c r="G2953" s="230" t="s">
        <v>255</v>
      </c>
      <c r="H2953" s="231">
        <v>103.64</v>
      </c>
      <c r="I2953" s="232"/>
      <c r="J2953" s="233">
        <f>ROUND(I2953*H2953,2)</f>
        <v>0</v>
      </c>
      <c r="K2953" s="229" t="s">
        <v>212</v>
      </c>
      <c r="L2953" s="45"/>
      <c r="M2953" s="234" t="s">
        <v>1</v>
      </c>
      <c r="N2953" s="235" t="s">
        <v>41</v>
      </c>
      <c r="O2953" s="92"/>
      <c r="P2953" s="236">
        <f>O2953*H2953</f>
        <v>0</v>
      </c>
      <c r="Q2953" s="236">
        <v>9.0000000000000006E-05</v>
      </c>
      <c r="R2953" s="236">
        <f>Q2953*H2953</f>
        <v>0.0093276000000000001</v>
      </c>
      <c r="S2953" s="236">
        <v>0</v>
      </c>
      <c r="T2953" s="237">
        <f>S2953*H2953</f>
        <v>0</v>
      </c>
      <c r="U2953" s="39"/>
      <c r="V2953" s="39"/>
      <c r="W2953" s="39"/>
      <c r="X2953" s="39"/>
      <c r="Y2953" s="39"/>
      <c r="Z2953" s="39"/>
      <c r="AA2953" s="39"/>
      <c r="AB2953" s="39"/>
      <c r="AC2953" s="39"/>
      <c r="AD2953" s="39"/>
      <c r="AE2953" s="39"/>
      <c r="AR2953" s="238" t="s">
        <v>303</v>
      </c>
      <c r="AT2953" s="238" t="s">
        <v>208</v>
      </c>
      <c r="AU2953" s="238" t="s">
        <v>85</v>
      </c>
      <c r="AY2953" s="18" t="s">
        <v>205</v>
      </c>
      <c r="BE2953" s="239">
        <f>IF(N2953="základní",J2953,0)</f>
        <v>0</v>
      </c>
      <c r="BF2953" s="239">
        <f>IF(N2953="snížená",J2953,0)</f>
        <v>0</v>
      </c>
      <c r="BG2953" s="239">
        <f>IF(N2953="zákl. přenesená",J2953,0)</f>
        <v>0</v>
      </c>
      <c r="BH2953" s="239">
        <f>IF(N2953="sníž. přenesená",J2953,0)</f>
        <v>0</v>
      </c>
      <c r="BI2953" s="239">
        <f>IF(N2953="nulová",J2953,0)</f>
        <v>0</v>
      </c>
      <c r="BJ2953" s="18" t="s">
        <v>83</v>
      </c>
      <c r="BK2953" s="239">
        <f>ROUND(I2953*H2953,2)</f>
        <v>0</v>
      </c>
      <c r="BL2953" s="18" t="s">
        <v>303</v>
      </c>
      <c r="BM2953" s="238" t="s">
        <v>2512</v>
      </c>
    </row>
    <row r="2954" s="2" customFormat="1">
      <c r="A2954" s="39"/>
      <c r="B2954" s="40"/>
      <c r="C2954" s="41"/>
      <c r="D2954" s="240" t="s">
        <v>216</v>
      </c>
      <c r="E2954" s="41"/>
      <c r="F2954" s="241" t="s">
        <v>2513</v>
      </c>
      <c r="G2954" s="41"/>
      <c r="H2954" s="41"/>
      <c r="I2954" s="242"/>
      <c r="J2954" s="41"/>
      <c r="K2954" s="41"/>
      <c r="L2954" s="45"/>
      <c r="M2954" s="243"/>
      <c r="N2954" s="244"/>
      <c r="O2954" s="92"/>
      <c r="P2954" s="92"/>
      <c r="Q2954" s="92"/>
      <c r="R2954" s="92"/>
      <c r="S2954" s="92"/>
      <c r="T2954" s="93"/>
      <c r="U2954" s="39"/>
      <c r="V2954" s="39"/>
      <c r="W2954" s="39"/>
      <c r="X2954" s="39"/>
      <c r="Y2954" s="39"/>
      <c r="Z2954" s="39"/>
      <c r="AA2954" s="39"/>
      <c r="AB2954" s="39"/>
      <c r="AC2954" s="39"/>
      <c r="AD2954" s="39"/>
      <c r="AE2954" s="39"/>
      <c r="AT2954" s="18" t="s">
        <v>216</v>
      </c>
      <c r="AU2954" s="18" t="s">
        <v>85</v>
      </c>
    </row>
    <row r="2955" s="13" customFormat="1">
      <c r="A2955" s="13"/>
      <c r="B2955" s="245"/>
      <c r="C2955" s="246"/>
      <c r="D2955" s="247" t="s">
        <v>218</v>
      </c>
      <c r="E2955" s="248" t="s">
        <v>1</v>
      </c>
      <c r="F2955" s="249" t="s">
        <v>219</v>
      </c>
      <c r="G2955" s="246"/>
      <c r="H2955" s="248" t="s">
        <v>1</v>
      </c>
      <c r="I2955" s="250"/>
      <c r="J2955" s="246"/>
      <c r="K2955" s="246"/>
      <c r="L2955" s="251"/>
      <c r="M2955" s="252"/>
      <c r="N2955" s="253"/>
      <c r="O2955" s="253"/>
      <c r="P2955" s="253"/>
      <c r="Q2955" s="253"/>
      <c r="R2955" s="253"/>
      <c r="S2955" s="253"/>
      <c r="T2955" s="254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T2955" s="255" t="s">
        <v>218</v>
      </c>
      <c r="AU2955" s="255" t="s">
        <v>85</v>
      </c>
      <c r="AV2955" s="13" t="s">
        <v>83</v>
      </c>
      <c r="AW2955" s="13" t="s">
        <v>32</v>
      </c>
      <c r="AX2955" s="13" t="s">
        <v>76</v>
      </c>
      <c r="AY2955" s="255" t="s">
        <v>205</v>
      </c>
    </row>
    <row r="2956" s="13" customFormat="1">
      <c r="A2956" s="13"/>
      <c r="B2956" s="245"/>
      <c r="C2956" s="246"/>
      <c r="D2956" s="247" t="s">
        <v>218</v>
      </c>
      <c r="E2956" s="248" t="s">
        <v>1</v>
      </c>
      <c r="F2956" s="249" t="s">
        <v>220</v>
      </c>
      <c r="G2956" s="246"/>
      <c r="H2956" s="248" t="s">
        <v>1</v>
      </c>
      <c r="I2956" s="250"/>
      <c r="J2956" s="246"/>
      <c r="K2956" s="246"/>
      <c r="L2956" s="251"/>
      <c r="M2956" s="252"/>
      <c r="N2956" s="253"/>
      <c r="O2956" s="253"/>
      <c r="P2956" s="253"/>
      <c r="Q2956" s="253"/>
      <c r="R2956" s="253"/>
      <c r="S2956" s="253"/>
      <c r="T2956" s="254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55" t="s">
        <v>218</v>
      </c>
      <c r="AU2956" s="255" t="s">
        <v>85</v>
      </c>
      <c r="AV2956" s="13" t="s">
        <v>83</v>
      </c>
      <c r="AW2956" s="13" t="s">
        <v>32</v>
      </c>
      <c r="AX2956" s="13" t="s">
        <v>76</v>
      </c>
      <c r="AY2956" s="255" t="s">
        <v>205</v>
      </c>
    </row>
    <row r="2957" s="13" customFormat="1">
      <c r="A2957" s="13"/>
      <c r="B2957" s="245"/>
      <c r="C2957" s="246"/>
      <c r="D2957" s="247" t="s">
        <v>218</v>
      </c>
      <c r="E2957" s="248" t="s">
        <v>1</v>
      </c>
      <c r="F2957" s="249" t="s">
        <v>222</v>
      </c>
      <c r="G2957" s="246"/>
      <c r="H2957" s="248" t="s">
        <v>1</v>
      </c>
      <c r="I2957" s="250"/>
      <c r="J2957" s="246"/>
      <c r="K2957" s="246"/>
      <c r="L2957" s="251"/>
      <c r="M2957" s="252"/>
      <c r="N2957" s="253"/>
      <c r="O2957" s="253"/>
      <c r="P2957" s="253"/>
      <c r="Q2957" s="253"/>
      <c r="R2957" s="253"/>
      <c r="S2957" s="253"/>
      <c r="T2957" s="254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T2957" s="255" t="s">
        <v>218</v>
      </c>
      <c r="AU2957" s="255" t="s">
        <v>85</v>
      </c>
      <c r="AV2957" s="13" t="s">
        <v>83</v>
      </c>
      <c r="AW2957" s="13" t="s">
        <v>32</v>
      </c>
      <c r="AX2957" s="13" t="s">
        <v>76</v>
      </c>
      <c r="AY2957" s="255" t="s">
        <v>205</v>
      </c>
    </row>
    <row r="2958" s="13" customFormat="1">
      <c r="A2958" s="13"/>
      <c r="B2958" s="245"/>
      <c r="C2958" s="246"/>
      <c r="D2958" s="247" t="s">
        <v>218</v>
      </c>
      <c r="E2958" s="248" t="s">
        <v>1</v>
      </c>
      <c r="F2958" s="249" t="s">
        <v>1201</v>
      </c>
      <c r="G2958" s="246"/>
      <c r="H2958" s="248" t="s">
        <v>1</v>
      </c>
      <c r="I2958" s="250"/>
      <c r="J2958" s="246"/>
      <c r="K2958" s="246"/>
      <c r="L2958" s="251"/>
      <c r="M2958" s="252"/>
      <c r="N2958" s="253"/>
      <c r="O2958" s="253"/>
      <c r="P2958" s="253"/>
      <c r="Q2958" s="253"/>
      <c r="R2958" s="253"/>
      <c r="S2958" s="253"/>
      <c r="T2958" s="254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T2958" s="255" t="s">
        <v>218</v>
      </c>
      <c r="AU2958" s="255" t="s">
        <v>85</v>
      </c>
      <c r="AV2958" s="13" t="s">
        <v>83</v>
      </c>
      <c r="AW2958" s="13" t="s">
        <v>32</v>
      </c>
      <c r="AX2958" s="13" t="s">
        <v>76</v>
      </c>
      <c r="AY2958" s="255" t="s">
        <v>205</v>
      </c>
    </row>
    <row r="2959" s="14" customFormat="1">
      <c r="A2959" s="14"/>
      <c r="B2959" s="256"/>
      <c r="C2959" s="257"/>
      <c r="D2959" s="247" t="s">
        <v>218</v>
      </c>
      <c r="E2959" s="258" t="s">
        <v>1</v>
      </c>
      <c r="F2959" s="259" t="s">
        <v>2514</v>
      </c>
      <c r="G2959" s="257"/>
      <c r="H2959" s="260">
        <v>12.6</v>
      </c>
      <c r="I2959" s="261"/>
      <c r="J2959" s="257"/>
      <c r="K2959" s="257"/>
      <c r="L2959" s="262"/>
      <c r="M2959" s="263"/>
      <c r="N2959" s="264"/>
      <c r="O2959" s="264"/>
      <c r="P2959" s="264"/>
      <c r="Q2959" s="264"/>
      <c r="R2959" s="264"/>
      <c r="S2959" s="264"/>
      <c r="T2959" s="265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T2959" s="266" t="s">
        <v>218</v>
      </c>
      <c r="AU2959" s="266" t="s">
        <v>85</v>
      </c>
      <c r="AV2959" s="14" t="s">
        <v>85</v>
      </c>
      <c r="AW2959" s="14" t="s">
        <v>32</v>
      </c>
      <c r="AX2959" s="14" t="s">
        <v>76</v>
      </c>
      <c r="AY2959" s="266" t="s">
        <v>205</v>
      </c>
    </row>
    <row r="2960" s="14" customFormat="1">
      <c r="A2960" s="14"/>
      <c r="B2960" s="256"/>
      <c r="C2960" s="257"/>
      <c r="D2960" s="247" t="s">
        <v>218</v>
      </c>
      <c r="E2960" s="258" t="s">
        <v>1</v>
      </c>
      <c r="F2960" s="259" t="s">
        <v>2515</v>
      </c>
      <c r="G2960" s="257"/>
      <c r="H2960" s="260">
        <v>16.800000000000001</v>
      </c>
      <c r="I2960" s="261"/>
      <c r="J2960" s="257"/>
      <c r="K2960" s="257"/>
      <c r="L2960" s="262"/>
      <c r="M2960" s="263"/>
      <c r="N2960" s="264"/>
      <c r="O2960" s="264"/>
      <c r="P2960" s="264"/>
      <c r="Q2960" s="264"/>
      <c r="R2960" s="264"/>
      <c r="S2960" s="264"/>
      <c r="T2960" s="265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T2960" s="266" t="s">
        <v>218</v>
      </c>
      <c r="AU2960" s="266" t="s">
        <v>85</v>
      </c>
      <c r="AV2960" s="14" t="s">
        <v>85</v>
      </c>
      <c r="AW2960" s="14" t="s">
        <v>32</v>
      </c>
      <c r="AX2960" s="14" t="s">
        <v>76</v>
      </c>
      <c r="AY2960" s="266" t="s">
        <v>205</v>
      </c>
    </row>
    <row r="2961" s="14" customFormat="1">
      <c r="A2961" s="14"/>
      <c r="B2961" s="256"/>
      <c r="C2961" s="257"/>
      <c r="D2961" s="247" t="s">
        <v>218</v>
      </c>
      <c r="E2961" s="258" t="s">
        <v>1</v>
      </c>
      <c r="F2961" s="259" t="s">
        <v>2516</v>
      </c>
      <c r="G2961" s="257"/>
      <c r="H2961" s="260">
        <v>10.1</v>
      </c>
      <c r="I2961" s="261"/>
      <c r="J2961" s="257"/>
      <c r="K2961" s="257"/>
      <c r="L2961" s="262"/>
      <c r="M2961" s="263"/>
      <c r="N2961" s="264"/>
      <c r="O2961" s="264"/>
      <c r="P2961" s="264"/>
      <c r="Q2961" s="264"/>
      <c r="R2961" s="264"/>
      <c r="S2961" s="264"/>
      <c r="T2961" s="265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T2961" s="266" t="s">
        <v>218</v>
      </c>
      <c r="AU2961" s="266" t="s">
        <v>85</v>
      </c>
      <c r="AV2961" s="14" t="s">
        <v>85</v>
      </c>
      <c r="AW2961" s="14" t="s">
        <v>32</v>
      </c>
      <c r="AX2961" s="14" t="s">
        <v>76</v>
      </c>
      <c r="AY2961" s="266" t="s">
        <v>205</v>
      </c>
    </row>
    <row r="2962" s="14" customFormat="1">
      <c r="A2962" s="14"/>
      <c r="B2962" s="256"/>
      <c r="C2962" s="257"/>
      <c r="D2962" s="247" t="s">
        <v>218</v>
      </c>
      <c r="E2962" s="258" t="s">
        <v>1</v>
      </c>
      <c r="F2962" s="259" t="s">
        <v>2517</v>
      </c>
      <c r="G2962" s="257"/>
      <c r="H2962" s="260">
        <v>11</v>
      </c>
      <c r="I2962" s="261"/>
      <c r="J2962" s="257"/>
      <c r="K2962" s="257"/>
      <c r="L2962" s="262"/>
      <c r="M2962" s="263"/>
      <c r="N2962" s="264"/>
      <c r="O2962" s="264"/>
      <c r="P2962" s="264"/>
      <c r="Q2962" s="264"/>
      <c r="R2962" s="264"/>
      <c r="S2962" s="264"/>
      <c r="T2962" s="265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T2962" s="266" t="s">
        <v>218</v>
      </c>
      <c r="AU2962" s="266" t="s">
        <v>85</v>
      </c>
      <c r="AV2962" s="14" t="s">
        <v>85</v>
      </c>
      <c r="AW2962" s="14" t="s">
        <v>32</v>
      </c>
      <c r="AX2962" s="14" t="s">
        <v>76</v>
      </c>
      <c r="AY2962" s="266" t="s">
        <v>205</v>
      </c>
    </row>
    <row r="2963" s="16" customFormat="1">
      <c r="A2963" s="16"/>
      <c r="B2963" s="278"/>
      <c r="C2963" s="279"/>
      <c r="D2963" s="247" t="s">
        <v>218</v>
      </c>
      <c r="E2963" s="280" t="s">
        <v>1</v>
      </c>
      <c r="F2963" s="281" t="s">
        <v>241</v>
      </c>
      <c r="G2963" s="279"/>
      <c r="H2963" s="282">
        <v>50.5</v>
      </c>
      <c r="I2963" s="283"/>
      <c r="J2963" s="279"/>
      <c r="K2963" s="279"/>
      <c r="L2963" s="284"/>
      <c r="M2963" s="285"/>
      <c r="N2963" s="286"/>
      <c r="O2963" s="286"/>
      <c r="P2963" s="286"/>
      <c r="Q2963" s="286"/>
      <c r="R2963" s="286"/>
      <c r="S2963" s="286"/>
      <c r="T2963" s="287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T2963" s="288" t="s">
        <v>218</v>
      </c>
      <c r="AU2963" s="288" t="s">
        <v>85</v>
      </c>
      <c r="AV2963" s="16" t="s">
        <v>214</v>
      </c>
      <c r="AW2963" s="16" t="s">
        <v>32</v>
      </c>
      <c r="AX2963" s="16" t="s">
        <v>76</v>
      </c>
      <c r="AY2963" s="288" t="s">
        <v>205</v>
      </c>
    </row>
    <row r="2964" s="13" customFormat="1">
      <c r="A2964" s="13"/>
      <c r="B2964" s="245"/>
      <c r="C2964" s="246"/>
      <c r="D2964" s="247" t="s">
        <v>218</v>
      </c>
      <c r="E2964" s="248" t="s">
        <v>1</v>
      </c>
      <c r="F2964" s="249" t="s">
        <v>2436</v>
      </c>
      <c r="G2964" s="246"/>
      <c r="H2964" s="248" t="s">
        <v>1</v>
      </c>
      <c r="I2964" s="250"/>
      <c r="J2964" s="246"/>
      <c r="K2964" s="246"/>
      <c r="L2964" s="251"/>
      <c r="M2964" s="252"/>
      <c r="N2964" s="253"/>
      <c r="O2964" s="253"/>
      <c r="P2964" s="253"/>
      <c r="Q2964" s="253"/>
      <c r="R2964" s="253"/>
      <c r="S2964" s="253"/>
      <c r="T2964" s="254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T2964" s="255" t="s">
        <v>218</v>
      </c>
      <c r="AU2964" s="255" t="s">
        <v>85</v>
      </c>
      <c r="AV2964" s="13" t="s">
        <v>83</v>
      </c>
      <c r="AW2964" s="13" t="s">
        <v>32</v>
      </c>
      <c r="AX2964" s="13" t="s">
        <v>76</v>
      </c>
      <c r="AY2964" s="255" t="s">
        <v>205</v>
      </c>
    </row>
    <row r="2965" s="14" customFormat="1">
      <c r="A2965" s="14"/>
      <c r="B2965" s="256"/>
      <c r="C2965" s="257"/>
      <c r="D2965" s="247" t="s">
        <v>218</v>
      </c>
      <c r="E2965" s="258" t="s">
        <v>1</v>
      </c>
      <c r="F2965" s="259" t="s">
        <v>2518</v>
      </c>
      <c r="G2965" s="257"/>
      <c r="H2965" s="260">
        <v>15.1</v>
      </c>
      <c r="I2965" s="261"/>
      <c r="J2965" s="257"/>
      <c r="K2965" s="257"/>
      <c r="L2965" s="262"/>
      <c r="M2965" s="263"/>
      <c r="N2965" s="264"/>
      <c r="O2965" s="264"/>
      <c r="P2965" s="264"/>
      <c r="Q2965" s="264"/>
      <c r="R2965" s="264"/>
      <c r="S2965" s="264"/>
      <c r="T2965" s="265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T2965" s="266" t="s">
        <v>218</v>
      </c>
      <c r="AU2965" s="266" t="s">
        <v>85</v>
      </c>
      <c r="AV2965" s="14" t="s">
        <v>85</v>
      </c>
      <c r="AW2965" s="14" t="s">
        <v>32</v>
      </c>
      <c r="AX2965" s="14" t="s">
        <v>76</v>
      </c>
      <c r="AY2965" s="266" t="s">
        <v>205</v>
      </c>
    </row>
    <row r="2966" s="14" customFormat="1">
      <c r="A2966" s="14"/>
      <c r="B2966" s="256"/>
      <c r="C2966" s="257"/>
      <c r="D2966" s="247" t="s">
        <v>218</v>
      </c>
      <c r="E2966" s="258" t="s">
        <v>1</v>
      </c>
      <c r="F2966" s="259" t="s">
        <v>2519</v>
      </c>
      <c r="G2966" s="257"/>
      <c r="H2966" s="260">
        <v>18</v>
      </c>
      <c r="I2966" s="261"/>
      <c r="J2966" s="257"/>
      <c r="K2966" s="257"/>
      <c r="L2966" s="262"/>
      <c r="M2966" s="263"/>
      <c r="N2966" s="264"/>
      <c r="O2966" s="264"/>
      <c r="P2966" s="264"/>
      <c r="Q2966" s="264"/>
      <c r="R2966" s="264"/>
      <c r="S2966" s="264"/>
      <c r="T2966" s="265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66" t="s">
        <v>218</v>
      </c>
      <c r="AU2966" s="266" t="s">
        <v>85</v>
      </c>
      <c r="AV2966" s="14" t="s">
        <v>85</v>
      </c>
      <c r="AW2966" s="14" t="s">
        <v>32</v>
      </c>
      <c r="AX2966" s="14" t="s">
        <v>76</v>
      </c>
      <c r="AY2966" s="266" t="s">
        <v>205</v>
      </c>
    </row>
    <row r="2967" s="14" customFormat="1">
      <c r="A2967" s="14"/>
      <c r="B2967" s="256"/>
      <c r="C2967" s="257"/>
      <c r="D2967" s="247" t="s">
        <v>218</v>
      </c>
      <c r="E2967" s="258" t="s">
        <v>1</v>
      </c>
      <c r="F2967" s="259" t="s">
        <v>2520</v>
      </c>
      <c r="G2967" s="257"/>
      <c r="H2967" s="260">
        <v>15</v>
      </c>
      <c r="I2967" s="261"/>
      <c r="J2967" s="257"/>
      <c r="K2967" s="257"/>
      <c r="L2967" s="262"/>
      <c r="M2967" s="263"/>
      <c r="N2967" s="264"/>
      <c r="O2967" s="264"/>
      <c r="P2967" s="264"/>
      <c r="Q2967" s="264"/>
      <c r="R2967" s="264"/>
      <c r="S2967" s="264"/>
      <c r="T2967" s="265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T2967" s="266" t="s">
        <v>218</v>
      </c>
      <c r="AU2967" s="266" t="s">
        <v>85</v>
      </c>
      <c r="AV2967" s="14" t="s">
        <v>85</v>
      </c>
      <c r="AW2967" s="14" t="s">
        <v>32</v>
      </c>
      <c r="AX2967" s="14" t="s">
        <v>76</v>
      </c>
      <c r="AY2967" s="266" t="s">
        <v>205</v>
      </c>
    </row>
    <row r="2968" s="16" customFormat="1">
      <c r="A2968" s="16"/>
      <c r="B2968" s="278"/>
      <c r="C2968" s="279"/>
      <c r="D2968" s="247" t="s">
        <v>218</v>
      </c>
      <c r="E2968" s="280" t="s">
        <v>1</v>
      </c>
      <c r="F2968" s="281" t="s">
        <v>241</v>
      </c>
      <c r="G2968" s="279"/>
      <c r="H2968" s="282">
        <v>48.100000000000001</v>
      </c>
      <c r="I2968" s="283"/>
      <c r="J2968" s="279"/>
      <c r="K2968" s="279"/>
      <c r="L2968" s="284"/>
      <c r="M2968" s="285"/>
      <c r="N2968" s="286"/>
      <c r="O2968" s="286"/>
      <c r="P2968" s="286"/>
      <c r="Q2968" s="286"/>
      <c r="R2968" s="286"/>
      <c r="S2968" s="286"/>
      <c r="T2968" s="287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T2968" s="288" t="s">
        <v>218</v>
      </c>
      <c r="AU2968" s="288" t="s">
        <v>85</v>
      </c>
      <c r="AV2968" s="16" t="s">
        <v>214</v>
      </c>
      <c r="AW2968" s="16" t="s">
        <v>32</v>
      </c>
      <c r="AX2968" s="16" t="s">
        <v>76</v>
      </c>
      <c r="AY2968" s="288" t="s">
        <v>205</v>
      </c>
    </row>
    <row r="2969" s="13" customFormat="1">
      <c r="A2969" s="13"/>
      <c r="B2969" s="245"/>
      <c r="C2969" s="246"/>
      <c r="D2969" s="247" t="s">
        <v>218</v>
      </c>
      <c r="E2969" s="248" t="s">
        <v>1</v>
      </c>
      <c r="F2969" s="249" t="s">
        <v>2438</v>
      </c>
      <c r="G2969" s="246"/>
      <c r="H2969" s="248" t="s">
        <v>1</v>
      </c>
      <c r="I2969" s="250"/>
      <c r="J2969" s="246"/>
      <c r="K2969" s="246"/>
      <c r="L2969" s="251"/>
      <c r="M2969" s="252"/>
      <c r="N2969" s="253"/>
      <c r="O2969" s="253"/>
      <c r="P2969" s="253"/>
      <c r="Q2969" s="253"/>
      <c r="R2969" s="253"/>
      <c r="S2969" s="253"/>
      <c r="T2969" s="254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T2969" s="255" t="s">
        <v>218</v>
      </c>
      <c r="AU2969" s="255" t="s">
        <v>85</v>
      </c>
      <c r="AV2969" s="13" t="s">
        <v>83</v>
      </c>
      <c r="AW2969" s="13" t="s">
        <v>32</v>
      </c>
      <c r="AX2969" s="13" t="s">
        <v>76</v>
      </c>
      <c r="AY2969" s="255" t="s">
        <v>205</v>
      </c>
    </row>
    <row r="2970" s="14" customFormat="1">
      <c r="A2970" s="14"/>
      <c r="B2970" s="256"/>
      <c r="C2970" s="257"/>
      <c r="D2970" s="247" t="s">
        <v>218</v>
      </c>
      <c r="E2970" s="258" t="s">
        <v>1</v>
      </c>
      <c r="F2970" s="259" t="s">
        <v>2050</v>
      </c>
      <c r="G2970" s="257"/>
      <c r="H2970" s="260">
        <v>5.04</v>
      </c>
      <c r="I2970" s="261"/>
      <c r="J2970" s="257"/>
      <c r="K2970" s="257"/>
      <c r="L2970" s="262"/>
      <c r="M2970" s="263"/>
      <c r="N2970" s="264"/>
      <c r="O2970" s="264"/>
      <c r="P2970" s="264"/>
      <c r="Q2970" s="264"/>
      <c r="R2970" s="264"/>
      <c r="S2970" s="264"/>
      <c r="T2970" s="265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T2970" s="266" t="s">
        <v>218</v>
      </c>
      <c r="AU2970" s="266" t="s">
        <v>85</v>
      </c>
      <c r="AV2970" s="14" t="s">
        <v>85</v>
      </c>
      <c r="AW2970" s="14" t="s">
        <v>32</v>
      </c>
      <c r="AX2970" s="14" t="s">
        <v>76</v>
      </c>
      <c r="AY2970" s="266" t="s">
        <v>205</v>
      </c>
    </row>
    <row r="2971" s="16" customFormat="1">
      <c r="A2971" s="16"/>
      <c r="B2971" s="278"/>
      <c r="C2971" s="279"/>
      <c r="D2971" s="247" t="s">
        <v>218</v>
      </c>
      <c r="E2971" s="280" t="s">
        <v>1</v>
      </c>
      <c r="F2971" s="281" t="s">
        <v>241</v>
      </c>
      <c r="G2971" s="279"/>
      <c r="H2971" s="282">
        <v>5.04</v>
      </c>
      <c r="I2971" s="283"/>
      <c r="J2971" s="279"/>
      <c r="K2971" s="279"/>
      <c r="L2971" s="284"/>
      <c r="M2971" s="285"/>
      <c r="N2971" s="286"/>
      <c r="O2971" s="286"/>
      <c r="P2971" s="286"/>
      <c r="Q2971" s="286"/>
      <c r="R2971" s="286"/>
      <c r="S2971" s="286"/>
      <c r="T2971" s="287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T2971" s="288" t="s">
        <v>218</v>
      </c>
      <c r="AU2971" s="288" t="s">
        <v>85</v>
      </c>
      <c r="AV2971" s="16" t="s">
        <v>214</v>
      </c>
      <c r="AW2971" s="16" t="s">
        <v>32</v>
      </c>
      <c r="AX2971" s="16" t="s">
        <v>76</v>
      </c>
      <c r="AY2971" s="288" t="s">
        <v>205</v>
      </c>
    </row>
    <row r="2972" s="15" customFormat="1">
      <c r="A2972" s="15"/>
      <c r="B2972" s="267"/>
      <c r="C2972" s="268"/>
      <c r="D2972" s="247" t="s">
        <v>218</v>
      </c>
      <c r="E2972" s="269" t="s">
        <v>1</v>
      </c>
      <c r="F2972" s="270" t="s">
        <v>229</v>
      </c>
      <c r="G2972" s="268"/>
      <c r="H2972" s="271">
        <v>103.64</v>
      </c>
      <c r="I2972" s="272"/>
      <c r="J2972" s="268"/>
      <c r="K2972" s="268"/>
      <c r="L2972" s="273"/>
      <c r="M2972" s="274"/>
      <c r="N2972" s="275"/>
      <c r="O2972" s="275"/>
      <c r="P2972" s="275"/>
      <c r="Q2972" s="275"/>
      <c r="R2972" s="275"/>
      <c r="S2972" s="275"/>
      <c r="T2972" s="276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T2972" s="277" t="s">
        <v>218</v>
      </c>
      <c r="AU2972" s="277" t="s">
        <v>85</v>
      </c>
      <c r="AV2972" s="15" t="s">
        <v>213</v>
      </c>
      <c r="AW2972" s="15" t="s">
        <v>32</v>
      </c>
      <c r="AX2972" s="15" t="s">
        <v>83</v>
      </c>
      <c r="AY2972" s="277" t="s">
        <v>205</v>
      </c>
    </row>
    <row r="2973" s="2" customFormat="1" ht="21.75" customHeight="1">
      <c r="A2973" s="39"/>
      <c r="B2973" s="40"/>
      <c r="C2973" s="227" t="s">
        <v>2521</v>
      </c>
      <c r="D2973" s="227" t="s">
        <v>208</v>
      </c>
      <c r="E2973" s="228" t="s">
        <v>2522</v>
      </c>
      <c r="F2973" s="229" t="s">
        <v>2523</v>
      </c>
      <c r="G2973" s="230" t="s">
        <v>255</v>
      </c>
      <c r="H2973" s="231">
        <v>131.33000000000001</v>
      </c>
      <c r="I2973" s="232"/>
      <c r="J2973" s="233">
        <f>ROUND(I2973*H2973,2)</f>
        <v>0</v>
      </c>
      <c r="K2973" s="229" t="s">
        <v>212</v>
      </c>
      <c r="L2973" s="45"/>
      <c r="M2973" s="234" t="s">
        <v>1</v>
      </c>
      <c r="N2973" s="235" t="s">
        <v>41</v>
      </c>
      <c r="O2973" s="92"/>
      <c r="P2973" s="236">
        <f>O2973*H2973</f>
        <v>0</v>
      </c>
      <c r="Q2973" s="236">
        <v>0</v>
      </c>
      <c r="R2973" s="236">
        <f>Q2973*H2973</f>
        <v>0</v>
      </c>
      <c r="S2973" s="236">
        <v>0</v>
      </c>
      <c r="T2973" s="237">
        <f>S2973*H2973</f>
        <v>0</v>
      </c>
      <c r="U2973" s="39"/>
      <c r="V2973" s="39"/>
      <c r="W2973" s="39"/>
      <c r="X2973" s="39"/>
      <c r="Y2973" s="39"/>
      <c r="Z2973" s="39"/>
      <c r="AA2973" s="39"/>
      <c r="AB2973" s="39"/>
      <c r="AC2973" s="39"/>
      <c r="AD2973" s="39"/>
      <c r="AE2973" s="39"/>
      <c r="AR2973" s="238" t="s">
        <v>303</v>
      </c>
      <c r="AT2973" s="238" t="s">
        <v>208</v>
      </c>
      <c r="AU2973" s="238" t="s">
        <v>85</v>
      </c>
      <c r="AY2973" s="18" t="s">
        <v>205</v>
      </c>
      <c r="BE2973" s="239">
        <f>IF(N2973="základní",J2973,0)</f>
        <v>0</v>
      </c>
      <c r="BF2973" s="239">
        <f>IF(N2973="snížená",J2973,0)</f>
        <v>0</v>
      </c>
      <c r="BG2973" s="239">
        <f>IF(N2973="zákl. přenesená",J2973,0)</f>
        <v>0</v>
      </c>
      <c r="BH2973" s="239">
        <f>IF(N2973="sníž. přenesená",J2973,0)</f>
        <v>0</v>
      </c>
      <c r="BI2973" s="239">
        <f>IF(N2973="nulová",J2973,0)</f>
        <v>0</v>
      </c>
      <c r="BJ2973" s="18" t="s">
        <v>83</v>
      </c>
      <c r="BK2973" s="239">
        <f>ROUND(I2973*H2973,2)</f>
        <v>0</v>
      </c>
      <c r="BL2973" s="18" t="s">
        <v>303</v>
      </c>
      <c r="BM2973" s="238" t="s">
        <v>2524</v>
      </c>
    </row>
    <row r="2974" s="2" customFormat="1">
      <c r="A2974" s="39"/>
      <c r="B2974" s="40"/>
      <c r="C2974" s="41"/>
      <c r="D2974" s="240" t="s">
        <v>216</v>
      </c>
      <c r="E2974" s="41"/>
      <c r="F2974" s="241" t="s">
        <v>2525</v>
      </c>
      <c r="G2974" s="41"/>
      <c r="H2974" s="41"/>
      <c r="I2974" s="242"/>
      <c r="J2974" s="41"/>
      <c r="K2974" s="41"/>
      <c r="L2974" s="45"/>
      <c r="M2974" s="243"/>
      <c r="N2974" s="244"/>
      <c r="O2974" s="92"/>
      <c r="P2974" s="92"/>
      <c r="Q2974" s="92"/>
      <c r="R2974" s="92"/>
      <c r="S2974" s="92"/>
      <c r="T2974" s="93"/>
      <c r="U2974" s="39"/>
      <c r="V2974" s="39"/>
      <c r="W2974" s="39"/>
      <c r="X2974" s="39"/>
      <c r="Y2974" s="39"/>
      <c r="Z2974" s="39"/>
      <c r="AA2974" s="39"/>
      <c r="AB2974" s="39"/>
      <c r="AC2974" s="39"/>
      <c r="AD2974" s="39"/>
      <c r="AE2974" s="39"/>
      <c r="AT2974" s="18" t="s">
        <v>216</v>
      </c>
      <c r="AU2974" s="18" t="s">
        <v>85</v>
      </c>
    </row>
    <row r="2975" s="13" customFormat="1">
      <c r="A2975" s="13"/>
      <c r="B2975" s="245"/>
      <c r="C2975" s="246"/>
      <c r="D2975" s="247" t="s">
        <v>218</v>
      </c>
      <c r="E2975" s="248" t="s">
        <v>1</v>
      </c>
      <c r="F2975" s="249" t="s">
        <v>219</v>
      </c>
      <c r="G2975" s="246"/>
      <c r="H2975" s="248" t="s">
        <v>1</v>
      </c>
      <c r="I2975" s="250"/>
      <c r="J2975" s="246"/>
      <c r="K2975" s="246"/>
      <c r="L2975" s="251"/>
      <c r="M2975" s="252"/>
      <c r="N2975" s="253"/>
      <c r="O2975" s="253"/>
      <c r="P2975" s="253"/>
      <c r="Q2975" s="253"/>
      <c r="R2975" s="253"/>
      <c r="S2975" s="253"/>
      <c r="T2975" s="254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T2975" s="255" t="s">
        <v>218</v>
      </c>
      <c r="AU2975" s="255" t="s">
        <v>85</v>
      </c>
      <c r="AV2975" s="13" t="s">
        <v>83</v>
      </c>
      <c r="AW2975" s="13" t="s">
        <v>32</v>
      </c>
      <c r="AX2975" s="13" t="s">
        <v>76</v>
      </c>
      <c r="AY2975" s="255" t="s">
        <v>205</v>
      </c>
    </row>
    <row r="2976" s="13" customFormat="1">
      <c r="A2976" s="13"/>
      <c r="B2976" s="245"/>
      <c r="C2976" s="246"/>
      <c r="D2976" s="247" t="s">
        <v>218</v>
      </c>
      <c r="E2976" s="248" t="s">
        <v>1</v>
      </c>
      <c r="F2976" s="249" t="s">
        <v>220</v>
      </c>
      <c r="G2976" s="246"/>
      <c r="H2976" s="248" t="s">
        <v>1</v>
      </c>
      <c r="I2976" s="250"/>
      <c r="J2976" s="246"/>
      <c r="K2976" s="246"/>
      <c r="L2976" s="251"/>
      <c r="M2976" s="252"/>
      <c r="N2976" s="253"/>
      <c r="O2976" s="253"/>
      <c r="P2976" s="253"/>
      <c r="Q2976" s="253"/>
      <c r="R2976" s="253"/>
      <c r="S2976" s="253"/>
      <c r="T2976" s="254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T2976" s="255" t="s">
        <v>218</v>
      </c>
      <c r="AU2976" s="255" t="s">
        <v>85</v>
      </c>
      <c r="AV2976" s="13" t="s">
        <v>83</v>
      </c>
      <c r="AW2976" s="13" t="s">
        <v>32</v>
      </c>
      <c r="AX2976" s="13" t="s">
        <v>76</v>
      </c>
      <c r="AY2976" s="255" t="s">
        <v>205</v>
      </c>
    </row>
    <row r="2977" s="13" customFormat="1">
      <c r="A2977" s="13"/>
      <c r="B2977" s="245"/>
      <c r="C2977" s="246"/>
      <c r="D2977" s="247" t="s">
        <v>218</v>
      </c>
      <c r="E2977" s="248" t="s">
        <v>1</v>
      </c>
      <c r="F2977" s="249" t="s">
        <v>222</v>
      </c>
      <c r="G2977" s="246"/>
      <c r="H2977" s="248" t="s">
        <v>1</v>
      </c>
      <c r="I2977" s="250"/>
      <c r="J2977" s="246"/>
      <c r="K2977" s="246"/>
      <c r="L2977" s="251"/>
      <c r="M2977" s="252"/>
      <c r="N2977" s="253"/>
      <c r="O2977" s="253"/>
      <c r="P2977" s="253"/>
      <c r="Q2977" s="253"/>
      <c r="R2977" s="253"/>
      <c r="S2977" s="253"/>
      <c r="T2977" s="254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T2977" s="255" t="s">
        <v>218</v>
      </c>
      <c r="AU2977" s="255" t="s">
        <v>85</v>
      </c>
      <c r="AV2977" s="13" t="s">
        <v>83</v>
      </c>
      <c r="AW2977" s="13" t="s">
        <v>32</v>
      </c>
      <c r="AX2977" s="13" t="s">
        <v>76</v>
      </c>
      <c r="AY2977" s="255" t="s">
        <v>205</v>
      </c>
    </row>
    <row r="2978" s="13" customFormat="1">
      <c r="A2978" s="13"/>
      <c r="B2978" s="245"/>
      <c r="C2978" s="246"/>
      <c r="D2978" s="247" t="s">
        <v>218</v>
      </c>
      <c r="E2978" s="248" t="s">
        <v>1</v>
      </c>
      <c r="F2978" s="249" t="s">
        <v>2526</v>
      </c>
      <c r="G2978" s="246"/>
      <c r="H2978" s="248" t="s">
        <v>1</v>
      </c>
      <c r="I2978" s="250"/>
      <c r="J2978" s="246"/>
      <c r="K2978" s="246"/>
      <c r="L2978" s="251"/>
      <c r="M2978" s="252"/>
      <c r="N2978" s="253"/>
      <c r="O2978" s="253"/>
      <c r="P2978" s="253"/>
      <c r="Q2978" s="253"/>
      <c r="R2978" s="253"/>
      <c r="S2978" s="253"/>
      <c r="T2978" s="254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T2978" s="255" t="s">
        <v>218</v>
      </c>
      <c r="AU2978" s="255" t="s">
        <v>85</v>
      </c>
      <c r="AV2978" s="13" t="s">
        <v>83</v>
      </c>
      <c r="AW2978" s="13" t="s">
        <v>32</v>
      </c>
      <c r="AX2978" s="13" t="s">
        <v>76</v>
      </c>
      <c r="AY2978" s="255" t="s">
        <v>205</v>
      </c>
    </row>
    <row r="2979" s="13" customFormat="1">
      <c r="A2979" s="13"/>
      <c r="B2979" s="245"/>
      <c r="C2979" s="246"/>
      <c r="D2979" s="247" t="s">
        <v>218</v>
      </c>
      <c r="E2979" s="248" t="s">
        <v>1</v>
      </c>
      <c r="F2979" s="249" t="s">
        <v>222</v>
      </c>
      <c r="G2979" s="246"/>
      <c r="H2979" s="248" t="s">
        <v>1</v>
      </c>
      <c r="I2979" s="250"/>
      <c r="J2979" s="246"/>
      <c r="K2979" s="246"/>
      <c r="L2979" s="251"/>
      <c r="M2979" s="252"/>
      <c r="N2979" s="253"/>
      <c r="O2979" s="253"/>
      <c r="P2979" s="253"/>
      <c r="Q2979" s="253"/>
      <c r="R2979" s="253"/>
      <c r="S2979" s="253"/>
      <c r="T2979" s="254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T2979" s="255" t="s">
        <v>218</v>
      </c>
      <c r="AU2979" s="255" t="s">
        <v>85</v>
      </c>
      <c r="AV2979" s="13" t="s">
        <v>83</v>
      </c>
      <c r="AW2979" s="13" t="s">
        <v>32</v>
      </c>
      <c r="AX2979" s="13" t="s">
        <v>76</v>
      </c>
      <c r="AY2979" s="255" t="s">
        <v>205</v>
      </c>
    </row>
    <row r="2980" s="13" customFormat="1">
      <c r="A2980" s="13"/>
      <c r="B2980" s="245"/>
      <c r="C2980" s="246"/>
      <c r="D2980" s="247" t="s">
        <v>218</v>
      </c>
      <c r="E2980" s="248" t="s">
        <v>1</v>
      </c>
      <c r="F2980" s="249" t="s">
        <v>2436</v>
      </c>
      <c r="G2980" s="246"/>
      <c r="H2980" s="248" t="s">
        <v>1</v>
      </c>
      <c r="I2980" s="250"/>
      <c r="J2980" s="246"/>
      <c r="K2980" s="246"/>
      <c r="L2980" s="251"/>
      <c r="M2980" s="252"/>
      <c r="N2980" s="253"/>
      <c r="O2980" s="253"/>
      <c r="P2980" s="253"/>
      <c r="Q2980" s="253"/>
      <c r="R2980" s="253"/>
      <c r="S2980" s="253"/>
      <c r="T2980" s="254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T2980" s="255" t="s">
        <v>218</v>
      </c>
      <c r="AU2980" s="255" t="s">
        <v>85</v>
      </c>
      <c r="AV2980" s="13" t="s">
        <v>83</v>
      </c>
      <c r="AW2980" s="13" t="s">
        <v>32</v>
      </c>
      <c r="AX2980" s="13" t="s">
        <v>76</v>
      </c>
      <c r="AY2980" s="255" t="s">
        <v>205</v>
      </c>
    </row>
    <row r="2981" s="14" customFormat="1">
      <c r="A2981" s="14"/>
      <c r="B2981" s="256"/>
      <c r="C2981" s="257"/>
      <c r="D2981" s="247" t="s">
        <v>218</v>
      </c>
      <c r="E2981" s="258" t="s">
        <v>1</v>
      </c>
      <c r="F2981" s="259" t="s">
        <v>2489</v>
      </c>
      <c r="G2981" s="257"/>
      <c r="H2981" s="260">
        <v>15.1</v>
      </c>
      <c r="I2981" s="261"/>
      <c r="J2981" s="257"/>
      <c r="K2981" s="257"/>
      <c r="L2981" s="262"/>
      <c r="M2981" s="263"/>
      <c r="N2981" s="264"/>
      <c r="O2981" s="264"/>
      <c r="P2981" s="264"/>
      <c r="Q2981" s="264"/>
      <c r="R2981" s="264"/>
      <c r="S2981" s="264"/>
      <c r="T2981" s="265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T2981" s="266" t="s">
        <v>218</v>
      </c>
      <c r="AU2981" s="266" t="s">
        <v>85</v>
      </c>
      <c r="AV2981" s="14" t="s">
        <v>85</v>
      </c>
      <c r="AW2981" s="14" t="s">
        <v>32</v>
      </c>
      <c r="AX2981" s="14" t="s">
        <v>76</v>
      </c>
      <c r="AY2981" s="266" t="s">
        <v>205</v>
      </c>
    </row>
    <row r="2982" s="16" customFormat="1">
      <c r="A2982" s="16"/>
      <c r="B2982" s="278"/>
      <c r="C2982" s="279"/>
      <c r="D2982" s="247" t="s">
        <v>218</v>
      </c>
      <c r="E2982" s="280" t="s">
        <v>1</v>
      </c>
      <c r="F2982" s="281" t="s">
        <v>241</v>
      </c>
      <c r="G2982" s="279"/>
      <c r="H2982" s="282">
        <v>15.1</v>
      </c>
      <c r="I2982" s="283"/>
      <c r="J2982" s="279"/>
      <c r="K2982" s="279"/>
      <c r="L2982" s="284"/>
      <c r="M2982" s="285"/>
      <c r="N2982" s="286"/>
      <c r="O2982" s="286"/>
      <c r="P2982" s="286"/>
      <c r="Q2982" s="286"/>
      <c r="R2982" s="286"/>
      <c r="S2982" s="286"/>
      <c r="T2982" s="287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T2982" s="288" t="s">
        <v>218</v>
      </c>
      <c r="AU2982" s="288" t="s">
        <v>85</v>
      </c>
      <c r="AV2982" s="16" t="s">
        <v>214</v>
      </c>
      <c r="AW2982" s="16" t="s">
        <v>32</v>
      </c>
      <c r="AX2982" s="16" t="s">
        <v>76</v>
      </c>
      <c r="AY2982" s="288" t="s">
        <v>205</v>
      </c>
    </row>
    <row r="2983" s="13" customFormat="1">
      <c r="A2983" s="13"/>
      <c r="B2983" s="245"/>
      <c r="C2983" s="246"/>
      <c r="D2983" s="247" t="s">
        <v>218</v>
      </c>
      <c r="E2983" s="248" t="s">
        <v>1</v>
      </c>
      <c r="F2983" s="249" t="s">
        <v>2438</v>
      </c>
      <c r="G2983" s="246"/>
      <c r="H2983" s="248" t="s">
        <v>1</v>
      </c>
      <c r="I2983" s="250"/>
      <c r="J2983" s="246"/>
      <c r="K2983" s="246"/>
      <c r="L2983" s="251"/>
      <c r="M2983" s="252"/>
      <c r="N2983" s="253"/>
      <c r="O2983" s="253"/>
      <c r="P2983" s="253"/>
      <c r="Q2983" s="253"/>
      <c r="R2983" s="253"/>
      <c r="S2983" s="253"/>
      <c r="T2983" s="254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T2983" s="255" t="s">
        <v>218</v>
      </c>
      <c r="AU2983" s="255" t="s">
        <v>85</v>
      </c>
      <c r="AV2983" s="13" t="s">
        <v>83</v>
      </c>
      <c r="AW2983" s="13" t="s">
        <v>32</v>
      </c>
      <c r="AX2983" s="13" t="s">
        <v>76</v>
      </c>
      <c r="AY2983" s="255" t="s">
        <v>205</v>
      </c>
    </row>
    <row r="2984" s="14" customFormat="1">
      <c r="A2984" s="14"/>
      <c r="B2984" s="256"/>
      <c r="C2984" s="257"/>
      <c r="D2984" s="247" t="s">
        <v>218</v>
      </c>
      <c r="E2984" s="258" t="s">
        <v>1</v>
      </c>
      <c r="F2984" s="259" t="s">
        <v>2490</v>
      </c>
      <c r="G2984" s="257"/>
      <c r="H2984" s="260">
        <v>19.800000000000001</v>
      </c>
      <c r="I2984" s="261"/>
      <c r="J2984" s="257"/>
      <c r="K2984" s="257"/>
      <c r="L2984" s="262"/>
      <c r="M2984" s="263"/>
      <c r="N2984" s="264"/>
      <c r="O2984" s="264"/>
      <c r="P2984" s="264"/>
      <c r="Q2984" s="264"/>
      <c r="R2984" s="264"/>
      <c r="S2984" s="264"/>
      <c r="T2984" s="265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T2984" s="266" t="s">
        <v>218</v>
      </c>
      <c r="AU2984" s="266" t="s">
        <v>85</v>
      </c>
      <c r="AV2984" s="14" t="s">
        <v>85</v>
      </c>
      <c r="AW2984" s="14" t="s">
        <v>32</v>
      </c>
      <c r="AX2984" s="14" t="s">
        <v>76</v>
      </c>
      <c r="AY2984" s="266" t="s">
        <v>205</v>
      </c>
    </row>
    <row r="2985" s="16" customFormat="1">
      <c r="A2985" s="16"/>
      <c r="B2985" s="278"/>
      <c r="C2985" s="279"/>
      <c r="D2985" s="247" t="s">
        <v>218</v>
      </c>
      <c r="E2985" s="280" t="s">
        <v>1</v>
      </c>
      <c r="F2985" s="281" t="s">
        <v>241</v>
      </c>
      <c r="G2985" s="279"/>
      <c r="H2985" s="282">
        <v>19.800000000000001</v>
      </c>
      <c r="I2985" s="283"/>
      <c r="J2985" s="279"/>
      <c r="K2985" s="279"/>
      <c r="L2985" s="284"/>
      <c r="M2985" s="285"/>
      <c r="N2985" s="286"/>
      <c r="O2985" s="286"/>
      <c r="P2985" s="286"/>
      <c r="Q2985" s="286"/>
      <c r="R2985" s="286"/>
      <c r="S2985" s="286"/>
      <c r="T2985" s="287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T2985" s="288" t="s">
        <v>218</v>
      </c>
      <c r="AU2985" s="288" t="s">
        <v>85</v>
      </c>
      <c r="AV2985" s="16" t="s">
        <v>214</v>
      </c>
      <c r="AW2985" s="16" t="s">
        <v>32</v>
      </c>
      <c r="AX2985" s="16" t="s">
        <v>76</v>
      </c>
      <c r="AY2985" s="288" t="s">
        <v>205</v>
      </c>
    </row>
    <row r="2986" s="13" customFormat="1">
      <c r="A2986" s="13"/>
      <c r="B2986" s="245"/>
      <c r="C2986" s="246"/>
      <c r="D2986" s="247" t="s">
        <v>218</v>
      </c>
      <c r="E2986" s="248" t="s">
        <v>1</v>
      </c>
      <c r="F2986" s="249" t="s">
        <v>1208</v>
      </c>
      <c r="G2986" s="246"/>
      <c r="H2986" s="248" t="s">
        <v>1</v>
      </c>
      <c r="I2986" s="250"/>
      <c r="J2986" s="246"/>
      <c r="K2986" s="246"/>
      <c r="L2986" s="251"/>
      <c r="M2986" s="252"/>
      <c r="N2986" s="253"/>
      <c r="O2986" s="253"/>
      <c r="P2986" s="253"/>
      <c r="Q2986" s="253"/>
      <c r="R2986" s="253"/>
      <c r="S2986" s="253"/>
      <c r="T2986" s="254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T2986" s="255" t="s">
        <v>218</v>
      </c>
      <c r="AU2986" s="255" t="s">
        <v>85</v>
      </c>
      <c r="AV2986" s="13" t="s">
        <v>83</v>
      </c>
      <c r="AW2986" s="13" t="s">
        <v>32</v>
      </c>
      <c r="AX2986" s="13" t="s">
        <v>76</v>
      </c>
      <c r="AY2986" s="255" t="s">
        <v>205</v>
      </c>
    </row>
    <row r="2987" s="14" customFormat="1">
      <c r="A2987" s="14"/>
      <c r="B2987" s="256"/>
      <c r="C2987" s="257"/>
      <c r="D2987" s="247" t="s">
        <v>218</v>
      </c>
      <c r="E2987" s="258" t="s">
        <v>1</v>
      </c>
      <c r="F2987" s="259" t="s">
        <v>2491</v>
      </c>
      <c r="G2987" s="257"/>
      <c r="H2987" s="260">
        <v>31.969999999999999</v>
      </c>
      <c r="I2987" s="261"/>
      <c r="J2987" s="257"/>
      <c r="K2987" s="257"/>
      <c r="L2987" s="262"/>
      <c r="M2987" s="263"/>
      <c r="N2987" s="264"/>
      <c r="O2987" s="264"/>
      <c r="P2987" s="264"/>
      <c r="Q2987" s="264"/>
      <c r="R2987" s="264"/>
      <c r="S2987" s="264"/>
      <c r="T2987" s="265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T2987" s="266" t="s">
        <v>218</v>
      </c>
      <c r="AU2987" s="266" t="s">
        <v>85</v>
      </c>
      <c r="AV2987" s="14" t="s">
        <v>85</v>
      </c>
      <c r="AW2987" s="14" t="s">
        <v>32</v>
      </c>
      <c r="AX2987" s="14" t="s">
        <v>76</v>
      </c>
      <c r="AY2987" s="266" t="s">
        <v>205</v>
      </c>
    </row>
    <row r="2988" s="14" customFormat="1">
      <c r="A2988" s="14"/>
      <c r="B2988" s="256"/>
      <c r="C2988" s="257"/>
      <c r="D2988" s="247" t="s">
        <v>218</v>
      </c>
      <c r="E2988" s="258" t="s">
        <v>1</v>
      </c>
      <c r="F2988" s="259" t="s">
        <v>2492</v>
      </c>
      <c r="G2988" s="257"/>
      <c r="H2988" s="260">
        <v>22.399999999999999</v>
      </c>
      <c r="I2988" s="261"/>
      <c r="J2988" s="257"/>
      <c r="K2988" s="257"/>
      <c r="L2988" s="262"/>
      <c r="M2988" s="263"/>
      <c r="N2988" s="264"/>
      <c r="O2988" s="264"/>
      <c r="P2988" s="264"/>
      <c r="Q2988" s="264"/>
      <c r="R2988" s="264"/>
      <c r="S2988" s="264"/>
      <c r="T2988" s="265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T2988" s="266" t="s">
        <v>218</v>
      </c>
      <c r="AU2988" s="266" t="s">
        <v>85</v>
      </c>
      <c r="AV2988" s="14" t="s">
        <v>85</v>
      </c>
      <c r="AW2988" s="14" t="s">
        <v>32</v>
      </c>
      <c r="AX2988" s="14" t="s">
        <v>76</v>
      </c>
      <c r="AY2988" s="266" t="s">
        <v>205</v>
      </c>
    </row>
    <row r="2989" s="14" customFormat="1">
      <c r="A2989" s="14"/>
      <c r="B2989" s="256"/>
      <c r="C2989" s="257"/>
      <c r="D2989" s="247" t="s">
        <v>218</v>
      </c>
      <c r="E2989" s="258" t="s">
        <v>1</v>
      </c>
      <c r="F2989" s="259" t="s">
        <v>2493</v>
      </c>
      <c r="G2989" s="257"/>
      <c r="H2989" s="260">
        <v>25.899999999999999</v>
      </c>
      <c r="I2989" s="261"/>
      <c r="J2989" s="257"/>
      <c r="K2989" s="257"/>
      <c r="L2989" s="262"/>
      <c r="M2989" s="263"/>
      <c r="N2989" s="264"/>
      <c r="O2989" s="264"/>
      <c r="P2989" s="264"/>
      <c r="Q2989" s="264"/>
      <c r="R2989" s="264"/>
      <c r="S2989" s="264"/>
      <c r="T2989" s="265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T2989" s="266" t="s">
        <v>218</v>
      </c>
      <c r="AU2989" s="266" t="s">
        <v>85</v>
      </c>
      <c r="AV2989" s="14" t="s">
        <v>85</v>
      </c>
      <c r="AW2989" s="14" t="s">
        <v>32</v>
      </c>
      <c r="AX2989" s="14" t="s">
        <v>76</v>
      </c>
      <c r="AY2989" s="266" t="s">
        <v>205</v>
      </c>
    </row>
    <row r="2990" s="14" customFormat="1">
      <c r="A2990" s="14"/>
      <c r="B2990" s="256"/>
      <c r="C2990" s="257"/>
      <c r="D2990" s="247" t="s">
        <v>218</v>
      </c>
      <c r="E2990" s="258" t="s">
        <v>1</v>
      </c>
      <c r="F2990" s="259" t="s">
        <v>2494</v>
      </c>
      <c r="G2990" s="257"/>
      <c r="H2990" s="260">
        <v>16.16</v>
      </c>
      <c r="I2990" s="261"/>
      <c r="J2990" s="257"/>
      <c r="K2990" s="257"/>
      <c r="L2990" s="262"/>
      <c r="M2990" s="263"/>
      <c r="N2990" s="264"/>
      <c r="O2990" s="264"/>
      <c r="P2990" s="264"/>
      <c r="Q2990" s="264"/>
      <c r="R2990" s="264"/>
      <c r="S2990" s="264"/>
      <c r="T2990" s="265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T2990" s="266" t="s">
        <v>218</v>
      </c>
      <c r="AU2990" s="266" t="s">
        <v>85</v>
      </c>
      <c r="AV2990" s="14" t="s">
        <v>85</v>
      </c>
      <c r="AW2990" s="14" t="s">
        <v>32</v>
      </c>
      <c r="AX2990" s="14" t="s">
        <v>76</v>
      </c>
      <c r="AY2990" s="266" t="s">
        <v>205</v>
      </c>
    </row>
    <row r="2991" s="16" customFormat="1">
      <c r="A2991" s="16"/>
      <c r="B2991" s="278"/>
      <c r="C2991" s="279"/>
      <c r="D2991" s="247" t="s">
        <v>218</v>
      </c>
      <c r="E2991" s="280" t="s">
        <v>1</v>
      </c>
      <c r="F2991" s="281" t="s">
        <v>241</v>
      </c>
      <c r="G2991" s="279"/>
      <c r="H2991" s="282">
        <v>96.430000000000007</v>
      </c>
      <c r="I2991" s="283"/>
      <c r="J2991" s="279"/>
      <c r="K2991" s="279"/>
      <c r="L2991" s="284"/>
      <c r="M2991" s="285"/>
      <c r="N2991" s="286"/>
      <c r="O2991" s="286"/>
      <c r="P2991" s="286"/>
      <c r="Q2991" s="286"/>
      <c r="R2991" s="286"/>
      <c r="S2991" s="286"/>
      <c r="T2991" s="287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T2991" s="288" t="s">
        <v>218</v>
      </c>
      <c r="AU2991" s="288" t="s">
        <v>85</v>
      </c>
      <c r="AV2991" s="16" t="s">
        <v>214</v>
      </c>
      <c r="AW2991" s="16" t="s">
        <v>32</v>
      </c>
      <c r="AX2991" s="16" t="s">
        <v>76</v>
      </c>
      <c r="AY2991" s="288" t="s">
        <v>205</v>
      </c>
    </row>
    <row r="2992" s="15" customFormat="1">
      <c r="A2992" s="15"/>
      <c r="B2992" s="267"/>
      <c r="C2992" s="268"/>
      <c r="D2992" s="247" t="s">
        <v>218</v>
      </c>
      <c r="E2992" s="269" t="s">
        <v>1</v>
      </c>
      <c r="F2992" s="270" t="s">
        <v>229</v>
      </c>
      <c r="G2992" s="268"/>
      <c r="H2992" s="271">
        <v>131.33000000000001</v>
      </c>
      <c r="I2992" s="272"/>
      <c r="J2992" s="268"/>
      <c r="K2992" s="268"/>
      <c r="L2992" s="273"/>
      <c r="M2992" s="274"/>
      <c r="N2992" s="275"/>
      <c r="O2992" s="275"/>
      <c r="P2992" s="275"/>
      <c r="Q2992" s="275"/>
      <c r="R2992" s="275"/>
      <c r="S2992" s="275"/>
      <c r="T2992" s="276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T2992" s="277" t="s">
        <v>218</v>
      </c>
      <c r="AU2992" s="277" t="s">
        <v>85</v>
      </c>
      <c r="AV2992" s="15" t="s">
        <v>213</v>
      </c>
      <c r="AW2992" s="15" t="s">
        <v>32</v>
      </c>
      <c r="AX2992" s="15" t="s">
        <v>83</v>
      </c>
      <c r="AY2992" s="277" t="s">
        <v>205</v>
      </c>
    </row>
    <row r="2993" s="2" customFormat="1" ht="21.75" customHeight="1">
      <c r="A2993" s="39"/>
      <c r="B2993" s="40"/>
      <c r="C2993" s="227" t="s">
        <v>2527</v>
      </c>
      <c r="D2993" s="227" t="s">
        <v>208</v>
      </c>
      <c r="E2993" s="228" t="s">
        <v>2528</v>
      </c>
      <c r="F2993" s="229" t="s">
        <v>2529</v>
      </c>
      <c r="G2993" s="230" t="s">
        <v>255</v>
      </c>
      <c r="H2993" s="231">
        <v>17</v>
      </c>
      <c r="I2993" s="232"/>
      <c r="J2993" s="233">
        <f>ROUND(I2993*H2993,2)</f>
        <v>0</v>
      </c>
      <c r="K2993" s="229" t="s">
        <v>212</v>
      </c>
      <c r="L2993" s="45"/>
      <c r="M2993" s="234" t="s">
        <v>1</v>
      </c>
      <c r="N2993" s="235" t="s">
        <v>41</v>
      </c>
      <c r="O2993" s="92"/>
      <c r="P2993" s="236">
        <f>O2993*H2993</f>
        <v>0</v>
      </c>
      <c r="Q2993" s="236">
        <v>0.00027999999999999998</v>
      </c>
      <c r="R2993" s="236">
        <f>Q2993*H2993</f>
        <v>0.0047599999999999995</v>
      </c>
      <c r="S2993" s="236">
        <v>0</v>
      </c>
      <c r="T2993" s="237">
        <f>S2993*H2993</f>
        <v>0</v>
      </c>
      <c r="U2993" s="39"/>
      <c r="V2993" s="39"/>
      <c r="W2993" s="39"/>
      <c r="X2993" s="39"/>
      <c r="Y2993" s="39"/>
      <c r="Z2993" s="39"/>
      <c r="AA2993" s="39"/>
      <c r="AB2993" s="39"/>
      <c r="AC2993" s="39"/>
      <c r="AD2993" s="39"/>
      <c r="AE2993" s="39"/>
      <c r="AR2993" s="238" t="s">
        <v>303</v>
      </c>
      <c r="AT2993" s="238" t="s">
        <v>208</v>
      </c>
      <c r="AU2993" s="238" t="s">
        <v>85</v>
      </c>
      <c r="AY2993" s="18" t="s">
        <v>205</v>
      </c>
      <c r="BE2993" s="239">
        <f>IF(N2993="základní",J2993,0)</f>
        <v>0</v>
      </c>
      <c r="BF2993" s="239">
        <f>IF(N2993="snížená",J2993,0)</f>
        <v>0</v>
      </c>
      <c r="BG2993" s="239">
        <f>IF(N2993="zákl. přenesená",J2993,0)</f>
        <v>0</v>
      </c>
      <c r="BH2993" s="239">
        <f>IF(N2993="sníž. přenesená",J2993,0)</f>
        <v>0</v>
      </c>
      <c r="BI2993" s="239">
        <f>IF(N2993="nulová",J2993,0)</f>
        <v>0</v>
      </c>
      <c r="BJ2993" s="18" t="s">
        <v>83</v>
      </c>
      <c r="BK2993" s="239">
        <f>ROUND(I2993*H2993,2)</f>
        <v>0</v>
      </c>
      <c r="BL2993" s="18" t="s">
        <v>303</v>
      </c>
      <c r="BM2993" s="238" t="s">
        <v>2530</v>
      </c>
    </row>
    <row r="2994" s="2" customFormat="1">
      <c r="A2994" s="39"/>
      <c r="B2994" s="40"/>
      <c r="C2994" s="41"/>
      <c r="D2994" s="240" t="s">
        <v>216</v>
      </c>
      <c r="E2994" s="41"/>
      <c r="F2994" s="241" t="s">
        <v>2531</v>
      </c>
      <c r="G2994" s="41"/>
      <c r="H2994" s="41"/>
      <c r="I2994" s="242"/>
      <c r="J2994" s="41"/>
      <c r="K2994" s="41"/>
      <c r="L2994" s="45"/>
      <c r="M2994" s="243"/>
      <c r="N2994" s="244"/>
      <c r="O2994" s="92"/>
      <c r="P2994" s="92"/>
      <c r="Q2994" s="92"/>
      <c r="R2994" s="92"/>
      <c r="S2994" s="92"/>
      <c r="T2994" s="93"/>
      <c r="U2994" s="39"/>
      <c r="V2994" s="39"/>
      <c r="W2994" s="39"/>
      <c r="X2994" s="39"/>
      <c r="Y2994" s="39"/>
      <c r="Z2994" s="39"/>
      <c r="AA2994" s="39"/>
      <c r="AB2994" s="39"/>
      <c r="AC2994" s="39"/>
      <c r="AD2994" s="39"/>
      <c r="AE2994" s="39"/>
      <c r="AT2994" s="18" t="s">
        <v>216</v>
      </c>
      <c r="AU2994" s="18" t="s">
        <v>85</v>
      </c>
    </row>
    <row r="2995" s="13" customFormat="1">
      <c r="A2995" s="13"/>
      <c r="B2995" s="245"/>
      <c r="C2995" s="246"/>
      <c r="D2995" s="247" t="s">
        <v>218</v>
      </c>
      <c r="E2995" s="248" t="s">
        <v>1</v>
      </c>
      <c r="F2995" s="249" t="s">
        <v>219</v>
      </c>
      <c r="G2995" s="246"/>
      <c r="H2995" s="248" t="s">
        <v>1</v>
      </c>
      <c r="I2995" s="250"/>
      <c r="J2995" s="246"/>
      <c r="K2995" s="246"/>
      <c r="L2995" s="251"/>
      <c r="M2995" s="252"/>
      <c r="N2995" s="253"/>
      <c r="O2995" s="253"/>
      <c r="P2995" s="253"/>
      <c r="Q2995" s="253"/>
      <c r="R2995" s="253"/>
      <c r="S2995" s="253"/>
      <c r="T2995" s="254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T2995" s="255" t="s">
        <v>218</v>
      </c>
      <c r="AU2995" s="255" t="s">
        <v>85</v>
      </c>
      <c r="AV2995" s="13" t="s">
        <v>83</v>
      </c>
      <c r="AW2995" s="13" t="s">
        <v>32</v>
      </c>
      <c r="AX2995" s="13" t="s">
        <v>76</v>
      </c>
      <c r="AY2995" s="255" t="s">
        <v>205</v>
      </c>
    </row>
    <row r="2996" s="13" customFormat="1">
      <c r="A2996" s="13"/>
      <c r="B2996" s="245"/>
      <c r="C2996" s="246"/>
      <c r="D2996" s="247" t="s">
        <v>218</v>
      </c>
      <c r="E2996" s="248" t="s">
        <v>1</v>
      </c>
      <c r="F2996" s="249" t="s">
        <v>220</v>
      </c>
      <c r="G2996" s="246"/>
      <c r="H2996" s="248" t="s">
        <v>1</v>
      </c>
      <c r="I2996" s="250"/>
      <c r="J2996" s="246"/>
      <c r="K2996" s="246"/>
      <c r="L2996" s="251"/>
      <c r="M2996" s="252"/>
      <c r="N2996" s="253"/>
      <c r="O2996" s="253"/>
      <c r="P2996" s="253"/>
      <c r="Q2996" s="253"/>
      <c r="R2996" s="253"/>
      <c r="S2996" s="253"/>
      <c r="T2996" s="254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T2996" s="255" t="s">
        <v>218</v>
      </c>
      <c r="AU2996" s="255" t="s">
        <v>85</v>
      </c>
      <c r="AV2996" s="13" t="s">
        <v>83</v>
      </c>
      <c r="AW2996" s="13" t="s">
        <v>32</v>
      </c>
      <c r="AX2996" s="13" t="s">
        <v>76</v>
      </c>
      <c r="AY2996" s="255" t="s">
        <v>205</v>
      </c>
    </row>
    <row r="2997" s="13" customFormat="1">
      <c r="A2997" s="13"/>
      <c r="B2997" s="245"/>
      <c r="C2997" s="246"/>
      <c r="D2997" s="247" t="s">
        <v>218</v>
      </c>
      <c r="E2997" s="248" t="s">
        <v>1</v>
      </c>
      <c r="F2997" s="249" t="s">
        <v>222</v>
      </c>
      <c r="G2997" s="246"/>
      <c r="H2997" s="248" t="s">
        <v>1</v>
      </c>
      <c r="I2997" s="250"/>
      <c r="J2997" s="246"/>
      <c r="K2997" s="246"/>
      <c r="L2997" s="251"/>
      <c r="M2997" s="252"/>
      <c r="N2997" s="253"/>
      <c r="O2997" s="253"/>
      <c r="P2997" s="253"/>
      <c r="Q2997" s="253"/>
      <c r="R2997" s="253"/>
      <c r="S2997" s="253"/>
      <c r="T2997" s="254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T2997" s="255" t="s">
        <v>218</v>
      </c>
      <c r="AU2997" s="255" t="s">
        <v>85</v>
      </c>
      <c r="AV2997" s="13" t="s">
        <v>83</v>
      </c>
      <c r="AW2997" s="13" t="s">
        <v>32</v>
      </c>
      <c r="AX2997" s="13" t="s">
        <v>76</v>
      </c>
      <c r="AY2997" s="255" t="s">
        <v>205</v>
      </c>
    </row>
    <row r="2998" s="13" customFormat="1">
      <c r="A2998" s="13"/>
      <c r="B2998" s="245"/>
      <c r="C2998" s="246"/>
      <c r="D2998" s="247" t="s">
        <v>218</v>
      </c>
      <c r="E2998" s="248" t="s">
        <v>1</v>
      </c>
      <c r="F2998" s="249" t="s">
        <v>1201</v>
      </c>
      <c r="G2998" s="246"/>
      <c r="H2998" s="248" t="s">
        <v>1</v>
      </c>
      <c r="I2998" s="250"/>
      <c r="J2998" s="246"/>
      <c r="K2998" s="246"/>
      <c r="L2998" s="251"/>
      <c r="M2998" s="252"/>
      <c r="N2998" s="253"/>
      <c r="O2998" s="253"/>
      <c r="P2998" s="253"/>
      <c r="Q2998" s="253"/>
      <c r="R2998" s="253"/>
      <c r="S2998" s="253"/>
      <c r="T2998" s="254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T2998" s="255" t="s">
        <v>218</v>
      </c>
      <c r="AU2998" s="255" t="s">
        <v>85</v>
      </c>
      <c r="AV2998" s="13" t="s">
        <v>83</v>
      </c>
      <c r="AW2998" s="13" t="s">
        <v>32</v>
      </c>
      <c r="AX2998" s="13" t="s">
        <v>76</v>
      </c>
      <c r="AY2998" s="255" t="s">
        <v>205</v>
      </c>
    </row>
    <row r="2999" s="14" customFormat="1">
      <c r="A2999" s="14"/>
      <c r="B2999" s="256"/>
      <c r="C2999" s="257"/>
      <c r="D2999" s="247" t="s">
        <v>218</v>
      </c>
      <c r="E2999" s="258" t="s">
        <v>1</v>
      </c>
      <c r="F2999" s="259" t="s">
        <v>2532</v>
      </c>
      <c r="G2999" s="257"/>
      <c r="H2999" s="260">
        <v>2</v>
      </c>
      <c r="I2999" s="261"/>
      <c r="J2999" s="257"/>
      <c r="K2999" s="257"/>
      <c r="L2999" s="262"/>
      <c r="M2999" s="263"/>
      <c r="N2999" s="264"/>
      <c r="O2999" s="264"/>
      <c r="P2999" s="264"/>
      <c r="Q2999" s="264"/>
      <c r="R2999" s="264"/>
      <c r="S2999" s="264"/>
      <c r="T2999" s="265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T2999" s="266" t="s">
        <v>218</v>
      </c>
      <c r="AU2999" s="266" t="s">
        <v>85</v>
      </c>
      <c r="AV2999" s="14" t="s">
        <v>85</v>
      </c>
      <c r="AW2999" s="14" t="s">
        <v>32</v>
      </c>
      <c r="AX2999" s="14" t="s">
        <v>76</v>
      </c>
      <c r="AY2999" s="266" t="s">
        <v>205</v>
      </c>
    </row>
    <row r="3000" s="14" customFormat="1">
      <c r="A3000" s="14"/>
      <c r="B3000" s="256"/>
      <c r="C3000" s="257"/>
      <c r="D3000" s="247" t="s">
        <v>218</v>
      </c>
      <c r="E3000" s="258" t="s">
        <v>1</v>
      </c>
      <c r="F3000" s="259" t="s">
        <v>2533</v>
      </c>
      <c r="G3000" s="257"/>
      <c r="H3000" s="260">
        <v>2</v>
      </c>
      <c r="I3000" s="261"/>
      <c r="J3000" s="257"/>
      <c r="K3000" s="257"/>
      <c r="L3000" s="262"/>
      <c r="M3000" s="263"/>
      <c r="N3000" s="264"/>
      <c r="O3000" s="264"/>
      <c r="P3000" s="264"/>
      <c r="Q3000" s="264"/>
      <c r="R3000" s="264"/>
      <c r="S3000" s="264"/>
      <c r="T3000" s="265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T3000" s="266" t="s">
        <v>218</v>
      </c>
      <c r="AU3000" s="266" t="s">
        <v>85</v>
      </c>
      <c r="AV3000" s="14" t="s">
        <v>85</v>
      </c>
      <c r="AW3000" s="14" t="s">
        <v>32</v>
      </c>
      <c r="AX3000" s="14" t="s">
        <v>76</v>
      </c>
      <c r="AY3000" s="266" t="s">
        <v>205</v>
      </c>
    </row>
    <row r="3001" s="14" customFormat="1">
      <c r="A3001" s="14"/>
      <c r="B3001" s="256"/>
      <c r="C3001" s="257"/>
      <c r="D3001" s="247" t="s">
        <v>218</v>
      </c>
      <c r="E3001" s="258" t="s">
        <v>1</v>
      </c>
      <c r="F3001" s="259" t="s">
        <v>2534</v>
      </c>
      <c r="G3001" s="257"/>
      <c r="H3001" s="260">
        <v>2</v>
      </c>
      <c r="I3001" s="261"/>
      <c r="J3001" s="257"/>
      <c r="K3001" s="257"/>
      <c r="L3001" s="262"/>
      <c r="M3001" s="263"/>
      <c r="N3001" s="264"/>
      <c r="O3001" s="264"/>
      <c r="P3001" s="264"/>
      <c r="Q3001" s="264"/>
      <c r="R3001" s="264"/>
      <c r="S3001" s="264"/>
      <c r="T3001" s="265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T3001" s="266" t="s">
        <v>218</v>
      </c>
      <c r="AU3001" s="266" t="s">
        <v>85</v>
      </c>
      <c r="AV3001" s="14" t="s">
        <v>85</v>
      </c>
      <c r="AW3001" s="14" t="s">
        <v>32</v>
      </c>
      <c r="AX3001" s="14" t="s">
        <v>76</v>
      </c>
      <c r="AY3001" s="266" t="s">
        <v>205</v>
      </c>
    </row>
    <row r="3002" s="14" customFormat="1">
      <c r="A3002" s="14"/>
      <c r="B3002" s="256"/>
      <c r="C3002" s="257"/>
      <c r="D3002" s="247" t="s">
        <v>218</v>
      </c>
      <c r="E3002" s="258" t="s">
        <v>1</v>
      </c>
      <c r="F3002" s="259" t="s">
        <v>2535</v>
      </c>
      <c r="G3002" s="257"/>
      <c r="H3002" s="260">
        <v>2</v>
      </c>
      <c r="I3002" s="261"/>
      <c r="J3002" s="257"/>
      <c r="K3002" s="257"/>
      <c r="L3002" s="262"/>
      <c r="M3002" s="263"/>
      <c r="N3002" s="264"/>
      <c r="O3002" s="264"/>
      <c r="P3002" s="264"/>
      <c r="Q3002" s="264"/>
      <c r="R3002" s="264"/>
      <c r="S3002" s="264"/>
      <c r="T3002" s="265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T3002" s="266" t="s">
        <v>218</v>
      </c>
      <c r="AU3002" s="266" t="s">
        <v>85</v>
      </c>
      <c r="AV3002" s="14" t="s">
        <v>85</v>
      </c>
      <c r="AW3002" s="14" t="s">
        <v>32</v>
      </c>
      <c r="AX3002" s="14" t="s">
        <v>76</v>
      </c>
      <c r="AY3002" s="266" t="s">
        <v>205</v>
      </c>
    </row>
    <row r="3003" s="16" customFormat="1">
      <c r="A3003" s="16"/>
      <c r="B3003" s="278"/>
      <c r="C3003" s="279"/>
      <c r="D3003" s="247" t="s">
        <v>218</v>
      </c>
      <c r="E3003" s="280" t="s">
        <v>1</v>
      </c>
      <c r="F3003" s="281" t="s">
        <v>241</v>
      </c>
      <c r="G3003" s="279"/>
      <c r="H3003" s="282">
        <v>8</v>
      </c>
      <c r="I3003" s="283"/>
      <c r="J3003" s="279"/>
      <c r="K3003" s="279"/>
      <c r="L3003" s="284"/>
      <c r="M3003" s="285"/>
      <c r="N3003" s="286"/>
      <c r="O3003" s="286"/>
      <c r="P3003" s="286"/>
      <c r="Q3003" s="286"/>
      <c r="R3003" s="286"/>
      <c r="S3003" s="286"/>
      <c r="T3003" s="287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T3003" s="288" t="s">
        <v>218</v>
      </c>
      <c r="AU3003" s="288" t="s">
        <v>85</v>
      </c>
      <c r="AV3003" s="16" t="s">
        <v>214</v>
      </c>
      <c r="AW3003" s="16" t="s">
        <v>32</v>
      </c>
      <c r="AX3003" s="16" t="s">
        <v>76</v>
      </c>
      <c r="AY3003" s="288" t="s">
        <v>205</v>
      </c>
    </row>
    <row r="3004" s="13" customFormat="1">
      <c r="A3004" s="13"/>
      <c r="B3004" s="245"/>
      <c r="C3004" s="246"/>
      <c r="D3004" s="247" t="s">
        <v>218</v>
      </c>
      <c r="E3004" s="248" t="s">
        <v>1</v>
      </c>
      <c r="F3004" s="249" t="s">
        <v>2436</v>
      </c>
      <c r="G3004" s="246"/>
      <c r="H3004" s="248" t="s">
        <v>1</v>
      </c>
      <c r="I3004" s="250"/>
      <c r="J3004" s="246"/>
      <c r="K3004" s="246"/>
      <c r="L3004" s="251"/>
      <c r="M3004" s="252"/>
      <c r="N3004" s="253"/>
      <c r="O3004" s="253"/>
      <c r="P3004" s="253"/>
      <c r="Q3004" s="253"/>
      <c r="R3004" s="253"/>
      <c r="S3004" s="253"/>
      <c r="T3004" s="254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T3004" s="255" t="s">
        <v>218</v>
      </c>
      <c r="AU3004" s="255" t="s">
        <v>85</v>
      </c>
      <c r="AV3004" s="13" t="s">
        <v>83</v>
      </c>
      <c r="AW3004" s="13" t="s">
        <v>32</v>
      </c>
      <c r="AX3004" s="13" t="s">
        <v>76</v>
      </c>
      <c r="AY3004" s="255" t="s">
        <v>205</v>
      </c>
    </row>
    <row r="3005" s="14" customFormat="1">
      <c r="A3005" s="14"/>
      <c r="B3005" s="256"/>
      <c r="C3005" s="257"/>
      <c r="D3005" s="247" t="s">
        <v>218</v>
      </c>
      <c r="E3005" s="258" t="s">
        <v>1</v>
      </c>
      <c r="F3005" s="259" t="s">
        <v>2536</v>
      </c>
      <c r="G3005" s="257"/>
      <c r="H3005" s="260">
        <v>2</v>
      </c>
      <c r="I3005" s="261"/>
      <c r="J3005" s="257"/>
      <c r="K3005" s="257"/>
      <c r="L3005" s="262"/>
      <c r="M3005" s="263"/>
      <c r="N3005" s="264"/>
      <c r="O3005" s="264"/>
      <c r="P3005" s="264"/>
      <c r="Q3005" s="264"/>
      <c r="R3005" s="264"/>
      <c r="S3005" s="264"/>
      <c r="T3005" s="265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T3005" s="266" t="s">
        <v>218</v>
      </c>
      <c r="AU3005" s="266" t="s">
        <v>85</v>
      </c>
      <c r="AV3005" s="14" t="s">
        <v>85</v>
      </c>
      <c r="AW3005" s="14" t="s">
        <v>32</v>
      </c>
      <c r="AX3005" s="14" t="s">
        <v>76</v>
      </c>
      <c r="AY3005" s="266" t="s">
        <v>205</v>
      </c>
    </row>
    <row r="3006" s="14" customFormat="1">
      <c r="A3006" s="14"/>
      <c r="B3006" s="256"/>
      <c r="C3006" s="257"/>
      <c r="D3006" s="247" t="s">
        <v>218</v>
      </c>
      <c r="E3006" s="258" t="s">
        <v>1</v>
      </c>
      <c r="F3006" s="259" t="s">
        <v>2537</v>
      </c>
      <c r="G3006" s="257"/>
      <c r="H3006" s="260">
        <v>2</v>
      </c>
      <c r="I3006" s="261"/>
      <c r="J3006" s="257"/>
      <c r="K3006" s="257"/>
      <c r="L3006" s="262"/>
      <c r="M3006" s="263"/>
      <c r="N3006" s="264"/>
      <c r="O3006" s="264"/>
      <c r="P3006" s="264"/>
      <c r="Q3006" s="264"/>
      <c r="R3006" s="264"/>
      <c r="S3006" s="264"/>
      <c r="T3006" s="265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T3006" s="266" t="s">
        <v>218</v>
      </c>
      <c r="AU3006" s="266" t="s">
        <v>85</v>
      </c>
      <c r="AV3006" s="14" t="s">
        <v>85</v>
      </c>
      <c r="AW3006" s="14" t="s">
        <v>32</v>
      </c>
      <c r="AX3006" s="14" t="s">
        <v>76</v>
      </c>
      <c r="AY3006" s="266" t="s">
        <v>205</v>
      </c>
    </row>
    <row r="3007" s="14" customFormat="1">
      <c r="A3007" s="14"/>
      <c r="B3007" s="256"/>
      <c r="C3007" s="257"/>
      <c r="D3007" s="247" t="s">
        <v>218</v>
      </c>
      <c r="E3007" s="258" t="s">
        <v>1</v>
      </c>
      <c r="F3007" s="259" t="s">
        <v>2538</v>
      </c>
      <c r="G3007" s="257"/>
      <c r="H3007" s="260">
        <v>3</v>
      </c>
      <c r="I3007" s="261"/>
      <c r="J3007" s="257"/>
      <c r="K3007" s="257"/>
      <c r="L3007" s="262"/>
      <c r="M3007" s="263"/>
      <c r="N3007" s="264"/>
      <c r="O3007" s="264"/>
      <c r="P3007" s="264"/>
      <c r="Q3007" s="264"/>
      <c r="R3007" s="264"/>
      <c r="S3007" s="264"/>
      <c r="T3007" s="265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T3007" s="266" t="s">
        <v>218</v>
      </c>
      <c r="AU3007" s="266" t="s">
        <v>85</v>
      </c>
      <c r="AV3007" s="14" t="s">
        <v>85</v>
      </c>
      <c r="AW3007" s="14" t="s">
        <v>32</v>
      </c>
      <c r="AX3007" s="14" t="s">
        <v>76</v>
      </c>
      <c r="AY3007" s="266" t="s">
        <v>205</v>
      </c>
    </row>
    <row r="3008" s="16" customFormat="1">
      <c r="A3008" s="16"/>
      <c r="B3008" s="278"/>
      <c r="C3008" s="279"/>
      <c r="D3008" s="247" t="s">
        <v>218</v>
      </c>
      <c r="E3008" s="280" t="s">
        <v>1</v>
      </c>
      <c r="F3008" s="281" t="s">
        <v>241</v>
      </c>
      <c r="G3008" s="279"/>
      <c r="H3008" s="282">
        <v>7</v>
      </c>
      <c r="I3008" s="283"/>
      <c r="J3008" s="279"/>
      <c r="K3008" s="279"/>
      <c r="L3008" s="284"/>
      <c r="M3008" s="285"/>
      <c r="N3008" s="286"/>
      <c r="O3008" s="286"/>
      <c r="P3008" s="286"/>
      <c r="Q3008" s="286"/>
      <c r="R3008" s="286"/>
      <c r="S3008" s="286"/>
      <c r="T3008" s="287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T3008" s="288" t="s">
        <v>218</v>
      </c>
      <c r="AU3008" s="288" t="s">
        <v>85</v>
      </c>
      <c r="AV3008" s="16" t="s">
        <v>214</v>
      </c>
      <c r="AW3008" s="16" t="s">
        <v>32</v>
      </c>
      <c r="AX3008" s="16" t="s">
        <v>76</v>
      </c>
      <c r="AY3008" s="288" t="s">
        <v>205</v>
      </c>
    </row>
    <row r="3009" s="13" customFormat="1">
      <c r="A3009" s="13"/>
      <c r="B3009" s="245"/>
      <c r="C3009" s="246"/>
      <c r="D3009" s="247" t="s">
        <v>218</v>
      </c>
      <c r="E3009" s="248" t="s">
        <v>1</v>
      </c>
      <c r="F3009" s="249" t="s">
        <v>2438</v>
      </c>
      <c r="G3009" s="246"/>
      <c r="H3009" s="248" t="s">
        <v>1</v>
      </c>
      <c r="I3009" s="250"/>
      <c r="J3009" s="246"/>
      <c r="K3009" s="246"/>
      <c r="L3009" s="251"/>
      <c r="M3009" s="252"/>
      <c r="N3009" s="253"/>
      <c r="O3009" s="253"/>
      <c r="P3009" s="253"/>
      <c r="Q3009" s="253"/>
      <c r="R3009" s="253"/>
      <c r="S3009" s="253"/>
      <c r="T3009" s="254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T3009" s="255" t="s">
        <v>218</v>
      </c>
      <c r="AU3009" s="255" t="s">
        <v>85</v>
      </c>
      <c r="AV3009" s="13" t="s">
        <v>83</v>
      </c>
      <c r="AW3009" s="13" t="s">
        <v>32</v>
      </c>
      <c r="AX3009" s="13" t="s">
        <v>76</v>
      </c>
      <c r="AY3009" s="255" t="s">
        <v>205</v>
      </c>
    </row>
    <row r="3010" s="14" customFormat="1">
      <c r="A3010" s="14"/>
      <c r="B3010" s="256"/>
      <c r="C3010" s="257"/>
      <c r="D3010" s="247" t="s">
        <v>218</v>
      </c>
      <c r="E3010" s="258" t="s">
        <v>1</v>
      </c>
      <c r="F3010" s="259" t="s">
        <v>2539</v>
      </c>
      <c r="G3010" s="257"/>
      <c r="H3010" s="260">
        <v>2</v>
      </c>
      <c r="I3010" s="261"/>
      <c r="J3010" s="257"/>
      <c r="K3010" s="257"/>
      <c r="L3010" s="262"/>
      <c r="M3010" s="263"/>
      <c r="N3010" s="264"/>
      <c r="O3010" s="264"/>
      <c r="P3010" s="264"/>
      <c r="Q3010" s="264"/>
      <c r="R3010" s="264"/>
      <c r="S3010" s="264"/>
      <c r="T3010" s="265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T3010" s="266" t="s">
        <v>218</v>
      </c>
      <c r="AU3010" s="266" t="s">
        <v>85</v>
      </c>
      <c r="AV3010" s="14" t="s">
        <v>85</v>
      </c>
      <c r="AW3010" s="14" t="s">
        <v>32</v>
      </c>
      <c r="AX3010" s="14" t="s">
        <v>76</v>
      </c>
      <c r="AY3010" s="266" t="s">
        <v>205</v>
      </c>
    </row>
    <row r="3011" s="16" customFormat="1">
      <c r="A3011" s="16"/>
      <c r="B3011" s="278"/>
      <c r="C3011" s="279"/>
      <c r="D3011" s="247" t="s">
        <v>218</v>
      </c>
      <c r="E3011" s="280" t="s">
        <v>1</v>
      </c>
      <c r="F3011" s="281" t="s">
        <v>241</v>
      </c>
      <c r="G3011" s="279"/>
      <c r="H3011" s="282">
        <v>2</v>
      </c>
      <c r="I3011" s="283"/>
      <c r="J3011" s="279"/>
      <c r="K3011" s="279"/>
      <c r="L3011" s="284"/>
      <c r="M3011" s="285"/>
      <c r="N3011" s="286"/>
      <c r="O3011" s="286"/>
      <c r="P3011" s="286"/>
      <c r="Q3011" s="286"/>
      <c r="R3011" s="286"/>
      <c r="S3011" s="286"/>
      <c r="T3011" s="287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T3011" s="288" t="s">
        <v>218</v>
      </c>
      <c r="AU3011" s="288" t="s">
        <v>85</v>
      </c>
      <c r="AV3011" s="16" t="s">
        <v>214</v>
      </c>
      <c r="AW3011" s="16" t="s">
        <v>32</v>
      </c>
      <c r="AX3011" s="16" t="s">
        <v>76</v>
      </c>
      <c r="AY3011" s="288" t="s">
        <v>205</v>
      </c>
    </row>
    <row r="3012" s="15" customFormat="1">
      <c r="A3012" s="15"/>
      <c r="B3012" s="267"/>
      <c r="C3012" s="268"/>
      <c r="D3012" s="247" t="s">
        <v>218</v>
      </c>
      <c r="E3012" s="269" t="s">
        <v>1</v>
      </c>
      <c r="F3012" s="270" t="s">
        <v>229</v>
      </c>
      <c r="G3012" s="268"/>
      <c r="H3012" s="271">
        <v>17</v>
      </c>
      <c r="I3012" s="272"/>
      <c r="J3012" s="268"/>
      <c r="K3012" s="268"/>
      <c r="L3012" s="273"/>
      <c r="M3012" s="274"/>
      <c r="N3012" s="275"/>
      <c r="O3012" s="275"/>
      <c r="P3012" s="275"/>
      <c r="Q3012" s="275"/>
      <c r="R3012" s="275"/>
      <c r="S3012" s="275"/>
      <c r="T3012" s="276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T3012" s="277" t="s">
        <v>218</v>
      </c>
      <c r="AU3012" s="277" t="s">
        <v>85</v>
      </c>
      <c r="AV3012" s="15" t="s">
        <v>213</v>
      </c>
      <c r="AW3012" s="15" t="s">
        <v>32</v>
      </c>
      <c r="AX3012" s="15" t="s">
        <v>83</v>
      </c>
      <c r="AY3012" s="277" t="s">
        <v>205</v>
      </c>
    </row>
    <row r="3013" s="2" customFormat="1" ht="16.5" customHeight="1">
      <c r="A3013" s="39"/>
      <c r="B3013" s="40"/>
      <c r="C3013" s="227" t="s">
        <v>2540</v>
      </c>
      <c r="D3013" s="227" t="s">
        <v>208</v>
      </c>
      <c r="E3013" s="228" t="s">
        <v>2541</v>
      </c>
      <c r="F3013" s="229" t="s">
        <v>2542</v>
      </c>
      <c r="G3013" s="230" t="s">
        <v>547</v>
      </c>
      <c r="H3013" s="231">
        <v>33</v>
      </c>
      <c r="I3013" s="232"/>
      <c r="J3013" s="233">
        <f>ROUND(I3013*H3013,2)</f>
        <v>0</v>
      </c>
      <c r="K3013" s="229" t="s">
        <v>212</v>
      </c>
      <c r="L3013" s="45"/>
      <c r="M3013" s="234" t="s">
        <v>1</v>
      </c>
      <c r="N3013" s="235" t="s">
        <v>41</v>
      </c>
      <c r="O3013" s="92"/>
      <c r="P3013" s="236">
        <f>O3013*H3013</f>
        <v>0</v>
      </c>
      <c r="Q3013" s="236">
        <v>0.00021000000000000001</v>
      </c>
      <c r="R3013" s="236">
        <f>Q3013*H3013</f>
        <v>0.0069300000000000004</v>
      </c>
      <c r="S3013" s="236">
        <v>0</v>
      </c>
      <c r="T3013" s="237">
        <f>S3013*H3013</f>
        <v>0</v>
      </c>
      <c r="U3013" s="39"/>
      <c r="V3013" s="39"/>
      <c r="W3013" s="39"/>
      <c r="X3013" s="39"/>
      <c r="Y3013" s="39"/>
      <c r="Z3013" s="39"/>
      <c r="AA3013" s="39"/>
      <c r="AB3013" s="39"/>
      <c r="AC3013" s="39"/>
      <c r="AD3013" s="39"/>
      <c r="AE3013" s="39"/>
      <c r="AR3013" s="238" t="s">
        <v>303</v>
      </c>
      <c r="AT3013" s="238" t="s">
        <v>208</v>
      </c>
      <c r="AU3013" s="238" t="s">
        <v>85</v>
      </c>
      <c r="AY3013" s="18" t="s">
        <v>205</v>
      </c>
      <c r="BE3013" s="239">
        <f>IF(N3013="základní",J3013,0)</f>
        <v>0</v>
      </c>
      <c r="BF3013" s="239">
        <f>IF(N3013="snížená",J3013,0)</f>
        <v>0</v>
      </c>
      <c r="BG3013" s="239">
        <f>IF(N3013="zákl. přenesená",J3013,0)</f>
        <v>0</v>
      </c>
      <c r="BH3013" s="239">
        <f>IF(N3013="sníž. přenesená",J3013,0)</f>
        <v>0</v>
      </c>
      <c r="BI3013" s="239">
        <f>IF(N3013="nulová",J3013,0)</f>
        <v>0</v>
      </c>
      <c r="BJ3013" s="18" t="s">
        <v>83</v>
      </c>
      <c r="BK3013" s="239">
        <f>ROUND(I3013*H3013,2)</f>
        <v>0</v>
      </c>
      <c r="BL3013" s="18" t="s">
        <v>303</v>
      </c>
      <c r="BM3013" s="238" t="s">
        <v>2543</v>
      </c>
    </row>
    <row r="3014" s="2" customFormat="1">
      <c r="A3014" s="39"/>
      <c r="B3014" s="40"/>
      <c r="C3014" s="41"/>
      <c r="D3014" s="240" t="s">
        <v>216</v>
      </c>
      <c r="E3014" s="41"/>
      <c r="F3014" s="241" t="s">
        <v>2544</v>
      </c>
      <c r="G3014" s="41"/>
      <c r="H3014" s="41"/>
      <c r="I3014" s="242"/>
      <c r="J3014" s="41"/>
      <c r="K3014" s="41"/>
      <c r="L3014" s="45"/>
      <c r="M3014" s="243"/>
      <c r="N3014" s="244"/>
      <c r="O3014" s="92"/>
      <c r="P3014" s="92"/>
      <c r="Q3014" s="92"/>
      <c r="R3014" s="92"/>
      <c r="S3014" s="92"/>
      <c r="T3014" s="93"/>
      <c r="U3014" s="39"/>
      <c r="V3014" s="39"/>
      <c r="W3014" s="39"/>
      <c r="X3014" s="39"/>
      <c r="Y3014" s="39"/>
      <c r="Z3014" s="39"/>
      <c r="AA3014" s="39"/>
      <c r="AB3014" s="39"/>
      <c r="AC3014" s="39"/>
      <c r="AD3014" s="39"/>
      <c r="AE3014" s="39"/>
      <c r="AT3014" s="18" t="s">
        <v>216</v>
      </c>
      <c r="AU3014" s="18" t="s">
        <v>85</v>
      </c>
    </row>
    <row r="3015" s="13" customFormat="1">
      <c r="A3015" s="13"/>
      <c r="B3015" s="245"/>
      <c r="C3015" s="246"/>
      <c r="D3015" s="247" t="s">
        <v>218</v>
      </c>
      <c r="E3015" s="248" t="s">
        <v>1</v>
      </c>
      <c r="F3015" s="249" t="s">
        <v>219</v>
      </c>
      <c r="G3015" s="246"/>
      <c r="H3015" s="248" t="s">
        <v>1</v>
      </c>
      <c r="I3015" s="250"/>
      <c r="J3015" s="246"/>
      <c r="K3015" s="246"/>
      <c r="L3015" s="251"/>
      <c r="M3015" s="252"/>
      <c r="N3015" s="253"/>
      <c r="O3015" s="253"/>
      <c r="P3015" s="253"/>
      <c r="Q3015" s="253"/>
      <c r="R3015" s="253"/>
      <c r="S3015" s="253"/>
      <c r="T3015" s="254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T3015" s="255" t="s">
        <v>218</v>
      </c>
      <c r="AU3015" s="255" t="s">
        <v>85</v>
      </c>
      <c r="AV3015" s="13" t="s">
        <v>83</v>
      </c>
      <c r="AW3015" s="13" t="s">
        <v>32</v>
      </c>
      <c r="AX3015" s="13" t="s">
        <v>76</v>
      </c>
      <c r="AY3015" s="255" t="s">
        <v>205</v>
      </c>
    </row>
    <row r="3016" s="13" customFormat="1">
      <c r="A3016" s="13"/>
      <c r="B3016" s="245"/>
      <c r="C3016" s="246"/>
      <c r="D3016" s="247" t="s">
        <v>218</v>
      </c>
      <c r="E3016" s="248" t="s">
        <v>1</v>
      </c>
      <c r="F3016" s="249" t="s">
        <v>220</v>
      </c>
      <c r="G3016" s="246"/>
      <c r="H3016" s="248" t="s">
        <v>1</v>
      </c>
      <c r="I3016" s="250"/>
      <c r="J3016" s="246"/>
      <c r="K3016" s="246"/>
      <c r="L3016" s="251"/>
      <c r="M3016" s="252"/>
      <c r="N3016" s="253"/>
      <c r="O3016" s="253"/>
      <c r="P3016" s="253"/>
      <c r="Q3016" s="253"/>
      <c r="R3016" s="253"/>
      <c r="S3016" s="253"/>
      <c r="T3016" s="254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T3016" s="255" t="s">
        <v>218</v>
      </c>
      <c r="AU3016" s="255" t="s">
        <v>85</v>
      </c>
      <c r="AV3016" s="13" t="s">
        <v>83</v>
      </c>
      <c r="AW3016" s="13" t="s">
        <v>32</v>
      </c>
      <c r="AX3016" s="13" t="s">
        <v>76</v>
      </c>
      <c r="AY3016" s="255" t="s">
        <v>205</v>
      </c>
    </row>
    <row r="3017" s="13" customFormat="1">
      <c r="A3017" s="13"/>
      <c r="B3017" s="245"/>
      <c r="C3017" s="246"/>
      <c r="D3017" s="247" t="s">
        <v>218</v>
      </c>
      <c r="E3017" s="248" t="s">
        <v>1</v>
      </c>
      <c r="F3017" s="249" t="s">
        <v>222</v>
      </c>
      <c r="G3017" s="246"/>
      <c r="H3017" s="248" t="s">
        <v>1</v>
      </c>
      <c r="I3017" s="250"/>
      <c r="J3017" s="246"/>
      <c r="K3017" s="246"/>
      <c r="L3017" s="251"/>
      <c r="M3017" s="252"/>
      <c r="N3017" s="253"/>
      <c r="O3017" s="253"/>
      <c r="P3017" s="253"/>
      <c r="Q3017" s="253"/>
      <c r="R3017" s="253"/>
      <c r="S3017" s="253"/>
      <c r="T3017" s="254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T3017" s="255" t="s">
        <v>218</v>
      </c>
      <c r="AU3017" s="255" t="s">
        <v>85</v>
      </c>
      <c r="AV3017" s="13" t="s">
        <v>83</v>
      </c>
      <c r="AW3017" s="13" t="s">
        <v>32</v>
      </c>
      <c r="AX3017" s="13" t="s">
        <v>76</v>
      </c>
      <c r="AY3017" s="255" t="s">
        <v>205</v>
      </c>
    </row>
    <row r="3018" s="13" customFormat="1">
      <c r="A3018" s="13"/>
      <c r="B3018" s="245"/>
      <c r="C3018" s="246"/>
      <c r="D3018" s="247" t="s">
        <v>218</v>
      </c>
      <c r="E3018" s="248" t="s">
        <v>1</v>
      </c>
      <c r="F3018" s="249" t="s">
        <v>1201</v>
      </c>
      <c r="G3018" s="246"/>
      <c r="H3018" s="248" t="s">
        <v>1</v>
      </c>
      <c r="I3018" s="250"/>
      <c r="J3018" s="246"/>
      <c r="K3018" s="246"/>
      <c r="L3018" s="251"/>
      <c r="M3018" s="252"/>
      <c r="N3018" s="253"/>
      <c r="O3018" s="253"/>
      <c r="P3018" s="253"/>
      <c r="Q3018" s="253"/>
      <c r="R3018" s="253"/>
      <c r="S3018" s="253"/>
      <c r="T3018" s="254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55" t="s">
        <v>218</v>
      </c>
      <c r="AU3018" s="255" t="s">
        <v>85</v>
      </c>
      <c r="AV3018" s="13" t="s">
        <v>83</v>
      </c>
      <c r="AW3018" s="13" t="s">
        <v>32</v>
      </c>
      <c r="AX3018" s="13" t="s">
        <v>76</v>
      </c>
      <c r="AY3018" s="255" t="s">
        <v>205</v>
      </c>
    </row>
    <row r="3019" s="14" customFormat="1">
      <c r="A3019" s="14"/>
      <c r="B3019" s="256"/>
      <c r="C3019" s="257"/>
      <c r="D3019" s="247" t="s">
        <v>218</v>
      </c>
      <c r="E3019" s="258" t="s">
        <v>1</v>
      </c>
      <c r="F3019" s="259" t="s">
        <v>2545</v>
      </c>
      <c r="G3019" s="257"/>
      <c r="H3019" s="260">
        <v>4</v>
      </c>
      <c r="I3019" s="261"/>
      <c r="J3019" s="257"/>
      <c r="K3019" s="257"/>
      <c r="L3019" s="262"/>
      <c r="M3019" s="263"/>
      <c r="N3019" s="264"/>
      <c r="O3019" s="264"/>
      <c r="P3019" s="264"/>
      <c r="Q3019" s="264"/>
      <c r="R3019" s="264"/>
      <c r="S3019" s="264"/>
      <c r="T3019" s="265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T3019" s="266" t="s">
        <v>218</v>
      </c>
      <c r="AU3019" s="266" t="s">
        <v>85</v>
      </c>
      <c r="AV3019" s="14" t="s">
        <v>85</v>
      </c>
      <c r="AW3019" s="14" t="s">
        <v>32</v>
      </c>
      <c r="AX3019" s="14" t="s">
        <v>76</v>
      </c>
      <c r="AY3019" s="266" t="s">
        <v>205</v>
      </c>
    </row>
    <row r="3020" s="14" customFormat="1">
      <c r="A3020" s="14"/>
      <c r="B3020" s="256"/>
      <c r="C3020" s="257"/>
      <c r="D3020" s="247" t="s">
        <v>218</v>
      </c>
      <c r="E3020" s="258" t="s">
        <v>1</v>
      </c>
      <c r="F3020" s="259" t="s">
        <v>2546</v>
      </c>
      <c r="G3020" s="257"/>
      <c r="H3020" s="260">
        <v>4</v>
      </c>
      <c r="I3020" s="261"/>
      <c r="J3020" s="257"/>
      <c r="K3020" s="257"/>
      <c r="L3020" s="262"/>
      <c r="M3020" s="263"/>
      <c r="N3020" s="264"/>
      <c r="O3020" s="264"/>
      <c r="P3020" s="264"/>
      <c r="Q3020" s="264"/>
      <c r="R3020" s="264"/>
      <c r="S3020" s="264"/>
      <c r="T3020" s="265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66" t="s">
        <v>218</v>
      </c>
      <c r="AU3020" s="266" t="s">
        <v>85</v>
      </c>
      <c r="AV3020" s="14" t="s">
        <v>85</v>
      </c>
      <c r="AW3020" s="14" t="s">
        <v>32</v>
      </c>
      <c r="AX3020" s="14" t="s">
        <v>76</v>
      </c>
      <c r="AY3020" s="266" t="s">
        <v>205</v>
      </c>
    </row>
    <row r="3021" s="14" customFormat="1">
      <c r="A3021" s="14"/>
      <c r="B3021" s="256"/>
      <c r="C3021" s="257"/>
      <c r="D3021" s="247" t="s">
        <v>218</v>
      </c>
      <c r="E3021" s="258" t="s">
        <v>1</v>
      </c>
      <c r="F3021" s="259" t="s">
        <v>2547</v>
      </c>
      <c r="G3021" s="257"/>
      <c r="H3021" s="260">
        <v>4</v>
      </c>
      <c r="I3021" s="261"/>
      <c r="J3021" s="257"/>
      <c r="K3021" s="257"/>
      <c r="L3021" s="262"/>
      <c r="M3021" s="263"/>
      <c r="N3021" s="264"/>
      <c r="O3021" s="264"/>
      <c r="P3021" s="264"/>
      <c r="Q3021" s="264"/>
      <c r="R3021" s="264"/>
      <c r="S3021" s="264"/>
      <c r="T3021" s="265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66" t="s">
        <v>218</v>
      </c>
      <c r="AU3021" s="266" t="s">
        <v>85</v>
      </c>
      <c r="AV3021" s="14" t="s">
        <v>85</v>
      </c>
      <c r="AW3021" s="14" t="s">
        <v>32</v>
      </c>
      <c r="AX3021" s="14" t="s">
        <v>76</v>
      </c>
      <c r="AY3021" s="266" t="s">
        <v>205</v>
      </c>
    </row>
    <row r="3022" s="14" customFormat="1">
      <c r="A3022" s="14"/>
      <c r="B3022" s="256"/>
      <c r="C3022" s="257"/>
      <c r="D3022" s="247" t="s">
        <v>218</v>
      </c>
      <c r="E3022" s="258" t="s">
        <v>1</v>
      </c>
      <c r="F3022" s="259" t="s">
        <v>2548</v>
      </c>
      <c r="G3022" s="257"/>
      <c r="H3022" s="260">
        <v>4</v>
      </c>
      <c r="I3022" s="261"/>
      <c r="J3022" s="257"/>
      <c r="K3022" s="257"/>
      <c r="L3022" s="262"/>
      <c r="M3022" s="263"/>
      <c r="N3022" s="264"/>
      <c r="O3022" s="264"/>
      <c r="P3022" s="264"/>
      <c r="Q3022" s="264"/>
      <c r="R3022" s="264"/>
      <c r="S3022" s="264"/>
      <c r="T3022" s="265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T3022" s="266" t="s">
        <v>218</v>
      </c>
      <c r="AU3022" s="266" t="s">
        <v>85</v>
      </c>
      <c r="AV3022" s="14" t="s">
        <v>85</v>
      </c>
      <c r="AW3022" s="14" t="s">
        <v>32</v>
      </c>
      <c r="AX3022" s="14" t="s">
        <v>76</v>
      </c>
      <c r="AY3022" s="266" t="s">
        <v>205</v>
      </c>
    </row>
    <row r="3023" s="16" customFormat="1">
      <c r="A3023" s="16"/>
      <c r="B3023" s="278"/>
      <c r="C3023" s="279"/>
      <c r="D3023" s="247" t="s">
        <v>218</v>
      </c>
      <c r="E3023" s="280" t="s">
        <v>1</v>
      </c>
      <c r="F3023" s="281" t="s">
        <v>241</v>
      </c>
      <c r="G3023" s="279"/>
      <c r="H3023" s="282">
        <v>16</v>
      </c>
      <c r="I3023" s="283"/>
      <c r="J3023" s="279"/>
      <c r="K3023" s="279"/>
      <c r="L3023" s="284"/>
      <c r="M3023" s="285"/>
      <c r="N3023" s="286"/>
      <c r="O3023" s="286"/>
      <c r="P3023" s="286"/>
      <c r="Q3023" s="286"/>
      <c r="R3023" s="286"/>
      <c r="S3023" s="286"/>
      <c r="T3023" s="287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T3023" s="288" t="s">
        <v>218</v>
      </c>
      <c r="AU3023" s="288" t="s">
        <v>85</v>
      </c>
      <c r="AV3023" s="16" t="s">
        <v>214</v>
      </c>
      <c r="AW3023" s="16" t="s">
        <v>32</v>
      </c>
      <c r="AX3023" s="16" t="s">
        <v>76</v>
      </c>
      <c r="AY3023" s="288" t="s">
        <v>205</v>
      </c>
    </row>
    <row r="3024" s="13" customFormat="1">
      <c r="A3024" s="13"/>
      <c r="B3024" s="245"/>
      <c r="C3024" s="246"/>
      <c r="D3024" s="247" t="s">
        <v>218</v>
      </c>
      <c r="E3024" s="248" t="s">
        <v>1</v>
      </c>
      <c r="F3024" s="249" t="s">
        <v>2436</v>
      </c>
      <c r="G3024" s="246"/>
      <c r="H3024" s="248" t="s">
        <v>1</v>
      </c>
      <c r="I3024" s="250"/>
      <c r="J3024" s="246"/>
      <c r="K3024" s="246"/>
      <c r="L3024" s="251"/>
      <c r="M3024" s="252"/>
      <c r="N3024" s="253"/>
      <c r="O3024" s="253"/>
      <c r="P3024" s="253"/>
      <c r="Q3024" s="253"/>
      <c r="R3024" s="253"/>
      <c r="S3024" s="253"/>
      <c r="T3024" s="254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T3024" s="255" t="s">
        <v>218</v>
      </c>
      <c r="AU3024" s="255" t="s">
        <v>85</v>
      </c>
      <c r="AV3024" s="13" t="s">
        <v>83</v>
      </c>
      <c r="AW3024" s="13" t="s">
        <v>32</v>
      </c>
      <c r="AX3024" s="13" t="s">
        <v>76</v>
      </c>
      <c r="AY3024" s="255" t="s">
        <v>205</v>
      </c>
    </row>
    <row r="3025" s="14" customFormat="1">
      <c r="A3025" s="14"/>
      <c r="B3025" s="256"/>
      <c r="C3025" s="257"/>
      <c r="D3025" s="247" t="s">
        <v>218</v>
      </c>
      <c r="E3025" s="258" t="s">
        <v>1</v>
      </c>
      <c r="F3025" s="259" t="s">
        <v>2549</v>
      </c>
      <c r="G3025" s="257"/>
      <c r="H3025" s="260">
        <v>4</v>
      </c>
      <c r="I3025" s="261"/>
      <c r="J3025" s="257"/>
      <c r="K3025" s="257"/>
      <c r="L3025" s="262"/>
      <c r="M3025" s="263"/>
      <c r="N3025" s="264"/>
      <c r="O3025" s="264"/>
      <c r="P3025" s="264"/>
      <c r="Q3025" s="264"/>
      <c r="R3025" s="264"/>
      <c r="S3025" s="264"/>
      <c r="T3025" s="265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T3025" s="266" t="s">
        <v>218</v>
      </c>
      <c r="AU3025" s="266" t="s">
        <v>85</v>
      </c>
      <c r="AV3025" s="14" t="s">
        <v>85</v>
      </c>
      <c r="AW3025" s="14" t="s">
        <v>32</v>
      </c>
      <c r="AX3025" s="14" t="s">
        <v>76</v>
      </c>
      <c r="AY3025" s="266" t="s">
        <v>205</v>
      </c>
    </row>
    <row r="3026" s="14" customFormat="1">
      <c r="A3026" s="14"/>
      <c r="B3026" s="256"/>
      <c r="C3026" s="257"/>
      <c r="D3026" s="247" t="s">
        <v>218</v>
      </c>
      <c r="E3026" s="258" t="s">
        <v>1</v>
      </c>
      <c r="F3026" s="259" t="s">
        <v>2550</v>
      </c>
      <c r="G3026" s="257"/>
      <c r="H3026" s="260">
        <v>4</v>
      </c>
      <c r="I3026" s="261"/>
      <c r="J3026" s="257"/>
      <c r="K3026" s="257"/>
      <c r="L3026" s="262"/>
      <c r="M3026" s="263"/>
      <c r="N3026" s="264"/>
      <c r="O3026" s="264"/>
      <c r="P3026" s="264"/>
      <c r="Q3026" s="264"/>
      <c r="R3026" s="264"/>
      <c r="S3026" s="264"/>
      <c r="T3026" s="265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T3026" s="266" t="s">
        <v>218</v>
      </c>
      <c r="AU3026" s="266" t="s">
        <v>85</v>
      </c>
      <c r="AV3026" s="14" t="s">
        <v>85</v>
      </c>
      <c r="AW3026" s="14" t="s">
        <v>32</v>
      </c>
      <c r="AX3026" s="14" t="s">
        <v>76</v>
      </c>
      <c r="AY3026" s="266" t="s">
        <v>205</v>
      </c>
    </row>
    <row r="3027" s="14" customFormat="1">
      <c r="A3027" s="14"/>
      <c r="B3027" s="256"/>
      <c r="C3027" s="257"/>
      <c r="D3027" s="247" t="s">
        <v>218</v>
      </c>
      <c r="E3027" s="258" t="s">
        <v>1</v>
      </c>
      <c r="F3027" s="259" t="s">
        <v>2551</v>
      </c>
      <c r="G3027" s="257"/>
      <c r="H3027" s="260">
        <v>5</v>
      </c>
      <c r="I3027" s="261"/>
      <c r="J3027" s="257"/>
      <c r="K3027" s="257"/>
      <c r="L3027" s="262"/>
      <c r="M3027" s="263"/>
      <c r="N3027" s="264"/>
      <c r="O3027" s="264"/>
      <c r="P3027" s="264"/>
      <c r="Q3027" s="264"/>
      <c r="R3027" s="264"/>
      <c r="S3027" s="264"/>
      <c r="T3027" s="265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T3027" s="266" t="s">
        <v>218</v>
      </c>
      <c r="AU3027" s="266" t="s">
        <v>85</v>
      </c>
      <c r="AV3027" s="14" t="s">
        <v>85</v>
      </c>
      <c r="AW3027" s="14" t="s">
        <v>32</v>
      </c>
      <c r="AX3027" s="14" t="s">
        <v>76</v>
      </c>
      <c r="AY3027" s="266" t="s">
        <v>205</v>
      </c>
    </row>
    <row r="3028" s="16" customFormat="1">
      <c r="A3028" s="16"/>
      <c r="B3028" s="278"/>
      <c r="C3028" s="279"/>
      <c r="D3028" s="247" t="s">
        <v>218</v>
      </c>
      <c r="E3028" s="280" t="s">
        <v>1</v>
      </c>
      <c r="F3028" s="281" t="s">
        <v>241</v>
      </c>
      <c r="G3028" s="279"/>
      <c r="H3028" s="282">
        <v>13</v>
      </c>
      <c r="I3028" s="283"/>
      <c r="J3028" s="279"/>
      <c r="K3028" s="279"/>
      <c r="L3028" s="284"/>
      <c r="M3028" s="285"/>
      <c r="N3028" s="286"/>
      <c r="O3028" s="286"/>
      <c r="P3028" s="286"/>
      <c r="Q3028" s="286"/>
      <c r="R3028" s="286"/>
      <c r="S3028" s="286"/>
      <c r="T3028" s="287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T3028" s="288" t="s">
        <v>218</v>
      </c>
      <c r="AU3028" s="288" t="s">
        <v>85</v>
      </c>
      <c r="AV3028" s="16" t="s">
        <v>214</v>
      </c>
      <c r="AW3028" s="16" t="s">
        <v>32</v>
      </c>
      <c r="AX3028" s="16" t="s">
        <v>76</v>
      </c>
      <c r="AY3028" s="288" t="s">
        <v>205</v>
      </c>
    </row>
    <row r="3029" s="13" customFormat="1">
      <c r="A3029" s="13"/>
      <c r="B3029" s="245"/>
      <c r="C3029" s="246"/>
      <c r="D3029" s="247" t="s">
        <v>218</v>
      </c>
      <c r="E3029" s="248" t="s">
        <v>1</v>
      </c>
      <c r="F3029" s="249" t="s">
        <v>2438</v>
      </c>
      <c r="G3029" s="246"/>
      <c r="H3029" s="248" t="s">
        <v>1</v>
      </c>
      <c r="I3029" s="250"/>
      <c r="J3029" s="246"/>
      <c r="K3029" s="246"/>
      <c r="L3029" s="251"/>
      <c r="M3029" s="252"/>
      <c r="N3029" s="253"/>
      <c r="O3029" s="253"/>
      <c r="P3029" s="253"/>
      <c r="Q3029" s="253"/>
      <c r="R3029" s="253"/>
      <c r="S3029" s="253"/>
      <c r="T3029" s="254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T3029" s="255" t="s">
        <v>218</v>
      </c>
      <c r="AU3029" s="255" t="s">
        <v>85</v>
      </c>
      <c r="AV3029" s="13" t="s">
        <v>83</v>
      </c>
      <c r="AW3029" s="13" t="s">
        <v>32</v>
      </c>
      <c r="AX3029" s="13" t="s">
        <v>76</v>
      </c>
      <c r="AY3029" s="255" t="s">
        <v>205</v>
      </c>
    </row>
    <row r="3030" s="14" customFormat="1">
      <c r="A3030" s="14"/>
      <c r="B3030" s="256"/>
      <c r="C3030" s="257"/>
      <c r="D3030" s="247" t="s">
        <v>218</v>
      </c>
      <c r="E3030" s="258" t="s">
        <v>1</v>
      </c>
      <c r="F3030" s="259" t="s">
        <v>2552</v>
      </c>
      <c r="G3030" s="257"/>
      <c r="H3030" s="260">
        <v>4</v>
      </c>
      <c r="I3030" s="261"/>
      <c r="J3030" s="257"/>
      <c r="K3030" s="257"/>
      <c r="L3030" s="262"/>
      <c r="M3030" s="263"/>
      <c r="N3030" s="264"/>
      <c r="O3030" s="264"/>
      <c r="P3030" s="264"/>
      <c r="Q3030" s="264"/>
      <c r="R3030" s="264"/>
      <c r="S3030" s="264"/>
      <c r="T3030" s="265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T3030" s="266" t="s">
        <v>218</v>
      </c>
      <c r="AU3030" s="266" t="s">
        <v>85</v>
      </c>
      <c r="AV3030" s="14" t="s">
        <v>85</v>
      </c>
      <c r="AW3030" s="14" t="s">
        <v>32</v>
      </c>
      <c r="AX3030" s="14" t="s">
        <v>76</v>
      </c>
      <c r="AY3030" s="266" t="s">
        <v>205</v>
      </c>
    </row>
    <row r="3031" s="16" customFormat="1">
      <c r="A3031" s="16"/>
      <c r="B3031" s="278"/>
      <c r="C3031" s="279"/>
      <c r="D3031" s="247" t="s">
        <v>218</v>
      </c>
      <c r="E3031" s="280" t="s">
        <v>1</v>
      </c>
      <c r="F3031" s="281" t="s">
        <v>241</v>
      </c>
      <c r="G3031" s="279"/>
      <c r="H3031" s="282">
        <v>4</v>
      </c>
      <c r="I3031" s="283"/>
      <c r="J3031" s="279"/>
      <c r="K3031" s="279"/>
      <c r="L3031" s="284"/>
      <c r="M3031" s="285"/>
      <c r="N3031" s="286"/>
      <c r="O3031" s="286"/>
      <c r="P3031" s="286"/>
      <c r="Q3031" s="286"/>
      <c r="R3031" s="286"/>
      <c r="S3031" s="286"/>
      <c r="T3031" s="287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T3031" s="288" t="s">
        <v>218</v>
      </c>
      <c r="AU3031" s="288" t="s">
        <v>85</v>
      </c>
      <c r="AV3031" s="16" t="s">
        <v>214</v>
      </c>
      <c r="AW3031" s="16" t="s">
        <v>32</v>
      </c>
      <c r="AX3031" s="16" t="s">
        <v>76</v>
      </c>
      <c r="AY3031" s="288" t="s">
        <v>205</v>
      </c>
    </row>
    <row r="3032" s="15" customFormat="1">
      <c r="A3032" s="15"/>
      <c r="B3032" s="267"/>
      <c r="C3032" s="268"/>
      <c r="D3032" s="247" t="s">
        <v>218</v>
      </c>
      <c r="E3032" s="269" t="s">
        <v>1</v>
      </c>
      <c r="F3032" s="270" t="s">
        <v>229</v>
      </c>
      <c r="G3032" s="268"/>
      <c r="H3032" s="271">
        <v>33</v>
      </c>
      <c r="I3032" s="272"/>
      <c r="J3032" s="268"/>
      <c r="K3032" s="268"/>
      <c r="L3032" s="273"/>
      <c r="M3032" s="274"/>
      <c r="N3032" s="275"/>
      <c r="O3032" s="275"/>
      <c r="P3032" s="275"/>
      <c r="Q3032" s="275"/>
      <c r="R3032" s="275"/>
      <c r="S3032" s="275"/>
      <c r="T3032" s="276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T3032" s="277" t="s">
        <v>218</v>
      </c>
      <c r="AU3032" s="277" t="s">
        <v>85</v>
      </c>
      <c r="AV3032" s="15" t="s">
        <v>213</v>
      </c>
      <c r="AW3032" s="15" t="s">
        <v>32</v>
      </c>
      <c r="AX3032" s="15" t="s">
        <v>83</v>
      </c>
      <c r="AY3032" s="277" t="s">
        <v>205</v>
      </c>
    </row>
    <row r="3033" s="2" customFormat="1" ht="16.5" customHeight="1">
      <c r="A3033" s="39"/>
      <c r="B3033" s="40"/>
      <c r="C3033" s="227" t="s">
        <v>2553</v>
      </c>
      <c r="D3033" s="227" t="s">
        <v>208</v>
      </c>
      <c r="E3033" s="228" t="s">
        <v>2554</v>
      </c>
      <c r="F3033" s="229" t="s">
        <v>2555</v>
      </c>
      <c r="G3033" s="230" t="s">
        <v>547</v>
      </c>
      <c r="H3033" s="231">
        <v>1</v>
      </c>
      <c r="I3033" s="232"/>
      <c r="J3033" s="233">
        <f>ROUND(I3033*H3033,2)</f>
        <v>0</v>
      </c>
      <c r="K3033" s="229" t="s">
        <v>212</v>
      </c>
      <c r="L3033" s="45"/>
      <c r="M3033" s="234" t="s">
        <v>1</v>
      </c>
      <c r="N3033" s="235" t="s">
        <v>41</v>
      </c>
      <c r="O3033" s="92"/>
      <c r="P3033" s="236">
        <f>O3033*H3033</f>
        <v>0</v>
      </c>
      <c r="Q3033" s="236">
        <v>0.00020000000000000001</v>
      </c>
      <c r="R3033" s="236">
        <f>Q3033*H3033</f>
        <v>0.00020000000000000001</v>
      </c>
      <c r="S3033" s="236">
        <v>0</v>
      </c>
      <c r="T3033" s="237">
        <f>S3033*H3033</f>
        <v>0</v>
      </c>
      <c r="U3033" s="39"/>
      <c r="V3033" s="39"/>
      <c r="W3033" s="39"/>
      <c r="X3033" s="39"/>
      <c r="Y3033" s="39"/>
      <c r="Z3033" s="39"/>
      <c r="AA3033" s="39"/>
      <c r="AB3033" s="39"/>
      <c r="AC3033" s="39"/>
      <c r="AD3033" s="39"/>
      <c r="AE3033" s="39"/>
      <c r="AR3033" s="238" t="s">
        <v>303</v>
      </c>
      <c r="AT3033" s="238" t="s">
        <v>208</v>
      </c>
      <c r="AU3033" s="238" t="s">
        <v>85</v>
      </c>
      <c r="AY3033" s="18" t="s">
        <v>205</v>
      </c>
      <c r="BE3033" s="239">
        <f>IF(N3033="základní",J3033,0)</f>
        <v>0</v>
      </c>
      <c r="BF3033" s="239">
        <f>IF(N3033="snížená",J3033,0)</f>
        <v>0</v>
      </c>
      <c r="BG3033" s="239">
        <f>IF(N3033="zákl. přenesená",J3033,0)</f>
        <v>0</v>
      </c>
      <c r="BH3033" s="239">
        <f>IF(N3033="sníž. přenesená",J3033,0)</f>
        <v>0</v>
      </c>
      <c r="BI3033" s="239">
        <f>IF(N3033="nulová",J3033,0)</f>
        <v>0</v>
      </c>
      <c r="BJ3033" s="18" t="s">
        <v>83</v>
      </c>
      <c r="BK3033" s="239">
        <f>ROUND(I3033*H3033,2)</f>
        <v>0</v>
      </c>
      <c r="BL3033" s="18" t="s">
        <v>303</v>
      </c>
      <c r="BM3033" s="238" t="s">
        <v>2556</v>
      </c>
    </row>
    <row r="3034" s="2" customFormat="1">
      <c r="A3034" s="39"/>
      <c r="B3034" s="40"/>
      <c r="C3034" s="41"/>
      <c r="D3034" s="240" t="s">
        <v>216</v>
      </c>
      <c r="E3034" s="41"/>
      <c r="F3034" s="241" t="s">
        <v>2557</v>
      </c>
      <c r="G3034" s="41"/>
      <c r="H3034" s="41"/>
      <c r="I3034" s="242"/>
      <c r="J3034" s="41"/>
      <c r="K3034" s="41"/>
      <c r="L3034" s="45"/>
      <c r="M3034" s="243"/>
      <c r="N3034" s="244"/>
      <c r="O3034" s="92"/>
      <c r="P3034" s="92"/>
      <c r="Q3034" s="92"/>
      <c r="R3034" s="92"/>
      <c r="S3034" s="92"/>
      <c r="T3034" s="93"/>
      <c r="U3034" s="39"/>
      <c r="V3034" s="39"/>
      <c r="W3034" s="39"/>
      <c r="X3034" s="39"/>
      <c r="Y3034" s="39"/>
      <c r="Z3034" s="39"/>
      <c r="AA3034" s="39"/>
      <c r="AB3034" s="39"/>
      <c r="AC3034" s="39"/>
      <c r="AD3034" s="39"/>
      <c r="AE3034" s="39"/>
      <c r="AT3034" s="18" t="s">
        <v>216</v>
      </c>
      <c r="AU3034" s="18" t="s">
        <v>85</v>
      </c>
    </row>
    <row r="3035" s="13" customFormat="1">
      <c r="A3035" s="13"/>
      <c r="B3035" s="245"/>
      <c r="C3035" s="246"/>
      <c r="D3035" s="247" t="s">
        <v>218</v>
      </c>
      <c r="E3035" s="248" t="s">
        <v>1</v>
      </c>
      <c r="F3035" s="249" t="s">
        <v>219</v>
      </c>
      <c r="G3035" s="246"/>
      <c r="H3035" s="248" t="s">
        <v>1</v>
      </c>
      <c r="I3035" s="250"/>
      <c r="J3035" s="246"/>
      <c r="K3035" s="246"/>
      <c r="L3035" s="251"/>
      <c r="M3035" s="252"/>
      <c r="N3035" s="253"/>
      <c r="O3035" s="253"/>
      <c r="P3035" s="253"/>
      <c r="Q3035" s="253"/>
      <c r="R3035" s="253"/>
      <c r="S3035" s="253"/>
      <c r="T3035" s="254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T3035" s="255" t="s">
        <v>218</v>
      </c>
      <c r="AU3035" s="255" t="s">
        <v>85</v>
      </c>
      <c r="AV3035" s="13" t="s">
        <v>83</v>
      </c>
      <c r="AW3035" s="13" t="s">
        <v>32</v>
      </c>
      <c r="AX3035" s="13" t="s">
        <v>76</v>
      </c>
      <c r="AY3035" s="255" t="s">
        <v>205</v>
      </c>
    </row>
    <row r="3036" s="13" customFormat="1">
      <c r="A3036" s="13"/>
      <c r="B3036" s="245"/>
      <c r="C3036" s="246"/>
      <c r="D3036" s="247" t="s">
        <v>218</v>
      </c>
      <c r="E3036" s="248" t="s">
        <v>1</v>
      </c>
      <c r="F3036" s="249" t="s">
        <v>220</v>
      </c>
      <c r="G3036" s="246"/>
      <c r="H3036" s="248" t="s">
        <v>1</v>
      </c>
      <c r="I3036" s="250"/>
      <c r="J3036" s="246"/>
      <c r="K3036" s="246"/>
      <c r="L3036" s="251"/>
      <c r="M3036" s="252"/>
      <c r="N3036" s="253"/>
      <c r="O3036" s="253"/>
      <c r="P3036" s="253"/>
      <c r="Q3036" s="253"/>
      <c r="R3036" s="253"/>
      <c r="S3036" s="253"/>
      <c r="T3036" s="254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T3036" s="255" t="s">
        <v>218</v>
      </c>
      <c r="AU3036" s="255" t="s">
        <v>85</v>
      </c>
      <c r="AV3036" s="13" t="s">
        <v>83</v>
      </c>
      <c r="AW3036" s="13" t="s">
        <v>32</v>
      </c>
      <c r="AX3036" s="13" t="s">
        <v>76</v>
      </c>
      <c r="AY3036" s="255" t="s">
        <v>205</v>
      </c>
    </row>
    <row r="3037" s="13" customFormat="1">
      <c r="A3037" s="13"/>
      <c r="B3037" s="245"/>
      <c r="C3037" s="246"/>
      <c r="D3037" s="247" t="s">
        <v>218</v>
      </c>
      <c r="E3037" s="248" t="s">
        <v>1</v>
      </c>
      <c r="F3037" s="249" t="s">
        <v>222</v>
      </c>
      <c r="G3037" s="246"/>
      <c r="H3037" s="248" t="s">
        <v>1</v>
      </c>
      <c r="I3037" s="250"/>
      <c r="J3037" s="246"/>
      <c r="K3037" s="246"/>
      <c r="L3037" s="251"/>
      <c r="M3037" s="252"/>
      <c r="N3037" s="253"/>
      <c r="O3037" s="253"/>
      <c r="P3037" s="253"/>
      <c r="Q3037" s="253"/>
      <c r="R3037" s="253"/>
      <c r="S3037" s="253"/>
      <c r="T3037" s="254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T3037" s="255" t="s">
        <v>218</v>
      </c>
      <c r="AU3037" s="255" t="s">
        <v>85</v>
      </c>
      <c r="AV3037" s="13" t="s">
        <v>83</v>
      </c>
      <c r="AW3037" s="13" t="s">
        <v>32</v>
      </c>
      <c r="AX3037" s="13" t="s">
        <v>76</v>
      </c>
      <c r="AY3037" s="255" t="s">
        <v>205</v>
      </c>
    </row>
    <row r="3038" s="13" customFormat="1">
      <c r="A3038" s="13"/>
      <c r="B3038" s="245"/>
      <c r="C3038" s="246"/>
      <c r="D3038" s="247" t="s">
        <v>218</v>
      </c>
      <c r="E3038" s="248" t="s">
        <v>1</v>
      </c>
      <c r="F3038" s="249" t="s">
        <v>2436</v>
      </c>
      <c r="G3038" s="246"/>
      <c r="H3038" s="248" t="s">
        <v>1</v>
      </c>
      <c r="I3038" s="250"/>
      <c r="J3038" s="246"/>
      <c r="K3038" s="246"/>
      <c r="L3038" s="251"/>
      <c r="M3038" s="252"/>
      <c r="N3038" s="253"/>
      <c r="O3038" s="253"/>
      <c r="P3038" s="253"/>
      <c r="Q3038" s="253"/>
      <c r="R3038" s="253"/>
      <c r="S3038" s="253"/>
      <c r="T3038" s="254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T3038" s="255" t="s">
        <v>218</v>
      </c>
      <c r="AU3038" s="255" t="s">
        <v>85</v>
      </c>
      <c r="AV3038" s="13" t="s">
        <v>83</v>
      </c>
      <c r="AW3038" s="13" t="s">
        <v>32</v>
      </c>
      <c r="AX3038" s="13" t="s">
        <v>76</v>
      </c>
      <c r="AY3038" s="255" t="s">
        <v>205</v>
      </c>
    </row>
    <row r="3039" s="14" customFormat="1">
      <c r="A3039" s="14"/>
      <c r="B3039" s="256"/>
      <c r="C3039" s="257"/>
      <c r="D3039" s="247" t="s">
        <v>218</v>
      </c>
      <c r="E3039" s="258" t="s">
        <v>1</v>
      </c>
      <c r="F3039" s="259" t="s">
        <v>2558</v>
      </c>
      <c r="G3039" s="257"/>
      <c r="H3039" s="260">
        <v>1</v>
      </c>
      <c r="I3039" s="261"/>
      <c r="J3039" s="257"/>
      <c r="K3039" s="257"/>
      <c r="L3039" s="262"/>
      <c r="M3039" s="263"/>
      <c r="N3039" s="264"/>
      <c r="O3039" s="264"/>
      <c r="P3039" s="264"/>
      <c r="Q3039" s="264"/>
      <c r="R3039" s="264"/>
      <c r="S3039" s="264"/>
      <c r="T3039" s="265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T3039" s="266" t="s">
        <v>218</v>
      </c>
      <c r="AU3039" s="266" t="s">
        <v>85</v>
      </c>
      <c r="AV3039" s="14" t="s">
        <v>85</v>
      </c>
      <c r="AW3039" s="14" t="s">
        <v>32</v>
      </c>
      <c r="AX3039" s="14" t="s">
        <v>76</v>
      </c>
      <c r="AY3039" s="266" t="s">
        <v>205</v>
      </c>
    </row>
    <row r="3040" s="15" customFormat="1">
      <c r="A3040" s="15"/>
      <c r="B3040" s="267"/>
      <c r="C3040" s="268"/>
      <c r="D3040" s="247" t="s">
        <v>218</v>
      </c>
      <c r="E3040" s="269" t="s">
        <v>1</v>
      </c>
      <c r="F3040" s="270" t="s">
        <v>229</v>
      </c>
      <c r="G3040" s="268"/>
      <c r="H3040" s="271">
        <v>1</v>
      </c>
      <c r="I3040" s="272"/>
      <c r="J3040" s="268"/>
      <c r="K3040" s="268"/>
      <c r="L3040" s="273"/>
      <c r="M3040" s="274"/>
      <c r="N3040" s="275"/>
      <c r="O3040" s="275"/>
      <c r="P3040" s="275"/>
      <c r="Q3040" s="275"/>
      <c r="R3040" s="275"/>
      <c r="S3040" s="275"/>
      <c r="T3040" s="276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T3040" s="277" t="s">
        <v>218</v>
      </c>
      <c r="AU3040" s="277" t="s">
        <v>85</v>
      </c>
      <c r="AV3040" s="15" t="s">
        <v>213</v>
      </c>
      <c r="AW3040" s="15" t="s">
        <v>32</v>
      </c>
      <c r="AX3040" s="15" t="s">
        <v>83</v>
      </c>
      <c r="AY3040" s="277" t="s">
        <v>205</v>
      </c>
    </row>
    <row r="3041" s="2" customFormat="1" ht="16.5" customHeight="1">
      <c r="A3041" s="39"/>
      <c r="B3041" s="40"/>
      <c r="C3041" s="227" t="s">
        <v>2559</v>
      </c>
      <c r="D3041" s="227" t="s">
        <v>208</v>
      </c>
      <c r="E3041" s="228" t="s">
        <v>2560</v>
      </c>
      <c r="F3041" s="229" t="s">
        <v>2561</v>
      </c>
      <c r="G3041" s="230" t="s">
        <v>255</v>
      </c>
      <c r="H3041" s="231">
        <v>103.64</v>
      </c>
      <c r="I3041" s="232"/>
      <c r="J3041" s="233">
        <f>ROUND(I3041*H3041,2)</f>
        <v>0</v>
      </c>
      <c r="K3041" s="229" t="s">
        <v>212</v>
      </c>
      <c r="L3041" s="45"/>
      <c r="M3041" s="234" t="s">
        <v>1</v>
      </c>
      <c r="N3041" s="235" t="s">
        <v>41</v>
      </c>
      <c r="O3041" s="92"/>
      <c r="P3041" s="236">
        <f>O3041*H3041</f>
        <v>0</v>
      </c>
      <c r="Q3041" s="236">
        <v>0.00142</v>
      </c>
      <c r="R3041" s="236">
        <f>Q3041*H3041</f>
        <v>0.14716880000000002</v>
      </c>
      <c r="S3041" s="236">
        <v>0</v>
      </c>
      <c r="T3041" s="237">
        <f>S3041*H3041</f>
        <v>0</v>
      </c>
      <c r="U3041" s="39"/>
      <c r="V3041" s="39"/>
      <c r="W3041" s="39"/>
      <c r="X3041" s="39"/>
      <c r="Y3041" s="39"/>
      <c r="Z3041" s="39"/>
      <c r="AA3041" s="39"/>
      <c r="AB3041" s="39"/>
      <c r="AC3041" s="39"/>
      <c r="AD3041" s="39"/>
      <c r="AE3041" s="39"/>
      <c r="AR3041" s="238" t="s">
        <v>303</v>
      </c>
      <c r="AT3041" s="238" t="s">
        <v>208</v>
      </c>
      <c r="AU3041" s="238" t="s">
        <v>85</v>
      </c>
      <c r="AY3041" s="18" t="s">
        <v>205</v>
      </c>
      <c r="BE3041" s="239">
        <f>IF(N3041="základní",J3041,0)</f>
        <v>0</v>
      </c>
      <c r="BF3041" s="239">
        <f>IF(N3041="snížená",J3041,0)</f>
        <v>0</v>
      </c>
      <c r="BG3041" s="239">
        <f>IF(N3041="zákl. přenesená",J3041,0)</f>
        <v>0</v>
      </c>
      <c r="BH3041" s="239">
        <f>IF(N3041="sníž. přenesená",J3041,0)</f>
        <v>0</v>
      </c>
      <c r="BI3041" s="239">
        <f>IF(N3041="nulová",J3041,0)</f>
        <v>0</v>
      </c>
      <c r="BJ3041" s="18" t="s">
        <v>83</v>
      </c>
      <c r="BK3041" s="239">
        <f>ROUND(I3041*H3041,2)</f>
        <v>0</v>
      </c>
      <c r="BL3041" s="18" t="s">
        <v>303</v>
      </c>
      <c r="BM3041" s="238" t="s">
        <v>2562</v>
      </c>
    </row>
    <row r="3042" s="2" customFormat="1">
      <c r="A3042" s="39"/>
      <c r="B3042" s="40"/>
      <c r="C3042" s="41"/>
      <c r="D3042" s="240" t="s">
        <v>216</v>
      </c>
      <c r="E3042" s="41"/>
      <c r="F3042" s="241" t="s">
        <v>2563</v>
      </c>
      <c r="G3042" s="41"/>
      <c r="H3042" s="41"/>
      <c r="I3042" s="242"/>
      <c r="J3042" s="41"/>
      <c r="K3042" s="41"/>
      <c r="L3042" s="45"/>
      <c r="M3042" s="243"/>
      <c r="N3042" s="244"/>
      <c r="O3042" s="92"/>
      <c r="P3042" s="92"/>
      <c r="Q3042" s="92"/>
      <c r="R3042" s="92"/>
      <c r="S3042" s="92"/>
      <c r="T3042" s="93"/>
      <c r="U3042" s="39"/>
      <c r="V3042" s="39"/>
      <c r="W3042" s="39"/>
      <c r="X3042" s="39"/>
      <c r="Y3042" s="39"/>
      <c r="Z3042" s="39"/>
      <c r="AA3042" s="39"/>
      <c r="AB3042" s="39"/>
      <c r="AC3042" s="39"/>
      <c r="AD3042" s="39"/>
      <c r="AE3042" s="39"/>
      <c r="AT3042" s="18" t="s">
        <v>216</v>
      </c>
      <c r="AU3042" s="18" t="s">
        <v>85</v>
      </c>
    </row>
    <row r="3043" s="13" customFormat="1">
      <c r="A3043" s="13"/>
      <c r="B3043" s="245"/>
      <c r="C3043" s="246"/>
      <c r="D3043" s="247" t="s">
        <v>218</v>
      </c>
      <c r="E3043" s="248" t="s">
        <v>1</v>
      </c>
      <c r="F3043" s="249" t="s">
        <v>219</v>
      </c>
      <c r="G3043" s="246"/>
      <c r="H3043" s="248" t="s">
        <v>1</v>
      </c>
      <c r="I3043" s="250"/>
      <c r="J3043" s="246"/>
      <c r="K3043" s="246"/>
      <c r="L3043" s="251"/>
      <c r="M3043" s="252"/>
      <c r="N3043" s="253"/>
      <c r="O3043" s="253"/>
      <c r="P3043" s="253"/>
      <c r="Q3043" s="253"/>
      <c r="R3043" s="253"/>
      <c r="S3043" s="253"/>
      <c r="T3043" s="254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T3043" s="255" t="s">
        <v>218</v>
      </c>
      <c r="AU3043" s="255" t="s">
        <v>85</v>
      </c>
      <c r="AV3043" s="13" t="s">
        <v>83</v>
      </c>
      <c r="AW3043" s="13" t="s">
        <v>32</v>
      </c>
      <c r="AX3043" s="13" t="s">
        <v>76</v>
      </c>
      <c r="AY3043" s="255" t="s">
        <v>205</v>
      </c>
    </row>
    <row r="3044" s="13" customFormat="1">
      <c r="A3044" s="13"/>
      <c r="B3044" s="245"/>
      <c r="C3044" s="246"/>
      <c r="D3044" s="247" t="s">
        <v>218</v>
      </c>
      <c r="E3044" s="248" t="s">
        <v>1</v>
      </c>
      <c r="F3044" s="249" t="s">
        <v>220</v>
      </c>
      <c r="G3044" s="246"/>
      <c r="H3044" s="248" t="s">
        <v>1</v>
      </c>
      <c r="I3044" s="250"/>
      <c r="J3044" s="246"/>
      <c r="K3044" s="246"/>
      <c r="L3044" s="251"/>
      <c r="M3044" s="252"/>
      <c r="N3044" s="253"/>
      <c r="O3044" s="253"/>
      <c r="P3044" s="253"/>
      <c r="Q3044" s="253"/>
      <c r="R3044" s="253"/>
      <c r="S3044" s="253"/>
      <c r="T3044" s="254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T3044" s="255" t="s">
        <v>218</v>
      </c>
      <c r="AU3044" s="255" t="s">
        <v>85</v>
      </c>
      <c r="AV3044" s="13" t="s">
        <v>83</v>
      </c>
      <c r="AW3044" s="13" t="s">
        <v>32</v>
      </c>
      <c r="AX3044" s="13" t="s">
        <v>76</v>
      </c>
      <c r="AY3044" s="255" t="s">
        <v>205</v>
      </c>
    </row>
    <row r="3045" s="13" customFormat="1">
      <c r="A3045" s="13"/>
      <c r="B3045" s="245"/>
      <c r="C3045" s="246"/>
      <c r="D3045" s="247" t="s">
        <v>218</v>
      </c>
      <c r="E3045" s="248" t="s">
        <v>1</v>
      </c>
      <c r="F3045" s="249" t="s">
        <v>222</v>
      </c>
      <c r="G3045" s="246"/>
      <c r="H3045" s="248" t="s">
        <v>1</v>
      </c>
      <c r="I3045" s="250"/>
      <c r="J3045" s="246"/>
      <c r="K3045" s="246"/>
      <c r="L3045" s="251"/>
      <c r="M3045" s="252"/>
      <c r="N3045" s="253"/>
      <c r="O3045" s="253"/>
      <c r="P3045" s="253"/>
      <c r="Q3045" s="253"/>
      <c r="R3045" s="253"/>
      <c r="S3045" s="253"/>
      <c r="T3045" s="254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T3045" s="255" t="s">
        <v>218</v>
      </c>
      <c r="AU3045" s="255" t="s">
        <v>85</v>
      </c>
      <c r="AV3045" s="13" t="s">
        <v>83</v>
      </c>
      <c r="AW3045" s="13" t="s">
        <v>32</v>
      </c>
      <c r="AX3045" s="13" t="s">
        <v>76</v>
      </c>
      <c r="AY3045" s="255" t="s">
        <v>205</v>
      </c>
    </row>
    <row r="3046" s="13" customFormat="1">
      <c r="A3046" s="13"/>
      <c r="B3046" s="245"/>
      <c r="C3046" s="246"/>
      <c r="D3046" s="247" t="s">
        <v>218</v>
      </c>
      <c r="E3046" s="248" t="s">
        <v>1</v>
      </c>
      <c r="F3046" s="249" t="s">
        <v>1201</v>
      </c>
      <c r="G3046" s="246"/>
      <c r="H3046" s="248" t="s">
        <v>1</v>
      </c>
      <c r="I3046" s="250"/>
      <c r="J3046" s="246"/>
      <c r="K3046" s="246"/>
      <c r="L3046" s="251"/>
      <c r="M3046" s="252"/>
      <c r="N3046" s="253"/>
      <c r="O3046" s="253"/>
      <c r="P3046" s="253"/>
      <c r="Q3046" s="253"/>
      <c r="R3046" s="253"/>
      <c r="S3046" s="253"/>
      <c r="T3046" s="254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T3046" s="255" t="s">
        <v>218</v>
      </c>
      <c r="AU3046" s="255" t="s">
        <v>85</v>
      </c>
      <c r="AV3046" s="13" t="s">
        <v>83</v>
      </c>
      <c r="AW3046" s="13" t="s">
        <v>32</v>
      </c>
      <c r="AX3046" s="13" t="s">
        <v>76</v>
      </c>
      <c r="AY3046" s="255" t="s">
        <v>205</v>
      </c>
    </row>
    <row r="3047" s="14" customFormat="1">
      <c r="A3047" s="14"/>
      <c r="B3047" s="256"/>
      <c r="C3047" s="257"/>
      <c r="D3047" s="247" t="s">
        <v>218</v>
      </c>
      <c r="E3047" s="258" t="s">
        <v>1</v>
      </c>
      <c r="F3047" s="259" t="s">
        <v>2514</v>
      </c>
      <c r="G3047" s="257"/>
      <c r="H3047" s="260">
        <v>12.6</v>
      </c>
      <c r="I3047" s="261"/>
      <c r="J3047" s="257"/>
      <c r="K3047" s="257"/>
      <c r="L3047" s="262"/>
      <c r="M3047" s="263"/>
      <c r="N3047" s="264"/>
      <c r="O3047" s="264"/>
      <c r="P3047" s="264"/>
      <c r="Q3047" s="264"/>
      <c r="R3047" s="264"/>
      <c r="S3047" s="264"/>
      <c r="T3047" s="265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T3047" s="266" t="s">
        <v>218</v>
      </c>
      <c r="AU3047" s="266" t="s">
        <v>85</v>
      </c>
      <c r="AV3047" s="14" t="s">
        <v>85</v>
      </c>
      <c r="AW3047" s="14" t="s">
        <v>32</v>
      </c>
      <c r="AX3047" s="14" t="s">
        <v>76</v>
      </c>
      <c r="AY3047" s="266" t="s">
        <v>205</v>
      </c>
    </row>
    <row r="3048" s="14" customFormat="1">
      <c r="A3048" s="14"/>
      <c r="B3048" s="256"/>
      <c r="C3048" s="257"/>
      <c r="D3048" s="247" t="s">
        <v>218</v>
      </c>
      <c r="E3048" s="258" t="s">
        <v>1</v>
      </c>
      <c r="F3048" s="259" t="s">
        <v>2515</v>
      </c>
      <c r="G3048" s="257"/>
      <c r="H3048" s="260">
        <v>16.800000000000001</v>
      </c>
      <c r="I3048" s="261"/>
      <c r="J3048" s="257"/>
      <c r="K3048" s="257"/>
      <c r="L3048" s="262"/>
      <c r="M3048" s="263"/>
      <c r="N3048" s="264"/>
      <c r="O3048" s="264"/>
      <c r="P3048" s="264"/>
      <c r="Q3048" s="264"/>
      <c r="R3048" s="264"/>
      <c r="S3048" s="264"/>
      <c r="T3048" s="265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T3048" s="266" t="s">
        <v>218</v>
      </c>
      <c r="AU3048" s="266" t="s">
        <v>85</v>
      </c>
      <c r="AV3048" s="14" t="s">
        <v>85</v>
      </c>
      <c r="AW3048" s="14" t="s">
        <v>32</v>
      </c>
      <c r="AX3048" s="14" t="s">
        <v>76</v>
      </c>
      <c r="AY3048" s="266" t="s">
        <v>205</v>
      </c>
    </row>
    <row r="3049" s="14" customFormat="1">
      <c r="A3049" s="14"/>
      <c r="B3049" s="256"/>
      <c r="C3049" s="257"/>
      <c r="D3049" s="247" t="s">
        <v>218</v>
      </c>
      <c r="E3049" s="258" t="s">
        <v>1</v>
      </c>
      <c r="F3049" s="259" t="s">
        <v>2516</v>
      </c>
      <c r="G3049" s="257"/>
      <c r="H3049" s="260">
        <v>10.1</v>
      </c>
      <c r="I3049" s="261"/>
      <c r="J3049" s="257"/>
      <c r="K3049" s="257"/>
      <c r="L3049" s="262"/>
      <c r="M3049" s="263"/>
      <c r="N3049" s="264"/>
      <c r="O3049" s="264"/>
      <c r="P3049" s="264"/>
      <c r="Q3049" s="264"/>
      <c r="R3049" s="264"/>
      <c r="S3049" s="264"/>
      <c r="T3049" s="265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T3049" s="266" t="s">
        <v>218</v>
      </c>
      <c r="AU3049" s="266" t="s">
        <v>85</v>
      </c>
      <c r="AV3049" s="14" t="s">
        <v>85</v>
      </c>
      <c r="AW3049" s="14" t="s">
        <v>32</v>
      </c>
      <c r="AX3049" s="14" t="s">
        <v>76</v>
      </c>
      <c r="AY3049" s="266" t="s">
        <v>205</v>
      </c>
    </row>
    <row r="3050" s="14" customFormat="1">
      <c r="A3050" s="14"/>
      <c r="B3050" s="256"/>
      <c r="C3050" s="257"/>
      <c r="D3050" s="247" t="s">
        <v>218</v>
      </c>
      <c r="E3050" s="258" t="s">
        <v>1</v>
      </c>
      <c r="F3050" s="259" t="s">
        <v>2517</v>
      </c>
      <c r="G3050" s="257"/>
      <c r="H3050" s="260">
        <v>11</v>
      </c>
      <c r="I3050" s="261"/>
      <c r="J3050" s="257"/>
      <c r="K3050" s="257"/>
      <c r="L3050" s="262"/>
      <c r="M3050" s="263"/>
      <c r="N3050" s="264"/>
      <c r="O3050" s="264"/>
      <c r="P3050" s="264"/>
      <c r="Q3050" s="264"/>
      <c r="R3050" s="264"/>
      <c r="S3050" s="264"/>
      <c r="T3050" s="265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T3050" s="266" t="s">
        <v>218</v>
      </c>
      <c r="AU3050" s="266" t="s">
        <v>85</v>
      </c>
      <c r="AV3050" s="14" t="s">
        <v>85</v>
      </c>
      <c r="AW3050" s="14" t="s">
        <v>32</v>
      </c>
      <c r="AX3050" s="14" t="s">
        <v>76</v>
      </c>
      <c r="AY3050" s="266" t="s">
        <v>205</v>
      </c>
    </row>
    <row r="3051" s="16" customFormat="1">
      <c r="A3051" s="16"/>
      <c r="B3051" s="278"/>
      <c r="C3051" s="279"/>
      <c r="D3051" s="247" t="s">
        <v>218</v>
      </c>
      <c r="E3051" s="280" t="s">
        <v>1</v>
      </c>
      <c r="F3051" s="281" t="s">
        <v>241</v>
      </c>
      <c r="G3051" s="279"/>
      <c r="H3051" s="282">
        <v>50.5</v>
      </c>
      <c r="I3051" s="283"/>
      <c r="J3051" s="279"/>
      <c r="K3051" s="279"/>
      <c r="L3051" s="284"/>
      <c r="M3051" s="285"/>
      <c r="N3051" s="286"/>
      <c r="O3051" s="286"/>
      <c r="P3051" s="286"/>
      <c r="Q3051" s="286"/>
      <c r="R3051" s="286"/>
      <c r="S3051" s="286"/>
      <c r="T3051" s="287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T3051" s="288" t="s">
        <v>218</v>
      </c>
      <c r="AU3051" s="288" t="s">
        <v>85</v>
      </c>
      <c r="AV3051" s="16" t="s">
        <v>214</v>
      </c>
      <c r="AW3051" s="16" t="s">
        <v>32</v>
      </c>
      <c r="AX3051" s="16" t="s">
        <v>76</v>
      </c>
      <c r="AY3051" s="288" t="s">
        <v>205</v>
      </c>
    </row>
    <row r="3052" s="13" customFormat="1">
      <c r="A3052" s="13"/>
      <c r="B3052" s="245"/>
      <c r="C3052" s="246"/>
      <c r="D3052" s="247" t="s">
        <v>218</v>
      </c>
      <c r="E3052" s="248" t="s">
        <v>1</v>
      </c>
      <c r="F3052" s="249" t="s">
        <v>2436</v>
      </c>
      <c r="G3052" s="246"/>
      <c r="H3052" s="248" t="s">
        <v>1</v>
      </c>
      <c r="I3052" s="250"/>
      <c r="J3052" s="246"/>
      <c r="K3052" s="246"/>
      <c r="L3052" s="251"/>
      <c r="M3052" s="252"/>
      <c r="N3052" s="253"/>
      <c r="O3052" s="253"/>
      <c r="P3052" s="253"/>
      <c r="Q3052" s="253"/>
      <c r="R3052" s="253"/>
      <c r="S3052" s="253"/>
      <c r="T3052" s="254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T3052" s="255" t="s">
        <v>218</v>
      </c>
      <c r="AU3052" s="255" t="s">
        <v>85</v>
      </c>
      <c r="AV3052" s="13" t="s">
        <v>83</v>
      </c>
      <c r="AW3052" s="13" t="s">
        <v>32</v>
      </c>
      <c r="AX3052" s="13" t="s">
        <v>76</v>
      </c>
      <c r="AY3052" s="255" t="s">
        <v>205</v>
      </c>
    </row>
    <row r="3053" s="14" customFormat="1">
      <c r="A3053" s="14"/>
      <c r="B3053" s="256"/>
      <c r="C3053" s="257"/>
      <c r="D3053" s="247" t="s">
        <v>218</v>
      </c>
      <c r="E3053" s="258" t="s">
        <v>1</v>
      </c>
      <c r="F3053" s="259" t="s">
        <v>2518</v>
      </c>
      <c r="G3053" s="257"/>
      <c r="H3053" s="260">
        <v>15.1</v>
      </c>
      <c r="I3053" s="261"/>
      <c r="J3053" s="257"/>
      <c r="K3053" s="257"/>
      <c r="L3053" s="262"/>
      <c r="M3053" s="263"/>
      <c r="N3053" s="264"/>
      <c r="O3053" s="264"/>
      <c r="P3053" s="264"/>
      <c r="Q3053" s="264"/>
      <c r="R3053" s="264"/>
      <c r="S3053" s="264"/>
      <c r="T3053" s="265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T3053" s="266" t="s">
        <v>218</v>
      </c>
      <c r="AU3053" s="266" t="s">
        <v>85</v>
      </c>
      <c r="AV3053" s="14" t="s">
        <v>85</v>
      </c>
      <c r="AW3053" s="14" t="s">
        <v>32</v>
      </c>
      <c r="AX3053" s="14" t="s">
        <v>76</v>
      </c>
      <c r="AY3053" s="266" t="s">
        <v>205</v>
      </c>
    </row>
    <row r="3054" s="14" customFormat="1">
      <c r="A3054" s="14"/>
      <c r="B3054" s="256"/>
      <c r="C3054" s="257"/>
      <c r="D3054" s="247" t="s">
        <v>218</v>
      </c>
      <c r="E3054" s="258" t="s">
        <v>1</v>
      </c>
      <c r="F3054" s="259" t="s">
        <v>2519</v>
      </c>
      <c r="G3054" s="257"/>
      <c r="H3054" s="260">
        <v>18</v>
      </c>
      <c r="I3054" s="261"/>
      <c r="J3054" s="257"/>
      <c r="K3054" s="257"/>
      <c r="L3054" s="262"/>
      <c r="M3054" s="263"/>
      <c r="N3054" s="264"/>
      <c r="O3054" s="264"/>
      <c r="P3054" s="264"/>
      <c r="Q3054" s="264"/>
      <c r="R3054" s="264"/>
      <c r="S3054" s="264"/>
      <c r="T3054" s="265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T3054" s="266" t="s">
        <v>218</v>
      </c>
      <c r="AU3054" s="266" t="s">
        <v>85</v>
      </c>
      <c r="AV3054" s="14" t="s">
        <v>85</v>
      </c>
      <c r="AW3054" s="14" t="s">
        <v>32</v>
      </c>
      <c r="AX3054" s="14" t="s">
        <v>76</v>
      </c>
      <c r="AY3054" s="266" t="s">
        <v>205</v>
      </c>
    </row>
    <row r="3055" s="14" customFormat="1">
      <c r="A3055" s="14"/>
      <c r="B3055" s="256"/>
      <c r="C3055" s="257"/>
      <c r="D3055" s="247" t="s">
        <v>218</v>
      </c>
      <c r="E3055" s="258" t="s">
        <v>1</v>
      </c>
      <c r="F3055" s="259" t="s">
        <v>2520</v>
      </c>
      <c r="G3055" s="257"/>
      <c r="H3055" s="260">
        <v>15</v>
      </c>
      <c r="I3055" s="261"/>
      <c r="J3055" s="257"/>
      <c r="K3055" s="257"/>
      <c r="L3055" s="262"/>
      <c r="M3055" s="263"/>
      <c r="N3055" s="264"/>
      <c r="O3055" s="264"/>
      <c r="P3055" s="264"/>
      <c r="Q3055" s="264"/>
      <c r="R3055" s="264"/>
      <c r="S3055" s="264"/>
      <c r="T3055" s="265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T3055" s="266" t="s">
        <v>218</v>
      </c>
      <c r="AU3055" s="266" t="s">
        <v>85</v>
      </c>
      <c r="AV3055" s="14" t="s">
        <v>85</v>
      </c>
      <c r="AW3055" s="14" t="s">
        <v>32</v>
      </c>
      <c r="AX3055" s="14" t="s">
        <v>76</v>
      </c>
      <c r="AY3055" s="266" t="s">
        <v>205</v>
      </c>
    </row>
    <row r="3056" s="16" customFormat="1">
      <c r="A3056" s="16"/>
      <c r="B3056" s="278"/>
      <c r="C3056" s="279"/>
      <c r="D3056" s="247" t="s">
        <v>218</v>
      </c>
      <c r="E3056" s="280" t="s">
        <v>1</v>
      </c>
      <c r="F3056" s="281" t="s">
        <v>241</v>
      </c>
      <c r="G3056" s="279"/>
      <c r="H3056" s="282">
        <v>48.100000000000001</v>
      </c>
      <c r="I3056" s="283"/>
      <c r="J3056" s="279"/>
      <c r="K3056" s="279"/>
      <c r="L3056" s="284"/>
      <c r="M3056" s="285"/>
      <c r="N3056" s="286"/>
      <c r="O3056" s="286"/>
      <c r="P3056" s="286"/>
      <c r="Q3056" s="286"/>
      <c r="R3056" s="286"/>
      <c r="S3056" s="286"/>
      <c r="T3056" s="287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T3056" s="288" t="s">
        <v>218</v>
      </c>
      <c r="AU3056" s="288" t="s">
        <v>85</v>
      </c>
      <c r="AV3056" s="16" t="s">
        <v>214</v>
      </c>
      <c r="AW3056" s="16" t="s">
        <v>32</v>
      </c>
      <c r="AX3056" s="16" t="s">
        <v>76</v>
      </c>
      <c r="AY3056" s="288" t="s">
        <v>205</v>
      </c>
    </row>
    <row r="3057" s="13" customFormat="1">
      <c r="A3057" s="13"/>
      <c r="B3057" s="245"/>
      <c r="C3057" s="246"/>
      <c r="D3057" s="247" t="s">
        <v>218</v>
      </c>
      <c r="E3057" s="248" t="s">
        <v>1</v>
      </c>
      <c r="F3057" s="249" t="s">
        <v>2438</v>
      </c>
      <c r="G3057" s="246"/>
      <c r="H3057" s="248" t="s">
        <v>1</v>
      </c>
      <c r="I3057" s="250"/>
      <c r="J3057" s="246"/>
      <c r="K3057" s="246"/>
      <c r="L3057" s="251"/>
      <c r="M3057" s="252"/>
      <c r="N3057" s="253"/>
      <c r="O3057" s="253"/>
      <c r="P3057" s="253"/>
      <c r="Q3057" s="253"/>
      <c r="R3057" s="253"/>
      <c r="S3057" s="253"/>
      <c r="T3057" s="254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T3057" s="255" t="s">
        <v>218</v>
      </c>
      <c r="AU3057" s="255" t="s">
        <v>85</v>
      </c>
      <c r="AV3057" s="13" t="s">
        <v>83</v>
      </c>
      <c r="AW3057" s="13" t="s">
        <v>32</v>
      </c>
      <c r="AX3057" s="13" t="s">
        <v>76</v>
      </c>
      <c r="AY3057" s="255" t="s">
        <v>205</v>
      </c>
    </row>
    <row r="3058" s="14" customFormat="1">
      <c r="A3058" s="14"/>
      <c r="B3058" s="256"/>
      <c r="C3058" s="257"/>
      <c r="D3058" s="247" t="s">
        <v>218</v>
      </c>
      <c r="E3058" s="258" t="s">
        <v>1</v>
      </c>
      <c r="F3058" s="259" t="s">
        <v>2050</v>
      </c>
      <c r="G3058" s="257"/>
      <c r="H3058" s="260">
        <v>5.04</v>
      </c>
      <c r="I3058" s="261"/>
      <c r="J3058" s="257"/>
      <c r="K3058" s="257"/>
      <c r="L3058" s="262"/>
      <c r="M3058" s="263"/>
      <c r="N3058" s="264"/>
      <c r="O3058" s="264"/>
      <c r="P3058" s="264"/>
      <c r="Q3058" s="264"/>
      <c r="R3058" s="264"/>
      <c r="S3058" s="264"/>
      <c r="T3058" s="265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T3058" s="266" t="s">
        <v>218</v>
      </c>
      <c r="AU3058" s="266" t="s">
        <v>85</v>
      </c>
      <c r="AV3058" s="14" t="s">
        <v>85</v>
      </c>
      <c r="AW3058" s="14" t="s">
        <v>32</v>
      </c>
      <c r="AX3058" s="14" t="s">
        <v>76</v>
      </c>
      <c r="AY3058" s="266" t="s">
        <v>205</v>
      </c>
    </row>
    <row r="3059" s="16" customFormat="1">
      <c r="A3059" s="16"/>
      <c r="B3059" s="278"/>
      <c r="C3059" s="279"/>
      <c r="D3059" s="247" t="s">
        <v>218</v>
      </c>
      <c r="E3059" s="280" t="s">
        <v>1</v>
      </c>
      <c r="F3059" s="281" t="s">
        <v>241</v>
      </c>
      <c r="G3059" s="279"/>
      <c r="H3059" s="282">
        <v>5.04</v>
      </c>
      <c r="I3059" s="283"/>
      <c r="J3059" s="279"/>
      <c r="K3059" s="279"/>
      <c r="L3059" s="284"/>
      <c r="M3059" s="285"/>
      <c r="N3059" s="286"/>
      <c r="O3059" s="286"/>
      <c r="P3059" s="286"/>
      <c r="Q3059" s="286"/>
      <c r="R3059" s="286"/>
      <c r="S3059" s="286"/>
      <c r="T3059" s="287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T3059" s="288" t="s">
        <v>218</v>
      </c>
      <c r="AU3059" s="288" t="s">
        <v>85</v>
      </c>
      <c r="AV3059" s="16" t="s">
        <v>214</v>
      </c>
      <c r="AW3059" s="16" t="s">
        <v>32</v>
      </c>
      <c r="AX3059" s="16" t="s">
        <v>76</v>
      </c>
      <c r="AY3059" s="288" t="s">
        <v>205</v>
      </c>
    </row>
    <row r="3060" s="15" customFormat="1">
      <c r="A3060" s="15"/>
      <c r="B3060" s="267"/>
      <c r="C3060" s="268"/>
      <c r="D3060" s="247" t="s">
        <v>218</v>
      </c>
      <c r="E3060" s="269" t="s">
        <v>1</v>
      </c>
      <c r="F3060" s="270" t="s">
        <v>229</v>
      </c>
      <c r="G3060" s="268"/>
      <c r="H3060" s="271">
        <v>103.64</v>
      </c>
      <c r="I3060" s="272"/>
      <c r="J3060" s="268"/>
      <c r="K3060" s="268"/>
      <c r="L3060" s="273"/>
      <c r="M3060" s="274"/>
      <c r="N3060" s="275"/>
      <c r="O3060" s="275"/>
      <c r="P3060" s="275"/>
      <c r="Q3060" s="275"/>
      <c r="R3060" s="275"/>
      <c r="S3060" s="275"/>
      <c r="T3060" s="276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T3060" s="277" t="s">
        <v>218</v>
      </c>
      <c r="AU3060" s="277" t="s">
        <v>85</v>
      </c>
      <c r="AV3060" s="15" t="s">
        <v>213</v>
      </c>
      <c r="AW3060" s="15" t="s">
        <v>32</v>
      </c>
      <c r="AX3060" s="15" t="s">
        <v>83</v>
      </c>
      <c r="AY3060" s="277" t="s">
        <v>205</v>
      </c>
    </row>
    <row r="3061" s="2" customFormat="1" ht="24.15" customHeight="1">
      <c r="A3061" s="39"/>
      <c r="B3061" s="40"/>
      <c r="C3061" s="227" t="s">
        <v>2564</v>
      </c>
      <c r="D3061" s="227" t="s">
        <v>208</v>
      </c>
      <c r="E3061" s="228" t="s">
        <v>2565</v>
      </c>
      <c r="F3061" s="229" t="s">
        <v>2566</v>
      </c>
      <c r="G3061" s="230" t="s">
        <v>357</v>
      </c>
      <c r="H3061" s="231">
        <v>7.75</v>
      </c>
      <c r="I3061" s="232"/>
      <c r="J3061" s="233">
        <f>ROUND(I3061*H3061,2)</f>
        <v>0</v>
      </c>
      <c r="K3061" s="229" t="s">
        <v>212</v>
      </c>
      <c r="L3061" s="45"/>
      <c r="M3061" s="234" t="s">
        <v>1</v>
      </c>
      <c r="N3061" s="235" t="s">
        <v>41</v>
      </c>
      <c r="O3061" s="92"/>
      <c r="P3061" s="236">
        <f>O3061*H3061</f>
        <v>0</v>
      </c>
      <c r="Q3061" s="236">
        <v>0</v>
      </c>
      <c r="R3061" s="236">
        <f>Q3061*H3061</f>
        <v>0</v>
      </c>
      <c r="S3061" s="236">
        <v>0</v>
      </c>
      <c r="T3061" s="237">
        <f>S3061*H3061</f>
        <v>0</v>
      </c>
      <c r="U3061" s="39"/>
      <c r="V3061" s="39"/>
      <c r="W3061" s="39"/>
      <c r="X3061" s="39"/>
      <c r="Y3061" s="39"/>
      <c r="Z3061" s="39"/>
      <c r="AA3061" s="39"/>
      <c r="AB3061" s="39"/>
      <c r="AC3061" s="39"/>
      <c r="AD3061" s="39"/>
      <c r="AE3061" s="39"/>
      <c r="AR3061" s="238" t="s">
        <v>303</v>
      </c>
      <c r="AT3061" s="238" t="s">
        <v>208</v>
      </c>
      <c r="AU3061" s="238" t="s">
        <v>85</v>
      </c>
      <c r="AY3061" s="18" t="s">
        <v>205</v>
      </c>
      <c r="BE3061" s="239">
        <f>IF(N3061="základní",J3061,0)</f>
        <v>0</v>
      </c>
      <c r="BF3061" s="239">
        <f>IF(N3061="snížená",J3061,0)</f>
        <v>0</v>
      </c>
      <c r="BG3061" s="239">
        <f>IF(N3061="zákl. přenesená",J3061,0)</f>
        <v>0</v>
      </c>
      <c r="BH3061" s="239">
        <f>IF(N3061="sníž. přenesená",J3061,0)</f>
        <v>0</v>
      </c>
      <c r="BI3061" s="239">
        <f>IF(N3061="nulová",J3061,0)</f>
        <v>0</v>
      </c>
      <c r="BJ3061" s="18" t="s">
        <v>83</v>
      </c>
      <c r="BK3061" s="239">
        <f>ROUND(I3061*H3061,2)</f>
        <v>0</v>
      </c>
      <c r="BL3061" s="18" t="s">
        <v>303</v>
      </c>
      <c r="BM3061" s="238" t="s">
        <v>2567</v>
      </c>
    </row>
    <row r="3062" s="2" customFormat="1">
      <c r="A3062" s="39"/>
      <c r="B3062" s="40"/>
      <c r="C3062" s="41"/>
      <c r="D3062" s="240" t="s">
        <v>216</v>
      </c>
      <c r="E3062" s="41"/>
      <c r="F3062" s="241" t="s">
        <v>2568</v>
      </c>
      <c r="G3062" s="41"/>
      <c r="H3062" s="41"/>
      <c r="I3062" s="242"/>
      <c r="J3062" s="41"/>
      <c r="K3062" s="41"/>
      <c r="L3062" s="45"/>
      <c r="M3062" s="243"/>
      <c r="N3062" s="244"/>
      <c r="O3062" s="92"/>
      <c r="P3062" s="92"/>
      <c r="Q3062" s="92"/>
      <c r="R3062" s="92"/>
      <c r="S3062" s="92"/>
      <c r="T3062" s="93"/>
      <c r="U3062" s="39"/>
      <c r="V3062" s="39"/>
      <c r="W3062" s="39"/>
      <c r="X3062" s="39"/>
      <c r="Y3062" s="39"/>
      <c r="Z3062" s="39"/>
      <c r="AA3062" s="39"/>
      <c r="AB3062" s="39"/>
      <c r="AC3062" s="39"/>
      <c r="AD3062" s="39"/>
      <c r="AE3062" s="39"/>
      <c r="AT3062" s="18" t="s">
        <v>216</v>
      </c>
      <c r="AU3062" s="18" t="s">
        <v>85</v>
      </c>
    </row>
    <row r="3063" s="12" customFormat="1" ht="22.8" customHeight="1">
      <c r="A3063" s="12"/>
      <c r="B3063" s="211"/>
      <c r="C3063" s="212"/>
      <c r="D3063" s="213" t="s">
        <v>75</v>
      </c>
      <c r="E3063" s="225" t="s">
        <v>2569</v>
      </c>
      <c r="F3063" s="225" t="s">
        <v>2570</v>
      </c>
      <c r="G3063" s="212"/>
      <c r="H3063" s="212"/>
      <c r="I3063" s="215"/>
      <c r="J3063" s="226">
        <f>BK3063</f>
        <v>0</v>
      </c>
      <c r="K3063" s="212"/>
      <c r="L3063" s="217"/>
      <c r="M3063" s="218"/>
      <c r="N3063" s="219"/>
      <c r="O3063" s="219"/>
      <c r="P3063" s="220">
        <f>SUM(P3064:P3138)</f>
        <v>0</v>
      </c>
      <c r="Q3063" s="219"/>
      <c r="R3063" s="220">
        <f>SUM(R3064:R3138)</f>
        <v>0.94781907999999992</v>
      </c>
      <c r="S3063" s="219"/>
      <c r="T3063" s="221">
        <f>SUM(T3064:T3138)</f>
        <v>0</v>
      </c>
      <c r="U3063" s="12"/>
      <c r="V3063" s="12"/>
      <c r="W3063" s="12"/>
      <c r="X3063" s="12"/>
      <c r="Y3063" s="12"/>
      <c r="Z3063" s="12"/>
      <c r="AA3063" s="12"/>
      <c r="AB3063" s="12"/>
      <c r="AC3063" s="12"/>
      <c r="AD3063" s="12"/>
      <c r="AE3063" s="12"/>
      <c r="AR3063" s="222" t="s">
        <v>85</v>
      </c>
      <c r="AT3063" s="223" t="s">
        <v>75</v>
      </c>
      <c r="AU3063" s="223" t="s">
        <v>83</v>
      </c>
      <c r="AY3063" s="222" t="s">
        <v>205</v>
      </c>
      <c r="BK3063" s="224">
        <f>SUM(BK3064:BK3138)</f>
        <v>0</v>
      </c>
    </row>
    <row r="3064" s="2" customFormat="1" ht="16.5" customHeight="1">
      <c r="A3064" s="39"/>
      <c r="B3064" s="40"/>
      <c r="C3064" s="227" t="s">
        <v>2571</v>
      </c>
      <c r="D3064" s="227" t="s">
        <v>208</v>
      </c>
      <c r="E3064" s="228" t="s">
        <v>2572</v>
      </c>
      <c r="F3064" s="229" t="s">
        <v>2573</v>
      </c>
      <c r="G3064" s="230" t="s">
        <v>398</v>
      </c>
      <c r="H3064" s="231">
        <v>109.45999999999999</v>
      </c>
      <c r="I3064" s="232"/>
      <c r="J3064" s="233">
        <f>ROUND(I3064*H3064,2)</f>
        <v>0</v>
      </c>
      <c r="K3064" s="229" t="s">
        <v>212</v>
      </c>
      <c r="L3064" s="45"/>
      <c r="M3064" s="234" t="s">
        <v>1</v>
      </c>
      <c r="N3064" s="235" t="s">
        <v>41</v>
      </c>
      <c r="O3064" s="92"/>
      <c r="P3064" s="236">
        <f>O3064*H3064</f>
        <v>0</v>
      </c>
      <c r="Q3064" s="236">
        <v>0</v>
      </c>
      <c r="R3064" s="236">
        <f>Q3064*H3064</f>
        <v>0</v>
      </c>
      <c r="S3064" s="236">
        <v>0</v>
      </c>
      <c r="T3064" s="237">
        <f>S3064*H3064</f>
        <v>0</v>
      </c>
      <c r="U3064" s="39"/>
      <c r="V3064" s="39"/>
      <c r="W3064" s="39"/>
      <c r="X3064" s="39"/>
      <c r="Y3064" s="39"/>
      <c r="Z3064" s="39"/>
      <c r="AA3064" s="39"/>
      <c r="AB3064" s="39"/>
      <c r="AC3064" s="39"/>
      <c r="AD3064" s="39"/>
      <c r="AE3064" s="39"/>
      <c r="AR3064" s="238" t="s">
        <v>303</v>
      </c>
      <c r="AT3064" s="238" t="s">
        <v>208</v>
      </c>
      <c r="AU3064" s="238" t="s">
        <v>85</v>
      </c>
      <c r="AY3064" s="18" t="s">
        <v>205</v>
      </c>
      <c r="BE3064" s="239">
        <f>IF(N3064="základní",J3064,0)</f>
        <v>0</v>
      </c>
      <c r="BF3064" s="239">
        <f>IF(N3064="snížená",J3064,0)</f>
        <v>0</v>
      </c>
      <c r="BG3064" s="239">
        <f>IF(N3064="zákl. přenesená",J3064,0)</f>
        <v>0</v>
      </c>
      <c r="BH3064" s="239">
        <f>IF(N3064="sníž. přenesená",J3064,0)</f>
        <v>0</v>
      </c>
      <c r="BI3064" s="239">
        <f>IF(N3064="nulová",J3064,0)</f>
        <v>0</v>
      </c>
      <c r="BJ3064" s="18" t="s">
        <v>83</v>
      </c>
      <c r="BK3064" s="239">
        <f>ROUND(I3064*H3064,2)</f>
        <v>0</v>
      </c>
      <c r="BL3064" s="18" t="s">
        <v>303</v>
      </c>
      <c r="BM3064" s="238" t="s">
        <v>2574</v>
      </c>
    </row>
    <row r="3065" s="2" customFormat="1">
      <c r="A3065" s="39"/>
      <c r="B3065" s="40"/>
      <c r="C3065" s="41"/>
      <c r="D3065" s="240" t="s">
        <v>216</v>
      </c>
      <c r="E3065" s="41"/>
      <c r="F3065" s="241" t="s">
        <v>2575</v>
      </c>
      <c r="G3065" s="41"/>
      <c r="H3065" s="41"/>
      <c r="I3065" s="242"/>
      <c r="J3065" s="41"/>
      <c r="K3065" s="41"/>
      <c r="L3065" s="45"/>
      <c r="M3065" s="243"/>
      <c r="N3065" s="244"/>
      <c r="O3065" s="92"/>
      <c r="P3065" s="92"/>
      <c r="Q3065" s="92"/>
      <c r="R3065" s="92"/>
      <c r="S3065" s="92"/>
      <c r="T3065" s="93"/>
      <c r="U3065" s="39"/>
      <c r="V3065" s="39"/>
      <c r="W3065" s="39"/>
      <c r="X3065" s="39"/>
      <c r="Y3065" s="39"/>
      <c r="Z3065" s="39"/>
      <c r="AA3065" s="39"/>
      <c r="AB3065" s="39"/>
      <c r="AC3065" s="39"/>
      <c r="AD3065" s="39"/>
      <c r="AE3065" s="39"/>
      <c r="AT3065" s="18" t="s">
        <v>216</v>
      </c>
      <c r="AU3065" s="18" t="s">
        <v>85</v>
      </c>
    </row>
    <row r="3066" s="13" customFormat="1">
      <c r="A3066" s="13"/>
      <c r="B3066" s="245"/>
      <c r="C3066" s="246"/>
      <c r="D3066" s="247" t="s">
        <v>218</v>
      </c>
      <c r="E3066" s="248" t="s">
        <v>1</v>
      </c>
      <c r="F3066" s="249" t="s">
        <v>219</v>
      </c>
      <c r="G3066" s="246"/>
      <c r="H3066" s="248" t="s">
        <v>1</v>
      </c>
      <c r="I3066" s="250"/>
      <c r="J3066" s="246"/>
      <c r="K3066" s="246"/>
      <c r="L3066" s="251"/>
      <c r="M3066" s="252"/>
      <c r="N3066" s="253"/>
      <c r="O3066" s="253"/>
      <c r="P3066" s="253"/>
      <c r="Q3066" s="253"/>
      <c r="R3066" s="253"/>
      <c r="S3066" s="253"/>
      <c r="T3066" s="254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T3066" s="255" t="s">
        <v>218</v>
      </c>
      <c r="AU3066" s="255" t="s">
        <v>85</v>
      </c>
      <c r="AV3066" s="13" t="s">
        <v>83</v>
      </c>
      <c r="AW3066" s="13" t="s">
        <v>32</v>
      </c>
      <c r="AX3066" s="13" t="s">
        <v>76</v>
      </c>
      <c r="AY3066" s="255" t="s">
        <v>205</v>
      </c>
    </row>
    <row r="3067" s="13" customFormat="1">
      <c r="A3067" s="13"/>
      <c r="B3067" s="245"/>
      <c r="C3067" s="246"/>
      <c r="D3067" s="247" t="s">
        <v>218</v>
      </c>
      <c r="E3067" s="248" t="s">
        <v>1</v>
      </c>
      <c r="F3067" s="249" t="s">
        <v>220</v>
      </c>
      <c r="G3067" s="246"/>
      <c r="H3067" s="248" t="s">
        <v>1</v>
      </c>
      <c r="I3067" s="250"/>
      <c r="J3067" s="246"/>
      <c r="K3067" s="246"/>
      <c r="L3067" s="251"/>
      <c r="M3067" s="252"/>
      <c r="N3067" s="253"/>
      <c r="O3067" s="253"/>
      <c r="P3067" s="253"/>
      <c r="Q3067" s="253"/>
      <c r="R3067" s="253"/>
      <c r="S3067" s="253"/>
      <c r="T3067" s="254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T3067" s="255" t="s">
        <v>218</v>
      </c>
      <c r="AU3067" s="255" t="s">
        <v>85</v>
      </c>
      <c r="AV3067" s="13" t="s">
        <v>83</v>
      </c>
      <c r="AW3067" s="13" t="s">
        <v>32</v>
      </c>
      <c r="AX3067" s="13" t="s">
        <v>76</v>
      </c>
      <c r="AY3067" s="255" t="s">
        <v>205</v>
      </c>
    </row>
    <row r="3068" s="13" customFormat="1">
      <c r="A3068" s="13"/>
      <c r="B3068" s="245"/>
      <c r="C3068" s="246"/>
      <c r="D3068" s="247" t="s">
        <v>218</v>
      </c>
      <c r="E3068" s="248" t="s">
        <v>1</v>
      </c>
      <c r="F3068" s="249" t="s">
        <v>222</v>
      </c>
      <c r="G3068" s="246"/>
      <c r="H3068" s="248" t="s">
        <v>1</v>
      </c>
      <c r="I3068" s="250"/>
      <c r="J3068" s="246"/>
      <c r="K3068" s="246"/>
      <c r="L3068" s="251"/>
      <c r="M3068" s="252"/>
      <c r="N3068" s="253"/>
      <c r="O3068" s="253"/>
      <c r="P3068" s="253"/>
      <c r="Q3068" s="253"/>
      <c r="R3068" s="253"/>
      <c r="S3068" s="253"/>
      <c r="T3068" s="254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T3068" s="255" t="s">
        <v>218</v>
      </c>
      <c r="AU3068" s="255" t="s">
        <v>85</v>
      </c>
      <c r="AV3068" s="13" t="s">
        <v>83</v>
      </c>
      <c r="AW3068" s="13" t="s">
        <v>32</v>
      </c>
      <c r="AX3068" s="13" t="s">
        <v>76</v>
      </c>
      <c r="AY3068" s="255" t="s">
        <v>205</v>
      </c>
    </row>
    <row r="3069" s="13" customFormat="1">
      <c r="A3069" s="13"/>
      <c r="B3069" s="245"/>
      <c r="C3069" s="246"/>
      <c r="D3069" s="247" t="s">
        <v>218</v>
      </c>
      <c r="E3069" s="248" t="s">
        <v>1</v>
      </c>
      <c r="F3069" s="249" t="s">
        <v>1206</v>
      </c>
      <c r="G3069" s="246"/>
      <c r="H3069" s="248" t="s">
        <v>1</v>
      </c>
      <c r="I3069" s="250"/>
      <c r="J3069" s="246"/>
      <c r="K3069" s="246"/>
      <c r="L3069" s="251"/>
      <c r="M3069" s="252"/>
      <c r="N3069" s="253"/>
      <c r="O3069" s="253"/>
      <c r="P3069" s="253"/>
      <c r="Q3069" s="253"/>
      <c r="R3069" s="253"/>
      <c r="S3069" s="253"/>
      <c r="T3069" s="254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T3069" s="255" t="s">
        <v>218</v>
      </c>
      <c r="AU3069" s="255" t="s">
        <v>85</v>
      </c>
      <c r="AV3069" s="13" t="s">
        <v>83</v>
      </c>
      <c r="AW3069" s="13" t="s">
        <v>32</v>
      </c>
      <c r="AX3069" s="13" t="s">
        <v>76</v>
      </c>
      <c r="AY3069" s="255" t="s">
        <v>205</v>
      </c>
    </row>
    <row r="3070" s="14" customFormat="1">
      <c r="A3070" s="14"/>
      <c r="B3070" s="256"/>
      <c r="C3070" s="257"/>
      <c r="D3070" s="247" t="s">
        <v>218</v>
      </c>
      <c r="E3070" s="258" t="s">
        <v>1</v>
      </c>
      <c r="F3070" s="259" t="s">
        <v>1882</v>
      </c>
      <c r="G3070" s="257"/>
      <c r="H3070" s="260">
        <v>28.800000000000001</v>
      </c>
      <c r="I3070" s="261"/>
      <c r="J3070" s="257"/>
      <c r="K3070" s="257"/>
      <c r="L3070" s="262"/>
      <c r="M3070" s="263"/>
      <c r="N3070" s="264"/>
      <c r="O3070" s="264"/>
      <c r="P3070" s="264"/>
      <c r="Q3070" s="264"/>
      <c r="R3070" s="264"/>
      <c r="S3070" s="264"/>
      <c r="T3070" s="265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T3070" s="266" t="s">
        <v>218</v>
      </c>
      <c r="AU3070" s="266" t="s">
        <v>85</v>
      </c>
      <c r="AV3070" s="14" t="s">
        <v>85</v>
      </c>
      <c r="AW3070" s="14" t="s">
        <v>32</v>
      </c>
      <c r="AX3070" s="14" t="s">
        <v>76</v>
      </c>
      <c r="AY3070" s="266" t="s">
        <v>205</v>
      </c>
    </row>
    <row r="3071" s="16" customFormat="1">
      <c r="A3071" s="16"/>
      <c r="B3071" s="278"/>
      <c r="C3071" s="279"/>
      <c r="D3071" s="247" t="s">
        <v>218</v>
      </c>
      <c r="E3071" s="280" t="s">
        <v>1</v>
      </c>
      <c r="F3071" s="281" t="s">
        <v>241</v>
      </c>
      <c r="G3071" s="279"/>
      <c r="H3071" s="282">
        <v>28.800000000000001</v>
      </c>
      <c r="I3071" s="283"/>
      <c r="J3071" s="279"/>
      <c r="K3071" s="279"/>
      <c r="L3071" s="284"/>
      <c r="M3071" s="285"/>
      <c r="N3071" s="286"/>
      <c r="O3071" s="286"/>
      <c r="P3071" s="286"/>
      <c r="Q3071" s="286"/>
      <c r="R3071" s="286"/>
      <c r="S3071" s="286"/>
      <c r="T3071" s="287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T3071" s="288" t="s">
        <v>218</v>
      </c>
      <c r="AU3071" s="288" t="s">
        <v>85</v>
      </c>
      <c r="AV3071" s="16" t="s">
        <v>214</v>
      </c>
      <c r="AW3071" s="16" t="s">
        <v>32</v>
      </c>
      <c r="AX3071" s="16" t="s">
        <v>76</v>
      </c>
      <c r="AY3071" s="288" t="s">
        <v>205</v>
      </c>
    </row>
    <row r="3072" s="13" customFormat="1">
      <c r="A3072" s="13"/>
      <c r="B3072" s="245"/>
      <c r="C3072" s="246"/>
      <c r="D3072" s="247" t="s">
        <v>218</v>
      </c>
      <c r="E3072" s="248" t="s">
        <v>1</v>
      </c>
      <c r="F3072" s="249" t="s">
        <v>2437</v>
      </c>
      <c r="G3072" s="246"/>
      <c r="H3072" s="248" t="s">
        <v>1</v>
      </c>
      <c r="I3072" s="250"/>
      <c r="J3072" s="246"/>
      <c r="K3072" s="246"/>
      <c r="L3072" s="251"/>
      <c r="M3072" s="252"/>
      <c r="N3072" s="253"/>
      <c r="O3072" s="253"/>
      <c r="P3072" s="253"/>
      <c r="Q3072" s="253"/>
      <c r="R3072" s="253"/>
      <c r="S3072" s="253"/>
      <c r="T3072" s="254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T3072" s="255" t="s">
        <v>218</v>
      </c>
      <c r="AU3072" s="255" t="s">
        <v>85</v>
      </c>
      <c r="AV3072" s="13" t="s">
        <v>83</v>
      </c>
      <c r="AW3072" s="13" t="s">
        <v>32</v>
      </c>
      <c r="AX3072" s="13" t="s">
        <v>76</v>
      </c>
      <c r="AY3072" s="255" t="s">
        <v>205</v>
      </c>
    </row>
    <row r="3073" s="14" customFormat="1">
      <c r="A3073" s="14"/>
      <c r="B3073" s="256"/>
      <c r="C3073" s="257"/>
      <c r="D3073" s="247" t="s">
        <v>218</v>
      </c>
      <c r="E3073" s="258" t="s">
        <v>1</v>
      </c>
      <c r="F3073" s="259" t="s">
        <v>1871</v>
      </c>
      <c r="G3073" s="257"/>
      <c r="H3073" s="260">
        <v>23.68</v>
      </c>
      <c r="I3073" s="261"/>
      <c r="J3073" s="257"/>
      <c r="K3073" s="257"/>
      <c r="L3073" s="262"/>
      <c r="M3073" s="263"/>
      <c r="N3073" s="264"/>
      <c r="O3073" s="264"/>
      <c r="P3073" s="264"/>
      <c r="Q3073" s="264"/>
      <c r="R3073" s="264"/>
      <c r="S3073" s="264"/>
      <c r="T3073" s="265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T3073" s="266" t="s">
        <v>218</v>
      </c>
      <c r="AU3073" s="266" t="s">
        <v>85</v>
      </c>
      <c r="AV3073" s="14" t="s">
        <v>85</v>
      </c>
      <c r="AW3073" s="14" t="s">
        <v>32</v>
      </c>
      <c r="AX3073" s="14" t="s">
        <v>76</v>
      </c>
      <c r="AY3073" s="266" t="s">
        <v>205</v>
      </c>
    </row>
    <row r="3074" s="14" customFormat="1">
      <c r="A3074" s="14"/>
      <c r="B3074" s="256"/>
      <c r="C3074" s="257"/>
      <c r="D3074" s="247" t="s">
        <v>218</v>
      </c>
      <c r="E3074" s="258" t="s">
        <v>1</v>
      </c>
      <c r="F3074" s="259" t="s">
        <v>1872</v>
      </c>
      <c r="G3074" s="257"/>
      <c r="H3074" s="260">
        <v>56.979999999999997</v>
      </c>
      <c r="I3074" s="261"/>
      <c r="J3074" s="257"/>
      <c r="K3074" s="257"/>
      <c r="L3074" s="262"/>
      <c r="M3074" s="263"/>
      <c r="N3074" s="264"/>
      <c r="O3074" s="264"/>
      <c r="P3074" s="264"/>
      <c r="Q3074" s="264"/>
      <c r="R3074" s="264"/>
      <c r="S3074" s="264"/>
      <c r="T3074" s="265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T3074" s="266" t="s">
        <v>218</v>
      </c>
      <c r="AU3074" s="266" t="s">
        <v>85</v>
      </c>
      <c r="AV3074" s="14" t="s">
        <v>85</v>
      </c>
      <c r="AW3074" s="14" t="s">
        <v>32</v>
      </c>
      <c r="AX3074" s="14" t="s">
        <v>76</v>
      </c>
      <c r="AY3074" s="266" t="s">
        <v>205</v>
      </c>
    </row>
    <row r="3075" s="16" customFormat="1">
      <c r="A3075" s="16"/>
      <c r="B3075" s="278"/>
      <c r="C3075" s="279"/>
      <c r="D3075" s="247" t="s">
        <v>218</v>
      </c>
      <c r="E3075" s="280" t="s">
        <v>1</v>
      </c>
      <c r="F3075" s="281" t="s">
        <v>241</v>
      </c>
      <c r="G3075" s="279"/>
      <c r="H3075" s="282">
        <v>80.659999999999997</v>
      </c>
      <c r="I3075" s="283"/>
      <c r="J3075" s="279"/>
      <c r="K3075" s="279"/>
      <c r="L3075" s="284"/>
      <c r="M3075" s="285"/>
      <c r="N3075" s="286"/>
      <c r="O3075" s="286"/>
      <c r="P3075" s="286"/>
      <c r="Q3075" s="286"/>
      <c r="R3075" s="286"/>
      <c r="S3075" s="286"/>
      <c r="T3075" s="287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T3075" s="288" t="s">
        <v>218</v>
      </c>
      <c r="AU3075" s="288" t="s">
        <v>85</v>
      </c>
      <c r="AV3075" s="16" t="s">
        <v>214</v>
      </c>
      <c r="AW3075" s="16" t="s">
        <v>32</v>
      </c>
      <c r="AX3075" s="16" t="s">
        <v>76</v>
      </c>
      <c r="AY3075" s="288" t="s">
        <v>205</v>
      </c>
    </row>
    <row r="3076" s="15" customFormat="1">
      <c r="A3076" s="15"/>
      <c r="B3076" s="267"/>
      <c r="C3076" s="268"/>
      <c r="D3076" s="247" t="s">
        <v>218</v>
      </c>
      <c r="E3076" s="269" t="s">
        <v>1</v>
      </c>
      <c r="F3076" s="270" t="s">
        <v>229</v>
      </c>
      <c r="G3076" s="268"/>
      <c r="H3076" s="271">
        <v>109.45999999999999</v>
      </c>
      <c r="I3076" s="272"/>
      <c r="J3076" s="268"/>
      <c r="K3076" s="268"/>
      <c r="L3076" s="273"/>
      <c r="M3076" s="274"/>
      <c r="N3076" s="275"/>
      <c r="O3076" s="275"/>
      <c r="P3076" s="275"/>
      <c r="Q3076" s="275"/>
      <c r="R3076" s="275"/>
      <c r="S3076" s="275"/>
      <c r="T3076" s="276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T3076" s="277" t="s">
        <v>218</v>
      </c>
      <c r="AU3076" s="277" t="s">
        <v>85</v>
      </c>
      <c r="AV3076" s="15" t="s">
        <v>213</v>
      </c>
      <c r="AW3076" s="15" t="s">
        <v>32</v>
      </c>
      <c r="AX3076" s="15" t="s">
        <v>83</v>
      </c>
      <c r="AY3076" s="277" t="s">
        <v>205</v>
      </c>
    </row>
    <row r="3077" s="2" customFormat="1" ht="24.15" customHeight="1">
      <c r="A3077" s="39"/>
      <c r="B3077" s="40"/>
      <c r="C3077" s="227" t="s">
        <v>2576</v>
      </c>
      <c r="D3077" s="227" t="s">
        <v>208</v>
      </c>
      <c r="E3077" s="228" t="s">
        <v>2577</v>
      </c>
      <c r="F3077" s="229" t="s">
        <v>2578</v>
      </c>
      <c r="G3077" s="230" t="s">
        <v>398</v>
      </c>
      <c r="H3077" s="231">
        <v>109.45999999999999</v>
      </c>
      <c r="I3077" s="232"/>
      <c r="J3077" s="233">
        <f>ROUND(I3077*H3077,2)</f>
        <v>0</v>
      </c>
      <c r="K3077" s="229" t="s">
        <v>212</v>
      </c>
      <c r="L3077" s="45"/>
      <c r="M3077" s="234" t="s">
        <v>1</v>
      </c>
      <c r="N3077" s="235" t="s">
        <v>41</v>
      </c>
      <c r="O3077" s="92"/>
      <c r="P3077" s="236">
        <f>O3077*H3077</f>
        <v>0</v>
      </c>
      <c r="Q3077" s="236">
        <v>0.00020000000000000001</v>
      </c>
      <c r="R3077" s="236">
        <f>Q3077*H3077</f>
        <v>0.021891999999999998</v>
      </c>
      <c r="S3077" s="236">
        <v>0</v>
      </c>
      <c r="T3077" s="237">
        <f>S3077*H3077</f>
        <v>0</v>
      </c>
      <c r="U3077" s="39"/>
      <c r="V3077" s="39"/>
      <c r="W3077" s="39"/>
      <c r="X3077" s="39"/>
      <c r="Y3077" s="39"/>
      <c r="Z3077" s="39"/>
      <c r="AA3077" s="39"/>
      <c r="AB3077" s="39"/>
      <c r="AC3077" s="39"/>
      <c r="AD3077" s="39"/>
      <c r="AE3077" s="39"/>
      <c r="AR3077" s="238" t="s">
        <v>303</v>
      </c>
      <c r="AT3077" s="238" t="s">
        <v>208</v>
      </c>
      <c r="AU3077" s="238" t="s">
        <v>85</v>
      </c>
      <c r="AY3077" s="18" t="s">
        <v>205</v>
      </c>
      <c r="BE3077" s="239">
        <f>IF(N3077="základní",J3077,0)</f>
        <v>0</v>
      </c>
      <c r="BF3077" s="239">
        <f>IF(N3077="snížená",J3077,0)</f>
        <v>0</v>
      </c>
      <c r="BG3077" s="239">
        <f>IF(N3077="zákl. přenesená",J3077,0)</f>
        <v>0</v>
      </c>
      <c r="BH3077" s="239">
        <f>IF(N3077="sníž. přenesená",J3077,0)</f>
        <v>0</v>
      </c>
      <c r="BI3077" s="239">
        <f>IF(N3077="nulová",J3077,0)</f>
        <v>0</v>
      </c>
      <c r="BJ3077" s="18" t="s">
        <v>83</v>
      </c>
      <c r="BK3077" s="239">
        <f>ROUND(I3077*H3077,2)</f>
        <v>0</v>
      </c>
      <c r="BL3077" s="18" t="s">
        <v>303</v>
      </c>
      <c r="BM3077" s="238" t="s">
        <v>2579</v>
      </c>
    </row>
    <row r="3078" s="2" customFormat="1">
      <c r="A3078" s="39"/>
      <c r="B3078" s="40"/>
      <c r="C3078" s="41"/>
      <c r="D3078" s="240" t="s">
        <v>216</v>
      </c>
      <c r="E3078" s="41"/>
      <c r="F3078" s="241" t="s">
        <v>2580</v>
      </c>
      <c r="G3078" s="41"/>
      <c r="H3078" s="41"/>
      <c r="I3078" s="242"/>
      <c r="J3078" s="41"/>
      <c r="K3078" s="41"/>
      <c r="L3078" s="45"/>
      <c r="M3078" s="243"/>
      <c r="N3078" s="244"/>
      <c r="O3078" s="92"/>
      <c r="P3078" s="92"/>
      <c r="Q3078" s="92"/>
      <c r="R3078" s="92"/>
      <c r="S3078" s="92"/>
      <c r="T3078" s="93"/>
      <c r="U3078" s="39"/>
      <c r="V3078" s="39"/>
      <c r="W3078" s="39"/>
      <c r="X3078" s="39"/>
      <c r="Y3078" s="39"/>
      <c r="Z3078" s="39"/>
      <c r="AA3078" s="39"/>
      <c r="AB3078" s="39"/>
      <c r="AC3078" s="39"/>
      <c r="AD3078" s="39"/>
      <c r="AE3078" s="39"/>
      <c r="AT3078" s="18" t="s">
        <v>216</v>
      </c>
      <c r="AU3078" s="18" t="s">
        <v>85</v>
      </c>
    </row>
    <row r="3079" s="13" customFormat="1">
      <c r="A3079" s="13"/>
      <c r="B3079" s="245"/>
      <c r="C3079" s="246"/>
      <c r="D3079" s="247" t="s">
        <v>218</v>
      </c>
      <c r="E3079" s="248" t="s">
        <v>1</v>
      </c>
      <c r="F3079" s="249" t="s">
        <v>219</v>
      </c>
      <c r="G3079" s="246"/>
      <c r="H3079" s="248" t="s">
        <v>1</v>
      </c>
      <c r="I3079" s="250"/>
      <c r="J3079" s="246"/>
      <c r="K3079" s="246"/>
      <c r="L3079" s="251"/>
      <c r="M3079" s="252"/>
      <c r="N3079" s="253"/>
      <c r="O3079" s="253"/>
      <c r="P3079" s="253"/>
      <c r="Q3079" s="253"/>
      <c r="R3079" s="253"/>
      <c r="S3079" s="253"/>
      <c r="T3079" s="254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T3079" s="255" t="s">
        <v>218</v>
      </c>
      <c r="AU3079" s="255" t="s">
        <v>85</v>
      </c>
      <c r="AV3079" s="13" t="s">
        <v>83</v>
      </c>
      <c r="AW3079" s="13" t="s">
        <v>32</v>
      </c>
      <c r="AX3079" s="13" t="s">
        <v>76</v>
      </c>
      <c r="AY3079" s="255" t="s">
        <v>205</v>
      </c>
    </row>
    <row r="3080" s="13" customFormat="1">
      <c r="A3080" s="13"/>
      <c r="B3080" s="245"/>
      <c r="C3080" s="246"/>
      <c r="D3080" s="247" t="s">
        <v>218</v>
      </c>
      <c r="E3080" s="248" t="s">
        <v>1</v>
      </c>
      <c r="F3080" s="249" t="s">
        <v>220</v>
      </c>
      <c r="G3080" s="246"/>
      <c r="H3080" s="248" t="s">
        <v>1</v>
      </c>
      <c r="I3080" s="250"/>
      <c r="J3080" s="246"/>
      <c r="K3080" s="246"/>
      <c r="L3080" s="251"/>
      <c r="M3080" s="252"/>
      <c r="N3080" s="253"/>
      <c r="O3080" s="253"/>
      <c r="P3080" s="253"/>
      <c r="Q3080" s="253"/>
      <c r="R3080" s="253"/>
      <c r="S3080" s="253"/>
      <c r="T3080" s="254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255" t="s">
        <v>218</v>
      </c>
      <c r="AU3080" s="255" t="s">
        <v>85</v>
      </c>
      <c r="AV3080" s="13" t="s">
        <v>83</v>
      </c>
      <c r="AW3080" s="13" t="s">
        <v>32</v>
      </c>
      <c r="AX3080" s="13" t="s">
        <v>76</v>
      </c>
      <c r="AY3080" s="255" t="s">
        <v>205</v>
      </c>
    </row>
    <row r="3081" s="13" customFormat="1">
      <c r="A3081" s="13"/>
      <c r="B3081" s="245"/>
      <c r="C3081" s="246"/>
      <c r="D3081" s="247" t="s">
        <v>218</v>
      </c>
      <c r="E3081" s="248" t="s">
        <v>1</v>
      </c>
      <c r="F3081" s="249" t="s">
        <v>222</v>
      </c>
      <c r="G3081" s="246"/>
      <c r="H3081" s="248" t="s">
        <v>1</v>
      </c>
      <c r="I3081" s="250"/>
      <c r="J3081" s="246"/>
      <c r="K3081" s="246"/>
      <c r="L3081" s="251"/>
      <c r="M3081" s="252"/>
      <c r="N3081" s="253"/>
      <c r="O3081" s="253"/>
      <c r="P3081" s="253"/>
      <c r="Q3081" s="253"/>
      <c r="R3081" s="253"/>
      <c r="S3081" s="253"/>
      <c r="T3081" s="254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55" t="s">
        <v>218</v>
      </c>
      <c r="AU3081" s="255" t="s">
        <v>85</v>
      </c>
      <c r="AV3081" s="13" t="s">
        <v>83</v>
      </c>
      <c r="AW3081" s="13" t="s">
        <v>32</v>
      </c>
      <c r="AX3081" s="13" t="s">
        <v>76</v>
      </c>
      <c r="AY3081" s="255" t="s">
        <v>205</v>
      </c>
    </row>
    <row r="3082" s="13" customFormat="1">
      <c r="A3082" s="13"/>
      <c r="B3082" s="245"/>
      <c r="C3082" s="246"/>
      <c r="D3082" s="247" t="s">
        <v>218</v>
      </c>
      <c r="E3082" s="248" t="s">
        <v>1</v>
      </c>
      <c r="F3082" s="249" t="s">
        <v>2444</v>
      </c>
      <c r="G3082" s="246"/>
      <c r="H3082" s="248" t="s">
        <v>1</v>
      </c>
      <c r="I3082" s="250"/>
      <c r="J3082" s="246"/>
      <c r="K3082" s="246"/>
      <c r="L3082" s="251"/>
      <c r="M3082" s="252"/>
      <c r="N3082" s="253"/>
      <c r="O3082" s="253"/>
      <c r="P3082" s="253"/>
      <c r="Q3082" s="253"/>
      <c r="R3082" s="253"/>
      <c r="S3082" s="253"/>
      <c r="T3082" s="254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T3082" s="255" t="s">
        <v>218</v>
      </c>
      <c r="AU3082" s="255" t="s">
        <v>85</v>
      </c>
      <c r="AV3082" s="13" t="s">
        <v>83</v>
      </c>
      <c r="AW3082" s="13" t="s">
        <v>32</v>
      </c>
      <c r="AX3082" s="13" t="s">
        <v>76</v>
      </c>
      <c r="AY3082" s="255" t="s">
        <v>205</v>
      </c>
    </row>
    <row r="3083" s="13" customFormat="1">
      <c r="A3083" s="13"/>
      <c r="B3083" s="245"/>
      <c r="C3083" s="246"/>
      <c r="D3083" s="247" t="s">
        <v>218</v>
      </c>
      <c r="E3083" s="248" t="s">
        <v>1</v>
      </c>
      <c r="F3083" s="249" t="s">
        <v>222</v>
      </c>
      <c r="G3083" s="246"/>
      <c r="H3083" s="248" t="s">
        <v>1</v>
      </c>
      <c r="I3083" s="250"/>
      <c r="J3083" s="246"/>
      <c r="K3083" s="246"/>
      <c r="L3083" s="251"/>
      <c r="M3083" s="252"/>
      <c r="N3083" s="253"/>
      <c r="O3083" s="253"/>
      <c r="P3083" s="253"/>
      <c r="Q3083" s="253"/>
      <c r="R3083" s="253"/>
      <c r="S3083" s="253"/>
      <c r="T3083" s="254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T3083" s="255" t="s">
        <v>218</v>
      </c>
      <c r="AU3083" s="255" t="s">
        <v>85</v>
      </c>
      <c r="AV3083" s="13" t="s">
        <v>83</v>
      </c>
      <c r="AW3083" s="13" t="s">
        <v>32</v>
      </c>
      <c r="AX3083" s="13" t="s">
        <v>76</v>
      </c>
      <c r="AY3083" s="255" t="s">
        <v>205</v>
      </c>
    </row>
    <row r="3084" s="13" customFormat="1">
      <c r="A3084" s="13"/>
      <c r="B3084" s="245"/>
      <c r="C3084" s="246"/>
      <c r="D3084" s="247" t="s">
        <v>218</v>
      </c>
      <c r="E3084" s="248" t="s">
        <v>1</v>
      </c>
      <c r="F3084" s="249" t="s">
        <v>1206</v>
      </c>
      <c r="G3084" s="246"/>
      <c r="H3084" s="248" t="s">
        <v>1</v>
      </c>
      <c r="I3084" s="250"/>
      <c r="J3084" s="246"/>
      <c r="K3084" s="246"/>
      <c r="L3084" s="251"/>
      <c r="M3084" s="252"/>
      <c r="N3084" s="253"/>
      <c r="O3084" s="253"/>
      <c r="P3084" s="253"/>
      <c r="Q3084" s="253"/>
      <c r="R3084" s="253"/>
      <c r="S3084" s="253"/>
      <c r="T3084" s="254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T3084" s="255" t="s">
        <v>218</v>
      </c>
      <c r="AU3084" s="255" t="s">
        <v>85</v>
      </c>
      <c r="AV3084" s="13" t="s">
        <v>83</v>
      </c>
      <c r="AW3084" s="13" t="s">
        <v>32</v>
      </c>
      <c r="AX3084" s="13" t="s">
        <v>76</v>
      </c>
      <c r="AY3084" s="255" t="s">
        <v>205</v>
      </c>
    </row>
    <row r="3085" s="14" customFormat="1">
      <c r="A3085" s="14"/>
      <c r="B3085" s="256"/>
      <c r="C3085" s="257"/>
      <c r="D3085" s="247" t="s">
        <v>218</v>
      </c>
      <c r="E3085" s="258" t="s">
        <v>1</v>
      </c>
      <c r="F3085" s="259" t="s">
        <v>1882</v>
      </c>
      <c r="G3085" s="257"/>
      <c r="H3085" s="260">
        <v>28.800000000000001</v>
      </c>
      <c r="I3085" s="261"/>
      <c r="J3085" s="257"/>
      <c r="K3085" s="257"/>
      <c r="L3085" s="262"/>
      <c r="M3085" s="263"/>
      <c r="N3085" s="264"/>
      <c r="O3085" s="264"/>
      <c r="P3085" s="264"/>
      <c r="Q3085" s="264"/>
      <c r="R3085" s="264"/>
      <c r="S3085" s="264"/>
      <c r="T3085" s="265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T3085" s="266" t="s">
        <v>218</v>
      </c>
      <c r="AU3085" s="266" t="s">
        <v>85</v>
      </c>
      <c r="AV3085" s="14" t="s">
        <v>85</v>
      </c>
      <c r="AW3085" s="14" t="s">
        <v>32</v>
      </c>
      <c r="AX3085" s="14" t="s">
        <v>76</v>
      </c>
      <c r="AY3085" s="266" t="s">
        <v>205</v>
      </c>
    </row>
    <row r="3086" s="16" customFormat="1">
      <c r="A3086" s="16"/>
      <c r="B3086" s="278"/>
      <c r="C3086" s="279"/>
      <c r="D3086" s="247" t="s">
        <v>218</v>
      </c>
      <c r="E3086" s="280" t="s">
        <v>1</v>
      </c>
      <c r="F3086" s="281" t="s">
        <v>241</v>
      </c>
      <c r="G3086" s="279"/>
      <c r="H3086" s="282">
        <v>28.800000000000001</v>
      </c>
      <c r="I3086" s="283"/>
      <c r="J3086" s="279"/>
      <c r="K3086" s="279"/>
      <c r="L3086" s="284"/>
      <c r="M3086" s="285"/>
      <c r="N3086" s="286"/>
      <c r="O3086" s="286"/>
      <c r="P3086" s="286"/>
      <c r="Q3086" s="286"/>
      <c r="R3086" s="286"/>
      <c r="S3086" s="286"/>
      <c r="T3086" s="287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/>
      <c r="AE3086" s="16"/>
      <c r="AT3086" s="288" t="s">
        <v>218</v>
      </c>
      <c r="AU3086" s="288" t="s">
        <v>85</v>
      </c>
      <c r="AV3086" s="16" t="s">
        <v>214</v>
      </c>
      <c r="AW3086" s="16" t="s">
        <v>32</v>
      </c>
      <c r="AX3086" s="16" t="s">
        <v>76</v>
      </c>
      <c r="AY3086" s="288" t="s">
        <v>205</v>
      </c>
    </row>
    <row r="3087" s="13" customFormat="1">
      <c r="A3087" s="13"/>
      <c r="B3087" s="245"/>
      <c r="C3087" s="246"/>
      <c r="D3087" s="247" t="s">
        <v>218</v>
      </c>
      <c r="E3087" s="248" t="s">
        <v>1</v>
      </c>
      <c r="F3087" s="249" t="s">
        <v>2437</v>
      </c>
      <c r="G3087" s="246"/>
      <c r="H3087" s="248" t="s">
        <v>1</v>
      </c>
      <c r="I3087" s="250"/>
      <c r="J3087" s="246"/>
      <c r="K3087" s="246"/>
      <c r="L3087" s="251"/>
      <c r="M3087" s="252"/>
      <c r="N3087" s="253"/>
      <c r="O3087" s="253"/>
      <c r="P3087" s="253"/>
      <c r="Q3087" s="253"/>
      <c r="R3087" s="253"/>
      <c r="S3087" s="253"/>
      <c r="T3087" s="254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T3087" s="255" t="s">
        <v>218</v>
      </c>
      <c r="AU3087" s="255" t="s">
        <v>85</v>
      </c>
      <c r="AV3087" s="13" t="s">
        <v>83</v>
      </c>
      <c r="AW3087" s="13" t="s">
        <v>32</v>
      </c>
      <c r="AX3087" s="13" t="s">
        <v>76</v>
      </c>
      <c r="AY3087" s="255" t="s">
        <v>205</v>
      </c>
    </row>
    <row r="3088" s="14" customFormat="1">
      <c r="A3088" s="14"/>
      <c r="B3088" s="256"/>
      <c r="C3088" s="257"/>
      <c r="D3088" s="247" t="s">
        <v>218</v>
      </c>
      <c r="E3088" s="258" t="s">
        <v>1</v>
      </c>
      <c r="F3088" s="259" t="s">
        <v>1871</v>
      </c>
      <c r="G3088" s="257"/>
      <c r="H3088" s="260">
        <v>23.68</v>
      </c>
      <c r="I3088" s="261"/>
      <c r="J3088" s="257"/>
      <c r="K3088" s="257"/>
      <c r="L3088" s="262"/>
      <c r="M3088" s="263"/>
      <c r="N3088" s="264"/>
      <c r="O3088" s="264"/>
      <c r="P3088" s="264"/>
      <c r="Q3088" s="264"/>
      <c r="R3088" s="264"/>
      <c r="S3088" s="264"/>
      <c r="T3088" s="265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T3088" s="266" t="s">
        <v>218</v>
      </c>
      <c r="AU3088" s="266" t="s">
        <v>85</v>
      </c>
      <c r="AV3088" s="14" t="s">
        <v>85</v>
      </c>
      <c r="AW3088" s="14" t="s">
        <v>32</v>
      </c>
      <c r="AX3088" s="14" t="s">
        <v>76</v>
      </c>
      <c r="AY3088" s="266" t="s">
        <v>205</v>
      </c>
    </row>
    <row r="3089" s="14" customFormat="1">
      <c r="A3089" s="14"/>
      <c r="B3089" s="256"/>
      <c r="C3089" s="257"/>
      <c r="D3089" s="247" t="s">
        <v>218</v>
      </c>
      <c r="E3089" s="258" t="s">
        <v>1</v>
      </c>
      <c r="F3089" s="259" t="s">
        <v>1872</v>
      </c>
      <c r="G3089" s="257"/>
      <c r="H3089" s="260">
        <v>56.979999999999997</v>
      </c>
      <c r="I3089" s="261"/>
      <c r="J3089" s="257"/>
      <c r="K3089" s="257"/>
      <c r="L3089" s="262"/>
      <c r="M3089" s="263"/>
      <c r="N3089" s="264"/>
      <c r="O3089" s="264"/>
      <c r="P3089" s="264"/>
      <c r="Q3089" s="264"/>
      <c r="R3089" s="264"/>
      <c r="S3089" s="264"/>
      <c r="T3089" s="265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T3089" s="266" t="s">
        <v>218</v>
      </c>
      <c r="AU3089" s="266" t="s">
        <v>85</v>
      </c>
      <c r="AV3089" s="14" t="s">
        <v>85</v>
      </c>
      <c r="AW3089" s="14" t="s">
        <v>32</v>
      </c>
      <c r="AX3089" s="14" t="s">
        <v>76</v>
      </c>
      <c r="AY3089" s="266" t="s">
        <v>205</v>
      </c>
    </row>
    <row r="3090" s="16" customFormat="1">
      <c r="A3090" s="16"/>
      <c r="B3090" s="278"/>
      <c r="C3090" s="279"/>
      <c r="D3090" s="247" t="s">
        <v>218</v>
      </c>
      <c r="E3090" s="280" t="s">
        <v>1</v>
      </c>
      <c r="F3090" s="281" t="s">
        <v>241</v>
      </c>
      <c r="G3090" s="279"/>
      <c r="H3090" s="282">
        <v>80.659999999999997</v>
      </c>
      <c r="I3090" s="283"/>
      <c r="J3090" s="279"/>
      <c r="K3090" s="279"/>
      <c r="L3090" s="284"/>
      <c r="M3090" s="285"/>
      <c r="N3090" s="286"/>
      <c r="O3090" s="286"/>
      <c r="P3090" s="286"/>
      <c r="Q3090" s="286"/>
      <c r="R3090" s="286"/>
      <c r="S3090" s="286"/>
      <c r="T3090" s="287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/>
      <c r="AE3090" s="16"/>
      <c r="AT3090" s="288" t="s">
        <v>218</v>
      </c>
      <c r="AU3090" s="288" t="s">
        <v>85</v>
      </c>
      <c r="AV3090" s="16" t="s">
        <v>214</v>
      </c>
      <c r="AW3090" s="16" t="s">
        <v>32</v>
      </c>
      <c r="AX3090" s="16" t="s">
        <v>76</v>
      </c>
      <c r="AY3090" s="288" t="s">
        <v>205</v>
      </c>
    </row>
    <row r="3091" s="15" customFormat="1">
      <c r="A3091" s="15"/>
      <c r="B3091" s="267"/>
      <c r="C3091" s="268"/>
      <c r="D3091" s="247" t="s">
        <v>218</v>
      </c>
      <c r="E3091" s="269" t="s">
        <v>1</v>
      </c>
      <c r="F3091" s="270" t="s">
        <v>229</v>
      </c>
      <c r="G3091" s="268"/>
      <c r="H3091" s="271">
        <v>109.45999999999999</v>
      </c>
      <c r="I3091" s="272"/>
      <c r="J3091" s="268"/>
      <c r="K3091" s="268"/>
      <c r="L3091" s="273"/>
      <c r="M3091" s="274"/>
      <c r="N3091" s="275"/>
      <c r="O3091" s="275"/>
      <c r="P3091" s="275"/>
      <c r="Q3091" s="275"/>
      <c r="R3091" s="275"/>
      <c r="S3091" s="275"/>
      <c r="T3091" s="276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T3091" s="277" t="s">
        <v>218</v>
      </c>
      <c r="AU3091" s="277" t="s">
        <v>85</v>
      </c>
      <c r="AV3091" s="15" t="s">
        <v>213</v>
      </c>
      <c r="AW3091" s="15" t="s">
        <v>32</v>
      </c>
      <c r="AX3091" s="15" t="s">
        <v>83</v>
      </c>
      <c r="AY3091" s="277" t="s">
        <v>205</v>
      </c>
    </row>
    <row r="3092" s="2" customFormat="1" ht="33" customHeight="1">
      <c r="A3092" s="39"/>
      <c r="B3092" s="40"/>
      <c r="C3092" s="227" t="s">
        <v>2581</v>
      </c>
      <c r="D3092" s="227" t="s">
        <v>208</v>
      </c>
      <c r="E3092" s="228" t="s">
        <v>2582</v>
      </c>
      <c r="F3092" s="229" t="s">
        <v>2583</v>
      </c>
      <c r="G3092" s="230" t="s">
        <v>398</v>
      </c>
      <c r="H3092" s="231">
        <v>109.45999999999999</v>
      </c>
      <c r="I3092" s="232"/>
      <c r="J3092" s="233">
        <f>ROUND(I3092*H3092,2)</f>
        <v>0</v>
      </c>
      <c r="K3092" s="229" t="s">
        <v>212</v>
      </c>
      <c r="L3092" s="45"/>
      <c r="M3092" s="234" t="s">
        <v>1</v>
      </c>
      <c r="N3092" s="235" t="s">
        <v>41</v>
      </c>
      <c r="O3092" s="92"/>
      <c r="P3092" s="236">
        <f>O3092*H3092</f>
        <v>0</v>
      </c>
      <c r="Q3092" s="236">
        <v>0.0044999999999999997</v>
      </c>
      <c r="R3092" s="236">
        <f>Q3092*H3092</f>
        <v>0.49256999999999995</v>
      </c>
      <c r="S3092" s="236">
        <v>0</v>
      </c>
      <c r="T3092" s="237">
        <f>S3092*H3092</f>
        <v>0</v>
      </c>
      <c r="U3092" s="39"/>
      <c r="V3092" s="39"/>
      <c r="W3092" s="39"/>
      <c r="X3092" s="39"/>
      <c r="Y3092" s="39"/>
      <c r="Z3092" s="39"/>
      <c r="AA3092" s="39"/>
      <c r="AB3092" s="39"/>
      <c r="AC3092" s="39"/>
      <c r="AD3092" s="39"/>
      <c r="AE3092" s="39"/>
      <c r="AR3092" s="238" t="s">
        <v>303</v>
      </c>
      <c r="AT3092" s="238" t="s">
        <v>208</v>
      </c>
      <c r="AU3092" s="238" t="s">
        <v>85</v>
      </c>
      <c r="AY3092" s="18" t="s">
        <v>205</v>
      </c>
      <c r="BE3092" s="239">
        <f>IF(N3092="základní",J3092,0)</f>
        <v>0</v>
      </c>
      <c r="BF3092" s="239">
        <f>IF(N3092="snížená",J3092,0)</f>
        <v>0</v>
      </c>
      <c r="BG3092" s="239">
        <f>IF(N3092="zákl. přenesená",J3092,0)</f>
        <v>0</v>
      </c>
      <c r="BH3092" s="239">
        <f>IF(N3092="sníž. přenesená",J3092,0)</f>
        <v>0</v>
      </c>
      <c r="BI3092" s="239">
        <f>IF(N3092="nulová",J3092,0)</f>
        <v>0</v>
      </c>
      <c r="BJ3092" s="18" t="s">
        <v>83</v>
      </c>
      <c r="BK3092" s="239">
        <f>ROUND(I3092*H3092,2)</f>
        <v>0</v>
      </c>
      <c r="BL3092" s="18" t="s">
        <v>303</v>
      </c>
      <c r="BM3092" s="238" t="s">
        <v>2584</v>
      </c>
    </row>
    <row r="3093" s="2" customFormat="1">
      <c r="A3093" s="39"/>
      <c r="B3093" s="40"/>
      <c r="C3093" s="41"/>
      <c r="D3093" s="240" t="s">
        <v>216</v>
      </c>
      <c r="E3093" s="41"/>
      <c r="F3093" s="241" t="s">
        <v>2585</v>
      </c>
      <c r="G3093" s="41"/>
      <c r="H3093" s="41"/>
      <c r="I3093" s="242"/>
      <c r="J3093" s="41"/>
      <c r="K3093" s="41"/>
      <c r="L3093" s="45"/>
      <c r="M3093" s="243"/>
      <c r="N3093" s="244"/>
      <c r="O3093" s="92"/>
      <c r="P3093" s="92"/>
      <c r="Q3093" s="92"/>
      <c r="R3093" s="92"/>
      <c r="S3093" s="92"/>
      <c r="T3093" s="93"/>
      <c r="U3093" s="39"/>
      <c r="V3093" s="39"/>
      <c r="W3093" s="39"/>
      <c r="X3093" s="39"/>
      <c r="Y3093" s="39"/>
      <c r="Z3093" s="39"/>
      <c r="AA3093" s="39"/>
      <c r="AB3093" s="39"/>
      <c r="AC3093" s="39"/>
      <c r="AD3093" s="39"/>
      <c r="AE3093" s="39"/>
      <c r="AT3093" s="18" t="s">
        <v>216</v>
      </c>
      <c r="AU3093" s="18" t="s">
        <v>85</v>
      </c>
    </row>
    <row r="3094" s="2" customFormat="1" ht="16.5" customHeight="1">
      <c r="A3094" s="39"/>
      <c r="B3094" s="40"/>
      <c r="C3094" s="227" t="s">
        <v>2586</v>
      </c>
      <c r="D3094" s="227" t="s">
        <v>208</v>
      </c>
      <c r="E3094" s="228" t="s">
        <v>2587</v>
      </c>
      <c r="F3094" s="229" t="s">
        <v>2588</v>
      </c>
      <c r="G3094" s="230" t="s">
        <v>398</v>
      </c>
      <c r="H3094" s="231">
        <v>109.45999999999999</v>
      </c>
      <c r="I3094" s="232"/>
      <c r="J3094" s="233">
        <f>ROUND(I3094*H3094,2)</f>
        <v>0</v>
      </c>
      <c r="K3094" s="229" t="s">
        <v>212</v>
      </c>
      <c r="L3094" s="45"/>
      <c r="M3094" s="234" t="s">
        <v>1</v>
      </c>
      <c r="N3094" s="235" t="s">
        <v>41</v>
      </c>
      <c r="O3094" s="92"/>
      <c r="P3094" s="236">
        <f>O3094*H3094</f>
        <v>0</v>
      </c>
      <c r="Q3094" s="236">
        <v>0.00069999999999999999</v>
      </c>
      <c r="R3094" s="236">
        <f>Q3094*H3094</f>
        <v>0.076621999999999996</v>
      </c>
      <c r="S3094" s="236">
        <v>0</v>
      </c>
      <c r="T3094" s="237">
        <f>S3094*H3094</f>
        <v>0</v>
      </c>
      <c r="U3094" s="39"/>
      <c r="V3094" s="39"/>
      <c r="W3094" s="39"/>
      <c r="X3094" s="39"/>
      <c r="Y3094" s="39"/>
      <c r="Z3094" s="39"/>
      <c r="AA3094" s="39"/>
      <c r="AB3094" s="39"/>
      <c r="AC3094" s="39"/>
      <c r="AD3094" s="39"/>
      <c r="AE3094" s="39"/>
      <c r="AR3094" s="238" t="s">
        <v>303</v>
      </c>
      <c r="AT3094" s="238" t="s">
        <v>208</v>
      </c>
      <c r="AU3094" s="238" t="s">
        <v>85</v>
      </c>
      <c r="AY3094" s="18" t="s">
        <v>205</v>
      </c>
      <c r="BE3094" s="239">
        <f>IF(N3094="základní",J3094,0)</f>
        <v>0</v>
      </c>
      <c r="BF3094" s="239">
        <f>IF(N3094="snížená",J3094,0)</f>
        <v>0</v>
      </c>
      <c r="BG3094" s="239">
        <f>IF(N3094="zákl. přenesená",J3094,0)</f>
        <v>0</v>
      </c>
      <c r="BH3094" s="239">
        <f>IF(N3094="sníž. přenesená",J3094,0)</f>
        <v>0</v>
      </c>
      <c r="BI3094" s="239">
        <f>IF(N3094="nulová",J3094,0)</f>
        <v>0</v>
      </c>
      <c r="BJ3094" s="18" t="s">
        <v>83</v>
      </c>
      <c r="BK3094" s="239">
        <f>ROUND(I3094*H3094,2)</f>
        <v>0</v>
      </c>
      <c r="BL3094" s="18" t="s">
        <v>303</v>
      </c>
      <c r="BM3094" s="238" t="s">
        <v>2589</v>
      </c>
    </row>
    <row r="3095" s="2" customFormat="1">
      <c r="A3095" s="39"/>
      <c r="B3095" s="40"/>
      <c r="C3095" s="41"/>
      <c r="D3095" s="240" t="s">
        <v>216</v>
      </c>
      <c r="E3095" s="41"/>
      <c r="F3095" s="241" t="s">
        <v>2590</v>
      </c>
      <c r="G3095" s="41"/>
      <c r="H3095" s="41"/>
      <c r="I3095" s="242"/>
      <c r="J3095" s="41"/>
      <c r="K3095" s="41"/>
      <c r="L3095" s="45"/>
      <c r="M3095" s="243"/>
      <c r="N3095" s="244"/>
      <c r="O3095" s="92"/>
      <c r="P3095" s="92"/>
      <c r="Q3095" s="92"/>
      <c r="R3095" s="92"/>
      <c r="S3095" s="92"/>
      <c r="T3095" s="93"/>
      <c r="U3095" s="39"/>
      <c r="V3095" s="39"/>
      <c r="W3095" s="39"/>
      <c r="X3095" s="39"/>
      <c r="Y3095" s="39"/>
      <c r="Z3095" s="39"/>
      <c r="AA3095" s="39"/>
      <c r="AB3095" s="39"/>
      <c r="AC3095" s="39"/>
      <c r="AD3095" s="39"/>
      <c r="AE3095" s="39"/>
      <c r="AT3095" s="18" t="s">
        <v>216</v>
      </c>
      <c r="AU3095" s="18" t="s">
        <v>85</v>
      </c>
    </row>
    <row r="3096" s="2" customFormat="1" ht="24.15" customHeight="1">
      <c r="A3096" s="39"/>
      <c r="B3096" s="40"/>
      <c r="C3096" s="289" t="s">
        <v>2591</v>
      </c>
      <c r="D3096" s="289" t="s">
        <v>386</v>
      </c>
      <c r="E3096" s="290" t="s">
        <v>2592</v>
      </c>
      <c r="F3096" s="291" t="s">
        <v>2593</v>
      </c>
      <c r="G3096" s="292" t="s">
        <v>398</v>
      </c>
      <c r="H3096" s="293">
        <v>120.40600000000001</v>
      </c>
      <c r="I3096" s="294"/>
      <c r="J3096" s="295">
        <f>ROUND(I3096*H3096,2)</f>
        <v>0</v>
      </c>
      <c r="K3096" s="291" t="s">
        <v>1</v>
      </c>
      <c r="L3096" s="296"/>
      <c r="M3096" s="297" t="s">
        <v>1</v>
      </c>
      <c r="N3096" s="298" t="s">
        <v>41</v>
      </c>
      <c r="O3096" s="92"/>
      <c r="P3096" s="236">
        <f>O3096*H3096</f>
        <v>0</v>
      </c>
      <c r="Q3096" s="236">
        <v>0.0027000000000000001</v>
      </c>
      <c r="R3096" s="236">
        <f>Q3096*H3096</f>
        <v>0.32509620000000006</v>
      </c>
      <c r="S3096" s="236">
        <v>0</v>
      </c>
      <c r="T3096" s="237">
        <f>S3096*H3096</f>
        <v>0</v>
      </c>
      <c r="U3096" s="39"/>
      <c r="V3096" s="39"/>
      <c r="W3096" s="39"/>
      <c r="X3096" s="39"/>
      <c r="Y3096" s="39"/>
      <c r="Z3096" s="39"/>
      <c r="AA3096" s="39"/>
      <c r="AB3096" s="39"/>
      <c r="AC3096" s="39"/>
      <c r="AD3096" s="39"/>
      <c r="AE3096" s="39"/>
      <c r="AR3096" s="238" t="s">
        <v>473</v>
      </c>
      <c r="AT3096" s="238" t="s">
        <v>386</v>
      </c>
      <c r="AU3096" s="238" t="s">
        <v>85</v>
      </c>
      <c r="AY3096" s="18" t="s">
        <v>205</v>
      </c>
      <c r="BE3096" s="239">
        <f>IF(N3096="základní",J3096,0)</f>
        <v>0</v>
      </c>
      <c r="BF3096" s="239">
        <f>IF(N3096="snížená",J3096,0)</f>
        <v>0</v>
      </c>
      <c r="BG3096" s="239">
        <f>IF(N3096="zákl. přenesená",J3096,0)</f>
        <v>0</v>
      </c>
      <c r="BH3096" s="239">
        <f>IF(N3096="sníž. přenesená",J3096,0)</f>
        <v>0</v>
      </c>
      <c r="BI3096" s="239">
        <f>IF(N3096="nulová",J3096,0)</f>
        <v>0</v>
      </c>
      <c r="BJ3096" s="18" t="s">
        <v>83</v>
      </c>
      <c r="BK3096" s="239">
        <f>ROUND(I3096*H3096,2)</f>
        <v>0</v>
      </c>
      <c r="BL3096" s="18" t="s">
        <v>303</v>
      </c>
      <c r="BM3096" s="238" t="s">
        <v>2594</v>
      </c>
    </row>
    <row r="3097" s="13" customFormat="1">
      <c r="A3097" s="13"/>
      <c r="B3097" s="245"/>
      <c r="C3097" s="246"/>
      <c r="D3097" s="247" t="s">
        <v>218</v>
      </c>
      <c r="E3097" s="248" t="s">
        <v>1</v>
      </c>
      <c r="F3097" s="249" t="s">
        <v>219</v>
      </c>
      <c r="G3097" s="246"/>
      <c r="H3097" s="248" t="s">
        <v>1</v>
      </c>
      <c r="I3097" s="250"/>
      <c r="J3097" s="246"/>
      <c r="K3097" s="246"/>
      <c r="L3097" s="251"/>
      <c r="M3097" s="252"/>
      <c r="N3097" s="253"/>
      <c r="O3097" s="253"/>
      <c r="P3097" s="253"/>
      <c r="Q3097" s="253"/>
      <c r="R3097" s="253"/>
      <c r="S3097" s="253"/>
      <c r="T3097" s="254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T3097" s="255" t="s">
        <v>218</v>
      </c>
      <c r="AU3097" s="255" t="s">
        <v>85</v>
      </c>
      <c r="AV3097" s="13" t="s">
        <v>83</v>
      </c>
      <c r="AW3097" s="13" t="s">
        <v>32</v>
      </c>
      <c r="AX3097" s="13" t="s">
        <v>76</v>
      </c>
      <c r="AY3097" s="255" t="s">
        <v>205</v>
      </c>
    </row>
    <row r="3098" s="13" customFormat="1">
      <c r="A3098" s="13"/>
      <c r="B3098" s="245"/>
      <c r="C3098" s="246"/>
      <c r="D3098" s="247" t="s">
        <v>218</v>
      </c>
      <c r="E3098" s="248" t="s">
        <v>1</v>
      </c>
      <c r="F3098" s="249" t="s">
        <v>220</v>
      </c>
      <c r="G3098" s="246"/>
      <c r="H3098" s="248" t="s">
        <v>1</v>
      </c>
      <c r="I3098" s="250"/>
      <c r="J3098" s="246"/>
      <c r="K3098" s="246"/>
      <c r="L3098" s="251"/>
      <c r="M3098" s="252"/>
      <c r="N3098" s="253"/>
      <c r="O3098" s="253"/>
      <c r="P3098" s="253"/>
      <c r="Q3098" s="253"/>
      <c r="R3098" s="253"/>
      <c r="S3098" s="253"/>
      <c r="T3098" s="254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T3098" s="255" t="s">
        <v>218</v>
      </c>
      <c r="AU3098" s="255" t="s">
        <v>85</v>
      </c>
      <c r="AV3098" s="13" t="s">
        <v>83</v>
      </c>
      <c r="AW3098" s="13" t="s">
        <v>32</v>
      </c>
      <c r="AX3098" s="13" t="s">
        <v>76</v>
      </c>
      <c r="AY3098" s="255" t="s">
        <v>205</v>
      </c>
    </row>
    <row r="3099" s="13" customFormat="1">
      <c r="A3099" s="13"/>
      <c r="B3099" s="245"/>
      <c r="C3099" s="246"/>
      <c r="D3099" s="247" t="s">
        <v>218</v>
      </c>
      <c r="E3099" s="248" t="s">
        <v>1</v>
      </c>
      <c r="F3099" s="249" t="s">
        <v>222</v>
      </c>
      <c r="G3099" s="246"/>
      <c r="H3099" s="248" t="s">
        <v>1</v>
      </c>
      <c r="I3099" s="250"/>
      <c r="J3099" s="246"/>
      <c r="K3099" s="246"/>
      <c r="L3099" s="251"/>
      <c r="M3099" s="252"/>
      <c r="N3099" s="253"/>
      <c r="O3099" s="253"/>
      <c r="P3099" s="253"/>
      <c r="Q3099" s="253"/>
      <c r="R3099" s="253"/>
      <c r="S3099" s="253"/>
      <c r="T3099" s="254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T3099" s="255" t="s">
        <v>218</v>
      </c>
      <c r="AU3099" s="255" t="s">
        <v>85</v>
      </c>
      <c r="AV3099" s="13" t="s">
        <v>83</v>
      </c>
      <c r="AW3099" s="13" t="s">
        <v>32</v>
      </c>
      <c r="AX3099" s="13" t="s">
        <v>76</v>
      </c>
      <c r="AY3099" s="255" t="s">
        <v>205</v>
      </c>
    </row>
    <row r="3100" s="13" customFormat="1">
      <c r="A3100" s="13"/>
      <c r="B3100" s="245"/>
      <c r="C3100" s="246"/>
      <c r="D3100" s="247" t="s">
        <v>218</v>
      </c>
      <c r="E3100" s="248" t="s">
        <v>1</v>
      </c>
      <c r="F3100" s="249" t="s">
        <v>1206</v>
      </c>
      <c r="G3100" s="246"/>
      <c r="H3100" s="248" t="s">
        <v>1</v>
      </c>
      <c r="I3100" s="250"/>
      <c r="J3100" s="246"/>
      <c r="K3100" s="246"/>
      <c r="L3100" s="251"/>
      <c r="M3100" s="252"/>
      <c r="N3100" s="253"/>
      <c r="O3100" s="253"/>
      <c r="P3100" s="253"/>
      <c r="Q3100" s="253"/>
      <c r="R3100" s="253"/>
      <c r="S3100" s="253"/>
      <c r="T3100" s="254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T3100" s="255" t="s">
        <v>218</v>
      </c>
      <c r="AU3100" s="255" t="s">
        <v>85</v>
      </c>
      <c r="AV3100" s="13" t="s">
        <v>83</v>
      </c>
      <c r="AW3100" s="13" t="s">
        <v>32</v>
      </c>
      <c r="AX3100" s="13" t="s">
        <v>76</v>
      </c>
      <c r="AY3100" s="255" t="s">
        <v>205</v>
      </c>
    </row>
    <row r="3101" s="14" customFormat="1">
      <c r="A3101" s="14"/>
      <c r="B3101" s="256"/>
      <c r="C3101" s="257"/>
      <c r="D3101" s="247" t="s">
        <v>218</v>
      </c>
      <c r="E3101" s="258" t="s">
        <v>1</v>
      </c>
      <c r="F3101" s="259" t="s">
        <v>1882</v>
      </c>
      <c r="G3101" s="257"/>
      <c r="H3101" s="260">
        <v>28.800000000000001</v>
      </c>
      <c r="I3101" s="261"/>
      <c r="J3101" s="257"/>
      <c r="K3101" s="257"/>
      <c r="L3101" s="262"/>
      <c r="M3101" s="263"/>
      <c r="N3101" s="264"/>
      <c r="O3101" s="264"/>
      <c r="P3101" s="264"/>
      <c r="Q3101" s="264"/>
      <c r="R3101" s="264"/>
      <c r="S3101" s="264"/>
      <c r="T3101" s="265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T3101" s="266" t="s">
        <v>218</v>
      </c>
      <c r="AU3101" s="266" t="s">
        <v>85</v>
      </c>
      <c r="AV3101" s="14" t="s">
        <v>85</v>
      </c>
      <c r="AW3101" s="14" t="s">
        <v>32</v>
      </c>
      <c r="AX3101" s="14" t="s">
        <v>76</v>
      </c>
      <c r="AY3101" s="266" t="s">
        <v>205</v>
      </c>
    </row>
    <row r="3102" s="16" customFormat="1">
      <c r="A3102" s="16"/>
      <c r="B3102" s="278"/>
      <c r="C3102" s="279"/>
      <c r="D3102" s="247" t="s">
        <v>218</v>
      </c>
      <c r="E3102" s="280" t="s">
        <v>1</v>
      </c>
      <c r="F3102" s="281" t="s">
        <v>241</v>
      </c>
      <c r="G3102" s="279"/>
      <c r="H3102" s="282">
        <v>28.800000000000001</v>
      </c>
      <c r="I3102" s="283"/>
      <c r="J3102" s="279"/>
      <c r="K3102" s="279"/>
      <c r="L3102" s="284"/>
      <c r="M3102" s="285"/>
      <c r="N3102" s="286"/>
      <c r="O3102" s="286"/>
      <c r="P3102" s="286"/>
      <c r="Q3102" s="286"/>
      <c r="R3102" s="286"/>
      <c r="S3102" s="286"/>
      <c r="T3102" s="287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T3102" s="288" t="s">
        <v>218</v>
      </c>
      <c r="AU3102" s="288" t="s">
        <v>85</v>
      </c>
      <c r="AV3102" s="16" t="s">
        <v>214</v>
      </c>
      <c r="AW3102" s="16" t="s">
        <v>32</v>
      </c>
      <c r="AX3102" s="16" t="s">
        <v>76</v>
      </c>
      <c r="AY3102" s="288" t="s">
        <v>205</v>
      </c>
    </row>
    <row r="3103" s="13" customFormat="1">
      <c r="A3103" s="13"/>
      <c r="B3103" s="245"/>
      <c r="C3103" s="246"/>
      <c r="D3103" s="247" t="s">
        <v>218</v>
      </c>
      <c r="E3103" s="248" t="s">
        <v>1</v>
      </c>
      <c r="F3103" s="249" t="s">
        <v>2437</v>
      </c>
      <c r="G3103" s="246"/>
      <c r="H3103" s="248" t="s">
        <v>1</v>
      </c>
      <c r="I3103" s="250"/>
      <c r="J3103" s="246"/>
      <c r="K3103" s="246"/>
      <c r="L3103" s="251"/>
      <c r="M3103" s="252"/>
      <c r="N3103" s="253"/>
      <c r="O3103" s="253"/>
      <c r="P3103" s="253"/>
      <c r="Q3103" s="253"/>
      <c r="R3103" s="253"/>
      <c r="S3103" s="253"/>
      <c r="T3103" s="254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T3103" s="255" t="s">
        <v>218</v>
      </c>
      <c r="AU3103" s="255" t="s">
        <v>85</v>
      </c>
      <c r="AV3103" s="13" t="s">
        <v>83</v>
      </c>
      <c r="AW3103" s="13" t="s">
        <v>32</v>
      </c>
      <c r="AX3103" s="13" t="s">
        <v>76</v>
      </c>
      <c r="AY3103" s="255" t="s">
        <v>205</v>
      </c>
    </row>
    <row r="3104" s="14" customFormat="1">
      <c r="A3104" s="14"/>
      <c r="B3104" s="256"/>
      <c r="C3104" s="257"/>
      <c r="D3104" s="247" t="s">
        <v>218</v>
      </c>
      <c r="E3104" s="258" t="s">
        <v>1</v>
      </c>
      <c r="F3104" s="259" t="s">
        <v>1871</v>
      </c>
      <c r="G3104" s="257"/>
      <c r="H3104" s="260">
        <v>23.68</v>
      </c>
      <c r="I3104" s="261"/>
      <c r="J3104" s="257"/>
      <c r="K3104" s="257"/>
      <c r="L3104" s="262"/>
      <c r="M3104" s="263"/>
      <c r="N3104" s="264"/>
      <c r="O3104" s="264"/>
      <c r="P3104" s="264"/>
      <c r="Q3104" s="264"/>
      <c r="R3104" s="264"/>
      <c r="S3104" s="264"/>
      <c r="T3104" s="265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T3104" s="266" t="s">
        <v>218</v>
      </c>
      <c r="AU3104" s="266" t="s">
        <v>85</v>
      </c>
      <c r="AV3104" s="14" t="s">
        <v>85</v>
      </c>
      <c r="AW3104" s="14" t="s">
        <v>32</v>
      </c>
      <c r="AX3104" s="14" t="s">
        <v>76</v>
      </c>
      <c r="AY3104" s="266" t="s">
        <v>205</v>
      </c>
    </row>
    <row r="3105" s="14" customFormat="1">
      <c r="A3105" s="14"/>
      <c r="B3105" s="256"/>
      <c r="C3105" s="257"/>
      <c r="D3105" s="247" t="s">
        <v>218</v>
      </c>
      <c r="E3105" s="258" t="s">
        <v>1</v>
      </c>
      <c r="F3105" s="259" t="s">
        <v>1872</v>
      </c>
      <c r="G3105" s="257"/>
      <c r="H3105" s="260">
        <v>56.979999999999997</v>
      </c>
      <c r="I3105" s="261"/>
      <c r="J3105" s="257"/>
      <c r="K3105" s="257"/>
      <c r="L3105" s="262"/>
      <c r="M3105" s="263"/>
      <c r="N3105" s="264"/>
      <c r="O3105" s="264"/>
      <c r="P3105" s="264"/>
      <c r="Q3105" s="264"/>
      <c r="R3105" s="264"/>
      <c r="S3105" s="264"/>
      <c r="T3105" s="265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T3105" s="266" t="s">
        <v>218</v>
      </c>
      <c r="AU3105" s="266" t="s">
        <v>85</v>
      </c>
      <c r="AV3105" s="14" t="s">
        <v>85</v>
      </c>
      <c r="AW3105" s="14" t="s">
        <v>32</v>
      </c>
      <c r="AX3105" s="14" t="s">
        <v>76</v>
      </c>
      <c r="AY3105" s="266" t="s">
        <v>205</v>
      </c>
    </row>
    <row r="3106" s="16" customFormat="1">
      <c r="A3106" s="16"/>
      <c r="B3106" s="278"/>
      <c r="C3106" s="279"/>
      <c r="D3106" s="247" t="s">
        <v>218</v>
      </c>
      <c r="E3106" s="280" t="s">
        <v>1</v>
      </c>
      <c r="F3106" s="281" t="s">
        <v>241</v>
      </c>
      <c r="G3106" s="279"/>
      <c r="H3106" s="282">
        <v>80.659999999999997</v>
      </c>
      <c r="I3106" s="283"/>
      <c r="J3106" s="279"/>
      <c r="K3106" s="279"/>
      <c r="L3106" s="284"/>
      <c r="M3106" s="285"/>
      <c r="N3106" s="286"/>
      <c r="O3106" s="286"/>
      <c r="P3106" s="286"/>
      <c r="Q3106" s="286"/>
      <c r="R3106" s="286"/>
      <c r="S3106" s="286"/>
      <c r="T3106" s="287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/>
      <c r="AE3106" s="16"/>
      <c r="AT3106" s="288" t="s">
        <v>218</v>
      </c>
      <c r="AU3106" s="288" t="s">
        <v>85</v>
      </c>
      <c r="AV3106" s="16" t="s">
        <v>214</v>
      </c>
      <c r="AW3106" s="16" t="s">
        <v>32</v>
      </c>
      <c r="AX3106" s="16" t="s">
        <v>76</v>
      </c>
      <c r="AY3106" s="288" t="s">
        <v>205</v>
      </c>
    </row>
    <row r="3107" s="15" customFormat="1">
      <c r="A3107" s="15"/>
      <c r="B3107" s="267"/>
      <c r="C3107" s="268"/>
      <c r="D3107" s="247" t="s">
        <v>218</v>
      </c>
      <c r="E3107" s="269" t="s">
        <v>1</v>
      </c>
      <c r="F3107" s="270" t="s">
        <v>229</v>
      </c>
      <c r="G3107" s="268"/>
      <c r="H3107" s="271">
        <v>109.45999999999999</v>
      </c>
      <c r="I3107" s="272"/>
      <c r="J3107" s="268"/>
      <c r="K3107" s="268"/>
      <c r="L3107" s="273"/>
      <c r="M3107" s="274"/>
      <c r="N3107" s="275"/>
      <c r="O3107" s="275"/>
      <c r="P3107" s="275"/>
      <c r="Q3107" s="275"/>
      <c r="R3107" s="275"/>
      <c r="S3107" s="275"/>
      <c r="T3107" s="276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T3107" s="277" t="s">
        <v>218</v>
      </c>
      <c r="AU3107" s="277" t="s">
        <v>85</v>
      </c>
      <c r="AV3107" s="15" t="s">
        <v>213</v>
      </c>
      <c r="AW3107" s="15" t="s">
        <v>32</v>
      </c>
      <c r="AX3107" s="15" t="s">
        <v>83</v>
      </c>
      <c r="AY3107" s="277" t="s">
        <v>205</v>
      </c>
    </row>
    <row r="3108" s="14" customFormat="1">
      <c r="A3108" s="14"/>
      <c r="B3108" s="256"/>
      <c r="C3108" s="257"/>
      <c r="D3108" s="247" t="s">
        <v>218</v>
      </c>
      <c r="E3108" s="257"/>
      <c r="F3108" s="259" t="s">
        <v>2595</v>
      </c>
      <c r="G3108" s="257"/>
      <c r="H3108" s="260">
        <v>120.40600000000001</v>
      </c>
      <c r="I3108" s="261"/>
      <c r="J3108" s="257"/>
      <c r="K3108" s="257"/>
      <c r="L3108" s="262"/>
      <c r="M3108" s="263"/>
      <c r="N3108" s="264"/>
      <c r="O3108" s="264"/>
      <c r="P3108" s="264"/>
      <c r="Q3108" s="264"/>
      <c r="R3108" s="264"/>
      <c r="S3108" s="264"/>
      <c r="T3108" s="265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T3108" s="266" t="s">
        <v>218</v>
      </c>
      <c r="AU3108" s="266" t="s">
        <v>85</v>
      </c>
      <c r="AV3108" s="14" t="s">
        <v>85</v>
      </c>
      <c r="AW3108" s="14" t="s">
        <v>4</v>
      </c>
      <c r="AX3108" s="14" t="s">
        <v>83</v>
      </c>
      <c r="AY3108" s="266" t="s">
        <v>205</v>
      </c>
    </row>
    <row r="3109" s="2" customFormat="1" ht="16.5" customHeight="1">
      <c r="A3109" s="39"/>
      <c r="B3109" s="40"/>
      <c r="C3109" s="227" t="s">
        <v>2596</v>
      </c>
      <c r="D3109" s="227" t="s">
        <v>208</v>
      </c>
      <c r="E3109" s="228" t="s">
        <v>2597</v>
      </c>
      <c r="F3109" s="229" t="s">
        <v>2598</v>
      </c>
      <c r="G3109" s="230" t="s">
        <v>255</v>
      </c>
      <c r="H3109" s="231">
        <v>74.200000000000003</v>
      </c>
      <c r="I3109" s="232"/>
      <c r="J3109" s="233">
        <f>ROUND(I3109*H3109,2)</f>
        <v>0</v>
      </c>
      <c r="K3109" s="229" t="s">
        <v>212</v>
      </c>
      <c r="L3109" s="45"/>
      <c r="M3109" s="234" t="s">
        <v>1</v>
      </c>
      <c r="N3109" s="235" t="s">
        <v>41</v>
      </c>
      <c r="O3109" s="92"/>
      <c r="P3109" s="236">
        <f>O3109*H3109</f>
        <v>0</v>
      </c>
      <c r="Q3109" s="236">
        <v>1.0000000000000001E-05</v>
      </c>
      <c r="R3109" s="236">
        <f>Q3109*H3109</f>
        <v>0.00074200000000000004</v>
      </c>
      <c r="S3109" s="236">
        <v>0</v>
      </c>
      <c r="T3109" s="237">
        <f>S3109*H3109</f>
        <v>0</v>
      </c>
      <c r="U3109" s="39"/>
      <c r="V3109" s="39"/>
      <c r="W3109" s="39"/>
      <c r="X3109" s="39"/>
      <c r="Y3109" s="39"/>
      <c r="Z3109" s="39"/>
      <c r="AA3109" s="39"/>
      <c r="AB3109" s="39"/>
      <c r="AC3109" s="39"/>
      <c r="AD3109" s="39"/>
      <c r="AE3109" s="39"/>
      <c r="AR3109" s="238" t="s">
        <v>303</v>
      </c>
      <c r="AT3109" s="238" t="s">
        <v>208</v>
      </c>
      <c r="AU3109" s="238" t="s">
        <v>85</v>
      </c>
      <c r="AY3109" s="18" t="s">
        <v>205</v>
      </c>
      <c r="BE3109" s="239">
        <f>IF(N3109="základní",J3109,0)</f>
        <v>0</v>
      </c>
      <c r="BF3109" s="239">
        <f>IF(N3109="snížená",J3109,0)</f>
        <v>0</v>
      </c>
      <c r="BG3109" s="239">
        <f>IF(N3109="zákl. přenesená",J3109,0)</f>
        <v>0</v>
      </c>
      <c r="BH3109" s="239">
        <f>IF(N3109="sníž. přenesená",J3109,0)</f>
        <v>0</v>
      </c>
      <c r="BI3109" s="239">
        <f>IF(N3109="nulová",J3109,0)</f>
        <v>0</v>
      </c>
      <c r="BJ3109" s="18" t="s">
        <v>83</v>
      </c>
      <c r="BK3109" s="239">
        <f>ROUND(I3109*H3109,2)</f>
        <v>0</v>
      </c>
      <c r="BL3109" s="18" t="s">
        <v>303</v>
      </c>
      <c r="BM3109" s="238" t="s">
        <v>2599</v>
      </c>
    </row>
    <row r="3110" s="2" customFormat="1">
      <c r="A3110" s="39"/>
      <c r="B3110" s="40"/>
      <c r="C3110" s="41"/>
      <c r="D3110" s="240" t="s">
        <v>216</v>
      </c>
      <c r="E3110" s="41"/>
      <c r="F3110" s="241" t="s">
        <v>2600</v>
      </c>
      <c r="G3110" s="41"/>
      <c r="H3110" s="41"/>
      <c r="I3110" s="242"/>
      <c r="J3110" s="41"/>
      <c r="K3110" s="41"/>
      <c r="L3110" s="45"/>
      <c r="M3110" s="243"/>
      <c r="N3110" s="244"/>
      <c r="O3110" s="92"/>
      <c r="P3110" s="92"/>
      <c r="Q3110" s="92"/>
      <c r="R3110" s="92"/>
      <c r="S3110" s="92"/>
      <c r="T3110" s="93"/>
      <c r="U3110" s="39"/>
      <c r="V3110" s="39"/>
      <c r="W3110" s="39"/>
      <c r="X3110" s="39"/>
      <c r="Y3110" s="39"/>
      <c r="Z3110" s="39"/>
      <c r="AA3110" s="39"/>
      <c r="AB3110" s="39"/>
      <c r="AC3110" s="39"/>
      <c r="AD3110" s="39"/>
      <c r="AE3110" s="39"/>
      <c r="AT3110" s="18" t="s">
        <v>216</v>
      </c>
      <c r="AU3110" s="18" t="s">
        <v>85</v>
      </c>
    </row>
    <row r="3111" s="2" customFormat="1" ht="16.5" customHeight="1">
      <c r="A3111" s="39"/>
      <c r="B3111" s="40"/>
      <c r="C3111" s="289" t="s">
        <v>2601</v>
      </c>
      <c r="D3111" s="289" t="s">
        <v>386</v>
      </c>
      <c r="E3111" s="290" t="s">
        <v>2602</v>
      </c>
      <c r="F3111" s="291" t="s">
        <v>2603</v>
      </c>
      <c r="G3111" s="292" t="s">
        <v>255</v>
      </c>
      <c r="H3111" s="293">
        <v>75.683999999999998</v>
      </c>
      <c r="I3111" s="294"/>
      <c r="J3111" s="295">
        <f>ROUND(I3111*H3111,2)</f>
        <v>0</v>
      </c>
      <c r="K3111" s="291" t="s">
        <v>1</v>
      </c>
      <c r="L3111" s="296"/>
      <c r="M3111" s="297" t="s">
        <v>1</v>
      </c>
      <c r="N3111" s="298" t="s">
        <v>41</v>
      </c>
      <c r="O3111" s="92"/>
      <c r="P3111" s="236">
        <f>O3111*H3111</f>
        <v>0</v>
      </c>
      <c r="Q3111" s="236">
        <v>0.00032000000000000003</v>
      </c>
      <c r="R3111" s="236">
        <f>Q3111*H3111</f>
        <v>0.024218880000000002</v>
      </c>
      <c r="S3111" s="236">
        <v>0</v>
      </c>
      <c r="T3111" s="237">
        <f>S3111*H3111</f>
        <v>0</v>
      </c>
      <c r="U3111" s="39"/>
      <c r="V3111" s="39"/>
      <c r="W3111" s="39"/>
      <c r="X3111" s="39"/>
      <c r="Y3111" s="39"/>
      <c r="Z3111" s="39"/>
      <c r="AA3111" s="39"/>
      <c r="AB3111" s="39"/>
      <c r="AC3111" s="39"/>
      <c r="AD3111" s="39"/>
      <c r="AE3111" s="39"/>
      <c r="AR3111" s="238" t="s">
        <v>473</v>
      </c>
      <c r="AT3111" s="238" t="s">
        <v>386</v>
      </c>
      <c r="AU3111" s="238" t="s">
        <v>85</v>
      </c>
      <c r="AY3111" s="18" t="s">
        <v>205</v>
      </c>
      <c r="BE3111" s="239">
        <f>IF(N3111="základní",J3111,0)</f>
        <v>0</v>
      </c>
      <c r="BF3111" s="239">
        <f>IF(N3111="snížená",J3111,0)</f>
        <v>0</v>
      </c>
      <c r="BG3111" s="239">
        <f>IF(N3111="zákl. přenesená",J3111,0)</f>
        <v>0</v>
      </c>
      <c r="BH3111" s="239">
        <f>IF(N3111="sníž. přenesená",J3111,0)</f>
        <v>0</v>
      </c>
      <c r="BI3111" s="239">
        <f>IF(N3111="nulová",J3111,0)</f>
        <v>0</v>
      </c>
      <c r="BJ3111" s="18" t="s">
        <v>83</v>
      </c>
      <c r="BK3111" s="239">
        <f>ROUND(I3111*H3111,2)</f>
        <v>0</v>
      </c>
      <c r="BL3111" s="18" t="s">
        <v>303</v>
      </c>
      <c r="BM3111" s="238" t="s">
        <v>2604</v>
      </c>
    </row>
    <row r="3112" s="13" customFormat="1">
      <c r="A3112" s="13"/>
      <c r="B3112" s="245"/>
      <c r="C3112" s="246"/>
      <c r="D3112" s="247" t="s">
        <v>218</v>
      </c>
      <c r="E3112" s="248" t="s">
        <v>1</v>
      </c>
      <c r="F3112" s="249" t="s">
        <v>219</v>
      </c>
      <c r="G3112" s="246"/>
      <c r="H3112" s="248" t="s">
        <v>1</v>
      </c>
      <c r="I3112" s="250"/>
      <c r="J3112" s="246"/>
      <c r="K3112" s="246"/>
      <c r="L3112" s="251"/>
      <c r="M3112" s="252"/>
      <c r="N3112" s="253"/>
      <c r="O3112" s="253"/>
      <c r="P3112" s="253"/>
      <c r="Q3112" s="253"/>
      <c r="R3112" s="253"/>
      <c r="S3112" s="253"/>
      <c r="T3112" s="254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T3112" s="255" t="s">
        <v>218</v>
      </c>
      <c r="AU3112" s="255" t="s">
        <v>85</v>
      </c>
      <c r="AV3112" s="13" t="s">
        <v>83</v>
      </c>
      <c r="AW3112" s="13" t="s">
        <v>32</v>
      </c>
      <c r="AX3112" s="13" t="s">
        <v>76</v>
      </c>
      <c r="AY3112" s="255" t="s">
        <v>205</v>
      </c>
    </row>
    <row r="3113" s="13" customFormat="1">
      <c r="A3113" s="13"/>
      <c r="B3113" s="245"/>
      <c r="C3113" s="246"/>
      <c r="D3113" s="247" t="s">
        <v>218</v>
      </c>
      <c r="E3113" s="248" t="s">
        <v>1</v>
      </c>
      <c r="F3113" s="249" t="s">
        <v>220</v>
      </c>
      <c r="G3113" s="246"/>
      <c r="H3113" s="248" t="s">
        <v>1</v>
      </c>
      <c r="I3113" s="250"/>
      <c r="J3113" s="246"/>
      <c r="K3113" s="246"/>
      <c r="L3113" s="251"/>
      <c r="M3113" s="252"/>
      <c r="N3113" s="253"/>
      <c r="O3113" s="253"/>
      <c r="P3113" s="253"/>
      <c r="Q3113" s="253"/>
      <c r="R3113" s="253"/>
      <c r="S3113" s="253"/>
      <c r="T3113" s="254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255" t="s">
        <v>218</v>
      </c>
      <c r="AU3113" s="255" t="s">
        <v>85</v>
      </c>
      <c r="AV3113" s="13" t="s">
        <v>83</v>
      </c>
      <c r="AW3113" s="13" t="s">
        <v>32</v>
      </c>
      <c r="AX3113" s="13" t="s">
        <v>76</v>
      </c>
      <c r="AY3113" s="255" t="s">
        <v>205</v>
      </c>
    </row>
    <row r="3114" s="13" customFormat="1">
      <c r="A3114" s="13"/>
      <c r="B3114" s="245"/>
      <c r="C3114" s="246"/>
      <c r="D3114" s="247" t="s">
        <v>218</v>
      </c>
      <c r="E3114" s="248" t="s">
        <v>1</v>
      </c>
      <c r="F3114" s="249" t="s">
        <v>222</v>
      </c>
      <c r="G3114" s="246"/>
      <c r="H3114" s="248" t="s">
        <v>1</v>
      </c>
      <c r="I3114" s="250"/>
      <c r="J3114" s="246"/>
      <c r="K3114" s="246"/>
      <c r="L3114" s="251"/>
      <c r="M3114" s="252"/>
      <c r="N3114" s="253"/>
      <c r="O3114" s="253"/>
      <c r="P3114" s="253"/>
      <c r="Q3114" s="253"/>
      <c r="R3114" s="253"/>
      <c r="S3114" s="253"/>
      <c r="T3114" s="254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T3114" s="255" t="s">
        <v>218</v>
      </c>
      <c r="AU3114" s="255" t="s">
        <v>85</v>
      </c>
      <c r="AV3114" s="13" t="s">
        <v>83</v>
      </c>
      <c r="AW3114" s="13" t="s">
        <v>32</v>
      </c>
      <c r="AX3114" s="13" t="s">
        <v>76</v>
      </c>
      <c r="AY3114" s="255" t="s">
        <v>205</v>
      </c>
    </row>
    <row r="3115" s="13" customFormat="1">
      <c r="A3115" s="13"/>
      <c r="B3115" s="245"/>
      <c r="C3115" s="246"/>
      <c r="D3115" s="247" t="s">
        <v>218</v>
      </c>
      <c r="E3115" s="248" t="s">
        <v>1</v>
      </c>
      <c r="F3115" s="249" t="s">
        <v>1206</v>
      </c>
      <c r="G3115" s="246"/>
      <c r="H3115" s="248" t="s">
        <v>1</v>
      </c>
      <c r="I3115" s="250"/>
      <c r="J3115" s="246"/>
      <c r="K3115" s="246"/>
      <c r="L3115" s="251"/>
      <c r="M3115" s="252"/>
      <c r="N3115" s="253"/>
      <c r="O3115" s="253"/>
      <c r="P3115" s="253"/>
      <c r="Q3115" s="253"/>
      <c r="R3115" s="253"/>
      <c r="S3115" s="253"/>
      <c r="T3115" s="254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T3115" s="255" t="s">
        <v>218</v>
      </c>
      <c r="AU3115" s="255" t="s">
        <v>85</v>
      </c>
      <c r="AV3115" s="13" t="s">
        <v>83</v>
      </c>
      <c r="AW3115" s="13" t="s">
        <v>32</v>
      </c>
      <c r="AX3115" s="13" t="s">
        <v>76</v>
      </c>
      <c r="AY3115" s="255" t="s">
        <v>205</v>
      </c>
    </row>
    <row r="3116" s="14" customFormat="1">
      <c r="A3116" s="14"/>
      <c r="B3116" s="256"/>
      <c r="C3116" s="257"/>
      <c r="D3116" s="247" t="s">
        <v>218</v>
      </c>
      <c r="E3116" s="258" t="s">
        <v>1</v>
      </c>
      <c r="F3116" s="259" t="s">
        <v>2605</v>
      </c>
      <c r="G3116" s="257"/>
      <c r="H3116" s="260">
        <v>22.800000000000001</v>
      </c>
      <c r="I3116" s="261"/>
      <c r="J3116" s="257"/>
      <c r="K3116" s="257"/>
      <c r="L3116" s="262"/>
      <c r="M3116" s="263"/>
      <c r="N3116" s="264"/>
      <c r="O3116" s="264"/>
      <c r="P3116" s="264"/>
      <c r="Q3116" s="264"/>
      <c r="R3116" s="264"/>
      <c r="S3116" s="264"/>
      <c r="T3116" s="265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T3116" s="266" t="s">
        <v>218</v>
      </c>
      <c r="AU3116" s="266" t="s">
        <v>85</v>
      </c>
      <c r="AV3116" s="14" t="s">
        <v>85</v>
      </c>
      <c r="AW3116" s="14" t="s">
        <v>32</v>
      </c>
      <c r="AX3116" s="14" t="s">
        <v>76</v>
      </c>
      <c r="AY3116" s="266" t="s">
        <v>205</v>
      </c>
    </row>
    <row r="3117" s="16" customFormat="1">
      <c r="A3117" s="16"/>
      <c r="B3117" s="278"/>
      <c r="C3117" s="279"/>
      <c r="D3117" s="247" t="s">
        <v>218</v>
      </c>
      <c r="E3117" s="280" t="s">
        <v>1</v>
      </c>
      <c r="F3117" s="281" t="s">
        <v>241</v>
      </c>
      <c r="G3117" s="279"/>
      <c r="H3117" s="282">
        <v>22.800000000000001</v>
      </c>
      <c r="I3117" s="283"/>
      <c r="J3117" s="279"/>
      <c r="K3117" s="279"/>
      <c r="L3117" s="284"/>
      <c r="M3117" s="285"/>
      <c r="N3117" s="286"/>
      <c r="O3117" s="286"/>
      <c r="P3117" s="286"/>
      <c r="Q3117" s="286"/>
      <c r="R3117" s="286"/>
      <c r="S3117" s="286"/>
      <c r="T3117" s="287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T3117" s="288" t="s">
        <v>218</v>
      </c>
      <c r="AU3117" s="288" t="s">
        <v>85</v>
      </c>
      <c r="AV3117" s="16" t="s">
        <v>214</v>
      </c>
      <c r="AW3117" s="16" t="s">
        <v>32</v>
      </c>
      <c r="AX3117" s="16" t="s">
        <v>76</v>
      </c>
      <c r="AY3117" s="288" t="s">
        <v>205</v>
      </c>
    </row>
    <row r="3118" s="13" customFormat="1">
      <c r="A3118" s="13"/>
      <c r="B3118" s="245"/>
      <c r="C3118" s="246"/>
      <c r="D3118" s="247" t="s">
        <v>218</v>
      </c>
      <c r="E3118" s="248" t="s">
        <v>1</v>
      </c>
      <c r="F3118" s="249" t="s">
        <v>2437</v>
      </c>
      <c r="G3118" s="246"/>
      <c r="H3118" s="248" t="s">
        <v>1</v>
      </c>
      <c r="I3118" s="250"/>
      <c r="J3118" s="246"/>
      <c r="K3118" s="246"/>
      <c r="L3118" s="251"/>
      <c r="M3118" s="252"/>
      <c r="N3118" s="253"/>
      <c r="O3118" s="253"/>
      <c r="P3118" s="253"/>
      <c r="Q3118" s="253"/>
      <c r="R3118" s="253"/>
      <c r="S3118" s="253"/>
      <c r="T3118" s="254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T3118" s="255" t="s">
        <v>218</v>
      </c>
      <c r="AU3118" s="255" t="s">
        <v>85</v>
      </c>
      <c r="AV3118" s="13" t="s">
        <v>83</v>
      </c>
      <c r="AW3118" s="13" t="s">
        <v>32</v>
      </c>
      <c r="AX3118" s="13" t="s">
        <v>76</v>
      </c>
      <c r="AY3118" s="255" t="s">
        <v>205</v>
      </c>
    </row>
    <row r="3119" s="14" customFormat="1">
      <c r="A3119" s="14"/>
      <c r="B3119" s="256"/>
      <c r="C3119" s="257"/>
      <c r="D3119" s="247" t="s">
        <v>218</v>
      </c>
      <c r="E3119" s="258" t="s">
        <v>1</v>
      </c>
      <c r="F3119" s="259" t="s">
        <v>2606</v>
      </c>
      <c r="G3119" s="257"/>
      <c r="H3119" s="260">
        <v>21.199999999999999</v>
      </c>
      <c r="I3119" s="261"/>
      <c r="J3119" s="257"/>
      <c r="K3119" s="257"/>
      <c r="L3119" s="262"/>
      <c r="M3119" s="263"/>
      <c r="N3119" s="264"/>
      <c r="O3119" s="264"/>
      <c r="P3119" s="264"/>
      <c r="Q3119" s="264"/>
      <c r="R3119" s="264"/>
      <c r="S3119" s="264"/>
      <c r="T3119" s="265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T3119" s="266" t="s">
        <v>218</v>
      </c>
      <c r="AU3119" s="266" t="s">
        <v>85</v>
      </c>
      <c r="AV3119" s="14" t="s">
        <v>85</v>
      </c>
      <c r="AW3119" s="14" t="s">
        <v>32</v>
      </c>
      <c r="AX3119" s="14" t="s">
        <v>76</v>
      </c>
      <c r="AY3119" s="266" t="s">
        <v>205</v>
      </c>
    </row>
    <row r="3120" s="14" customFormat="1">
      <c r="A3120" s="14"/>
      <c r="B3120" s="256"/>
      <c r="C3120" s="257"/>
      <c r="D3120" s="247" t="s">
        <v>218</v>
      </c>
      <c r="E3120" s="258" t="s">
        <v>1</v>
      </c>
      <c r="F3120" s="259" t="s">
        <v>2607</v>
      </c>
      <c r="G3120" s="257"/>
      <c r="H3120" s="260">
        <v>30.199999999999999</v>
      </c>
      <c r="I3120" s="261"/>
      <c r="J3120" s="257"/>
      <c r="K3120" s="257"/>
      <c r="L3120" s="262"/>
      <c r="M3120" s="263"/>
      <c r="N3120" s="264"/>
      <c r="O3120" s="264"/>
      <c r="P3120" s="264"/>
      <c r="Q3120" s="264"/>
      <c r="R3120" s="264"/>
      <c r="S3120" s="264"/>
      <c r="T3120" s="265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T3120" s="266" t="s">
        <v>218</v>
      </c>
      <c r="AU3120" s="266" t="s">
        <v>85</v>
      </c>
      <c r="AV3120" s="14" t="s">
        <v>85</v>
      </c>
      <c r="AW3120" s="14" t="s">
        <v>32</v>
      </c>
      <c r="AX3120" s="14" t="s">
        <v>76</v>
      </c>
      <c r="AY3120" s="266" t="s">
        <v>205</v>
      </c>
    </row>
    <row r="3121" s="16" customFormat="1">
      <c r="A3121" s="16"/>
      <c r="B3121" s="278"/>
      <c r="C3121" s="279"/>
      <c r="D3121" s="247" t="s">
        <v>218</v>
      </c>
      <c r="E3121" s="280" t="s">
        <v>1</v>
      </c>
      <c r="F3121" s="281" t="s">
        <v>241</v>
      </c>
      <c r="G3121" s="279"/>
      <c r="H3121" s="282">
        <v>51.399999999999999</v>
      </c>
      <c r="I3121" s="283"/>
      <c r="J3121" s="279"/>
      <c r="K3121" s="279"/>
      <c r="L3121" s="284"/>
      <c r="M3121" s="285"/>
      <c r="N3121" s="286"/>
      <c r="O3121" s="286"/>
      <c r="P3121" s="286"/>
      <c r="Q3121" s="286"/>
      <c r="R3121" s="286"/>
      <c r="S3121" s="286"/>
      <c r="T3121" s="287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T3121" s="288" t="s">
        <v>218</v>
      </c>
      <c r="AU3121" s="288" t="s">
        <v>85</v>
      </c>
      <c r="AV3121" s="16" t="s">
        <v>214</v>
      </c>
      <c r="AW3121" s="16" t="s">
        <v>32</v>
      </c>
      <c r="AX3121" s="16" t="s">
        <v>76</v>
      </c>
      <c r="AY3121" s="288" t="s">
        <v>205</v>
      </c>
    </row>
    <row r="3122" s="15" customFormat="1">
      <c r="A3122" s="15"/>
      <c r="B3122" s="267"/>
      <c r="C3122" s="268"/>
      <c r="D3122" s="247" t="s">
        <v>218</v>
      </c>
      <c r="E3122" s="269" t="s">
        <v>1</v>
      </c>
      <c r="F3122" s="270" t="s">
        <v>229</v>
      </c>
      <c r="G3122" s="268"/>
      <c r="H3122" s="271">
        <v>74.200000000000003</v>
      </c>
      <c r="I3122" s="272"/>
      <c r="J3122" s="268"/>
      <c r="K3122" s="268"/>
      <c r="L3122" s="273"/>
      <c r="M3122" s="274"/>
      <c r="N3122" s="275"/>
      <c r="O3122" s="275"/>
      <c r="P3122" s="275"/>
      <c r="Q3122" s="275"/>
      <c r="R3122" s="275"/>
      <c r="S3122" s="275"/>
      <c r="T3122" s="276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T3122" s="277" t="s">
        <v>218</v>
      </c>
      <c r="AU3122" s="277" t="s">
        <v>85</v>
      </c>
      <c r="AV3122" s="15" t="s">
        <v>213</v>
      </c>
      <c r="AW3122" s="15" t="s">
        <v>32</v>
      </c>
      <c r="AX3122" s="15" t="s">
        <v>83</v>
      </c>
      <c r="AY3122" s="277" t="s">
        <v>205</v>
      </c>
    </row>
    <row r="3123" s="14" customFormat="1">
      <c r="A3123" s="14"/>
      <c r="B3123" s="256"/>
      <c r="C3123" s="257"/>
      <c r="D3123" s="247" t="s">
        <v>218</v>
      </c>
      <c r="E3123" s="257"/>
      <c r="F3123" s="259" t="s">
        <v>2608</v>
      </c>
      <c r="G3123" s="257"/>
      <c r="H3123" s="260">
        <v>75.683999999999998</v>
      </c>
      <c r="I3123" s="261"/>
      <c r="J3123" s="257"/>
      <c r="K3123" s="257"/>
      <c r="L3123" s="262"/>
      <c r="M3123" s="263"/>
      <c r="N3123" s="264"/>
      <c r="O3123" s="264"/>
      <c r="P3123" s="264"/>
      <c r="Q3123" s="264"/>
      <c r="R3123" s="264"/>
      <c r="S3123" s="264"/>
      <c r="T3123" s="265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T3123" s="266" t="s">
        <v>218</v>
      </c>
      <c r="AU3123" s="266" t="s">
        <v>85</v>
      </c>
      <c r="AV3123" s="14" t="s">
        <v>85</v>
      </c>
      <c r="AW3123" s="14" t="s">
        <v>4</v>
      </c>
      <c r="AX3123" s="14" t="s">
        <v>83</v>
      </c>
      <c r="AY3123" s="266" t="s">
        <v>205</v>
      </c>
    </row>
    <row r="3124" s="2" customFormat="1" ht="16.5" customHeight="1">
      <c r="A3124" s="39"/>
      <c r="B3124" s="40"/>
      <c r="C3124" s="227" t="s">
        <v>2609</v>
      </c>
      <c r="D3124" s="227" t="s">
        <v>208</v>
      </c>
      <c r="E3124" s="228" t="s">
        <v>2610</v>
      </c>
      <c r="F3124" s="229" t="s">
        <v>2611</v>
      </c>
      <c r="G3124" s="230" t="s">
        <v>255</v>
      </c>
      <c r="H3124" s="231">
        <v>74.200000000000003</v>
      </c>
      <c r="I3124" s="232"/>
      <c r="J3124" s="233">
        <f>ROUND(I3124*H3124,2)</f>
        <v>0</v>
      </c>
      <c r="K3124" s="229" t="s">
        <v>212</v>
      </c>
      <c r="L3124" s="45"/>
      <c r="M3124" s="234" t="s">
        <v>1</v>
      </c>
      <c r="N3124" s="235" t="s">
        <v>41</v>
      </c>
      <c r="O3124" s="92"/>
      <c r="P3124" s="236">
        <f>O3124*H3124</f>
        <v>0</v>
      </c>
      <c r="Q3124" s="236">
        <v>9.0000000000000006E-05</v>
      </c>
      <c r="R3124" s="236">
        <f>Q3124*H3124</f>
        <v>0.0066780000000000008</v>
      </c>
      <c r="S3124" s="236">
        <v>0</v>
      </c>
      <c r="T3124" s="237">
        <f>S3124*H3124</f>
        <v>0</v>
      </c>
      <c r="U3124" s="39"/>
      <c r="V3124" s="39"/>
      <c r="W3124" s="39"/>
      <c r="X3124" s="39"/>
      <c r="Y3124" s="39"/>
      <c r="Z3124" s="39"/>
      <c r="AA3124" s="39"/>
      <c r="AB3124" s="39"/>
      <c r="AC3124" s="39"/>
      <c r="AD3124" s="39"/>
      <c r="AE3124" s="39"/>
      <c r="AR3124" s="238" t="s">
        <v>303</v>
      </c>
      <c r="AT3124" s="238" t="s">
        <v>208</v>
      </c>
      <c r="AU3124" s="238" t="s">
        <v>85</v>
      </c>
      <c r="AY3124" s="18" t="s">
        <v>205</v>
      </c>
      <c r="BE3124" s="239">
        <f>IF(N3124="základní",J3124,0)</f>
        <v>0</v>
      </c>
      <c r="BF3124" s="239">
        <f>IF(N3124="snížená",J3124,0)</f>
        <v>0</v>
      </c>
      <c r="BG3124" s="239">
        <f>IF(N3124="zákl. přenesená",J3124,0)</f>
        <v>0</v>
      </c>
      <c r="BH3124" s="239">
        <f>IF(N3124="sníž. přenesená",J3124,0)</f>
        <v>0</v>
      </c>
      <c r="BI3124" s="239">
        <f>IF(N3124="nulová",J3124,0)</f>
        <v>0</v>
      </c>
      <c r="BJ3124" s="18" t="s">
        <v>83</v>
      </c>
      <c r="BK3124" s="239">
        <f>ROUND(I3124*H3124,2)</f>
        <v>0</v>
      </c>
      <c r="BL3124" s="18" t="s">
        <v>303</v>
      </c>
      <c r="BM3124" s="238" t="s">
        <v>2612</v>
      </c>
    </row>
    <row r="3125" s="2" customFormat="1">
      <c r="A3125" s="39"/>
      <c r="B3125" s="40"/>
      <c r="C3125" s="41"/>
      <c r="D3125" s="240" t="s">
        <v>216</v>
      </c>
      <c r="E3125" s="41"/>
      <c r="F3125" s="241" t="s">
        <v>2613</v>
      </c>
      <c r="G3125" s="41"/>
      <c r="H3125" s="41"/>
      <c r="I3125" s="242"/>
      <c r="J3125" s="41"/>
      <c r="K3125" s="41"/>
      <c r="L3125" s="45"/>
      <c r="M3125" s="243"/>
      <c r="N3125" s="244"/>
      <c r="O3125" s="92"/>
      <c r="P3125" s="92"/>
      <c r="Q3125" s="92"/>
      <c r="R3125" s="92"/>
      <c r="S3125" s="92"/>
      <c r="T3125" s="93"/>
      <c r="U3125" s="39"/>
      <c r="V3125" s="39"/>
      <c r="W3125" s="39"/>
      <c r="X3125" s="39"/>
      <c r="Y3125" s="39"/>
      <c r="Z3125" s="39"/>
      <c r="AA3125" s="39"/>
      <c r="AB3125" s="39"/>
      <c r="AC3125" s="39"/>
      <c r="AD3125" s="39"/>
      <c r="AE3125" s="39"/>
      <c r="AT3125" s="18" t="s">
        <v>216</v>
      </c>
      <c r="AU3125" s="18" t="s">
        <v>85</v>
      </c>
    </row>
    <row r="3126" s="13" customFormat="1">
      <c r="A3126" s="13"/>
      <c r="B3126" s="245"/>
      <c r="C3126" s="246"/>
      <c r="D3126" s="247" t="s">
        <v>218</v>
      </c>
      <c r="E3126" s="248" t="s">
        <v>1</v>
      </c>
      <c r="F3126" s="249" t="s">
        <v>219</v>
      </c>
      <c r="G3126" s="246"/>
      <c r="H3126" s="248" t="s">
        <v>1</v>
      </c>
      <c r="I3126" s="250"/>
      <c r="J3126" s="246"/>
      <c r="K3126" s="246"/>
      <c r="L3126" s="251"/>
      <c r="M3126" s="252"/>
      <c r="N3126" s="253"/>
      <c r="O3126" s="253"/>
      <c r="P3126" s="253"/>
      <c r="Q3126" s="253"/>
      <c r="R3126" s="253"/>
      <c r="S3126" s="253"/>
      <c r="T3126" s="254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T3126" s="255" t="s">
        <v>218</v>
      </c>
      <c r="AU3126" s="255" t="s">
        <v>85</v>
      </c>
      <c r="AV3126" s="13" t="s">
        <v>83</v>
      </c>
      <c r="AW3126" s="13" t="s">
        <v>32</v>
      </c>
      <c r="AX3126" s="13" t="s">
        <v>76</v>
      </c>
      <c r="AY3126" s="255" t="s">
        <v>205</v>
      </c>
    </row>
    <row r="3127" s="13" customFormat="1">
      <c r="A3127" s="13"/>
      <c r="B3127" s="245"/>
      <c r="C3127" s="246"/>
      <c r="D3127" s="247" t="s">
        <v>218</v>
      </c>
      <c r="E3127" s="248" t="s">
        <v>1</v>
      </c>
      <c r="F3127" s="249" t="s">
        <v>220</v>
      </c>
      <c r="G3127" s="246"/>
      <c r="H3127" s="248" t="s">
        <v>1</v>
      </c>
      <c r="I3127" s="250"/>
      <c r="J3127" s="246"/>
      <c r="K3127" s="246"/>
      <c r="L3127" s="251"/>
      <c r="M3127" s="252"/>
      <c r="N3127" s="253"/>
      <c r="O3127" s="253"/>
      <c r="P3127" s="253"/>
      <c r="Q3127" s="253"/>
      <c r="R3127" s="253"/>
      <c r="S3127" s="253"/>
      <c r="T3127" s="254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T3127" s="255" t="s">
        <v>218</v>
      </c>
      <c r="AU3127" s="255" t="s">
        <v>85</v>
      </c>
      <c r="AV3127" s="13" t="s">
        <v>83</v>
      </c>
      <c r="AW3127" s="13" t="s">
        <v>32</v>
      </c>
      <c r="AX3127" s="13" t="s">
        <v>76</v>
      </c>
      <c r="AY3127" s="255" t="s">
        <v>205</v>
      </c>
    </row>
    <row r="3128" s="13" customFormat="1">
      <c r="A3128" s="13"/>
      <c r="B3128" s="245"/>
      <c r="C3128" s="246"/>
      <c r="D3128" s="247" t="s">
        <v>218</v>
      </c>
      <c r="E3128" s="248" t="s">
        <v>1</v>
      </c>
      <c r="F3128" s="249" t="s">
        <v>222</v>
      </c>
      <c r="G3128" s="246"/>
      <c r="H3128" s="248" t="s">
        <v>1</v>
      </c>
      <c r="I3128" s="250"/>
      <c r="J3128" s="246"/>
      <c r="K3128" s="246"/>
      <c r="L3128" s="251"/>
      <c r="M3128" s="252"/>
      <c r="N3128" s="253"/>
      <c r="O3128" s="253"/>
      <c r="P3128" s="253"/>
      <c r="Q3128" s="253"/>
      <c r="R3128" s="253"/>
      <c r="S3128" s="253"/>
      <c r="T3128" s="254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T3128" s="255" t="s">
        <v>218</v>
      </c>
      <c r="AU3128" s="255" t="s">
        <v>85</v>
      </c>
      <c r="AV3128" s="13" t="s">
        <v>83</v>
      </c>
      <c r="AW3128" s="13" t="s">
        <v>32</v>
      </c>
      <c r="AX3128" s="13" t="s">
        <v>76</v>
      </c>
      <c r="AY3128" s="255" t="s">
        <v>205</v>
      </c>
    </row>
    <row r="3129" s="13" customFormat="1">
      <c r="A3129" s="13"/>
      <c r="B3129" s="245"/>
      <c r="C3129" s="246"/>
      <c r="D3129" s="247" t="s">
        <v>218</v>
      </c>
      <c r="E3129" s="248" t="s">
        <v>1</v>
      </c>
      <c r="F3129" s="249" t="s">
        <v>1206</v>
      </c>
      <c r="G3129" s="246"/>
      <c r="H3129" s="248" t="s">
        <v>1</v>
      </c>
      <c r="I3129" s="250"/>
      <c r="J3129" s="246"/>
      <c r="K3129" s="246"/>
      <c r="L3129" s="251"/>
      <c r="M3129" s="252"/>
      <c r="N3129" s="253"/>
      <c r="O3129" s="253"/>
      <c r="P3129" s="253"/>
      <c r="Q3129" s="253"/>
      <c r="R3129" s="253"/>
      <c r="S3129" s="253"/>
      <c r="T3129" s="254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T3129" s="255" t="s">
        <v>218</v>
      </c>
      <c r="AU3129" s="255" t="s">
        <v>85</v>
      </c>
      <c r="AV3129" s="13" t="s">
        <v>83</v>
      </c>
      <c r="AW3129" s="13" t="s">
        <v>32</v>
      </c>
      <c r="AX3129" s="13" t="s">
        <v>76</v>
      </c>
      <c r="AY3129" s="255" t="s">
        <v>205</v>
      </c>
    </row>
    <row r="3130" s="14" customFormat="1">
      <c r="A3130" s="14"/>
      <c r="B3130" s="256"/>
      <c r="C3130" s="257"/>
      <c r="D3130" s="247" t="s">
        <v>218</v>
      </c>
      <c r="E3130" s="258" t="s">
        <v>1</v>
      </c>
      <c r="F3130" s="259" t="s">
        <v>2605</v>
      </c>
      <c r="G3130" s="257"/>
      <c r="H3130" s="260">
        <v>22.800000000000001</v>
      </c>
      <c r="I3130" s="261"/>
      <c r="J3130" s="257"/>
      <c r="K3130" s="257"/>
      <c r="L3130" s="262"/>
      <c r="M3130" s="263"/>
      <c r="N3130" s="264"/>
      <c r="O3130" s="264"/>
      <c r="P3130" s="264"/>
      <c r="Q3130" s="264"/>
      <c r="R3130" s="264"/>
      <c r="S3130" s="264"/>
      <c r="T3130" s="265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T3130" s="266" t="s">
        <v>218</v>
      </c>
      <c r="AU3130" s="266" t="s">
        <v>85</v>
      </c>
      <c r="AV3130" s="14" t="s">
        <v>85</v>
      </c>
      <c r="AW3130" s="14" t="s">
        <v>32</v>
      </c>
      <c r="AX3130" s="14" t="s">
        <v>76</v>
      </c>
      <c r="AY3130" s="266" t="s">
        <v>205</v>
      </c>
    </row>
    <row r="3131" s="16" customFormat="1">
      <c r="A3131" s="16"/>
      <c r="B3131" s="278"/>
      <c r="C3131" s="279"/>
      <c r="D3131" s="247" t="s">
        <v>218</v>
      </c>
      <c r="E3131" s="280" t="s">
        <v>1</v>
      </c>
      <c r="F3131" s="281" t="s">
        <v>241</v>
      </c>
      <c r="G3131" s="279"/>
      <c r="H3131" s="282">
        <v>22.800000000000001</v>
      </c>
      <c r="I3131" s="283"/>
      <c r="J3131" s="279"/>
      <c r="K3131" s="279"/>
      <c r="L3131" s="284"/>
      <c r="M3131" s="285"/>
      <c r="N3131" s="286"/>
      <c r="O3131" s="286"/>
      <c r="P3131" s="286"/>
      <c r="Q3131" s="286"/>
      <c r="R3131" s="286"/>
      <c r="S3131" s="286"/>
      <c r="T3131" s="287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T3131" s="288" t="s">
        <v>218</v>
      </c>
      <c r="AU3131" s="288" t="s">
        <v>85</v>
      </c>
      <c r="AV3131" s="16" t="s">
        <v>214</v>
      </c>
      <c r="AW3131" s="16" t="s">
        <v>32</v>
      </c>
      <c r="AX3131" s="16" t="s">
        <v>76</v>
      </c>
      <c r="AY3131" s="288" t="s">
        <v>205</v>
      </c>
    </row>
    <row r="3132" s="13" customFormat="1">
      <c r="A3132" s="13"/>
      <c r="B3132" s="245"/>
      <c r="C3132" s="246"/>
      <c r="D3132" s="247" t="s">
        <v>218</v>
      </c>
      <c r="E3132" s="248" t="s">
        <v>1</v>
      </c>
      <c r="F3132" s="249" t="s">
        <v>2437</v>
      </c>
      <c r="G3132" s="246"/>
      <c r="H3132" s="248" t="s">
        <v>1</v>
      </c>
      <c r="I3132" s="250"/>
      <c r="J3132" s="246"/>
      <c r="K3132" s="246"/>
      <c r="L3132" s="251"/>
      <c r="M3132" s="252"/>
      <c r="N3132" s="253"/>
      <c r="O3132" s="253"/>
      <c r="P3132" s="253"/>
      <c r="Q3132" s="253"/>
      <c r="R3132" s="253"/>
      <c r="S3132" s="253"/>
      <c r="T3132" s="254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T3132" s="255" t="s">
        <v>218</v>
      </c>
      <c r="AU3132" s="255" t="s">
        <v>85</v>
      </c>
      <c r="AV3132" s="13" t="s">
        <v>83</v>
      </c>
      <c r="AW3132" s="13" t="s">
        <v>32</v>
      </c>
      <c r="AX3132" s="13" t="s">
        <v>76</v>
      </c>
      <c r="AY3132" s="255" t="s">
        <v>205</v>
      </c>
    </row>
    <row r="3133" s="14" customFormat="1">
      <c r="A3133" s="14"/>
      <c r="B3133" s="256"/>
      <c r="C3133" s="257"/>
      <c r="D3133" s="247" t="s">
        <v>218</v>
      </c>
      <c r="E3133" s="258" t="s">
        <v>1</v>
      </c>
      <c r="F3133" s="259" t="s">
        <v>2606</v>
      </c>
      <c r="G3133" s="257"/>
      <c r="H3133" s="260">
        <v>21.199999999999999</v>
      </c>
      <c r="I3133" s="261"/>
      <c r="J3133" s="257"/>
      <c r="K3133" s="257"/>
      <c r="L3133" s="262"/>
      <c r="M3133" s="263"/>
      <c r="N3133" s="264"/>
      <c r="O3133" s="264"/>
      <c r="P3133" s="264"/>
      <c r="Q3133" s="264"/>
      <c r="R3133" s="264"/>
      <c r="S3133" s="264"/>
      <c r="T3133" s="265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T3133" s="266" t="s">
        <v>218</v>
      </c>
      <c r="AU3133" s="266" t="s">
        <v>85</v>
      </c>
      <c r="AV3133" s="14" t="s">
        <v>85</v>
      </c>
      <c r="AW3133" s="14" t="s">
        <v>32</v>
      </c>
      <c r="AX3133" s="14" t="s">
        <v>76</v>
      </c>
      <c r="AY3133" s="266" t="s">
        <v>205</v>
      </c>
    </row>
    <row r="3134" s="14" customFormat="1">
      <c r="A3134" s="14"/>
      <c r="B3134" s="256"/>
      <c r="C3134" s="257"/>
      <c r="D3134" s="247" t="s">
        <v>218</v>
      </c>
      <c r="E3134" s="258" t="s">
        <v>1</v>
      </c>
      <c r="F3134" s="259" t="s">
        <v>2607</v>
      </c>
      <c r="G3134" s="257"/>
      <c r="H3134" s="260">
        <v>30.199999999999999</v>
      </c>
      <c r="I3134" s="261"/>
      <c r="J3134" s="257"/>
      <c r="K3134" s="257"/>
      <c r="L3134" s="262"/>
      <c r="M3134" s="263"/>
      <c r="N3134" s="264"/>
      <c r="O3134" s="264"/>
      <c r="P3134" s="264"/>
      <c r="Q3134" s="264"/>
      <c r="R3134" s="264"/>
      <c r="S3134" s="264"/>
      <c r="T3134" s="265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T3134" s="266" t="s">
        <v>218</v>
      </c>
      <c r="AU3134" s="266" t="s">
        <v>85</v>
      </c>
      <c r="AV3134" s="14" t="s">
        <v>85</v>
      </c>
      <c r="AW3134" s="14" t="s">
        <v>32</v>
      </c>
      <c r="AX3134" s="14" t="s">
        <v>76</v>
      </c>
      <c r="AY3134" s="266" t="s">
        <v>205</v>
      </c>
    </row>
    <row r="3135" s="16" customFormat="1">
      <c r="A3135" s="16"/>
      <c r="B3135" s="278"/>
      <c r="C3135" s="279"/>
      <c r="D3135" s="247" t="s">
        <v>218</v>
      </c>
      <c r="E3135" s="280" t="s">
        <v>1</v>
      </c>
      <c r="F3135" s="281" t="s">
        <v>241</v>
      </c>
      <c r="G3135" s="279"/>
      <c r="H3135" s="282">
        <v>51.399999999999999</v>
      </c>
      <c r="I3135" s="283"/>
      <c r="J3135" s="279"/>
      <c r="K3135" s="279"/>
      <c r="L3135" s="284"/>
      <c r="M3135" s="285"/>
      <c r="N3135" s="286"/>
      <c r="O3135" s="286"/>
      <c r="P3135" s="286"/>
      <c r="Q3135" s="286"/>
      <c r="R3135" s="286"/>
      <c r="S3135" s="286"/>
      <c r="T3135" s="287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T3135" s="288" t="s">
        <v>218</v>
      </c>
      <c r="AU3135" s="288" t="s">
        <v>85</v>
      </c>
      <c r="AV3135" s="16" t="s">
        <v>214</v>
      </c>
      <c r="AW3135" s="16" t="s">
        <v>32</v>
      </c>
      <c r="AX3135" s="16" t="s">
        <v>76</v>
      </c>
      <c r="AY3135" s="288" t="s">
        <v>205</v>
      </c>
    </row>
    <row r="3136" s="15" customFormat="1">
      <c r="A3136" s="15"/>
      <c r="B3136" s="267"/>
      <c r="C3136" s="268"/>
      <c r="D3136" s="247" t="s">
        <v>218</v>
      </c>
      <c r="E3136" s="269" t="s">
        <v>1</v>
      </c>
      <c r="F3136" s="270" t="s">
        <v>229</v>
      </c>
      <c r="G3136" s="268"/>
      <c r="H3136" s="271">
        <v>74.200000000000003</v>
      </c>
      <c r="I3136" s="272"/>
      <c r="J3136" s="268"/>
      <c r="K3136" s="268"/>
      <c r="L3136" s="273"/>
      <c r="M3136" s="274"/>
      <c r="N3136" s="275"/>
      <c r="O3136" s="275"/>
      <c r="P3136" s="275"/>
      <c r="Q3136" s="275"/>
      <c r="R3136" s="275"/>
      <c r="S3136" s="275"/>
      <c r="T3136" s="276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T3136" s="277" t="s">
        <v>218</v>
      </c>
      <c r="AU3136" s="277" t="s">
        <v>85</v>
      </c>
      <c r="AV3136" s="15" t="s">
        <v>213</v>
      </c>
      <c r="AW3136" s="15" t="s">
        <v>32</v>
      </c>
      <c r="AX3136" s="15" t="s">
        <v>83</v>
      </c>
      <c r="AY3136" s="277" t="s">
        <v>205</v>
      </c>
    </row>
    <row r="3137" s="2" customFormat="1" ht="24.15" customHeight="1">
      <c r="A3137" s="39"/>
      <c r="B3137" s="40"/>
      <c r="C3137" s="227" t="s">
        <v>2614</v>
      </c>
      <c r="D3137" s="227" t="s">
        <v>208</v>
      </c>
      <c r="E3137" s="228" t="s">
        <v>2615</v>
      </c>
      <c r="F3137" s="229" t="s">
        <v>2616</v>
      </c>
      <c r="G3137" s="230" t="s">
        <v>357</v>
      </c>
      <c r="H3137" s="231">
        <v>0.94799999999999995</v>
      </c>
      <c r="I3137" s="232"/>
      <c r="J3137" s="233">
        <f>ROUND(I3137*H3137,2)</f>
        <v>0</v>
      </c>
      <c r="K3137" s="229" t="s">
        <v>212</v>
      </c>
      <c r="L3137" s="45"/>
      <c r="M3137" s="234" t="s">
        <v>1</v>
      </c>
      <c r="N3137" s="235" t="s">
        <v>41</v>
      </c>
      <c r="O3137" s="92"/>
      <c r="P3137" s="236">
        <f>O3137*H3137</f>
        <v>0</v>
      </c>
      <c r="Q3137" s="236">
        <v>0</v>
      </c>
      <c r="R3137" s="236">
        <f>Q3137*H3137</f>
        <v>0</v>
      </c>
      <c r="S3137" s="236">
        <v>0</v>
      </c>
      <c r="T3137" s="237">
        <f>S3137*H3137</f>
        <v>0</v>
      </c>
      <c r="U3137" s="39"/>
      <c r="V3137" s="39"/>
      <c r="W3137" s="39"/>
      <c r="X3137" s="39"/>
      <c r="Y3137" s="39"/>
      <c r="Z3137" s="39"/>
      <c r="AA3137" s="39"/>
      <c r="AB3137" s="39"/>
      <c r="AC3137" s="39"/>
      <c r="AD3137" s="39"/>
      <c r="AE3137" s="39"/>
      <c r="AR3137" s="238" t="s">
        <v>303</v>
      </c>
      <c r="AT3137" s="238" t="s">
        <v>208</v>
      </c>
      <c r="AU3137" s="238" t="s">
        <v>85</v>
      </c>
      <c r="AY3137" s="18" t="s">
        <v>205</v>
      </c>
      <c r="BE3137" s="239">
        <f>IF(N3137="základní",J3137,0)</f>
        <v>0</v>
      </c>
      <c r="BF3137" s="239">
        <f>IF(N3137="snížená",J3137,0)</f>
        <v>0</v>
      </c>
      <c r="BG3137" s="239">
        <f>IF(N3137="zákl. přenesená",J3137,0)</f>
        <v>0</v>
      </c>
      <c r="BH3137" s="239">
        <f>IF(N3137="sníž. přenesená",J3137,0)</f>
        <v>0</v>
      </c>
      <c r="BI3137" s="239">
        <f>IF(N3137="nulová",J3137,0)</f>
        <v>0</v>
      </c>
      <c r="BJ3137" s="18" t="s">
        <v>83</v>
      </c>
      <c r="BK3137" s="239">
        <f>ROUND(I3137*H3137,2)</f>
        <v>0</v>
      </c>
      <c r="BL3137" s="18" t="s">
        <v>303</v>
      </c>
      <c r="BM3137" s="238" t="s">
        <v>2617</v>
      </c>
    </row>
    <row r="3138" s="2" customFormat="1">
      <c r="A3138" s="39"/>
      <c r="B3138" s="40"/>
      <c r="C3138" s="41"/>
      <c r="D3138" s="240" t="s">
        <v>216</v>
      </c>
      <c r="E3138" s="41"/>
      <c r="F3138" s="241" t="s">
        <v>2618</v>
      </c>
      <c r="G3138" s="41"/>
      <c r="H3138" s="41"/>
      <c r="I3138" s="242"/>
      <c r="J3138" s="41"/>
      <c r="K3138" s="41"/>
      <c r="L3138" s="45"/>
      <c r="M3138" s="243"/>
      <c r="N3138" s="244"/>
      <c r="O3138" s="92"/>
      <c r="P3138" s="92"/>
      <c r="Q3138" s="92"/>
      <c r="R3138" s="92"/>
      <c r="S3138" s="92"/>
      <c r="T3138" s="93"/>
      <c r="U3138" s="39"/>
      <c r="V3138" s="39"/>
      <c r="W3138" s="39"/>
      <c r="X3138" s="39"/>
      <c r="Y3138" s="39"/>
      <c r="Z3138" s="39"/>
      <c r="AA3138" s="39"/>
      <c r="AB3138" s="39"/>
      <c r="AC3138" s="39"/>
      <c r="AD3138" s="39"/>
      <c r="AE3138" s="39"/>
      <c r="AT3138" s="18" t="s">
        <v>216</v>
      </c>
      <c r="AU3138" s="18" t="s">
        <v>85</v>
      </c>
    </row>
    <row r="3139" s="12" customFormat="1" ht="22.8" customHeight="1">
      <c r="A3139" s="12"/>
      <c r="B3139" s="211"/>
      <c r="C3139" s="212"/>
      <c r="D3139" s="213" t="s">
        <v>75</v>
      </c>
      <c r="E3139" s="225" t="s">
        <v>2619</v>
      </c>
      <c r="F3139" s="225" t="s">
        <v>2620</v>
      </c>
      <c r="G3139" s="212"/>
      <c r="H3139" s="212"/>
      <c r="I3139" s="215"/>
      <c r="J3139" s="226">
        <f>BK3139</f>
        <v>0</v>
      </c>
      <c r="K3139" s="212"/>
      <c r="L3139" s="217"/>
      <c r="M3139" s="218"/>
      <c r="N3139" s="219"/>
      <c r="O3139" s="219"/>
      <c r="P3139" s="220">
        <f>SUM(P3140:P3239)</f>
        <v>0</v>
      </c>
      <c r="Q3139" s="219"/>
      <c r="R3139" s="220">
        <f>SUM(R3140:R3239)</f>
        <v>1.9425652800000002</v>
      </c>
      <c r="S3139" s="219"/>
      <c r="T3139" s="221">
        <f>SUM(T3140:T3239)</f>
        <v>0</v>
      </c>
      <c r="U3139" s="12"/>
      <c r="V3139" s="12"/>
      <c r="W3139" s="12"/>
      <c r="X3139" s="12"/>
      <c r="Y3139" s="12"/>
      <c r="Z3139" s="12"/>
      <c r="AA3139" s="12"/>
      <c r="AB3139" s="12"/>
      <c r="AC3139" s="12"/>
      <c r="AD3139" s="12"/>
      <c r="AE3139" s="12"/>
      <c r="AR3139" s="222" t="s">
        <v>85</v>
      </c>
      <c r="AT3139" s="223" t="s">
        <v>75</v>
      </c>
      <c r="AU3139" s="223" t="s">
        <v>83</v>
      </c>
      <c r="AY3139" s="222" t="s">
        <v>205</v>
      </c>
      <c r="BK3139" s="224">
        <f>SUM(BK3140:BK3239)</f>
        <v>0</v>
      </c>
    </row>
    <row r="3140" s="2" customFormat="1" ht="16.5" customHeight="1">
      <c r="A3140" s="39"/>
      <c r="B3140" s="40"/>
      <c r="C3140" s="227" t="s">
        <v>2621</v>
      </c>
      <c r="D3140" s="227" t="s">
        <v>208</v>
      </c>
      <c r="E3140" s="228" t="s">
        <v>2622</v>
      </c>
      <c r="F3140" s="229" t="s">
        <v>2623</v>
      </c>
      <c r="G3140" s="230" t="s">
        <v>398</v>
      </c>
      <c r="H3140" s="231">
        <v>335.77199999999999</v>
      </c>
      <c r="I3140" s="232"/>
      <c r="J3140" s="233">
        <f>ROUND(I3140*H3140,2)</f>
        <v>0</v>
      </c>
      <c r="K3140" s="229" t="s">
        <v>212</v>
      </c>
      <c r="L3140" s="45"/>
      <c r="M3140" s="234" t="s">
        <v>1</v>
      </c>
      <c r="N3140" s="235" t="s">
        <v>41</v>
      </c>
      <c r="O3140" s="92"/>
      <c r="P3140" s="236">
        <f>O3140*H3140</f>
        <v>0</v>
      </c>
      <c r="Q3140" s="236">
        <v>0</v>
      </c>
      <c r="R3140" s="236">
        <f>Q3140*H3140</f>
        <v>0</v>
      </c>
      <c r="S3140" s="236">
        <v>0</v>
      </c>
      <c r="T3140" s="237">
        <f>S3140*H3140</f>
        <v>0</v>
      </c>
      <c r="U3140" s="39"/>
      <c r="V3140" s="39"/>
      <c r="W3140" s="39"/>
      <c r="X3140" s="39"/>
      <c r="Y3140" s="39"/>
      <c r="Z3140" s="39"/>
      <c r="AA3140" s="39"/>
      <c r="AB3140" s="39"/>
      <c r="AC3140" s="39"/>
      <c r="AD3140" s="39"/>
      <c r="AE3140" s="39"/>
      <c r="AR3140" s="238" t="s">
        <v>303</v>
      </c>
      <c r="AT3140" s="238" t="s">
        <v>208</v>
      </c>
      <c r="AU3140" s="238" t="s">
        <v>85</v>
      </c>
      <c r="AY3140" s="18" t="s">
        <v>205</v>
      </c>
      <c r="BE3140" s="239">
        <f>IF(N3140="základní",J3140,0)</f>
        <v>0</v>
      </c>
      <c r="BF3140" s="239">
        <f>IF(N3140="snížená",J3140,0)</f>
        <v>0</v>
      </c>
      <c r="BG3140" s="239">
        <f>IF(N3140="zákl. přenesená",J3140,0)</f>
        <v>0</v>
      </c>
      <c r="BH3140" s="239">
        <f>IF(N3140="sníž. přenesená",J3140,0)</f>
        <v>0</v>
      </c>
      <c r="BI3140" s="239">
        <f>IF(N3140="nulová",J3140,0)</f>
        <v>0</v>
      </c>
      <c r="BJ3140" s="18" t="s">
        <v>83</v>
      </c>
      <c r="BK3140" s="239">
        <f>ROUND(I3140*H3140,2)</f>
        <v>0</v>
      </c>
      <c r="BL3140" s="18" t="s">
        <v>303</v>
      </c>
      <c r="BM3140" s="238" t="s">
        <v>2624</v>
      </c>
    </row>
    <row r="3141" s="2" customFormat="1">
      <c r="A3141" s="39"/>
      <c r="B3141" s="40"/>
      <c r="C3141" s="41"/>
      <c r="D3141" s="240" t="s">
        <v>216</v>
      </c>
      <c r="E3141" s="41"/>
      <c r="F3141" s="241" t="s">
        <v>2625</v>
      </c>
      <c r="G3141" s="41"/>
      <c r="H3141" s="41"/>
      <c r="I3141" s="242"/>
      <c r="J3141" s="41"/>
      <c r="K3141" s="41"/>
      <c r="L3141" s="45"/>
      <c r="M3141" s="243"/>
      <c r="N3141" s="244"/>
      <c r="O3141" s="92"/>
      <c r="P3141" s="92"/>
      <c r="Q3141" s="92"/>
      <c r="R3141" s="92"/>
      <c r="S3141" s="92"/>
      <c r="T3141" s="93"/>
      <c r="U3141" s="39"/>
      <c r="V3141" s="39"/>
      <c r="W3141" s="39"/>
      <c r="X3141" s="39"/>
      <c r="Y3141" s="39"/>
      <c r="Z3141" s="39"/>
      <c r="AA3141" s="39"/>
      <c r="AB3141" s="39"/>
      <c r="AC3141" s="39"/>
      <c r="AD3141" s="39"/>
      <c r="AE3141" s="39"/>
      <c r="AT3141" s="18" t="s">
        <v>216</v>
      </c>
      <c r="AU3141" s="18" t="s">
        <v>85</v>
      </c>
    </row>
    <row r="3142" s="13" customFormat="1">
      <c r="A3142" s="13"/>
      <c r="B3142" s="245"/>
      <c r="C3142" s="246"/>
      <c r="D3142" s="247" t="s">
        <v>218</v>
      </c>
      <c r="E3142" s="248" t="s">
        <v>1</v>
      </c>
      <c r="F3142" s="249" t="s">
        <v>219</v>
      </c>
      <c r="G3142" s="246"/>
      <c r="H3142" s="248" t="s">
        <v>1</v>
      </c>
      <c r="I3142" s="250"/>
      <c r="J3142" s="246"/>
      <c r="K3142" s="246"/>
      <c r="L3142" s="251"/>
      <c r="M3142" s="252"/>
      <c r="N3142" s="253"/>
      <c r="O3142" s="253"/>
      <c r="P3142" s="253"/>
      <c r="Q3142" s="253"/>
      <c r="R3142" s="253"/>
      <c r="S3142" s="253"/>
      <c r="T3142" s="254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T3142" s="255" t="s">
        <v>218</v>
      </c>
      <c r="AU3142" s="255" t="s">
        <v>85</v>
      </c>
      <c r="AV3142" s="13" t="s">
        <v>83</v>
      </c>
      <c r="AW3142" s="13" t="s">
        <v>32</v>
      </c>
      <c r="AX3142" s="13" t="s">
        <v>76</v>
      </c>
      <c r="AY3142" s="255" t="s">
        <v>205</v>
      </c>
    </row>
    <row r="3143" s="13" customFormat="1">
      <c r="A3143" s="13"/>
      <c r="B3143" s="245"/>
      <c r="C3143" s="246"/>
      <c r="D3143" s="247" t="s">
        <v>218</v>
      </c>
      <c r="E3143" s="248" t="s">
        <v>1</v>
      </c>
      <c r="F3143" s="249" t="s">
        <v>220</v>
      </c>
      <c r="G3143" s="246"/>
      <c r="H3143" s="248" t="s">
        <v>1</v>
      </c>
      <c r="I3143" s="250"/>
      <c r="J3143" s="246"/>
      <c r="K3143" s="246"/>
      <c r="L3143" s="251"/>
      <c r="M3143" s="252"/>
      <c r="N3143" s="253"/>
      <c r="O3143" s="253"/>
      <c r="P3143" s="253"/>
      <c r="Q3143" s="253"/>
      <c r="R3143" s="253"/>
      <c r="S3143" s="253"/>
      <c r="T3143" s="254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T3143" s="255" t="s">
        <v>218</v>
      </c>
      <c r="AU3143" s="255" t="s">
        <v>85</v>
      </c>
      <c r="AV3143" s="13" t="s">
        <v>83</v>
      </c>
      <c r="AW3143" s="13" t="s">
        <v>32</v>
      </c>
      <c r="AX3143" s="13" t="s">
        <v>76</v>
      </c>
      <c r="AY3143" s="255" t="s">
        <v>205</v>
      </c>
    </row>
    <row r="3144" s="13" customFormat="1">
      <c r="A3144" s="13"/>
      <c r="B3144" s="245"/>
      <c r="C3144" s="246"/>
      <c r="D3144" s="247" t="s">
        <v>218</v>
      </c>
      <c r="E3144" s="248" t="s">
        <v>1</v>
      </c>
      <c r="F3144" s="249" t="s">
        <v>222</v>
      </c>
      <c r="G3144" s="246"/>
      <c r="H3144" s="248" t="s">
        <v>1</v>
      </c>
      <c r="I3144" s="250"/>
      <c r="J3144" s="246"/>
      <c r="K3144" s="246"/>
      <c r="L3144" s="251"/>
      <c r="M3144" s="252"/>
      <c r="N3144" s="253"/>
      <c r="O3144" s="253"/>
      <c r="P3144" s="253"/>
      <c r="Q3144" s="253"/>
      <c r="R3144" s="253"/>
      <c r="S3144" s="253"/>
      <c r="T3144" s="254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T3144" s="255" t="s">
        <v>218</v>
      </c>
      <c r="AU3144" s="255" t="s">
        <v>85</v>
      </c>
      <c r="AV3144" s="13" t="s">
        <v>83</v>
      </c>
      <c r="AW3144" s="13" t="s">
        <v>32</v>
      </c>
      <c r="AX3144" s="13" t="s">
        <v>76</v>
      </c>
      <c r="AY3144" s="255" t="s">
        <v>205</v>
      </c>
    </row>
    <row r="3145" s="13" customFormat="1">
      <c r="A3145" s="13"/>
      <c r="B3145" s="245"/>
      <c r="C3145" s="246"/>
      <c r="D3145" s="247" t="s">
        <v>218</v>
      </c>
      <c r="E3145" s="248" t="s">
        <v>1</v>
      </c>
      <c r="F3145" s="249" t="s">
        <v>1281</v>
      </c>
      <c r="G3145" s="246"/>
      <c r="H3145" s="248" t="s">
        <v>1</v>
      </c>
      <c r="I3145" s="250"/>
      <c r="J3145" s="246"/>
      <c r="K3145" s="246"/>
      <c r="L3145" s="251"/>
      <c r="M3145" s="252"/>
      <c r="N3145" s="253"/>
      <c r="O3145" s="253"/>
      <c r="P3145" s="253"/>
      <c r="Q3145" s="253"/>
      <c r="R3145" s="253"/>
      <c r="S3145" s="253"/>
      <c r="T3145" s="254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T3145" s="255" t="s">
        <v>218</v>
      </c>
      <c r="AU3145" s="255" t="s">
        <v>85</v>
      </c>
      <c r="AV3145" s="13" t="s">
        <v>83</v>
      </c>
      <c r="AW3145" s="13" t="s">
        <v>32</v>
      </c>
      <c r="AX3145" s="13" t="s">
        <v>76</v>
      </c>
      <c r="AY3145" s="255" t="s">
        <v>205</v>
      </c>
    </row>
    <row r="3146" s="14" customFormat="1">
      <c r="A3146" s="14"/>
      <c r="B3146" s="256"/>
      <c r="C3146" s="257"/>
      <c r="D3146" s="247" t="s">
        <v>218</v>
      </c>
      <c r="E3146" s="258" t="s">
        <v>1</v>
      </c>
      <c r="F3146" s="259" t="s">
        <v>1806</v>
      </c>
      <c r="G3146" s="257"/>
      <c r="H3146" s="260">
        <v>10.6</v>
      </c>
      <c r="I3146" s="261"/>
      <c r="J3146" s="257"/>
      <c r="K3146" s="257"/>
      <c r="L3146" s="262"/>
      <c r="M3146" s="263"/>
      <c r="N3146" s="264"/>
      <c r="O3146" s="264"/>
      <c r="P3146" s="264"/>
      <c r="Q3146" s="264"/>
      <c r="R3146" s="264"/>
      <c r="S3146" s="264"/>
      <c r="T3146" s="265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T3146" s="266" t="s">
        <v>218</v>
      </c>
      <c r="AU3146" s="266" t="s">
        <v>85</v>
      </c>
      <c r="AV3146" s="14" t="s">
        <v>85</v>
      </c>
      <c r="AW3146" s="14" t="s">
        <v>32</v>
      </c>
      <c r="AX3146" s="14" t="s">
        <v>76</v>
      </c>
      <c r="AY3146" s="266" t="s">
        <v>205</v>
      </c>
    </row>
    <row r="3147" s="14" customFormat="1">
      <c r="A3147" s="14"/>
      <c r="B3147" s="256"/>
      <c r="C3147" s="257"/>
      <c r="D3147" s="247" t="s">
        <v>218</v>
      </c>
      <c r="E3147" s="258" t="s">
        <v>1</v>
      </c>
      <c r="F3147" s="259" t="s">
        <v>1807</v>
      </c>
      <c r="G3147" s="257"/>
      <c r="H3147" s="260">
        <v>7.1799999999999997</v>
      </c>
      <c r="I3147" s="261"/>
      <c r="J3147" s="257"/>
      <c r="K3147" s="257"/>
      <c r="L3147" s="262"/>
      <c r="M3147" s="263"/>
      <c r="N3147" s="264"/>
      <c r="O3147" s="264"/>
      <c r="P3147" s="264"/>
      <c r="Q3147" s="264"/>
      <c r="R3147" s="264"/>
      <c r="S3147" s="264"/>
      <c r="T3147" s="265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T3147" s="266" t="s">
        <v>218</v>
      </c>
      <c r="AU3147" s="266" t="s">
        <v>85</v>
      </c>
      <c r="AV3147" s="14" t="s">
        <v>85</v>
      </c>
      <c r="AW3147" s="14" t="s">
        <v>32</v>
      </c>
      <c r="AX3147" s="14" t="s">
        <v>76</v>
      </c>
      <c r="AY3147" s="266" t="s">
        <v>205</v>
      </c>
    </row>
    <row r="3148" s="14" customFormat="1">
      <c r="A3148" s="14"/>
      <c r="B3148" s="256"/>
      <c r="C3148" s="257"/>
      <c r="D3148" s="247" t="s">
        <v>218</v>
      </c>
      <c r="E3148" s="258" t="s">
        <v>1</v>
      </c>
      <c r="F3148" s="259" t="s">
        <v>1808</v>
      </c>
      <c r="G3148" s="257"/>
      <c r="H3148" s="260">
        <v>288.13</v>
      </c>
      <c r="I3148" s="261"/>
      <c r="J3148" s="257"/>
      <c r="K3148" s="257"/>
      <c r="L3148" s="262"/>
      <c r="M3148" s="263"/>
      <c r="N3148" s="264"/>
      <c r="O3148" s="264"/>
      <c r="P3148" s="264"/>
      <c r="Q3148" s="264"/>
      <c r="R3148" s="264"/>
      <c r="S3148" s="264"/>
      <c r="T3148" s="265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T3148" s="266" t="s">
        <v>218</v>
      </c>
      <c r="AU3148" s="266" t="s">
        <v>85</v>
      </c>
      <c r="AV3148" s="14" t="s">
        <v>85</v>
      </c>
      <c r="AW3148" s="14" t="s">
        <v>32</v>
      </c>
      <c r="AX3148" s="14" t="s">
        <v>76</v>
      </c>
      <c r="AY3148" s="266" t="s">
        <v>205</v>
      </c>
    </row>
    <row r="3149" s="16" customFormat="1">
      <c r="A3149" s="16"/>
      <c r="B3149" s="278"/>
      <c r="C3149" s="279"/>
      <c r="D3149" s="247" t="s">
        <v>218</v>
      </c>
      <c r="E3149" s="280" t="s">
        <v>1</v>
      </c>
      <c r="F3149" s="281" t="s">
        <v>241</v>
      </c>
      <c r="G3149" s="279"/>
      <c r="H3149" s="282">
        <v>305.91000000000003</v>
      </c>
      <c r="I3149" s="283"/>
      <c r="J3149" s="279"/>
      <c r="K3149" s="279"/>
      <c r="L3149" s="284"/>
      <c r="M3149" s="285"/>
      <c r="N3149" s="286"/>
      <c r="O3149" s="286"/>
      <c r="P3149" s="286"/>
      <c r="Q3149" s="286"/>
      <c r="R3149" s="286"/>
      <c r="S3149" s="286"/>
      <c r="T3149" s="287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T3149" s="288" t="s">
        <v>218</v>
      </c>
      <c r="AU3149" s="288" t="s">
        <v>85</v>
      </c>
      <c r="AV3149" s="16" t="s">
        <v>214</v>
      </c>
      <c r="AW3149" s="16" t="s">
        <v>32</v>
      </c>
      <c r="AX3149" s="16" t="s">
        <v>76</v>
      </c>
      <c r="AY3149" s="288" t="s">
        <v>205</v>
      </c>
    </row>
    <row r="3150" s="13" customFormat="1">
      <c r="A3150" s="13"/>
      <c r="B3150" s="245"/>
      <c r="C3150" s="246"/>
      <c r="D3150" s="247" t="s">
        <v>218</v>
      </c>
      <c r="E3150" s="248" t="s">
        <v>1</v>
      </c>
      <c r="F3150" s="249" t="s">
        <v>1285</v>
      </c>
      <c r="G3150" s="246"/>
      <c r="H3150" s="248" t="s">
        <v>1</v>
      </c>
      <c r="I3150" s="250"/>
      <c r="J3150" s="246"/>
      <c r="K3150" s="246"/>
      <c r="L3150" s="251"/>
      <c r="M3150" s="252"/>
      <c r="N3150" s="253"/>
      <c r="O3150" s="253"/>
      <c r="P3150" s="253"/>
      <c r="Q3150" s="253"/>
      <c r="R3150" s="253"/>
      <c r="S3150" s="253"/>
      <c r="T3150" s="254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T3150" s="255" t="s">
        <v>218</v>
      </c>
      <c r="AU3150" s="255" t="s">
        <v>85</v>
      </c>
      <c r="AV3150" s="13" t="s">
        <v>83</v>
      </c>
      <c r="AW3150" s="13" t="s">
        <v>32</v>
      </c>
      <c r="AX3150" s="13" t="s">
        <v>76</v>
      </c>
      <c r="AY3150" s="255" t="s">
        <v>205</v>
      </c>
    </row>
    <row r="3151" s="14" customFormat="1">
      <c r="A3151" s="14"/>
      <c r="B3151" s="256"/>
      <c r="C3151" s="257"/>
      <c r="D3151" s="247" t="s">
        <v>218</v>
      </c>
      <c r="E3151" s="258" t="s">
        <v>1</v>
      </c>
      <c r="F3151" s="259" t="s">
        <v>1809</v>
      </c>
      <c r="G3151" s="257"/>
      <c r="H3151" s="260">
        <v>14.6</v>
      </c>
      <c r="I3151" s="261"/>
      <c r="J3151" s="257"/>
      <c r="K3151" s="257"/>
      <c r="L3151" s="262"/>
      <c r="M3151" s="263"/>
      <c r="N3151" s="264"/>
      <c r="O3151" s="264"/>
      <c r="P3151" s="264"/>
      <c r="Q3151" s="264"/>
      <c r="R3151" s="264"/>
      <c r="S3151" s="264"/>
      <c r="T3151" s="265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T3151" s="266" t="s">
        <v>218</v>
      </c>
      <c r="AU3151" s="266" t="s">
        <v>85</v>
      </c>
      <c r="AV3151" s="14" t="s">
        <v>85</v>
      </c>
      <c r="AW3151" s="14" t="s">
        <v>32</v>
      </c>
      <c r="AX3151" s="14" t="s">
        <v>76</v>
      </c>
      <c r="AY3151" s="266" t="s">
        <v>205</v>
      </c>
    </row>
    <row r="3152" s="16" customFormat="1">
      <c r="A3152" s="16"/>
      <c r="B3152" s="278"/>
      <c r="C3152" s="279"/>
      <c r="D3152" s="247" t="s">
        <v>218</v>
      </c>
      <c r="E3152" s="280" t="s">
        <v>1</v>
      </c>
      <c r="F3152" s="281" t="s">
        <v>241</v>
      </c>
      <c r="G3152" s="279"/>
      <c r="H3152" s="282">
        <v>14.6</v>
      </c>
      <c r="I3152" s="283"/>
      <c r="J3152" s="279"/>
      <c r="K3152" s="279"/>
      <c r="L3152" s="284"/>
      <c r="M3152" s="285"/>
      <c r="N3152" s="286"/>
      <c r="O3152" s="286"/>
      <c r="P3152" s="286"/>
      <c r="Q3152" s="286"/>
      <c r="R3152" s="286"/>
      <c r="S3152" s="286"/>
      <c r="T3152" s="287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/>
      <c r="AT3152" s="288" t="s">
        <v>218</v>
      </c>
      <c r="AU3152" s="288" t="s">
        <v>85</v>
      </c>
      <c r="AV3152" s="16" t="s">
        <v>214</v>
      </c>
      <c r="AW3152" s="16" t="s">
        <v>32</v>
      </c>
      <c r="AX3152" s="16" t="s">
        <v>76</v>
      </c>
      <c r="AY3152" s="288" t="s">
        <v>205</v>
      </c>
    </row>
    <row r="3153" s="13" customFormat="1">
      <c r="A3153" s="13"/>
      <c r="B3153" s="245"/>
      <c r="C3153" s="246"/>
      <c r="D3153" s="247" t="s">
        <v>218</v>
      </c>
      <c r="E3153" s="248" t="s">
        <v>1</v>
      </c>
      <c r="F3153" s="249" t="s">
        <v>2626</v>
      </c>
      <c r="G3153" s="246"/>
      <c r="H3153" s="248" t="s">
        <v>1</v>
      </c>
      <c r="I3153" s="250"/>
      <c r="J3153" s="246"/>
      <c r="K3153" s="246"/>
      <c r="L3153" s="251"/>
      <c r="M3153" s="252"/>
      <c r="N3153" s="253"/>
      <c r="O3153" s="253"/>
      <c r="P3153" s="253"/>
      <c r="Q3153" s="253"/>
      <c r="R3153" s="253"/>
      <c r="S3153" s="253"/>
      <c r="T3153" s="254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T3153" s="255" t="s">
        <v>218</v>
      </c>
      <c r="AU3153" s="255" t="s">
        <v>85</v>
      </c>
      <c r="AV3153" s="13" t="s">
        <v>83</v>
      </c>
      <c r="AW3153" s="13" t="s">
        <v>32</v>
      </c>
      <c r="AX3153" s="13" t="s">
        <v>76</v>
      </c>
      <c r="AY3153" s="255" t="s">
        <v>205</v>
      </c>
    </row>
    <row r="3154" s="13" customFormat="1">
      <c r="A3154" s="13"/>
      <c r="B3154" s="245"/>
      <c r="C3154" s="246"/>
      <c r="D3154" s="247" t="s">
        <v>218</v>
      </c>
      <c r="E3154" s="248" t="s">
        <v>1</v>
      </c>
      <c r="F3154" s="249" t="s">
        <v>222</v>
      </c>
      <c r="G3154" s="246"/>
      <c r="H3154" s="248" t="s">
        <v>1</v>
      </c>
      <c r="I3154" s="250"/>
      <c r="J3154" s="246"/>
      <c r="K3154" s="246"/>
      <c r="L3154" s="251"/>
      <c r="M3154" s="252"/>
      <c r="N3154" s="253"/>
      <c r="O3154" s="253"/>
      <c r="P3154" s="253"/>
      <c r="Q3154" s="253"/>
      <c r="R3154" s="253"/>
      <c r="S3154" s="253"/>
      <c r="T3154" s="254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T3154" s="255" t="s">
        <v>218</v>
      </c>
      <c r="AU3154" s="255" t="s">
        <v>85</v>
      </c>
      <c r="AV3154" s="13" t="s">
        <v>83</v>
      </c>
      <c r="AW3154" s="13" t="s">
        <v>32</v>
      </c>
      <c r="AX3154" s="13" t="s">
        <v>76</v>
      </c>
      <c r="AY3154" s="255" t="s">
        <v>205</v>
      </c>
    </row>
    <row r="3155" s="14" customFormat="1">
      <c r="A3155" s="14"/>
      <c r="B3155" s="256"/>
      <c r="C3155" s="257"/>
      <c r="D3155" s="247" t="s">
        <v>218</v>
      </c>
      <c r="E3155" s="258" t="s">
        <v>1</v>
      </c>
      <c r="F3155" s="259" t="s">
        <v>1282</v>
      </c>
      <c r="G3155" s="257"/>
      <c r="H3155" s="260">
        <v>1.8620000000000001</v>
      </c>
      <c r="I3155" s="261"/>
      <c r="J3155" s="257"/>
      <c r="K3155" s="257"/>
      <c r="L3155" s="262"/>
      <c r="M3155" s="263"/>
      <c r="N3155" s="264"/>
      <c r="O3155" s="264"/>
      <c r="P3155" s="264"/>
      <c r="Q3155" s="264"/>
      <c r="R3155" s="264"/>
      <c r="S3155" s="264"/>
      <c r="T3155" s="265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T3155" s="266" t="s">
        <v>218</v>
      </c>
      <c r="AU3155" s="266" t="s">
        <v>85</v>
      </c>
      <c r="AV3155" s="14" t="s">
        <v>85</v>
      </c>
      <c r="AW3155" s="14" t="s">
        <v>32</v>
      </c>
      <c r="AX3155" s="14" t="s">
        <v>76</v>
      </c>
      <c r="AY3155" s="266" t="s">
        <v>205</v>
      </c>
    </row>
    <row r="3156" s="14" customFormat="1">
      <c r="A3156" s="14"/>
      <c r="B3156" s="256"/>
      <c r="C3156" s="257"/>
      <c r="D3156" s="247" t="s">
        <v>218</v>
      </c>
      <c r="E3156" s="258" t="s">
        <v>1</v>
      </c>
      <c r="F3156" s="259" t="s">
        <v>1283</v>
      </c>
      <c r="G3156" s="257"/>
      <c r="H3156" s="260">
        <v>1.5840000000000001</v>
      </c>
      <c r="I3156" s="261"/>
      <c r="J3156" s="257"/>
      <c r="K3156" s="257"/>
      <c r="L3156" s="262"/>
      <c r="M3156" s="263"/>
      <c r="N3156" s="264"/>
      <c r="O3156" s="264"/>
      <c r="P3156" s="264"/>
      <c r="Q3156" s="264"/>
      <c r="R3156" s="264"/>
      <c r="S3156" s="264"/>
      <c r="T3156" s="265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T3156" s="266" t="s">
        <v>218</v>
      </c>
      <c r="AU3156" s="266" t="s">
        <v>85</v>
      </c>
      <c r="AV3156" s="14" t="s">
        <v>85</v>
      </c>
      <c r="AW3156" s="14" t="s">
        <v>32</v>
      </c>
      <c r="AX3156" s="14" t="s">
        <v>76</v>
      </c>
      <c r="AY3156" s="266" t="s">
        <v>205</v>
      </c>
    </row>
    <row r="3157" s="14" customFormat="1">
      <c r="A3157" s="14"/>
      <c r="B3157" s="256"/>
      <c r="C3157" s="257"/>
      <c r="D3157" s="247" t="s">
        <v>218</v>
      </c>
      <c r="E3157" s="258" t="s">
        <v>1</v>
      </c>
      <c r="F3157" s="259" t="s">
        <v>1284</v>
      </c>
      <c r="G3157" s="257"/>
      <c r="H3157" s="260">
        <v>9.7200000000000006</v>
      </c>
      <c r="I3157" s="261"/>
      <c r="J3157" s="257"/>
      <c r="K3157" s="257"/>
      <c r="L3157" s="262"/>
      <c r="M3157" s="263"/>
      <c r="N3157" s="264"/>
      <c r="O3157" s="264"/>
      <c r="P3157" s="264"/>
      <c r="Q3157" s="264"/>
      <c r="R3157" s="264"/>
      <c r="S3157" s="264"/>
      <c r="T3157" s="265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T3157" s="266" t="s">
        <v>218</v>
      </c>
      <c r="AU3157" s="266" t="s">
        <v>85</v>
      </c>
      <c r="AV3157" s="14" t="s">
        <v>85</v>
      </c>
      <c r="AW3157" s="14" t="s">
        <v>32</v>
      </c>
      <c r="AX3157" s="14" t="s">
        <v>76</v>
      </c>
      <c r="AY3157" s="266" t="s">
        <v>205</v>
      </c>
    </row>
    <row r="3158" s="14" customFormat="1">
      <c r="A3158" s="14"/>
      <c r="B3158" s="256"/>
      <c r="C3158" s="257"/>
      <c r="D3158" s="247" t="s">
        <v>218</v>
      </c>
      <c r="E3158" s="258" t="s">
        <v>1</v>
      </c>
      <c r="F3158" s="259" t="s">
        <v>1286</v>
      </c>
      <c r="G3158" s="257"/>
      <c r="H3158" s="260">
        <v>2.0960000000000001</v>
      </c>
      <c r="I3158" s="261"/>
      <c r="J3158" s="257"/>
      <c r="K3158" s="257"/>
      <c r="L3158" s="262"/>
      <c r="M3158" s="263"/>
      <c r="N3158" s="264"/>
      <c r="O3158" s="264"/>
      <c r="P3158" s="264"/>
      <c r="Q3158" s="264"/>
      <c r="R3158" s="264"/>
      <c r="S3158" s="264"/>
      <c r="T3158" s="265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T3158" s="266" t="s">
        <v>218</v>
      </c>
      <c r="AU3158" s="266" t="s">
        <v>85</v>
      </c>
      <c r="AV3158" s="14" t="s">
        <v>85</v>
      </c>
      <c r="AW3158" s="14" t="s">
        <v>32</v>
      </c>
      <c r="AX3158" s="14" t="s">
        <v>76</v>
      </c>
      <c r="AY3158" s="266" t="s">
        <v>205</v>
      </c>
    </row>
    <row r="3159" s="16" customFormat="1">
      <c r="A3159" s="16"/>
      <c r="B3159" s="278"/>
      <c r="C3159" s="279"/>
      <c r="D3159" s="247" t="s">
        <v>218</v>
      </c>
      <c r="E3159" s="280" t="s">
        <v>1</v>
      </c>
      <c r="F3159" s="281" t="s">
        <v>241</v>
      </c>
      <c r="G3159" s="279"/>
      <c r="H3159" s="282">
        <v>15.262000000000001</v>
      </c>
      <c r="I3159" s="283"/>
      <c r="J3159" s="279"/>
      <c r="K3159" s="279"/>
      <c r="L3159" s="284"/>
      <c r="M3159" s="285"/>
      <c r="N3159" s="286"/>
      <c r="O3159" s="286"/>
      <c r="P3159" s="286"/>
      <c r="Q3159" s="286"/>
      <c r="R3159" s="286"/>
      <c r="S3159" s="286"/>
      <c r="T3159" s="287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T3159" s="288" t="s">
        <v>218</v>
      </c>
      <c r="AU3159" s="288" t="s">
        <v>85</v>
      </c>
      <c r="AV3159" s="16" t="s">
        <v>214</v>
      </c>
      <c r="AW3159" s="16" t="s">
        <v>32</v>
      </c>
      <c r="AX3159" s="16" t="s">
        <v>76</v>
      </c>
      <c r="AY3159" s="288" t="s">
        <v>205</v>
      </c>
    </row>
    <row r="3160" s="15" customFormat="1">
      <c r="A3160" s="15"/>
      <c r="B3160" s="267"/>
      <c r="C3160" s="268"/>
      <c r="D3160" s="247" t="s">
        <v>218</v>
      </c>
      <c r="E3160" s="269" t="s">
        <v>1</v>
      </c>
      <c r="F3160" s="270" t="s">
        <v>229</v>
      </c>
      <c r="G3160" s="268"/>
      <c r="H3160" s="271">
        <v>335.77199999999999</v>
      </c>
      <c r="I3160" s="272"/>
      <c r="J3160" s="268"/>
      <c r="K3160" s="268"/>
      <c r="L3160" s="273"/>
      <c r="M3160" s="274"/>
      <c r="N3160" s="275"/>
      <c r="O3160" s="275"/>
      <c r="P3160" s="275"/>
      <c r="Q3160" s="275"/>
      <c r="R3160" s="275"/>
      <c r="S3160" s="275"/>
      <c r="T3160" s="276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T3160" s="277" t="s">
        <v>218</v>
      </c>
      <c r="AU3160" s="277" t="s">
        <v>85</v>
      </c>
      <c r="AV3160" s="15" t="s">
        <v>213</v>
      </c>
      <c r="AW3160" s="15" t="s">
        <v>32</v>
      </c>
      <c r="AX3160" s="15" t="s">
        <v>83</v>
      </c>
      <c r="AY3160" s="277" t="s">
        <v>205</v>
      </c>
    </row>
    <row r="3161" s="2" customFormat="1" ht="24.15" customHeight="1">
      <c r="A3161" s="39"/>
      <c r="B3161" s="40"/>
      <c r="C3161" s="227" t="s">
        <v>2627</v>
      </c>
      <c r="D3161" s="227" t="s">
        <v>208</v>
      </c>
      <c r="E3161" s="228" t="s">
        <v>2628</v>
      </c>
      <c r="F3161" s="229" t="s">
        <v>2629</v>
      </c>
      <c r="G3161" s="230" t="s">
        <v>398</v>
      </c>
      <c r="H3161" s="231">
        <v>335.77199999999999</v>
      </c>
      <c r="I3161" s="232"/>
      <c r="J3161" s="233">
        <f>ROUND(I3161*H3161,2)</f>
        <v>0</v>
      </c>
      <c r="K3161" s="229" t="s">
        <v>212</v>
      </c>
      <c r="L3161" s="45"/>
      <c r="M3161" s="234" t="s">
        <v>1</v>
      </c>
      <c r="N3161" s="235" t="s">
        <v>41</v>
      </c>
      <c r="O3161" s="92"/>
      <c r="P3161" s="236">
        <f>O3161*H3161</f>
        <v>0</v>
      </c>
      <c r="Q3161" s="236">
        <v>0.00054000000000000001</v>
      </c>
      <c r="R3161" s="236">
        <f>Q3161*H3161</f>
        <v>0.18131687999999999</v>
      </c>
      <c r="S3161" s="236">
        <v>0</v>
      </c>
      <c r="T3161" s="237">
        <f>S3161*H3161</f>
        <v>0</v>
      </c>
      <c r="U3161" s="39"/>
      <c r="V3161" s="39"/>
      <c r="W3161" s="39"/>
      <c r="X3161" s="39"/>
      <c r="Y3161" s="39"/>
      <c r="Z3161" s="39"/>
      <c r="AA3161" s="39"/>
      <c r="AB3161" s="39"/>
      <c r="AC3161" s="39"/>
      <c r="AD3161" s="39"/>
      <c r="AE3161" s="39"/>
      <c r="AR3161" s="238" t="s">
        <v>303</v>
      </c>
      <c r="AT3161" s="238" t="s">
        <v>208</v>
      </c>
      <c r="AU3161" s="238" t="s">
        <v>85</v>
      </c>
      <c r="AY3161" s="18" t="s">
        <v>205</v>
      </c>
      <c r="BE3161" s="239">
        <f>IF(N3161="základní",J3161,0)</f>
        <v>0</v>
      </c>
      <c r="BF3161" s="239">
        <f>IF(N3161="snížená",J3161,0)</f>
        <v>0</v>
      </c>
      <c r="BG3161" s="239">
        <f>IF(N3161="zákl. přenesená",J3161,0)</f>
        <v>0</v>
      </c>
      <c r="BH3161" s="239">
        <f>IF(N3161="sníž. přenesená",J3161,0)</f>
        <v>0</v>
      </c>
      <c r="BI3161" s="239">
        <f>IF(N3161="nulová",J3161,0)</f>
        <v>0</v>
      </c>
      <c r="BJ3161" s="18" t="s">
        <v>83</v>
      </c>
      <c r="BK3161" s="239">
        <f>ROUND(I3161*H3161,2)</f>
        <v>0</v>
      </c>
      <c r="BL3161" s="18" t="s">
        <v>303</v>
      </c>
      <c r="BM3161" s="238" t="s">
        <v>2630</v>
      </c>
    </row>
    <row r="3162" s="2" customFormat="1">
      <c r="A3162" s="39"/>
      <c r="B3162" s="40"/>
      <c r="C3162" s="41"/>
      <c r="D3162" s="240" t="s">
        <v>216</v>
      </c>
      <c r="E3162" s="41"/>
      <c r="F3162" s="241" t="s">
        <v>2631</v>
      </c>
      <c r="G3162" s="41"/>
      <c r="H3162" s="41"/>
      <c r="I3162" s="242"/>
      <c r="J3162" s="41"/>
      <c r="K3162" s="41"/>
      <c r="L3162" s="45"/>
      <c r="M3162" s="243"/>
      <c r="N3162" s="244"/>
      <c r="O3162" s="92"/>
      <c r="P3162" s="92"/>
      <c r="Q3162" s="92"/>
      <c r="R3162" s="92"/>
      <c r="S3162" s="92"/>
      <c r="T3162" s="93"/>
      <c r="U3162" s="39"/>
      <c r="V3162" s="39"/>
      <c r="W3162" s="39"/>
      <c r="X3162" s="39"/>
      <c r="Y3162" s="39"/>
      <c r="Z3162" s="39"/>
      <c r="AA3162" s="39"/>
      <c r="AB3162" s="39"/>
      <c r="AC3162" s="39"/>
      <c r="AD3162" s="39"/>
      <c r="AE3162" s="39"/>
      <c r="AT3162" s="18" t="s">
        <v>216</v>
      </c>
      <c r="AU3162" s="18" t="s">
        <v>85</v>
      </c>
    </row>
    <row r="3163" s="13" customFormat="1">
      <c r="A3163" s="13"/>
      <c r="B3163" s="245"/>
      <c r="C3163" s="246"/>
      <c r="D3163" s="247" t="s">
        <v>218</v>
      </c>
      <c r="E3163" s="248" t="s">
        <v>1</v>
      </c>
      <c r="F3163" s="249" t="s">
        <v>219</v>
      </c>
      <c r="G3163" s="246"/>
      <c r="H3163" s="248" t="s">
        <v>1</v>
      </c>
      <c r="I3163" s="250"/>
      <c r="J3163" s="246"/>
      <c r="K3163" s="246"/>
      <c r="L3163" s="251"/>
      <c r="M3163" s="252"/>
      <c r="N3163" s="253"/>
      <c r="O3163" s="253"/>
      <c r="P3163" s="253"/>
      <c r="Q3163" s="253"/>
      <c r="R3163" s="253"/>
      <c r="S3163" s="253"/>
      <c r="T3163" s="254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T3163" s="255" t="s">
        <v>218</v>
      </c>
      <c r="AU3163" s="255" t="s">
        <v>85</v>
      </c>
      <c r="AV3163" s="13" t="s">
        <v>83</v>
      </c>
      <c r="AW3163" s="13" t="s">
        <v>32</v>
      </c>
      <c r="AX3163" s="13" t="s">
        <v>76</v>
      </c>
      <c r="AY3163" s="255" t="s">
        <v>205</v>
      </c>
    </row>
    <row r="3164" s="13" customFormat="1">
      <c r="A3164" s="13"/>
      <c r="B3164" s="245"/>
      <c r="C3164" s="246"/>
      <c r="D3164" s="247" t="s">
        <v>218</v>
      </c>
      <c r="E3164" s="248" t="s">
        <v>1</v>
      </c>
      <c r="F3164" s="249" t="s">
        <v>220</v>
      </c>
      <c r="G3164" s="246"/>
      <c r="H3164" s="248" t="s">
        <v>1</v>
      </c>
      <c r="I3164" s="250"/>
      <c r="J3164" s="246"/>
      <c r="K3164" s="246"/>
      <c r="L3164" s="251"/>
      <c r="M3164" s="252"/>
      <c r="N3164" s="253"/>
      <c r="O3164" s="253"/>
      <c r="P3164" s="253"/>
      <c r="Q3164" s="253"/>
      <c r="R3164" s="253"/>
      <c r="S3164" s="253"/>
      <c r="T3164" s="254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T3164" s="255" t="s">
        <v>218</v>
      </c>
      <c r="AU3164" s="255" t="s">
        <v>85</v>
      </c>
      <c r="AV3164" s="13" t="s">
        <v>83</v>
      </c>
      <c r="AW3164" s="13" t="s">
        <v>32</v>
      </c>
      <c r="AX3164" s="13" t="s">
        <v>76</v>
      </c>
      <c r="AY3164" s="255" t="s">
        <v>205</v>
      </c>
    </row>
    <row r="3165" s="13" customFormat="1">
      <c r="A3165" s="13"/>
      <c r="B3165" s="245"/>
      <c r="C3165" s="246"/>
      <c r="D3165" s="247" t="s">
        <v>218</v>
      </c>
      <c r="E3165" s="248" t="s">
        <v>1</v>
      </c>
      <c r="F3165" s="249" t="s">
        <v>222</v>
      </c>
      <c r="G3165" s="246"/>
      <c r="H3165" s="248" t="s">
        <v>1</v>
      </c>
      <c r="I3165" s="250"/>
      <c r="J3165" s="246"/>
      <c r="K3165" s="246"/>
      <c r="L3165" s="251"/>
      <c r="M3165" s="252"/>
      <c r="N3165" s="253"/>
      <c r="O3165" s="253"/>
      <c r="P3165" s="253"/>
      <c r="Q3165" s="253"/>
      <c r="R3165" s="253"/>
      <c r="S3165" s="253"/>
      <c r="T3165" s="254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T3165" s="255" t="s">
        <v>218</v>
      </c>
      <c r="AU3165" s="255" t="s">
        <v>85</v>
      </c>
      <c r="AV3165" s="13" t="s">
        <v>83</v>
      </c>
      <c r="AW3165" s="13" t="s">
        <v>32</v>
      </c>
      <c r="AX3165" s="13" t="s">
        <v>76</v>
      </c>
      <c r="AY3165" s="255" t="s">
        <v>205</v>
      </c>
    </row>
    <row r="3166" s="13" customFormat="1">
      <c r="A3166" s="13"/>
      <c r="B3166" s="245"/>
      <c r="C3166" s="246"/>
      <c r="D3166" s="247" t="s">
        <v>218</v>
      </c>
      <c r="E3166" s="248" t="s">
        <v>1</v>
      </c>
      <c r="F3166" s="249" t="s">
        <v>1281</v>
      </c>
      <c r="G3166" s="246"/>
      <c r="H3166" s="248" t="s">
        <v>1</v>
      </c>
      <c r="I3166" s="250"/>
      <c r="J3166" s="246"/>
      <c r="K3166" s="246"/>
      <c r="L3166" s="251"/>
      <c r="M3166" s="252"/>
      <c r="N3166" s="253"/>
      <c r="O3166" s="253"/>
      <c r="P3166" s="253"/>
      <c r="Q3166" s="253"/>
      <c r="R3166" s="253"/>
      <c r="S3166" s="253"/>
      <c r="T3166" s="254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T3166" s="255" t="s">
        <v>218</v>
      </c>
      <c r="AU3166" s="255" t="s">
        <v>85</v>
      </c>
      <c r="AV3166" s="13" t="s">
        <v>83</v>
      </c>
      <c r="AW3166" s="13" t="s">
        <v>32</v>
      </c>
      <c r="AX3166" s="13" t="s">
        <v>76</v>
      </c>
      <c r="AY3166" s="255" t="s">
        <v>205</v>
      </c>
    </row>
    <row r="3167" s="14" customFormat="1">
      <c r="A3167" s="14"/>
      <c r="B3167" s="256"/>
      <c r="C3167" s="257"/>
      <c r="D3167" s="247" t="s">
        <v>218</v>
      </c>
      <c r="E3167" s="258" t="s">
        <v>1</v>
      </c>
      <c r="F3167" s="259" t="s">
        <v>1806</v>
      </c>
      <c r="G3167" s="257"/>
      <c r="H3167" s="260">
        <v>10.6</v>
      </c>
      <c r="I3167" s="261"/>
      <c r="J3167" s="257"/>
      <c r="K3167" s="257"/>
      <c r="L3167" s="262"/>
      <c r="M3167" s="263"/>
      <c r="N3167" s="264"/>
      <c r="O3167" s="264"/>
      <c r="P3167" s="264"/>
      <c r="Q3167" s="264"/>
      <c r="R3167" s="264"/>
      <c r="S3167" s="264"/>
      <c r="T3167" s="265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T3167" s="266" t="s">
        <v>218</v>
      </c>
      <c r="AU3167" s="266" t="s">
        <v>85</v>
      </c>
      <c r="AV3167" s="14" t="s">
        <v>85</v>
      </c>
      <c r="AW3167" s="14" t="s">
        <v>32</v>
      </c>
      <c r="AX3167" s="14" t="s">
        <v>76</v>
      </c>
      <c r="AY3167" s="266" t="s">
        <v>205</v>
      </c>
    </row>
    <row r="3168" s="14" customFormat="1">
      <c r="A3168" s="14"/>
      <c r="B3168" s="256"/>
      <c r="C3168" s="257"/>
      <c r="D3168" s="247" t="s">
        <v>218</v>
      </c>
      <c r="E3168" s="258" t="s">
        <v>1</v>
      </c>
      <c r="F3168" s="259" t="s">
        <v>1807</v>
      </c>
      <c r="G3168" s="257"/>
      <c r="H3168" s="260">
        <v>7.1799999999999997</v>
      </c>
      <c r="I3168" s="261"/>
      <c r="J3168" s="257"/>
      <c r="K3168" s="257"/>
      <c r="L3168" s="262"/>
      <c r="M3168" s="263"/>
      <c r="N3168" s="264"/>
      <c r="O3168" s="264"/>
      <c r="P3168" s="264"/>
      <c r="Q3168" s="264"/>
      <c r="R3168" s="264"/>
      <c r="S3168" s="264"/>
      <c r="T3168" s="265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T3168" s="266" t="s">
        <v>218</v>
      </c>
      <c r="AU3168" s="266" t="s">
        <v>85</v>
      </c>
      <c r="AV3168" s="14" t="s">
        <v>85</v>
      </c>
      <c r="AW3168" s="14" t="s">
        <v>32</v>
      </c>
      <c r="AX3168" s="14" t="s">
        <v>76</v>
      </c>
      <c r="AY3168" s="266" t="s">
        <v>205</v>
      </c>
    </row>
    <row r="3169" s="14" customFormat="1">
      <c r="A3169" s="14"/>
      <c r="B3169" s="256"/>
      <c r="C3169" s="257"/>
      <c r="D3169" s="247" t="s">
        <v>218</v>
      </c>
      <c r="E3169" s="258" t="s">
        <v>1</v>
      </c>
      <c r="F3169" s="259" t="s">
        <v>1808</v>
      </c>
      <c r="G3169" s="257"/>
      <c r="H3169" s="260">
        <v>288.13</v>
      </c>
      <c r="I3169" s="261"/>
      <c r="J3169" s="257"/>
      <c r="K3169" s="257"/>
      <c r="L3169" s="262"/>
      <c r="M3169" s="263"/>
      <c r="N3169" s="264"/>
      <c r="O3169" s="264"/>
      <c r="P3169" s="264"/>
      <c r="Q3169" s="264"/>
      <c r="R3169" s="264"/>
      <c r="S3169" s="264"/>
      <c r="T3169" s="265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T3169" s="266" t="s">
        <v>218</v>
      </c>
      <c r="AU3169" s="266" t="s">
        <v>85</v>
      </c>
      <c r="AV3169" s="14" t="s">
        <v>85</v>
      </c>
      <c r="AW3169" s="14" t="s">
        <v>32</v>
      </c>
      <c r="AX3169" s="14" t="s">
        <v>76</v>
      </c>
      <c r="AY3169" s="266" t="s">
        <v>205</v>
      </c>
    </row>
    <row r="3170" s="16" customFormat="1">
      <c r="A3170" s="16"/>
      <c r="B3170" s="278"/>
      <c r="C3170" s="279"/>
      <c r="D3170" s="247" t="s">
        <v>218</v>
      </c>
      <c r="E3170" s="280" t="s">
        <v>1</v>
      </c>
      <c r="F3170" s="281" t="s">
        <v>241</v>
      </c>
      <c r="G3170" s="279"/>
      <c r="H3170" s="282">
        <v>305.91000000000003</v>
      </c>
      <c r="I3170" s="283"/>
      <c r="J3170" s="279"/>
      <c r="K3170" s="279"/>
      <c r="L3170" s="284"/>
      <c r="M3170" s="285"/>
      <c r="N3170" s="286"/>
      <c r="O3170" s="286"/>
      <c r="P3170" s="286"/>
      <c r="Q3170" s="286"/>
      <c r="R3170" s="286"/>
      <c r="S3170" s="286"/>
      <c r="T3170" s="287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T3170" s="288" t="s">
        <v>218</v>
      </c>
      <c r="AU3170" s="288" t="s">
        <v>85</v>
      </c>
      <c r="AV3170" s="16" t="s">
        <v>214</v>
      </c>
      <c r="AW3170" s="16" t="s">
        <v>32</v>
      </c>
      <c r="AX3170" s="16" t="s">
        <v>76</v>
      </c>
      <c r="AY3170" s="288" t="s">
        <v>205</v>
      </c>
    </row>
    <row r="3171" s="13" customFormat="1">
      <c r="A3171" s="13"/>
      <c r="B3171" s="245"/>
      <c r="C3171" s="246"/>
      <c r="D3171" s="247" t="s">
        <v>218</v>
      </c>
      <c r="E3171" s="248" t="s">
        <v>1</v>
      </c>
      <c r="F3171" s="249" t="s">
        <v>1285</v>
      </c>
      <c r="G3171" s="246"/>
      <c r="H3171" s="248" t="s">
        <v>1</v>
      </c>
      <c r="I3171" s="250"/>
      <c r="J3171" s="246"/>
      <c r="K3171" s="246"/>
      <c r="L3171" s="251"/>
      <c r="M3171" s="252"/>
      <c r="N3171" s="253"/>
      <c r="O3171" s="253"/>
      <c r="P3171" s="253"/>
      <c r="Q3171" s="253"/>
      <c r="R3171" s="253"/>
      <c r="S3171" s="253"/>
      <c r="T3171" s="254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T3171" s="255" t="s">
        <v>218</v>
      </c>
      <c r="AU3171" s="255" t="s">
        <v>85</v>
      </c>
      <c r="AV3171" s="13" t="s">
        <v>83</v>
      </c>
      <c r="AW3171" s="13" t="s">
        <v>32</v>
      </c>
      <c r="AX3171" s="13" t="s">
        <v>76</v>
      </c>
      <c r="AY3171" s="255" t="s">
        <v>205</v>
      </c>
    </row>
    <row r="3172" s="14" customFormat="1">
      <c r="A3172" s="14"/>
      <c r="B3172" s="256"/>
      <c r="C3172" s="257"/>
      <c r="D3172" s="247" t="s">
        <v>218</v>
      </c>
      <c r="E3172" s="258" t="s">
        <v>1</v>
      </c>
      <c r="F3172" s="259" t="s">
        <v>1809</v>
      </c>
      <c r="G3172" s="257"/>
      <c r="H3172" s="260">
        <v>14.6</v>
      </c>
      <c r="I3172" s="261"/>
      <c r="J3172" s="257"/>
      <c r="K3172" s="257"/>
      <c r="L3172" s="262"/>
      <c r="M3172" s="263"/>
      <c r="N3172" s="264"/>
      <c r="O3172" s="264"/>
      <c r="P3172" s="264"/>
      <c r="Q3172" s="264"/>
      <c r="R3172" s="264"/>
      <c r="S3172" s="264"/>
      <c r="T3172" s="265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T3172" s="266" t="s">
        <v>218</v>
      </c>
      <c r="AU3172" s="266" t="s">
        <v>85</v>
      </c>
      <c r="AV3172" s="14" t="s">
        <v>85</v>
      </c>
      <c r="AW3172" s="14" t="s">
        <v>32</v>
      </c>
      <c r="AX3172" s="14" t="s">
        <v>76</v>
      </c>
      <c r="AY3172" s="266" t="s">
        <v>205</v>
      </c>
    </row>
    <row r="3173" s="16" customFormat="1">
      <c r="A3173" s="16"/>
      <c r="B3173" s="278"/>
      <c r="C3173" s="279"/>
      <c r="D3173" s="247" t="s">
        <v>218</v>
      </c>
      <c r="E3173" s="280" t="s">
        <v>1</v>
      </c>
      <c r="F3173" s="281" t="s">
        <v>241</v>
      </c>
      <c r="G3173" s="279"/>
      <c r="H3173" s="282">
        <v>14.6</v>
      </c>
      <c r="I3173" s="283"/>
      <c r="J3173" s="279"/>
      <c r="K3173" s="279"/>
      <c r="L3173" s="284"/>
      <c r="M3173" s="285"/>
      <c r="N3173" s="286"/>
      <c r="O3173" s="286"/>
      <c r="P3173" s="286"/>
      <c r="Q3173" s="286"/>
      <c r="R3173" s="286"/>
      <c r="S3173" s="286"/>
      <c r="T3173" s="287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/>
      <c r="AT3173" s="288" t="s">
        <v>218</v>
      </c>
      <c r="AU3173" s="288" t="s">
        <v>85</v>
      </c>
      <c r="AV3173" s="16" t="s">
        <v>214</v>
      </c>
      <c r="AW3173" s="16" t="s">
        <v>32</v>
      </c>
      <c r="AX3173" s="16" t="s">
        <v>76</v>
      </c>
      <c r="AY3173" s="288" t="s">
        <v>205</v>
      </c>
    </row>
    <row r="3174" s="13" customFormat="1">
      <c r="A3174" s="13"/>
      <c r="B3174" s="245"/>
      <c r="C3174" s="246"/>
      <c r="D3174" s="247" t="s">
        <v>218</v>
      </c>
      <c r="E3174" s="248" t="s">
        <v>1</v>
      </c>
      <c r="F3174" s="249" t="s">
        <v>2626</v>
      </c>
      <c r="G3174" s="246"/>
      <c r="H3174" s="248" t="s">
        <v>1</v>
      </c>
      <c r="I3174" s="250"/>
      <c r="J3174" s="246"/>
      <c r="K3174" s="246"/>
      <c r="L3174" s="251"/>
      <c r="M3174" s="252"/>
      <c r="N3174" s="253"/>
      <c r="O3174" s="253"/>
      <c r="P3174" s="253"/>
      <c r="Q3174" s="253"/>
      <c r="R3174" s="253"/>
      <c r="S3174" s="253"/>
      <c r="T3174" s="254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T3174" s="255" t="s">
        <v>218</v>
      </c>
      <c r="AU3174" s="255" t="s">
        <v>85</v>
      </c>
      <c r="AV3174" s="13" t="s">
        <v>83</v>
      </c>
      <c r="AW3174" s="13" t="s">
        <v>32</v>
      </c>
      <c r="AX3174" s="13" t="s">
        <v>76</v>
      </c>
      <c r="AY3174" s="255" t="s">
        <v>205</v>
      </c>
    </row>
    <row r="3175" s="13" customFormat="1">
      <c r="A3175" s="13"/>
      <c r="B3175" s="245"/>
      <c r="C3175" s="246"/>
      <c r="D3175" s="247" t="s">
        <v>218</v>
      </c>
      <c r="E3175" s="248" t="s">
        <v>1</v>
      </c>
      <c r="F3175" s="249" t="s">
        <v>222</v>
      </c>
      <c r="G3175" s="246"/>
      <c r="H3175" s="248" t="s">
        <v>1</v>
      </c>
      <c r="I3175" s="250"/>
      <c r="J3175" s="246"/>
      <c r="K3175" s="246"/>
      <c r="L3175" s="251"/>
      <c r="M3175" s="252"/>
      <c r="N3175" s="253"/>
      <c r="O3175" s="253"/>
      <c r="P3175" s="253"/>
      <c r="Q3175" s="253"/>
      <c r="R3175" s="253"/>
      <c r="S3175" s="253"/>
      <c r="T3175" s="254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T3175" s="255" t="s">
        <v>218</v>
      </c>
      <c r="AU3175" s="255" t="s">
        <v>85</v>
      </c>
      <c r="AV3175" s="13" t="s">
        <v>83</v>
      </c>
      <c r="AW3175" s="13" t="s">
        <v>32</v>
      </c>
      <c r="AX3175" s="13" t="s">
        <v>76</v>
      </c>
      <c r="AY3175" s="255" t="s">
        <v>205</v>
      </c>
    </row>
    <row r="3176" s="14" customFormat="1">
      <c r="A3176" s="14"/>
      <c r="B3176" s="256"/>
      <c r="C3176" s="257"/>
      <c r="D3176" s="247" t="s">
        <v>218</v>
      </c>
      <c r="E3176" s="258" t="s">
        <v>1</v>
      </c>
      <c r="F3176" s="259" t="s">
        <v>1282</v>
      </c>
      <c r="G3176" s="257"/>
      <c r="H3176" s="260">
        <v>1.8620000000000001</v>
      </c>
      <c r="I3176" s="261"/>
      <c r="J3176" s="257"/>
      <c r="K3176" s="257"/>
      <c r="L3176" s="262"/>
      <c r="M3176" s="263"/>
      <c r="N3176" s="264"/>
      <c r="O3176" s="264"/>
      <c r="P3176" s="264"/>
      <c r="Q3176" s="264"/>
      <c r="R3176" s="264"/>
      <c r="S3176" s="264"/>
      <c r="T3176" s="265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T3176" s="266" t="s">
        <v>218</v>
      </c>
      <c r="AU3176" s="266" t="s">
        <v>85</v>
      </c>
      <c r="AV3176" s="14" t="s">
        <v>85</v>
      </c>
      <c r="AW3176" s="14" t="s">
        <v>32</v>
      </c>
      <c r="AX3176" s="14" t="s">
        <v>76</v>
      </c>
      <c r="AY3176" s="266" t="s">
        <v>205</v>
      </c>
    </row>
    <row r="3177" s="14" customFormat="1">
      <c r="A3177" s="14"/>
      <c r="B3177" s="256"/>
      <c r="C3177" s="257"/>
      <c r="D3177" s="247" t="s">
        <v>218</v>
      </c>
      <c r="E3177" s="258" t="s">
        <v>1</v>
      </c>
      <c r="F3177" s="259" t="s">
        <v>1283</v>
      </c>
      <c r="G3177" s="257"/>
      <c r="H3177" s="260">
        <v>1.5840000000000001</v>
      </c>
      <c r="I3177" s="261"/>
      <c r="J3177" s="257"/>
      <c r="K3177" s="257"/>
      <c r="L3177" s="262"/>
      <c r="M3177" s="263"/>
      <c r="N3177" s="264"/>
      <c r="O3177" s="264"/>
      <c r="P3177" s="264"/>
      <c r="Q3177" s="264"/>
      <c r="R3177" s="264"/>
      <c r="S3177" s="264"/>
      <c r="T3177" s="265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T3177" s="266" t="s">
        <v>218</v>
      </c>
      <c r="AU3177" s="266" t="s">
        <v>85</v>
      </c>
      <c r="AV3177" s="14" t="s">
        <v>85</v>
      </c>
      <c r="AW3177" s="14" t="s">
        <v>32</v>
      </c>
      <c r="AX3177" s="14" t="s">
        <v>76</v>
      </c>
      <c r="AY3177" s="266" t="s">
        <v>205</v>
      </c>
    </row>
    <row r="3178" s="14" customFormat="1">
      <c r="A3178" s="14"/>
      <c r="B3178" s="256"/>
      <c r="C3178" s="257"/>
      <c r="D3178" s="247" t="s">
        <v>218</v>
      </c>
      <c r="E3178" s="258" t="s">
        <v>1</v>
      </c>
      <c r="F3178" s="259" t="s">
        <v>1284</v>
      </c>
      <c r="G3178" s="257"/>
      <c r="H3178" s="260">
        <v>9.7200000000000006</v>
      </c>
      <c r="I3178" s="261"/>
      <c r="J3178" s="257"/>
      <c r="K3178" s="257"/>
      <c r="L3178" s="262"/>
      <c r="M3178" s="263"/>
      <c r="N3178" s="264"/>
      <c r="O3178" s="264"/>
      <c r="P3178" s="264"/>
      <c r="Q3178" s="264"/>
      <c r="R3178" s="264"/>
      <c r="S3178" s="264"/>
      <c r="T3178" s="265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T3178" s="266" t="s">
        <v>218</v>
      </c>
      <c r="AU3178" s="266" t="s">
        <v>85</v>
      </c>
      <c r="AV3178" s="14" t="s">
        <v>85</v>
      </c>
      <c r="AW3178" s="14" t="s">
        <v>32</v>
      </c>
      <c r="AX3178" s="14" t="s">
        <v>76</v>
      </c>
      <c r="AY3178" s="266" t="s">
        <v>205</v>
      </c>
    </row>
    <row r="3179" s="14" customFormat="1">
      <c r="A3179" s="14"/>
      <c r="B3179" s="256"/>
      <c r="C3179" s="257"/>
      <c r="D3179" s="247" t="s">
        <v>218</v>
      </c>
      <c r="E3179" s="258" t="s">
        <v>1</v>
      </c>
      <c r="F3179" s="259" t="s">
        <v>1286</v>
      </c>
      <c r="G3179" s="257"/>
      <c r="H3179" s="260">
        <v>2.0960000000000001</v>
      </c>
      <c r="I3179" s="261"/>
      <c r="J3179" s="257"/>
      <c r="K3179" s="257"/>
      <c r="L3179" s="262"/>
      <c r="M3179" s="263"/>
      <c r="N3179" s="264"/>
      <c r="O3179" s="264"/>
      <c r="P3179" s="264"/>
      <c r="Q3179" s="264"/>
      <c r="R3179" s="264"/>
      <c r="S3179" s="264"/>
      <c r="T3179" s="265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T3179" s="266" t="s">
        <v>218</v>
      </c>
      <c r="AU3179" s="266" t="s">
        <v>85</v>
      </c>
      <c r="AV3179" s="14" t="s">
        <v>85</v>
      </c>
      <c r="AW3179" s="14" t="s">
        <v>32</v>
      </c>
      <c r="AX3179" s="14" t="s">
        <v>76</v>
      </c>
      <c r="AY3179" s="266" t="s">
        <v>205</v>
      </c>
    </row>
    <row r="3180" s="16" customFormat="1">
      <c r="A3180" s="16"/>
      <c r="B3180" s="278"/>
      <c r="C3180" s="279"/>
      <c r="D3180" s="247" t="s">
        <v>218</v>
      </c>
      <c r="E3180" s="280" t="s">
        <v>1</v>
      </c>
      <c r="F3180" s="281" t="s">
        <v>241</v>
      </c>
      <c r="G3180" s="279"/>
      <c r="H3180" s="282">
        <v>15.262000000000001</v>
      </c>
      <c r="I3180" s="283"/>
      <c r="J3180" s="279"/>
      <c r="K3180" s="279"/>
      <c r="L3180" s="284"/>
      <c r="M3180" s="285"/>
      <c r="N3180" s="286"/>
      <c r="O3180" s="286"/>
      <c r="P3180" s="286"/>
      <c r="Q3180" s="286"/>
      <c r="R3180" s="286"/>
      <c r="S3180" s="286"/>
      <c r="T3180" s="287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T3180" s="288" t="s">
        <v>218</v>
      </c>
      <c r="AU3180" s="288" t="s">
        <v>85</v>
      </c>
      <c r="AV3180" s="16" t="s">
        <v>214</v>
      </c>
      <c r="AW3180" s="16" t="s">
        <v>32</v>
      </c>
      <c r="AX3180" s="16" t="s">
        <v>76</v>
      </c>
      <c r="AY3180" s="288" t="s">
        <v>205</v>
      </c>
    </row>
    <row r="3181" s="15" customFormat="1">
      <c r="A3181" s="15"/>
      <c r="B3181" s="267"/>
      <c r="C3181" s="268"/>
      <c r="D3181" s="247" t="s">
        <v>218</v>
      </c>
      <c r="E3181" s="269" t="s">
        <v>1</v>
      </c>
      <c r="F3181" s="270" t="s">
        <v>229</v>
      </c>
      <c r="G3181" s="268"/>
      <c r="H3181" s="271">
        <v>335.77199999999999</v>
      </c>
      <c r="I3181" s="272"/>
      <c r="J3181" s="268"/>
      <c r="K3181" s="268"/>
      <c r="L3181" s="273"/>
      <c r="M3181" s="274"/>
      <c r="N3181" s="275"/>
      <c r="O3181" s="275"/>
      <c r="P3181" s="275"/>
      <c r="Q3181" s="275"/>
      <c r="R3181" s="275"/>
      <c r="S3181" s="275"/>
      <c r="T3181" s="276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T3181" s="277" t="s">
        <v>218</v>
      </c>
      <c r="AU3181" s="277" t="s">
        <v>85</v>
      </c>
      <c r="AV3181" s="15" t="s">
        <v>213</v>
      </c>
      <c r="AW3181" s="15" t="s">
        <v>32</v>
      </c>
      <c r="AX3181" s="15" t="s">
        <v>83</v>
      </c>
      <c r="AY3181" s="277" t="s">
        <v>205</v>
      </c>
    </row>
    <row r="3182" s="2" customFormat="1" ht="24.15" customHeight="1">
      <c r="A3182" s="39"/>
      <c r="B3182" s="40"/>
      <c r="C3182" s="227" t="s">
        <v>2632</v>
      </c>
      <c r="D3182" s="227" t="s">
        <v>208</v>
      </c>
      <c r="E3182" s="228" t="s">
        <v>2633</v>
      </c>
      <c r="F3182" s="229" t="s">
        <v>2634</v>
      </c>
      <c r="G3182" s="230" t="s">
        <v>398</v>
      </c>
      <c r="H3182" s="231">
        <v>335.77199999999999</v>
      </c>
      <c r="I3182" s="232"/>
      <c r="J3182" s="233">
        <f>ROUND(I3182*H3182,2)</f>
        <v>0</v>
      </c>
      <c r="K3182" s="229" t="s">
        <v>212</v>
      </c>
      <c r="L3182" s="45"/>
      <c r="M3182" s="234" t="s">
        <v>1</v>
      </c>
      <c r="N3182" s="235" t="s">
        <v>41</v>
      </c>
      <c r="O3182" s="92"/>
      <c r="P3182" s="236">
        <f>O3182*H3182</f>
        <v>0</v>
      </c>
      <c r="Q3182" s="236">
        <v>0.0033999999999999998</v>
      </c>
      <c r="R3182" s="236">
        <f>Q3182*H3182</f>
        <v>1.1416248</v>
      </c>
      <c r="S3182" s="236">
        <v>0</v>
      </c>
      <c r="T3182" s="237">
        <f>S3182*H3182</f>
        <v>0</v>
      </c>
      <c r="U3182" s="39"/>
      <c r="V3182" s="39"/>
      <c r="W3182" s="39"/>
      <c r="X3182" s="39"/>
      <c r="Y3182" s="39"/>
      <c r="Z3182" s="39"/>
      <c r="AA3182" s="39"/>
      <c r="AB3182" s="39"/>
      <c r="AC3182" s="39"/>
      <c r="AD3182" s="39"/>
      <c r="AE3182" s="39"/>
      <c r="AR3182" s="238" t="s">
        <v>303</v>
      </c>
      <c r="AT3182" s="238" t="s">
        <v>208</v>
      </c>
      <c r="AU3182" s="238" t="s">
        <v>85</v>
      </c>
      <c r="AY3182" s="18" t="s">
        <v>205</v>
      </c>
      <c r="BE3182" s="239">
        <f>IF(N3182="základní",J3182,0)</f>
        <v>0</v>
      </c>
      <c r="BF3182" s="239">
        <f>IF(N3182="snížená",J3182,0)</f>
        <v>0</v>
      </c>
      <c r="BG3182" s="239">
        <f>IF(N3182="zákl. přenesená",J3182,0)</f>
        <v>0</v>
      </c>
      <c r="BH3182" s="239">
        <f>IF(N3182="sníž. přenesená",J3182,0)</f>
        <v>0</v>
      </c>
      <c r="BI3182" s="239">
        <f>IF(N3182="nulová",J3182,0)</f>
        <v>0</v>
      </c>
      <c r="BJ3182" s="18" t="s">
        <v>83</v>
      </c>
      <c r="BK3182" s="239">
        <f>ROUND(I3182*H3182,2)</f>
        <v>0</v>
      </c>
      <c r="BL3182" s="18" t="s">
        <v>303</v>
      </c>
      <c r="BM3182" s="238" t="s">
        <v>2635</v>
      </c>
    </row>
    <row r="3183" s="2" customFormat="1">
      <c r="A3183" s="39"/>
      <c r="B3183" s="40"/>
      <c r="C3183" s="41"/>
      <c r="D3183" s="240" t="s">
        <v>216</v>
      </c>
      <c r="E3183" s="41"/>
      <c r="F3183" s="241" t="s">
        <v>2636</v>
      </c>
      <c r="G3183" s="41"/>
      <c r="H3183" s="41"/>
      <c r="I3183" s="242"/>
      <c r="J3183" s="41"/>
      <c r="K3183" s="41"/>
      <c r="L3183" s="45"/>
      <c r="M3183" s="243"/>
      <c r="N3183" s="244"/>
      <c r="O3183" s="92"/>
      <c r="P3183" s="92"/>
      <c r="Q3183" s="92"/>
      <c r="R3183" s="92"/>
      <c r="S3183" s="92"/>
      <c r="T3183" s="93"/>
      <c r="U3183" s="39"/>
      <c r="V3183" s="39"/>
      <c r="W3183" s="39"/>
      <c r="X3183" s="39"/>
      <c r="Y3183" s="39"/>
      <c r="Z3183" s="39"/>
      <c r="AA3183" s="39"/>
      <c r="AB3183" s="39"/>
      <c r="AC3183" s="39"/>
      <c r="AD3183" s="39"/>
      <c r="AE3183" s="39"/>
      <c r="AT3183" s="18" t="s">
        <v>216</v>
      </c>
      <c r="AU3183" s="18" t="s">
        <v>85</v>
      </c>
    </row>
    <row r="3184" s="13" customFormat="1">
      <c r="A3184" s="13"/>
      <c r="B3184" s="245"/>
      <c r="C3184" s="246"/>
      <c r="D3184" s="247" t="s">
        <v>218</v>
      </c>
      <c r="E3184" s="248" t="s">
        <v>1</v>
      </c>
      <c r="F3184" s="249" t="s">
        <v>219</v>
      </c>
      <c r="G3184" s="246"/>
      <c r="H3184" s="248" t="s">
        <v>1</v>
      </c>
      <c r="I3184" s="250"/>
      <c r="J3184" s="246"/>
      <c r="K3184" s="246"/>
      <c r="L3184" s="251"/>
      <c r="M3184" s="252"/>
      <c r="N3184" s="253"/>
      <c r="O3184" s="253"/>
      <c r="P3184" s="253"/>
      <c r="Q3184" s="253"/>
      <c r="R3184" s="253"/>
      <c r="S3184" s="253"/>
      <c r="T3184" s="254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T3184" s="255" t="s">
        <v>218</v>
      </c>
      <c r="AU3184" s="255" t="s">
        <v>85</v>
      </c>
      <c r="AV3184" s="13" t="s">
        <v>83</v>
      </c>
      <c r="AW3184" s="13" t="s">
        <v>32</v>
      </c>
      <c r="AX3184" s="13" t="s">
        <v>76</v>
      </c>
      <c r="AY3184" s="255" t="s">
        <v>205</v>
      </c>
    </row>
    <row r="3185" s="13" customFormat="1">
      <c r="A3185" s="13"/>
      <c r="B3185" s="245"/>
      <c r="C3185" s="246"/>
      <c r="D3185" s="247" t="s">
        <v>218</v>
      </c>
      <c r="E3185" s="248" t="s">
        <v>1</v>
      </c>
      <c r="F3185" s="249" t="s">
        <v>220</v>
      </c>
      <c r="G3185" s="246"/>
      <c r="H3185" s="248" t="s">
        <v>1</v>
      </c>
      <c r="I3185" s="250"/>
      <c r="J3185" s="246"/>
      <c r="K3185" s="246"/>
      <c r="L3185" s="251"/>
      <c r="M3185" s="252"/>
      <c r="N3185" s="253"/>
      <c r="O3185" s="253"/>
      <c r="P3185" s="253"/>
      <c r="Q3185" s="253"/>
      <c r="R3185" s="253"/>
      <c r="S3185" s="253"/>
      <c r="T3185" s="254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T3185" s="255" t="s">
        <v>218</v>
      </c>
      <c r="AU3185" s="255" t="s">
        <v>85</v>
      </c>
      <c r="AV3185" s="13" t="s">
        <v>83</v>
      </c>
      <c r="AW3185" s="13" t="s">
        <v>32</v>
      </c>
      <c r="AX3185" s="13" t="s">
        <v>76</v>
      </c>
      <c r="AY3185" s="255" t="s">
        <v>205</v>
      </c>
    </row>
    <row r="3186" s="13" customFormat="1">
      <c r="A3186" s="13"/>
      <c r="B3186" s="245"/>
      <c r="C3186" s="246"/>
      <c r="D3186" s="247" t="s">
        <v>218</v>
      </c>
      <c r="E3186" s="248" t="s">
        <v>1</v>
      </c>
      <c r="F3186" s="249" t="s">
        <v>222</v>
      </c>
      <c r="G3186" s="246"/>
      <c r="H3186" s="248" t="s">
        <v>1</v>
      </c>
      <c r="I3186" s="250"/>
      <c r="J3186" s="246"/>
      <c r="K3186" s="246"/>
      <c r="L3186" s="251"/>
      <c r="M3186" s="252"/>
      <c r="N3186" s="253"/>
      <c r="O3186" s="253"/>
      <c r="P3186" s="253"/>
      <c r="Q3186" s="253"/>
      <c r="R3186" s="253"/>
      <c r="S3186" s="253"/>
      <c r="T3186" s="254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T3186" s="255" t="s">
        <v>218</v>
      </c>
      <c r="AU3186" s="255" t="s">
        <v>85</v>
      </c>
      <c r="AV3186" s="13" t="s">
        <v>83</v>
      </c>
      <c r="AW3186" s="13" t="s">
        <v>32</v>
      </c>
      <c r="AX3186" s="13" t="s">
        <v>76</v>
      </c>
      <c r="AY3186" s="255" t="s">
        <v>205</v>
      </c>
    </row>
    <row r="3187" s="13" customFormat="1">
      <c r="A3187" s="13"/>
      <c r="B3187" s="245"/>
      <c r="C3187" s="246"/>
      <c r="D3187" s="247" t="s">
        <v>218</v>
      </c>
      <c r="E3187" s="248" t="s">
        <v>1</v>
      </c>
      <c r="F3187" s="249" t="s">
        <v>1281</v>
      </c>
      <c r="G3187" s="246"/>
      <c r="H3187" s="248" t="s">
        <v>1</v>
      </c>
      <c r="I3187" s="250"/>
      <c r="J3187" s="246"/>
      <c r="K3187" s="246"/>
      <c r="L3187" s="251"/>
      <c r="M3187" s="252"/>
      <c r="N3187" s="253"/>
      <c r="O3187" s="253"/>
      <c r="P3187" s="253"/>
      <c r="Q3187" s="253"/>
      <c r="R3187" s="253"/>
      <c r="S3187" s="253"/>
      <c r="T3187" s="254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T3187" s="255" t="s">
        <v>218</v>
      </c>
      <c r="AU3187" s="255" t="s">
        <v>85</v>
      </c>
      <c r="AV3187" s="13" t="s">
        <v>83</v>
      </c>
      <c r="AW3187" s="13" t="s">
        <v>32</v>
      </c>
      <c r="AX3187" s="13" t="s">
        <v>76</v>
      </c>
      <c r="AY3187" s="255" t="s">
        <v>205</v>
      </c>
    </row>
    <row r="3188" s="14" customFormat="1">
      <c r="A3188" s="14"/>
      <c r="B3188" s="256"/>
      <c r="C3188" s="257"/>
      <c r="D3188" s="247" t="s">
        <v>218</v>
      </c>
      <c r="E3188" s="258" t="s">
        <v>1</v>
      </c>
      <c r="F3188" s="259" t="s">
        <v>1806</v>
      </c>
      <c r="G3188" s="257"/>
      <c r="H3188" s="260">
        <v>10.6</v>
      </c>
      <c r="I3188" s="261"/>
      <c r="J3188" s="257"/>
      <c r="K3188" s="257"/>
      <c r="L3188" s="262"/>
      <c r="M3188" s="263"/>
      <c r="N3188" s="264"/>
      <c r="O3188" s="264"/>
      <c r="P3188" s="264"/>
      <c r="Q3188" s="264"/>
      <c r="R3188" s="264"/>
      <c r="S3188" s="264"/>
      <c r="T3188" s="265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T3188" s="266" t="s">
        <v>218</v>
      </c>
      <c r="AU3188" s="266" t="s">
        <v>85</v>
      </c>
      <c r="AV3188" s="14" t="s">
        <v>85</v>
      </c>
      <c r="AW3188" s="14" t="s">
        <v>32</v>
      </c>
      <c r="AX3188" s="14" t="s">
        <v>76</v>
      </c>
      <c r="AY3188" s="266" t="s">
        <v>205</v>
      </c>
    </row>
    <row r="3189" s="14" customFormat="1">
      <c r="A3189" s="14"/>
      <c r="B3189" s="256"/>
      <c r="C3189" s="257"/>
      <c r="D3189" s="247" t="s">
        <v>218</v>
      </c>
      <c r="E3189" s="258" t="s">
        <v>1</v>
      </c>
      <c r="F3189" s="259" t="s">
        <v>1807</v>
      </c>
      <c r="G3189" s="257"/>
      <c r="H3189" s="260">
        <v>7.1799999999999997</v>
      </c>
      <c r="I3189" s="261"/>
      <c r="J3189" s="257"/>
      <c r="K3189" s="257"/>
      <c r="L3189" s="262"/>
      <c r="M3189" s="263"/>
      <c r="N3189" s="264"/>
      <c r="O3189" s="264"/>
      <c r="P3189" s="264"/>
      <c r="Q3189" s="264"/>
      <c r="R3189" s="264"/>
      <c r="S3189" s="264"/>
      <c r="T3189" s="265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T3189" s="266" t="s">
        <v>218</v>
      </c>
      <c r="AU3189" s="266" t="s">
        <v>85</v>
      </c>
      <c r="AV3189" s="14" t="s">
        <v>85</v>
      </c>
      <c r="AW3189" s="14" t="s">
        <v>32</v>
      </c>
      <c r="AX3189" s="14" t="s">
        <v>76</v>
      </c>
      <c r="AY3189" s="266" t="s">
        <v>205</v>
      </c>
    </row>
    <row r="3190" s="14" customFormat="1">
      <c r="A3190" s="14"/>
      <c r="B3190" s="256"/>
      <c r="C3190" s="257"/>
      <c r="D3190" s="247" t="s">
        <v>218</v>
      </c>
      <c r="E3190" s="258" t="s">
        <v>1</v>
      </c>
      <c r="F3190" s="259" t="s">
        <v>1808</v>
      </c>
      <c r="G3190" s="257"/>
      <c r="H3190" s="260">
        <v>288.13</v>
      </c>
      <c r="I3190" s="261"/>
      <c r="J3190" s="257"/>
      <c r="K3190" s="257"/>
      <c r="L3190" s="262"/>
      <c r="M3190" s="263"/>
      <c r="N3190" s="264"/>
      <c r="O3190" s="264"/>
      <c r="P3190" s="264"/>
      <c r="Q3190" s="264"/>
      <c r="R3190" s="264"/>
      <c r="S3190" s="264"/>
      <c r="T3190" s="265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T3190" s="266" t="s">
        <v>218</v>
      </c>
      <c r="AU3190" s="266" t="s">
        <v>85</v>
      </c>
      <c r="AV3190" s="14" t="s">
        <v>85</v>
      </c>
      <c r="AW3190" s="14" t="s">
        <v>32</v>
      </c>
      <c r="AX3190" s="14" t="s">
        <v>76</v>
      </c>
      <c r="AY3190" s="266" t="s">
        <v>205</v>
      </c>
    </row>
    <row r="3191" s="16" customFormat="1">
      <c r="A3191" s="16"/>
      <c r="B3191" s="278"/>
      <c r="C3191" s="279"/>
      <c r="D3191" s="247" t="s">
        <v>218</v>
      </c>
      <c r="E3191" s="280" t="s">
        <v>1</v>
      </c>
      <c r="F3191" s="281" t="s">
        <v>241</v>
      </c>
      <c r="G3191" s="279"/>
      <c r="H3191" s="282">
        <v>305.91000000000003</v>
      </c>
      <c r="I3191" s="283"/>
      <c r="J3191" s="279"/>
      <c r="K3191" s="279"/>
      <c r="L3191" s="284"/>
      <c r="M3191" s="285"/>
      <c r="N3191" s="286"/>
      <c r="O3191" s="286"/>
      <c r="P3191" s="286"/>
      <c r="Q3191" s="286"/>
      <c r="R3191" s="286"/>
      <c r="S3191" s="286"/>
      <c r="T3191" s="287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T3191" s="288" t="s">
        <v>218</v>
      </c>
      <c r="AU3191" s="288" t="s">
        <v>85</v>
      </c>
      <c r="AV3191" s="16" t="s">
        <v>214</v>
      </c>
      <c r="AW3191" s="16" t="s">
        <v>32</v>
      </c>
      <c r="AX3191" s="16" t="s">
        <v>76</v>
      </c>
      <c r="AY3191" s="288" t="s">
        <v>205</v>
      </c>
    </row>
    <row r="3192" s="13" customFormat="1">
      <c r="A3192" s="13"/>
      <c r="B3192" s="245"/>
      <c r="C3192" s="246"/>
      <c r="D3192" s="247" t="s">
        <v>218</v>
      </c>
      <c r="E3192" s="248" t="s">
        <v>1</v>
      </c>
      <c r="F3192" s="249" t="s">
        <v>1285</v>
      </c>
      <c r="G3192" s="246"/>
      <c r="H3192" s="248" t="s">
        <v>1</v>
      </c>
      <c r="I3192" s="250"/>
      <c r="J3192" s="246"/>
      <c r="K3192" s="246"/>
      <c r="L3192" s="251"/>
      <c r="M3192" s="252"/>
      <c r="N3192" s="253"/>
      <c r="O3192" s="253"/>
      <c r="P3192" s="253"/>
      <c r="Q3192" s="253"/>
      <c r="R3192" s="253"/>
      <c r="S3192" s="253"/>
      <c r="T3192" s="254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T3192" s="255" t="s">
        <v>218</v>
      </c>
      <c r="AU3192" s="255" t="s">
        <v>85</v>
      </c>
      <c r="AV3192" s="13" t="s">
        <v>83</v>
      </c>
      <c r="AW3192" s="13" t="s">
        <v>32</v>
      </c>
      <c r="AX3192" s="13" t="s">
        <v>76</v>
      </c>
      <c r="AY3192" s="255" t="s">
        <v>205</v>
      </c>
    </row>
    <row r="3193" s="14" customFormat="1">
      <c r="A3193" s="14"/>
      <c r="B3193" s="256"/>
      <c r="C3193" s="257"/>
      <c r="D3193" s="247" t="s">
        <v>218</v>
      </c>
      <c r="E3193" s="258" t="s">
        <v>1</v>
      </c>
      <c r="F3193" s="259" t="s">
        <v>1809</v>
      </c>
      <c r="G3193" s="257"/>
      <c r="H3193" s="260">
        <v>14.6</v>
      </c>
      <c r="I3193" s="261"/>
      <c r="J3193" s="257"/>
      <c r="K3193" s="257"/>
      <c r="L3193" s="262"/>
      <c r="M3193" s="263"/>
      <c r="N3193" s="264"/>
      <c r="O3193" s="264"/>
      <c r="P3193" s="264"/>
      <c r="Q3193" s="264"/>
      <c r="R3193" s="264"/>
      <c r="S3193" s="264"/>
      <c r="T3193" s="265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T3193" s="266" t="s">
        <v>218</v>
      </c>
      <c r="AU3193" s="266" t="s">
        <v>85</v>
      </c>
      <c r="AV3193" s="14" t="s">
        <v>85</v>
      </c>
      <c r="AW3193" s="14" t="s">
        <v>32</v>
      </c>
      <c r="AX3193" s="14" t="s">
        <v>76</v>
      </c>
      <c r="AY3193" s="266" t="s">
        <v>205</v>
      </c>
    </row>
    <row r="3194" s="16" customFormat="1">
      <c r="A3194" s="16"/>
      <c r="B3194" s="278"/>
      <c r="C3194" s="279"/>
      <c r="D3194" s="247" t="s">
        <v>218</v>
      </c>
      <c r="E3194" s="280" t="s">
        <v>1</v>
      </c>
      <c r="F3194" s="281" t="s">
        <v>241</v>
      </c>
      <c r="G3194" s="279"/>
      <c r="H3194" s="282">
        <v>14.6</v>
      </c>
      <c r="I3194" s="283"/>
      <c r="J3194" s="279"/>
      <c r="K3194" s="279"/>
      <c r="L3194" s="284"/>
      <c r="M3194" s="285"/>
      <c r="N3194" s="286"/>
      <c r="O3194" s="286"/>
      <c r="P3194" s="286"/>
      <c r="Q3194" s="286"/>
      <c r="R3194" s="286"/>
      <c r="S3194" s="286"/>
      <c r="T3194" s="287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/>
      <c r="AT3194" s="288" t="s">
        <v>218</v>
      </c>
      <c r="AU3194" s="288" t="s">
        <v>85</v>
      </c>
      <c r="AV3194" s="16" t="s">
        <v>214</v>
      </c>
      <c r="AW3194" s="16" t="s">
        <v>32</v>
      </c>
      <c r="AX3194" s="16" t="s">
        <v>76</v>
      </c>
      <c r="AY3194" s="288" t="s">
        <v>205</v>
      </c>
    </row>
    <row r="3195" s="13" customFormat="1">
      <c r="A3195" s="13"/>
      <c r="B3195" s="245"/>
      <c r="C3195" s="246"/>
      <c r="D3195" s="247" t="s">
        <v>218</v>
      </c>
      <c r="E3195" s="248" t="s">
        <v>1</v>
      </c>
      <c r="F3195" s="249" t="s">
        <v>2626</v>
      </c>
      <c r="G3195" s="246"/>
      <c r="H3195" s="248" t="s">
        <v>1</v>
      </c>
      <c r="I3195" s="250"/>
      <c r="J3195" s="246"/>
      <c r="K3195" s="246"/>
      <c r="L3195" s="251"/>
      <c r="M3195" s="252"/>
      <c r="N3195" s="253"/>
      <c r="O3195" s="253"/>
      <c r="P3195" s="253"/>
      <c r="Q3195" s="253"/>
      <c r="R3195" s="253"/>
      <c r="S3195" s="253"/>
      <c r="T3195" s="254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T3195" s="255" t="s">
        <v>218</v>
      </c>
      <c r="AU3195" s="255" t="s">
        <v>85</v>
      </c>
      <c r="AV3195" s="13" t="s">
        <v>83</v>
      </c>
      <c r="AW3195" s="13" t="s">
        <v>32</v>
      </c>
      <c r="AX3195" s="13" t="s">
        <v>76</v>
      </c>
      <c r="AY3195" s="255" t="s">
        <v>205</v>
      </c>
    </row>
    <row r="3196" s="13" customFormat="1">
      <c r="A3196" s="13"/>
      <c r="B3196" s="245"/>
      <c r="C3196" s="246"/>
      <c r="D3196" s="247" t="s">
        <v>218</v>
      </c>
      <c r="E3196" s="248" t="s">
        <v>1</v>
      </c>
      <c r="F3196" s="249" t="s">
        <v>222</v>
      </c>
      <c r="G3196" s="246"/>
      <c r="H3196" s="248" t="s">
        <v>1</v>
      </c>
      <c r="I3196" s="250"/>
      <c r="J3196" s="246"/>
      <c r="K3196" s="246"/>
      <c r="L3196" s="251"/>
      <c r="M3196" s="252"/>
      <c r="N3196" s="253"/>
      <c r="O3196" s="253"/>
      <c r="P3196" s="253"/>
      <c r="Q3196" s="253"/>
      <c r="R3196" s="253"/>
      <c r="S3196" s="253"/>
      <c r="T3196" s="254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T3196" s="255" t="s">
        <v>218</v>
      </c>
      <c r="AU3196" s="255" t="s">
        <v>85</v>
      </c>
      <c r="AV3196" s="13" t="s">
        <v>83</v>
      </c>
      <c r="AW3196" s="13" t="s">
        <v>32</v>
      </c>
      <c r="AX3196" s="13" t="s">
        <v>76</v>
      </c>
      <c r="AY3196" s="255" t="s">
        <v>205</v>
      </c>
    </row>
    <row r="3197" s="14" customFormat="1">
      <c r="A3197" s="14"/>
      <c r="B3197" s="256"/>
      <c r="C3197" s="257"/>
      <c r="D3197" s="247" t="s">
        <v>218</v>
      </c>
      <c r="E3197" s="258" t="s">
        <v>1</v>
      </c>
      <c r="F3197" s="259" t="s">
        <v>1282</v>
      </c>
      <c r="G3197" s="257"/>
      <c r="H3197" s="260">
        <v>1.8620000000000001</v>
      </c>
      <c r="I3197" s="261"/>
      <c r="J3197" s="257"/>
      <c r="K3197" s="257"/>
      <c r="L3197" s="262"/>
      <c r="M3197" s="263"/>
      <c r="N3197" s="264"/>
      <c r="O3197" s="264"/>
      <c r="P3197" s="264"/>
      <c r="Q3197" s="264"/>
      <c r="R3197" s="264"/>
      <c r="S3197" s="264"/>
      <c r="T3197" s="265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T3197" s="266" t="s">
        <v>218</v>
      </c>
      <c r="AU3197" s="266" t="s">
        <v>85</v>
      </c>
      <c r="AV3197" s="14" t="s">
        <v>85</v>
      </c>
      <c r="AW3197" s="14" t="s">
        <v>32</v>
      </c>
      <c r="AX3197" s="14" t="s">
        <v>76</v>
      </c>
      <c r="AY3197" s="266" t="s">
        <v>205</v>
      </c>
    </row>
    <row r="3198" s="14" customFormat="1">
      <c r="A3198" s="14"/>
      <c r="B3198" s="256"/>
      <c r="C3198" s="257"/>
      <c r="D3198" s="247" t="s">
        <v>218</v>
      </c>
      <c r="E3198" s="258" t="s">
        <v>1</v>
      </c>
      <c r="F3198" s="259" t="s">
        <v>1283</v>
      </c>
      <c r="G3198" s="257"/>
      <c r="H3198" s="260">
        <v>1.5840000000000001</v>
      </c>
      <c r="I3198" s="261"/>
      <c r="J3198" s="257"/>
      <c r="K3198" s="257"/>
      <c r="L3198" s="262"/>
      <c r="M3198" s="263"/>
      <c r="N3198" s="264"/>
      <c r="O3198" s="264"/>
      <c r="P3198" s="264"/>
      <c r="Q3198" s="264"/>
      <c r="R3198" s="264"/>
      <c r="S3198" s="264"/>
      <c r="T3198" s="265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T3198" s="266" t="s">
        <v>218</v>
      </c>
      <c r="AU3198" s="266" t="s">
        <v>85</v>
      </c>
      <c r="AV3198" s="14" t="s">
        <v>85</v>
      </c>
      <c r="AW3198" s="14" t="s">
        <v>32</v>
      </c>
      <c r="AX3198" s="14" t="s">
        <v>76</v>
      </c>
      <c r="AY3198" s="266" t="s">
        <v>205</v>
      </c>
    </row>
    <row r="3199" s="14" customFormat="1">
      <c r="A3199" s="14"/>
      <c r="B3199" s="256"/>
      <c r="C3199" s="257"/>
      <c r="D3199" s="247" t="s">
        <v>218</v>
      </c>
      <c r="E3199" s="258" t="s">
        <v>1</v>
      </c>
      <c r="F3199" s="259" t="s">
        <v>1284</v>
      </c>
      <c r="G3199" s="257"/>
      <c r="H3199" s="260">
        <v>9.7200000000000006</v>
      </c>
      <c r="I3199" s="261"/>
      <c r="J3199" s="257"/>
      <c r="K3199" s="257"/>
      <c r="L3199" s="262"/>
      <c r="M3199" s="263"/>
      <c r="N3199" s="264"/>
      <c r="O3199" s="264"/>
      <c r="P3199" s="264"/>
      <c r="Q3199" s="264"/>
      <c r="R3199" s="264"/>
      <c r="S3199" s="264"/>
      <c r="T3199" s="265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66" t="s">
        <v>218</v>
      </c>
      <c r="AU3199" s="266" t="s">
        <v>85</v>
      </c>
      <c r="AV3199" s="14" t="s">
        <v>85</v>
      </c>
      <c r="AW3199" s="14" t="s">
        <v>32</v>
      </c>
      <c r="AX3199" s="14" t="s">
        <v>76</v>
      </c>
      <c r="AY3199" s="266" t="s">
        <v>205</v>
      </c>
    </row>
    <row r="3200" s="14" customFormat="1">
      <c r="A3200" s="14"/>
      <c r="B3200" s="256"/>
      <c r="C3200" s="257"/>
      <c r="D3200" s="247" t="s">
        <v>218</v>
      </c>
      <c r="E3200" s="258" t="s">
        <v>1</v>
      </c>
      <c r="F3200" s="259" t="s">
        <v>1286</v>
      </c>
      <c r="G3200" s="257"/>
      <c r="H3200" s="260">
        <v>2.0960000000000001</v>
      </c>
      <c r="I3200" s="261"/>
      <c r="J3200" s="257"/>
      <c r="K3200" s="257"/>
      <c r="L3200" s="262"/>
      <c r="M3200" s="263"/>
      <c r="N3200" s="264"/>
      <c r="O3200" s="264"/>
      <c r="P3200" s="264"/>
      <c r="Q3200" s="264"/>
      <c r="R3200" s="264"/>
      <c r="S3200" s="264"/>
      <c r="T3200" s="265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T3200" s="266" t="s">
        <v>218</v>
      </c>
      <c r="AU3200" s="266" t="s">
        <v>85</v>
      </c>
      <c r="AV3200" s="14" t="s">
        <v>85</v>
      </c>
      <c r="AW3200" s="14" t="s">
        <v>32</v>
      </c>
      <c r="AX3200" s="14" t="s">
        <v>76</v>
      </c>
      <c r="AY3200" s="266" t="s">
        <v>205</v>
      </c>
    </row>
    <row r="3201" s="16" customFormat="1">
      <c r="A3201" s="16"/>
      <c r="B3201" s="278"/>
      <c r="C3201" s="279"/>
      <c r="D3201" s="247" t="s">
        <v>218</v>
      </c>
      <c r="E3201" s="280" t="s">
        <v>1</v>
      </c>
      <c r="F3201" s="281" t="s">
        <v>241</v>
      </c>
      <c r="G3201" s="279"/>
      <c r="H3201" s="282">
        <v>15.262000000000001</v>
      </c>
      <c r="I3201" s="283"/>
      <c r="J3201" s="279"/>
      <c r="K3201" s="279"/>
      <c r="L3201" s="284"/>
      <c r="M3201" s="285"/>
      <c r="N3201" s="286"/>
      <c r="O3201" s="286"/>
      <c r="P3201" s="286"/>
      <c r="Q3201" s="286"/>
      <c r="R3201" s="286"/>
      <c r="S3201" s="286"/>
      <c r="T3201" s="287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T3201" s="288" t="s">
        <v>218</v>
      </c>
      <c r="AU3201" s="288" t="s">
        <v>85</v>
      </c>
      <c r="AV3201" s="16" t="s">
        <v>214</v>
      </c>
      <c r="AW3201" s="16" t="s">
        <v>32</v>
      </c>
      <c r="AX3201" s="16" t="s">
        <v>76</v>
      </c>
      <c r="AY3201" s="288" t="s">
        <v>205</v>
      </c>
    </row>
    <row r="3202" s="15" customFormat="1">
      <c r="A3202" s="15"/>
      <c r="B3202" s="267"/>
      <c r="C3202" s="268"/>
      <c r="D3202" s="247" t="s">
        <v>218</v>
      </c>
      <c r="E3202" s="269" t="s">
        <v>1</v>
      </c>
      <c r="F3202" s="270" t="s">
        <v>229</v>
      </c>
      <c r="G3202" s="268"/>
      <c r="H3202" s="271">
        <v>335.77199999999999</v>
      </c>
      <c r="I3202" s="272"/>
      <c r="J3202" s="268"/>
      <c r="K3202" s="268"/>
      <c r="L3202" s="273"/>
      <c r="M3202" s="274"/>
      <c r="N3202" s="275"/>
      <c r="O3202" s="275"/>
      <c r="P3202" s="275"/>
      <c r="Q3202" s="275"/>
      <c r="R3202" s="275"/>
      <c r="S3202" s="275"/>
      <c r="T3202" s="276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T3202" s="277" t="s">
        <v>218</v>
      </c>
      <c r="AU3202" s="277" t="s">
        <v>85</v>
      </c>
      <c r="AV3202" s="15" t="s">
        <v>213</v>
      </c>
      <c r="AW3202" s="15" t="s">
        <v>32</v>
      </c>
      <c r="AX3202" s="15" t="s">
        <v>83</v>
      </c>
      <c r="AY3202" s="277" t="s">
        <v>205</v>
      </c>
    </row>
    <row r="3203" s="2" customFormat="1" ht="16.5" customHeight="1">
      <c r="A3203" s="39"/>
      <c r="B3203" s="40"/>
      <c r="C3203" s="227" t="s">
        <v>2637</v>
      </c>
      <c r="D3203" s="227" t="s">
        <v>208</v>
      </c>
      <c r="E3203" s="228" t="s">
        <v>2638</v>
      </c>
      <c r="F3203" s="229" t="s">
        <v>2639</v>
      </c>
      <c r="G3203" s="230" t="s">
        <v>398</v>
      </c>
      <c r="H3203" s="231">
        <v>335.77199999999999</v>
      </c>
      <c r="I3203" s="232"/>
      <c r="J3203" s="233">
        <f>ROUND(I3203*H3203,2)</f>
        <v>0</v>
      </c>
      <c r="K3203" s="229" t="s">
        <v>212</v>
      </c>
      <c r="L3203" s="45"/>
      <c r="M3203" s="234" t="s">
        <v>1</v>
      </c>
      <c r="N3203" s="235" t="s">
        <v>41</v>
      </c>
      <c r="O3203" s="92"/>
      <c r="P3203" s="236">
        <f>O3203*H3203</f>
        <v>0</v>
      </c>
      <c r="Q3203" s="236">
        <v>0.00089999999999999998</v>
      </c>
      <c r="R3203" s="236">
        <f>Q3203*H3203</f>
        <v>0.30219479999999999</v>
      </c>
      <c r="S3203" s="236">
        <v>0</v>
      </c>
      <c r="T3203" s="237">
        <f>S3203*H3203</f>
        <v>0</v>
      </c>
      <c r="U3203" s="39"/>
      <c r="V3203" s="39"/>
      <c r="W3203" s="39"/>
      <c r="X3203" s="39"/>
      <c r="Y3203" s="39"/>
      <c r="Z3203" s="39"/>
      <c r="AA3203" s="39"/>
      <c r="AB3203" s="39"/>
      <c r="AC3203" s="39"/>
      <c r="AD3203" s="39"/>
      <c r="AE3203" s="39"/>
      <c r="AR3203" s="238" t="s">
        <v>303</v>
      </c>
      <c r="AT3203" s="238" t="s">
        <v>208</v>
      </c>
      <c r="AU3203" s="238" t="s">
        <v>85</v>
      </c>
      <c r="AY3203" s="18" t="s">
        <v>205</v>
      </c>
      <c r="BE3203" s="239">
        <f>IF(N3203="základní",J3203,0)</f>
        <v>0</v>
      </c>
      <c r="BF3203" s="239">
        <f>IF(N3203="snížená",J3203,0)</f>
        <v>0</v>
      </c>
      <c r="BG3203" s="239">
        <f>IF(N3203="zákl. přenesená",J3203,0)</f>
        <v>0</v>
      </c>
      <c r="BH3203" s="239">
        <f>IF(N3203="sníž. přenesená",J3203,0)</f>
        <v>0</v>
      </c>
      <c r="BI3203" s="239">
        <f>IF(N3203="nulová",J3203,0)</f>
        <v>0</v>
      </c>
      <c r="BJ3203" s="18" t="s">
        <v>83</v>
      </c>
      <c r="BK3203" s="239">
        <f>ROUND(I3203*H3203,2)</f>
        <v>0</v>
      </c>
      <c r="BL3203" s="18" t="s">
        <v>303</v>
      </c>
      <c r="BM3203" s="238" t="s">
        <v>2640</v>
      </c>
    </row>
    <row r="3204" s="2" customFormat="1">
      <c r="A3204" s="39"/>
      <c r="B3204" s="40"/>
      <c r="C3204" s="41"/>
      <c r="D3204" s="240" t="s">
        <v>216</v>
      </c>
      <c r="E3204" s="41"/>
      <c r="F3204" s="241" t="s">
        <v>2641</v>
      </c>
      <c r="G3204" s="41"/>
      <c r="H3204" s="41"/>
      <c r="I3204" s="242"/>
      <c r="J3204" s="41"/>
      <c r="K3204" s="41"/>
      <c r="L3204" s="45"/>
      <c r="M3204" s="243"/>
      <c r="N3204" s="244"/>
      <c r="O3204" s="92"/>
      <c r="P3204" s="92"/>
      <c r="Q3204" s="92"/>
      <c r="R3204" s="92"/>
      <c r="S3204" s="92"/>
      <c r="T3204" s="93"/>
      <c r="U3204" s="39"/>
      <c r="V3204" s="39"/>
      <c r="W3204" s="39"/>
      <c r="X3204" s="39"/>
      <c r="Y3204" s="39"/>
      <c r="Z3204" s="39"/>
      <c r="AA3204" s="39"/>
      <c r="AB3204" s="39"/>
      <c r="AC3204" s="39"/>
      <c r="AD3204" s="39"/>
      <c r="AE3204" s="39"/>
      <c r="AT3204" s="18" t="s">
        <v>216</v>
      </c>
      <c r="AU3204" s="18" t="s">
        <v>85</v>
      </c>
    </row>
    <row r="3205" s="13" customFormat="1">
      <c r="A3205" s="13"/>
      <c r="B3205" s="245"/>
      <c r="C3205" s="246"/>
      <c r="D3205" s="247" t="s">
        <v>218</v>
      </c>
      <c r="E3205" s="248" t="s">
        <v>1</v>
      </c>
      <c r="F3205" s="249" t="s">
        <v>219</v>
      </c>
      <c r="G3205" s="246"/>
      <c r="H3205" s="248" t="s">
        <v>1</v>
      </c>
      <c r="I3205" s="250"/>
      <c r="J3205" s="246"/>
      <c r="K3205" s="246"/>
      <c r="L3205" s="251"/>
      <c r="M3205" s="252"/>
      <c r="N3205" s="253"/>
      <c r="O3205" s="253"/>
      <c r="P3205" s="253"/>
      <c r="Q3205" s="253"/>
      <c r="R3205" s="253"/>
      <c r="S3205" s="253"/>
      <c r="T3205" s="254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T3205" s="255" t="s">
        <v>218</v>
      </c>
      <c r="AU3205" s="255" t="s">
        <v>85</v>
      </c>
      <c r="AV3205" s="13" t="s">
        <v>83</v>
      </c>
      <c r="AW3205" s="13" t="s">
        <v>32</v>
      </c>
      <c r="AX3205" s="13" t="s">
        <v>76</v>
      </c>
      <c r="AY3205" s="255" t="s">
        <v>205</v>
      </c>
    </row>
    <row r="3206" s="13" customFormat="1">
      <c r="A3206" s="13"/>
      <c r="B3206" s="245"/>
      <c r="C3206" s="246"/>
      <c r="D3206" s="247" t="s">
        <v>218</v>
      </c>
      <c r="E3206" s="248" t="s">
        <v>1</v>
      </c>
      <c r="F3206" s="249" t="s">
        <v>220</v>
      </c>
      <c r="G3206" s="246"/>
      <c r="H3206" s="248" t="s">
        <v>1</v>
      </c>
      <c r="I3206" s="250"/>
      <c r="J3206" s="246"/>
      <c r="K3206" s="246"/>
      <c r="L3206" s="251"/>
      <c r="M3206" s="252"/>
      <c r="N3206" s="253"/>
      <c r="O3206" s="253"/>
      <c r="P3206" s="253"/>
      <c r="Q3206" s="253"/>
      <c r="R3206" s="253"/>
      <c r="S3206" s="253"/>
      <c r="T3206" s="254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T3206" s="255" t="s">
        <v>218</v>
      </c>
      <c r="AU3206" s="255" t="s">
        <v>85</v>
      </c>
      <c r="AV3206" s="13" t="s">
        <v>83</v>
      </c>
      <c r="AW3206" s="13" t="s">
        <v>32</v>
      </c>
      <c r="AX3206" s="13" t="s">
        <v>76</v>
      </c>
      <c r="AY3206" s="255" t="s">
        <v>205</v>
      </c>
    </row>
    <row r="3207" s="13" customFormat="1">
      <c r="A3207" s="13"/>
      <c r="B3207" s="245"/>
      <c r="C3207" s="246"/>
      <c r="D3207" s="247" t="s">
        <v>218</v>
      </c>
      <c r="E3207" s="248" t="s">
        <v>1</v>
      </c>
      <c r="F3207" s="249" t="s">
        <v>222</v>
      </c>
      <c r="G3207" s="246"/>
      <c r="H3207" s="248" t="s">
        <v>1</v>
      </c>
      <c r="I3207" s="250"/>
      <c r="J3207" s="246"/>
      <c r="K3207" s="246"/>
      <c r="L3207" s="251"/>
      <c r="M3207" s="252"/>
      <c r="N3207" s="253"/>
      <c r="O3207" s="253"/>
      <c r="P3207" s="253"/>
      <c r="Q3207" s="253"/>
      <c r="R3207" s="253"/>
      <c r="S3207" s="253"/>
      <c r="T3207" s="254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T3207" s="255" t="s">
        <v>218</v>
      </c>
      <c r="AU3207" s="255" t="s">
        <v>85</v>
      </c>
      <c r="AV3207" s="13" t="s">
        <v>83</v>
      </c>
      <c r="AW3207" s="13" t="s">
        <v>32</v>
      </c>
      <c r="AX3207" s="13" t="s">
        <v>76</v>
      </c>
      <c r="AY3207" s="255" t="s">
        <v>205</v>
      </c>
    </row>
    <row r="3208" s="13" customFormat="1">
      <c r="A3208" s="13"/>
      <c r="B3208" s="245"/>
      <c r="C3208" s="246"/>
      <c r="D3208" s="247" t="s">
        <v>218</v>
      </c>
      <c r="E3208" s="248" t="s">
        <v>1</v>
      </c>
      <c r="F3208" s="249" t="s">
        <v>1281</v>
      </c>
      <c r="G3208" s="246"/>
      <c r="H3208" s="248" t="s">
        <v>1</v>
      </c>
      <c r="I3208" s="250"/>
      <c r="J3208" s="246"/>
      <c r="K3208" s="246"/>
      <c r="L3208" s="251"/>
      <c r="M3208" s="252"/>
      <c r="N3208" s="253"/>
      <c r="O3208" s="253"/>
      <c r="P3208" s="253"/>
      <c r="Q3208" s="253"/>
      <c r="R3208" s="253"/>
      <c r="S3208" s="253"/>
      <c r="T3208" s="254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T3208" s="255" t="s">
        <v>218</v>
      </c>
      <c r="AU3208" s="255" t="s">
        <v>85</v>
      </c>
      <c r="AV3208" s="13" t="s">
        <v>83</v>
      </c>
      <c r="AW3208" s="13" t="s">
        <v>32</v>
      </c>
      <c r="AX3208" s="13" t="s">
        <v>76</v>
      </c>
      <c r="AY3208" s="255" t="s">
        <v>205</v>
      </c>
    </row>
    <row r="3209" s="14" customFormat="1">
      <c r="A3209" s="14"/>
      <c r="B3209" s="256"/>
      <c r="C3209" s="257"/>
      <c r="D3209" s="247" t="s">
        <v>218</v>
      </c>
      <c r="E3209" s="258" t="s">
        <v>1</v>
      </c>
      <c r="F3209" s="259" t="s">
        <v>1806</v>
      </c>
      <c r="G3209" s="257"/>
      <c r="H3209" s="260">
        <v>10.6</v>
      </c>
      <c r="I3209" s="261"/>
      <c r="J3209" s="257"/>
      <c r="K3209" s="257"/>
      <c r="L3209" s="262"/>
      <c r="M3209" s="263"/>
      <c r="N3209" s="264"/>
      <c r="O3209" s="264"/>
      <c r="P3209" s="264"/>
      <c r="Q3209" s="264"/>
      <c r="R3209" s="264"/>
      <c r="S3209" s="264"/>
      <c r="T3209" s="265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T3209" s="266" t="s">
        <v>218</v>
      </c>
      <c r="AU3209" s="266" t="s">
        <v>85</v>
      </c>
      <c r="AV3209" s="14" t="s">
        <v>85</v>
      </c>
      <c r="AW3209" s="14" t="s">
        <v>32</v>
      </c>
      <c r="AX3209" s="14" t="s">
        <v>76</v>
      </c>
      <c r="AY3209" s="266" t="s">
        <v>205</v>
      </c>
    </row>
    <row r="3210" s="14" customFormat="1">
      <c r="A3210" s="14"/>
      <c r="B3210" s="256"/>
      <c r="C3210" s="257"/>
      <c r="D3210" s="247" t="s">
        <v>218</v>
      </c>
      <c r="E3210" s="258" t="s">
        <v>1</v>
      </c>
      <c r="F3210" s="259" t="s">
        <v>1807</v>
      </c>
      <c r="G3210" s="257"/>
      <c r="H3210" s="260">
        <v>7.1799999999999997</v>
      </c>
      <c r="I3210" s="261"/>
      <c r="J3210" s="257"/>
      <c r="K3210" s="257"/>
      <c r="L3210" s="262"/>
      <c r="M3210" s="263"/>
      <c r="N3210" s="264"/>
      <c r="O3210" s="264"/>
      <c r="P3210" s="264"/>
      <c r="Q3210" s="264"/>
      <c r="R3210" s="264"/>
      <c r="S3210" s="264"/>
      <c r="T3210" s="265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T3210" s="266" t="s">
        <v>218</v>
      </c>
      <c r="AU3210" s="266" t="s">
        <v>85</v>
      </c>
      <c r="AV3210" s="14" t="s">
        <v>85</v>
      </c>
      <c r="AW3210" s="14" t="s">
        <v>32</v>
      </c>
      <c r="AX3210" s="14" t="s">
        <v>76</v>
      </c>
      <c r="AY3210" s="266" t="s">
        <v>205</v>
      </c>
    </row>
    <row r="3211" s="14" customFormat="1">
      <c r="A3211" s="14"/>
      <c r="B3211" s="256"/>
      <c r="C3211" s="257"/>
      <c r="D3211" s="247" t="s">
        <v>218</v>
      </c>
      <c r="E3211" s="258" t="s">
        <v>1</v>
      </c>
      <c r="F3211" s="259" t="s">
        <v>1808</v>
      </c>
      <c r="G3211" s="257"/>
      <c r="H3211" s="260">
        <v>288.13</v>
      </c>
      <c r="I3211" s="261"/>
      <c r="J3211" s="257"/>
      <c r="K3211" s="257"/>
      <c r="L3211" s="262"/>
      <c r="M3211" s="263"/>
      <c r="N3211" s="264"/>
      <c r="O3211" s="264"/>
      <c r="P3211" s="264"/>
      <c r="Q3211" s="264"/>
      <c r="R3211" s="264"/>
      <c r="S3211" s="264"/>
      <c r="T3211" s="265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T3211" s="266" t="s">
        <v>218</v>
      </c>
      <c r="AU3211" s="266" t="s">
        <v>85</v>
      </c>
      <c r="AV3211" s="14" t="s">
        <v>85</v>
      </c>
      <c r="AW3211" s="14" t="s">
        <v>32</v>
      </c>
      <c r="AX3211" s="14" t="s">
        <v>76</v>
      </c>
      <c r="AY3211" s="266" t="s">
        <v>205</v>
      </c>
    </row>
    <row r="3212" s="16" customFormat="1">
      <c r="A3212" s="16"/>
      <c r="B3212" s="278"/>
      <c r="C3212" s="279"/>
      <c r="D3212" s="247" t="s">
        <v>218</v>
      </c>
      <c r="E3212" s="280" t="s">
        <v>1</v>
      </c>
      <c r="F3212" s="281" t="s">
        <v>241</v>
      </c>
      <c r="G3212" s="279"/>
      <c r="H3212" s="282">
        <v>305.91000000000003</v>
      </c>
      <c r="I3212" s="283"/>
      <c r="J3212" s="279"/>
      <c r="K3212" s="279"/>
      <c r="L3212" s="284"/>
      <c r="M3212" s="285"/>
      <c r="N3212" s="286"/>
      <c r="O3212" s="286"/>
      <c r="P3212" s="286"/>
      <c r="Q3212" s="286"/>
      <c r="R3212" s="286"/>
      <c r="S3212" s="286"/>
      <c r="T3212" s="287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T3212" s="288" t="s">
        <v>218</v>
      </c>
      <c r="AU3212" s="288" t="s">
        <v>85</v>
      </c>
      <c r="AV3212" s="16" t="s">
        <v>214</v>
      </c>
      <c r="AW3212" s="16" t="s">
        <v>32</v>
      </c>
      <c r="AX3212" s="16" t="s">
        <v>76</v>
      </c>
      <c r="AY3212" s="288" t="s">
        <v>205</v>
      </c>
    </row>
    <row r="3213" s="13" customFormat="1">
      <c r="A3213" s="13"/>
      <c r="B3213" s="245"/>
      <c r="C3213" s="246"/>
      <c r="D3213" s="247" t="s">
        <v>218</v>
      </c>
      <c r="E3213" s="248" t="s">
        <v>1</v>
      </c>
      <c r="F3213" s="249" t="s">
        <v>1285</v>
      </c>
      <c r="G3213" s="246"/>
      <c r="H3213" s="248" t="s">
        <v>1</v>
      </c>
      <c r="I3213" s="250"/>
      <c r="J3213" s="246"/>
      <c r="K3213" s="246"/>
      <c r="L3213" s="251"/>
      <c r="M3213" s="252"/>
      <c r="N3213" s="253"/>
      <c r="O3213" s="253"/>
      <c r="P3213" s="253"/>
      <c r="Q3213" s="253"/>
      <c r="R3213" s="253"/>
      <c r="S3213" s="253"/>
      <c r="T3213" s="254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55" t="s">
        <v>218</v>
      </c>
      <c r="AU3213" s="255" t="s">
        <v>85</v>
      </c>
      <c r="AV3213" s="13" t="s">
        <v>83</v>
      </c>
      <c r="AW3213" s="13" t="s">
        <v>32</v>
      </c>
      <c r="AX3213" s="13" t="s">
        <v>76</v>
      </c>
      <c r="AY3213" s="255" t="s">
        <v>205</v>
      </c>
    </row>
    <row r="3214" s="14" customFormat="1">
      <c r="A3214" s="14"/>
      <c r="B3214" s="256"/>
      <c r="C3214" s="257"/>
      <c r="D3214" s="247" t="s">
        <v>218</v>
      </c>
      <c r="E3214" s="258" t="s">
        <v>1</v>
      </c>
      <c r="F3214" s="259" t="s">
        <v>1809</v>
      </c>
      <c r="G3214" s="257"/>
      <c r="H3214" s="260">
        <v>14.6</v>
      </c>
      <c r="I3214" s="261"/>
      <c r="J3214" s="257"/>
      <c r="K3214" s="257"/>
      <c r="L3214" s="262"/>
      <c r="M3214" s="263"/>
      <c r="N3214" s="264"/>
      <c r="O3214" s="264"/>
      <c r="P3214" s="264"/>
      <c r="Q3214" s="264"/>
      <c r="R3214" s="264"/>
      <c r="S3214" s="264"/>
      <c r="T3214" s="265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T3214" s="266" t="s">
        <v>218</v>
      </c>
      <c r="AU3214" s="266" t="s">
        <v>85</v>
      </c>
      <c r="AV3214" s="14" t="s">
        <v>85</v>
      </c>
      <c r="AW3214" s="14" t="s">
        <v>32</v>
      </c>
      <c r="AX3214" s="14" t="s">
        <v>76</v>
      </c>
      <c r="AY3214" s="266" t="s">
        <v>205</v>
      </c>
    </row>
    <row r="3215" s="16" customFormat="1">
      <c r="A3215" s="16"/>
      <c r="B3215" s="278"/>
      <c r="C3215" s="279"/>
      <c r="D3215" s="247" t="s">
        <v>218</v>
      </c>
      <c r="E3215" s="280" t="s">
        <v>1</v>
      </c>
      <c r="F3215" s="281" t="s">
        <v>241</v>
      </c>
      <c r="G3215" s="279"/>
      <c r="H3215" s="282">
        <v>14.6</v>
      </c>
      <c r="I3215" s="283"/>
      <c r="J3215" s="279"/>
      <c r="K3215" s="279"/>
      <c r="L3215" s="284"/>
      <c r="M3215" s="285"/>
      <c r="N3215" s="286"/>
      <c r="O3215" s="286"/>
      <c r="P3215" s="286"/>
      <c r="Q3215" s="286"/>
      <c r="R3215" s="286"/>
      <c r="S3215" s="286"/>
      <c r="T3215" s="287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T3215" s="288" t="s">
        <v>218</v>
      </c>
      <c r="AU3215" s="288" t="s">
        <v>85</v>
      </c>
      <c r="AV3215" s="16" t="s">
        <v>214</v>
      </c>
      <c r="AW3215" s="16" t="s">
        <v>32</v>
      </c>
      <c r="AX3215" s="16" t="s">
        <v>76</v>
      </c>
      <c r="AY3215" s="288" t="s">
        <v>205</v>
      </c>
    </row>
    <row r="3216" s="13" customFormat="1">
      <c r="A3216" s="13"/>
      <c r="B3216" s="245"/>
      <c r="C3216" s="246"/>
      <c r="D3216" s="247" t="s">
        <v>218</v>
      </c>
      <c r="E3216" s="248" t="s">
        <v>1</v>
      </c>
      <c r="F3216" s="249" t="s">
        <v>2626</v>
      </c>
      <c r="G3216" s="246"/>
      <c r="H3216" s="248" t="s">
        <v>1</v>
      </c>
      <c r="I3216" s="250"/>
      <c r="J3216" s="246"/>
      <c r="K3216" s="246"/>
      <c r="L3216" s="251"/>
      <c r="M3216" s="252"/>
      <c r="N3216" s="253"/>
      <c r="O3216" s="253"/>
      <c r="P3216" s="253"/>
      <c r="Q3216" s="253"/>
      <c r="R3216" s="253"/>
      <c r="S3216" s="253"/>
      <c r="T3216" s="254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T3216" s="255" t="s">
        <v>218</v>
      </c>
      <c r="AU3216" s="255" t="s">
        <v>85</v>
      </c>
      <c r="AV3216" s="13" t="s">
        <v>83</v>
      </c>
      <c r="AW3216" s="13" t="s">
        <v>32</v>
      </c>
      <c r="AX3216" s="13" t="s">
        <v>76</v>
      </c>
      <c r="AY3216" s="255" t="s">
        <v>205</v>
      </c>
    </row>
    <row r="3217" s="13" customFormat="1">
      <c r="A3217" s="13"/>
      <c r="B3217" s="245"/>
      <c r="C3217" s="246"/>
      <c r="D3217" s="247" t="s">
        <v>218</v>
      </c>
      <c r="E3217" s="248" t="s">
        <v>1</v>
      </c>
      <c r="F3217" s="249" t="s">
        <v>222</v>
      </c>
      <c r="G3217" s="246"/>
      <c r="H3217" s="248" t="s">
        <v>1</v>
      </c>
      <c r="I3217" s="250"/>
      <c r="J3217" s="246"/>
      <c r="K3217" s="246"/>
      <c r="L3217" s="251"/>
      <c r="M3217" s="252"/>
      <c r="N3217" s="253"/>
      <c r="O3217" s="253"/>
      <c r="P3217" s="253"/>
      <c r="Q3217" s="253"/>
      <c r="R3217" s="253"/>
      <c r="S3217" s="253"/>
      <c r="T3217" s="254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T3217" s="255" t="s">
        <v>218</v>
      </c>
      <c r="AU3217" s="255" t="s">
        <v>85</v>
      </c>
      <c r="AV3217" s="13" t="s">
        <v>83</v>
      </c>
      <c r="AW3217" s="13" t="s">
        <v>32</v>
      </c>
      <c r="AX3217" s="13" t="s">
        <v>76</v>
      </c>
      <c r="AY3217" s="255" t="s">
        <v>205</v>
      </c>
    </row>
    <row r="3218" s="14" customFormat="1">
      <c r="A3218" s="14"/>
      <c r="B3218" s="256"/>
      <c r="C3218" s="257"/>
      <c r="D3218" s="247" t="s">
        <v>218</v>
      </c>
      <c r="E3218" s="258" t="s">
        <v>1</v>
      </c>
      <c r="F3218" s="259" t="s">
        <v>1282</v>
      </c>
      <c r="G3218" s="257"/>
      <c r="H3218" s="260">
        <v>1.8620000000000001</v>
      </c>
      <c r="I3218" s="261"/>
      <c r="J3218" s="257"/>
      <c r="K3218" s="257"/>
      <c r="L3218" s="262"/>
      <c r="M3218" s="263"/>
      <c r="N3218" s="264"/>
      <c r="O3218" s="264"/>
      <c r="P3218" s="264"/>
      <c r="Q3218" s="264"/>
      <c r="R3218" s="264"/>
      <c r="S3218" s="264"/>
      <c r="T3218" s="265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T3218" s="266" t="s">
        <v>218</v>
      </c>
      <c r="AU3218" s="266" t="s">
        <v>85</v>
      </c>
      <c r="AV3218" s="14" t="s">
        <v>85</v>
      </c>
      <c r="AW3218" s="14" t="s">
        <v>32</v>
      </c>
      <c r="AX3218" s="14" t="s">
        <v>76</v>
      </c>
      <c r="AY3218" s="266" t="s">
        <v>205</v>
      </c>
    </row>
    <row r="3219" s="14" customFormat="1">
      <c r="A3219" s="14"/>
      <c r="B3219" s="256"/>
      <c r="C3219" s="257"/>
      <c r="D3219" s="247" t="s">
        <v>218</v>
      </c>
      <c r="E3219" s="258" t="s">
        <v>1</v>
      </c>
      <c r="F3219" s="259" t="s">
        <v>1283</v>
      </c>
      <c r="G3219" s="257"/>
      <c r="H3219" s="260">
        <v>1.5840000000000001</v>
      </c>
      <c r="I3219" s="261"/>
      <c r="J3219" s="257"/>
      <c r="K3219" s="257"/>
      <c r="L3219" s="262"/>
      <c r="M3219" s="263"/>
      <c r="N3219" s="264"/>
      <c r="O3219" s="264"/>
      <c r="P3219" s="264"/>
      <c r="Q3219" s="264"/>
      <c r="R3219" s="264"/>
      <c r="S3219" s="264"/>
      <c r="T3219" s="265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T3219" s="266" t="s">
        <v>218</v>
      </c>
      <c r="AU3219" s="266" t="s">
        <v>85</v>
      </c>
      <c r="AV3219" s="14" t="s">
        <v>85</v>
      </c>
      <c r="AW3219" s="14" t="s">
        <v>32</v>
      </c>
      <c r="AX3219" s="14" t="s">
        <v>76</v>
      </c>
      <c r="AY3219" s="266" t="s">
        <v>205</v>
      </c>
    </row>
    <row r="3220" s="14" customFormat="1">
      <c r="A3220" s="14"/>
      <c r="B3220" s="256"/>
      <c r="C3220" s="257"/>
      <c r="D3220" s="247" t="s">
        <v>218</v>
      </c>
      <c r="E3220" s="258" t="s">
        <v>1</v>
      </c>
      <c r="F3220" s="259" t="s">
        <v>1284</v>
      </c>
      <c r="G3220" s="257"/>
      <c r="H3220" s="260">
        <v>9.7200000000000006</v>
      </c>
      <c r="I3220" s="261"/>
      <c r="J3220" s="257"/>
      <c r="K3220" s="257"/>
      <c r="L3220" s="262"/>
      <c r="M3220" s="263"/>
      <c r="N3220" s="264"/>
      <c r="O3220" s="264"/>
      <c r="P3220" s="264"/>
      <c r="Q3220" s="264"/>
      <c r="R3220" s="264"/>
      <c r="S3220" s="264"/>
      <c r="T3220" s="265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T3220" s="266" t="s">
        <v>218</v>
      </c>
      <c r="AU3220" s="266" t="s">
        <v>85</v>
      </c>
      <c r="AV3220" s="14" t="s">
        <v>85</v>
      </c>
      <c r="AW3220" s="14" t="s">
        <v>32</v>
      </c>
      <c r="AX3220" s="14" t="s">
        <v>76</v>
      </c>
      <c r="AY3220" s="266" t="s">
        <v>205</v>
      </c>
    </row>
    <row r="3221" s="14" customFormat="1">
      <c r="A3221" s="14"/>
      <c r="B3221" s="256"/>
      <c r="C3221" s="257"/>
      <c r="D3221" s="247" t="s">
        <v>218</v>
      </c>
      <c r="E3221" s="258" t="s">
        <v>1</v>
      </c>
      <c r="F3221" s="259" t="s">
        <v>1286</v>
      </c>
      <c r="G3221" s="257"/>
      <c r="H3221" s="260">
        <v>2.0960000000000001</v>
      </c>
      <c r="I3221" s="261"/>
      <c r="J3221" s="257"/>
      <c r="K3221" s="257"/>
      <c r="L3221" s="262"/>
      <c r="M3221" s="263"/>
      <c r="N3221" s="264"/>
      <c r="O3221" s="264"/>
      <c r="P3221" s="264"/>
      <c r="Q3221" s="264"/>
      <c r="R3221" s="264"/>
      <c r="S3221" s="264"/>
      <c r="T3221" s="265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T3221" s="266" t="s">
        <v>218</v>
      </c>
      <c r="AU3221" s="266" t="s">
        <v>85</v>
      </c>
      <c r="AV3221" s="14" t="s">
        <v>85</v>
      </c>
      <c r="AW3221" s="14" t="s">
        <v>32</v>
      </c>
      <c r="AX3221" s="14" t="s">
        <v>76</v>
      </c>
      <c r="AY3221" s="266" t="s">
        <v>205</v>
      </c>
    </row>
    <row r="3222" s="16" customFormat="1">
      <c r="A3222" s="16"/>
      <c r="B3222" s="278"/>
      <c r="C3222" s="279"/>
      <c r="D3222" s="247" t="s">
        <v>218</v>
      </c>
      <c r="E3222" s="280" t="s">
        <v>1</v>
      </c>
      <c r="F3222" s="281" t="s">
        <v>241</v>
      </c>
      <c r="G3222" s="279"/>
      <c r="H3222" s="282">
        <v>15.262000000000001</v>
      </c>
      <c r="I3222" s="283"/>
      <c r="J3222" s="279"/>
      <c r="K3222" s="279"/>
      <c r="L3222" s="284"/>
      <c r="M3222" s="285"/>
      <c r="N3222" s="286"/>
      <c r="O3222" s="286"/>
      <c r="P3222" s="286"/>
      <c r="Q3222" s="286"/>
      <c r="R3222" s="286"/>
      <c r="S3222" s="286"/>
      <c r="T3222" s="287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T3222" s="288" t="s">
        <v>218</v>
      </c>
      <c r="AU3222" s="288" t="s">
        <v>85</v>
      </c>
      <c r="AV3222" s="16" t="s">
        <v>214</v>
      </c>
      <c r="AW3222" s="16" t="s">
        <v>32</v>
      </c>
      <c r="AX3222" s="16" t="s">
        <v>76</v>
      </c>
      <c r="AY3222" s="288" t="s">
        <v>205</v>
      </c>
    </row>
    <row r="3223" s="15" customFormat="1">
      <c r="A3223" s="15"/>
      <c r="B3223" s="267"/>
      <c r="C3223" s="268"/>
      <c r="D3223" s="247" t="s">
        <v>218</v>
      </c>
      <c r="E3223" s="269" t="s">
        <v>1</v>
      </c>
      <c r="F3223" s="270" t="s">
        <v>229</v>
      </c>
      <c r="G3223" s="268"/>
      <c r="H3223" s="271">
        <v>335.77199999999999</v>
      </c>
      <c r="I3223" s="272"/>
      <c r="J3223" s="268"/>
      <c r="K3223" s="268"/>
      <c r="L3223" s="273"/>
      <c r="M3223" s="274"/>
      <c r="N3223" s="275"/>
      <c r="O3223" s="275"/>
      <c r="P3223" s="275"/>
      <c r="Q3223" s="275"/>
      <c r="R3223" s="275"/>
      <c r="S3223" s="275"/>
      <c r="T3223" s="276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T3223" s="277" t="s">
        <v>218</v>
      </c>
      <c r="AU3223" s="277" t="s">
        <v>85</v>
      </c>
      <c r="AV3223" s="15" t="s">
        <v>213</v>
      </c>
      <c r="AW3223" s="15" t="s">
        <v>32</v>
      </c>
      <c r="AX3223" s="15" t="s">
        <v>83</v>
      </c>
      <c r="AY3223" s="277" t="s">
        <v>205</v>
      </c>
    </row>
    <row r="3224" s="2" customFormat="1" ht="16.5" customHeight="1">
      <c r="A3224" s="39"/>
      <c r="B3224" s="40"/>
      <c r="C3224" s="227" t="s">
        <v>2642</v>
      </c>
      <c r="D3224" s="227" t="s">
        <v>208</v>
      </c>
      <c r="E3224" s="228" t="s">
        <v>2643</v>
      </c>
      <c r="F3224" s="229" t="s">
        <v>2644</v>
      </c>
      <c r="G3224" s="230" t="s">
        <v>255</v>
      </c>
      <c r="H3224" s="231">
        <v>101.74</v>
      </c>
      <c r="I3224" s="232"/>
      <c r="J3224" s="233">
        <f>ROUND(I3224*H3224,2)</f>
        <v>0</v>
      </c>
      <c r="K3224" s="229" t="s">
        <v>212</v>
      </c>
      <c r="L3224" s="45"/>
      <c r="M3224" s="234" t="s">
        <v>1</v>
      </c>
      <c r="N3224" s="235" t="s">
        <v>41</v>
      </c>
      <c r="O3224" s="92"/>
      <c r="P3224" s="236">
        <f>O3224*H3224</f>
        <v>0</v>
      </c>
      <c r="Q3224" s="236">
        <v>0.0031199999999999999</v>
      </c>
      <c r="R3224" s="236">
        <f>Q3224*H3224</f>
        <v>0.31742879999999996</v>
      </c>
      <c r="S3224" s="236">
        <v>0</v>
      </c>
      <c r="T3224" s="237">
        <f>S3224*H3224</f>
        <v>0</v>
      </c>
      <c r="U3224" s="39"/>
      <c r="V3224" s="39"/>
      <c r="W3224" s="39"/>
      <c r="X3224" s="39"/>
      <c r="Y3224" s="39"/>
      <c r="Z3224" s="39"/>
      <c r="AA3224" s="39"/>
      <c r="AB3224" s="39"/>
      <c r="AC3224" s="39"/>
      <c r="AD3224" s="39"/>
      <c r="AE3224" s="39"/>
      <c r="AR3224" s="238" t="s">
        <v>303</v>
      </c>
      <c r="AT3224" s="238" t="s">
        <v>208</v>
      </c>
      <c r="AU3224" s="238" t="s">
        <v>85</v>
      </c>
      <c r="AY3224" s="18" t="s">
        <v>205</v>
      </c>
      <c r="BE3224" s="239">
        <f>IF(N3224="základní",J3224,0)</f>
        <v>0</v>
      </c>
      <c r="BF3224" s="239">
        <f>IF(N3224="snížená",J3224,0)</f>
        <v>0</v>
      </c>
      <c r="BG3224" s="239">
        <f>IF(N3224="zákl. přenesená",J3224,0)</f>
        <v>0</v>
      </c>
      <c r="BH3224" s="239">
        <f>IF(N3224="sníž. přenesená",J3224,0)</f>
        <v>0</v>
      </c>
      <c r="BI3224" s="239">
        <f>IF(N3224="nulová",J3224,0)</f>
        <v>0</v>
      </c>
      <c r="BJ3224" s="18" t="s">
        <v>83</v>
      </c>
      <c r="BK3224" s="239">
        <f>ROUND(I3224*H3224,2)</f>
        <v>0</v>
      </c>
      <c r="BL3224" s="18" t="s">
        <v>303</v>
      </c>
      <c r="BM3224" s="238" t="s">
        <v>2645</v>
      </c>
    </row>
    <row r="3225" s="2" customFormat="1">
      <c r="A3225" s="39"/>
      <c r="B3225" s="40"/>
      <c r="C3225" s="41"/>
      <c r="D3225" s="240" t="s">
        <v>216</v>
      </c>
      <c r="E3225" s="41"/>
      <c r="F3225" s="241" t="s">
        <v>2646</v>
      </c>
      <c r="G3225" s="41"/>
      <c r="H3225" s="41"/>
      <c r="I3225" s="242"/>
      <c r="J3225" s="41"/>
      <c r="K3225" s="41"/>
      <c r="L3225" s="45"/>
      <c r="M3225" s="243"/>
      <c r="N3225" s="244"/>
      <c r="O3225" s="92"/>
      <c r="P3225" s="92"/>
      <c r="Q3225" s="92"/>
      <c r="R3225" s="92"/>
      <c r="S3225" s="92"/>
      <c r="T3225" s="93"/>
      <c r="U3225" s="39"/>
      <c r="V3225" s="39"/>
      <c r="W3225" s="39"/>
      <c r="X3225" s="39"/>
      <c r="Y3225" s="39"/>
      <c r="Z3225" s="39"/>
      <c r="AA3225" s="39"/>
      <c r="AB3225" s="39"/>
      <c r="AC3225" s="39"/>
      <c r="AD3225" s="39"/>
      <c r="AE3225" s="39"/>
      <c r="AT3225" s="18" t="s">
        <v>216</v>
      </c>
      <c r="AU3225" s="18" t="s">
        <v>85</v>
      </c>
    </row>
    <row r="3226" s="13" customFormat="1">
      <c r="A3226" s="13"/>
      <c r="B3226" s="245"/>
      <c r="C3226" s="246"/>
      <c r="D3226" s="247" t="s">
        <v>218</v>
      </c>
      <c r="E3226" s="248" t="s">
        <v>1</v>
      </c>
      <c r="F3226" s="249" t="s">
        <v>219</v>
      </c>
      <c r="G3226" s="246"/>
      <c r="H3226" s="248" t="s">
        <v>1</v>
      </c>
      <c r="I3226" s="250"/>
      <c r="J3226" s="246"/>
      <c r="K3226" s="246"/>
      <c r="L3226" s="251"/>
      <c r="M3226" s="252"/>
      <c r="N3226" s="253"/>
      <c r="O3226" s="253"/>
      <c r="P3226" s="253"/>
      <c r="Q3226" s="253"/>
      <c r="R3226" s="253"/>
      <c r="S3226" s="253"/>
      <c r="T3226" s="254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T3226" s="255" t="s">
        <v>218</v>
      </c>
      <c r="AU3226" s="255" t="s">
        <v>85</v>
      </c>
      <c r="AV3226" s="13" t="s">
        <v>83</v>
      </c>
      <c r="AW3226" s="13" t="s">
        <v>32</v>
      </c>
      <c r="AX3226" s="13" t="s">
        <v>76</v>
      </c>
      <c r="AY3226" s="255" t="s">
        <v>205</v>
      </c>
    </row>
    <row r="3227" s="13" customFormat="1">
      <c r="A3227" s="13"/>
      <c r="B3227" s="245"/>
      <c r="C3227" s="246"/>
      <c r="D3227" s="247" t="s">
        <v>218</v>
      </c>
      <c r="E3227" s="248" t="s">
        <v>1</v>
      </c>
      <c r="F3227" s="249" t="s">
        <v>220</v>
      </c>
      <c r="G3227" s="246"/>
      <c r="H3227" s="248" t="s">
        <v>1</v>
      </c>
      <c r="I3227" s="250"/>
      <c r="J3227" s="246"/>
      <c r="K3227" s="246"/>
      <c r="L3227" s="251"/>
      <c r="M3227" s="252"/>
      <c r="N3227" s="253"/>
      <c r="O3227" s="253"/>
      <c r="P3227" s="253"/>
      <c r="Q3227" s="253"/>
      <c r="R3227" s="253"/>
      <c r="S3227" s="253"/>
      <c r="T3227" s="254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255" t="s">
        <v>218</v>
      </c>
      <c r="AU3227" s="255" t="s">
        <v>85</v>
      </c>
      <c r="AV3227" s="13" t="s">
        <v>83</v>
      </c>
      <c r="AW3227" s="13" t="s">
        <v>32</v>
      </c>
      <c r="AX3227" s="13" t="s">
        <v>76</v>
      </c>
      <c r="AY3227" s="255" t="s">
        <v>205</v>
      </c>
    </row>
    <row r="3228" s="13" customFormat="1">
      <c r="A3228" s="13"/>
      <c r="B3228" s="245"/>
      <c r="C3228" s="246"/>
      <c r="D3228" s="247" t="s">
        <v>218</v>
      </c>
      <c r="E3228" s="248" t="s">
        <v>1</v>
      </c>
      <c r="F3228" s="249" t="s">
        <v>222</v>
      </c>
      <c r="G3228" s="246"/>
      <c r="H3228" s="248" t="s">
        <v>1</v>
      </c>
      <c r="I3228" s="250"/>
      <c r="J3228" s="246"/>
      <c r="K3228" s="246"/>
      <c r="L3228" s="251"/>
      <c r="M3228" s="252"/>
      <c r="N3228" s="253"/>
      <c r="O3228" s="253"/>
      <c r="P3228" s="253"/>
      <c r="Q3228" s="253"/>
      <c r="R3228" s="253"/>
      <c r="S3228" s="253"/>
      <c r="T3228" s="254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T3228" s="255" t="s">
        <v>218</v>
      </c>
      <c r="AU3228" s="255" t="s">
        <v>85</v>
      </c>
      <c r="AV3228" s="13" t="s">
        <v>83</v>
      </c>
      <c r="AW3228" s="13" t="s">
        <v>32</v>
      </c>
      <c r="AX3228" s="13" t="s">
        <v>76</v>
      </c>
      <c r="AY3228" s="255" t="s">
        <v>205</v>
      </c>
    </row>
    <row r="3229" s="13" customFormat="1">
      <c r="A3229" s="13"/>
      <c r="B3229" s="245"/>
      <c r="C3229" s="246"/>
      <c r="D3229" s="247" t="s">
        <v>218</v>
      </c>
      <c r="E3229" s="248" t="s">
        <v>1</v>
      </c>
      <c r="F3229" s="249" t="s">
        <v>1281</v>
      </c>
      <c r="G3229" s="246"/>
      <c r="H3229" s="248" t="s">
        <v>1</v>
      </c>
      <c r="I3229" s="250"/>
      <c r="J3229" s="246"/>
      <c r="K3229" s="246"/>
      <c r="L3229" s="251"/>
      <c r="M3229" s="252"/>
      <c r="N3229" s="253"/>
      <c r="O3229" s="253"/>
      <c r="P3229" s="253"/>
      <c r="Q3229" s="253"/>
      <c r="R3229" s="253"/>
      <c r="S3229" s="253"/>
      <c r="T3229" s="254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T3229" s="255" t="s">
        <v>218</v>
      </c>
      <c r="AU3229" s="255" t="s">
        <v>85</v>
      </c>
      <c r="AV3229" s="13" t="s">
        <v>83</v>
      </c>
      <c r="AW3229" s="13" t="s">
        <v>32</v>
      </c>
      <c r="AX3229" s="13" t="s">
        <v>76</v>
      </c>
      <c r="AY3229" s="255" t="s">
        <v>205</v>
      </c>
    </row>
    <row r="3230" s="14" customFormat="1">
      <c r="A3230" s="14"/>
      <c r="B3230" s="256"/>
      <c r="C3230" s="257"/>
      <c r="D3230" s="247" t="s">
        <v>218</v>
      </c>
      <c r="E3230" s="258" t="s">
        <v>1</v>
      </c>
      <c r="F3230" s="259" t="s">
        <v>2647</v>
      </c>
      <c r="G3230" s="257"/>
      <c r="H3230" s="260">
        <v>12.41</v>
      </c>
      <c r="I3230" s="261"/>
      <c r="J3230" s="257"/>
      <c r="K3230" s="257"/>
      <c r="L3230" s="262"/>
      <c r="M3230" s="263"/>
      <c r="N3230" s="264"/>
      <c r="O3230" s="264"/>
      <c r="P3230" s="264"/>
      <c r="Q3230" s="264"/>
      <c r="R3230" s="264"/>
      <c r="S3230" s="264"/>
      <c r="T3230" s="265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T3230" s="266" t="s">
        <v>218</v>
      </c>
      <c r="AU3230" s="266" t="s">
        <v>85</v>
      </c>
      <c r="AV3230" s="14" t="s">
        <v>85</v>
      </c>
      <c r="AW3230" s="14" t="s">
        <v>32</v>
      </c>
      <c r="AX3230" s="14" t="s">
        <v>76</v>
      </c>
      <c r="AY3230" s="266" t="s">
        <v>205</v>
      </c>
    </row>
    <row r="3231" s="14" customFormat="1">
      <c r="A3231" s="14"/>
      <c r="B3231" s="256"/>
      <c r="C3231" s="257"/>
      <c r="D3231" s="247" t="s">
        <v>218</v>
      </c>
      <c r="E3231" s="258" t="s">
        <v>1</v>
      </c>
      <c r="F3231" s="259" t="s">
        <v>2648</v>
      </c>
      <c r="G3231" s="257"/>
      <c r="H3231" s="260">
        <v>10.560000000000001</v>
      </c>
      <c r="I3231" s="261"/>
      <c r="J3231" s="257"/>
      <c r="K3231" s="257"/>
      <c r="L3231" s="262"/>
      <c r="M3231" s="263"/>
      <c r="N3231" s="264"/>
      <c r="O3231" s="264"/>
      <c r="P3231" s="264"/>
      <c r="Q3231" s="264"/>
      <c r="R3231" s="264"/>
      <c r="S3231" s="264"/>
      <c r="T3231" s="265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T3231" s="266" t="s">
        <v>218</v>
      </c>
      <c r="AU3231" s="266" t="s">
        <v>85</v>
      </c>
      <c r="AV3231" s="14" t="s">
        <v>85</v>
      </c>
      <c r="AW3231" s="14" t="s">
        <v>32</v>
      </c>
      <c r="AX3231" s="14" t="s">
        <v>76</v>
      </c>
      <c r="AY3231" s="266" t="s">
        <v>205</v>
      </c>
    </row>
    <row r="3232" s="14" customFormat="1">
      <c r="A3232" s="14"/>
      <c r="B3232" s="256"/>
      <c r="C3232" s="257"/>
      <c r="D3232" s="247" t="s">
        <v>218</v>
      </c>
      <c r="E3232" s="258" t="s">
        <v>1</v>
      </c>
      <c r="F3232" s="259" t="s">
        <v>2649</v>
      </c>
      <c r="G3232" s="257"/>
      <c r="H3232" s="260">
        <v>64.799999999999997</v>
      </c>
      <c r="I3232" s="261"/>
      <c r="J3232" s="257"/>
      <c r="K3232" s="257"/>
      <c r="L3232" s="262"/>
      <c r="M3232" s="263"/>
      <c r="N3232" s="264"/>
      <c r="O3232" s="264"/>
      <c r="P3232" s="264"/>
      <c r="Q3232" s="264"/>
      <c r="R3232" s="264"/>
      <c r="S3232" s="264"/>
      <c r="T3232" s="265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T3232" s="266" t="s">
        <v>218</v>
      </c>
      <c r="AU3232" s="266" t="s">
        <v>85</v>
      </c>
      <c r="AV3232" s="14" t="s">
        <v>85</v>
      </c>
      <c r="AW3232" s="14" t="s">
        <v>32</v>
      </c>
      <c r="AX3232" s="14" t="s">
        <v>76</v>
      </c>
      <c r="AY3232" s="266" t="s">
        <v>205</v>
      </c>
    </row>
    <row r="3233" s="16" customFormat="1">
      <c r="A3233" s="16"/>
      <c r="B3233" s="278"/>
      <c r="C3233" s="279"/>
      <c r="D3233" s="247" t="s">
        <v>218</v>
      </c>
      <c r="E3233" s="280" t="s">
        <v>1</v>
      </c>
      <c r="F3233" s="281" t="s">
        <v>241</v>
      </c>
      <c r="G3233" s="279"/>
      <c r="H3233" s="282">
        <v>87.769999999999996</v>
      </c>
      <c r="I3233" s="283"/>
      <c r="J3233" s="279"/>
      <c r="K3233" s="279"/>
      <c r="L3233" s="284"/>
      <c r="M3233" s="285"/>
      <c r="N3233" s="286"/>
      <c r="O3233" s="286"/>
      <c r="P3233" s="286"/>
      <c r="Q3233" s="286"/>
      <c r="R3233" s="286"/>
      <c r="S3233" s="286"/>
      <c r="T3233" s="287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/>
      <c r="AT3233" s="288" t="s">
        <v>218</v>
      </c>
      <c r="AU3233" s="288" t="s">
        <v>85</v>
      </c>
      <c r="AV3233" s="16" t="s">
        <v>214</v>
      </c>
      <c r="AW3233" s="16" t="s">
        <v>32</v>
      </c>
      <c r="AX3233" s="16" t="s">
        <v>76</v>
      </c>
      <c r="AY3233" s="288" t="s">
        <v>205</v>
      </c>
    </row>
    <row r="3234" s="13" customFormat="1">
      <c r="A3234" s="13"/>
      <c r="B3234" s="245"/>
      <c r="C3234" s="246"/>
      <c r="D3234" s="247" t="s">
        <v>218</v>
      </c>
      <c r="E3234" s="248" t="s">
        <v>1</v>
      </c>
      <c r="F3234" s="249" t="s">
        <v>1285</v>
      </c>
      <c r="G3234" s="246"/>
      <c r="H3234" s="248" t="s">
        <v>1</v>
      </c>
      <c r="I3234" s="250"/>
      <c r="J3234" s="246"/>
      <c r="K3234" s="246"/>
      <c r="L3234" s="251"/>
      <c r="M3234" s="252"/>
      <c r="N3234" s="253"/>
      <c r="O3234" s="253"/>
      <c r="P3234" s="253"/>
      <c r="Q3234" s="253"/>
      <c r="R3234" s="253"/>
      <c r="S3234" s="253"/>
      <c r="T3234" s="254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T3234" s="255" t="s">
        <v>218</v>
      </c>
      <c r="AU3234" s="255" t="s">
        <v>85</v>
      </c>
      <c r="AV3234" s="13" t="s">
        <v>83</v>
      </c>
      <c r="AW3234" s="13" t="s">
        <v>32</v>
      </c>
      <c r="AX3234" s="13" t="s">
        <v>76</v>
      </c>
      <c r="AY3234" s="255" t="s">
        <v>205</v>
      </c>
    </row>
    <row r="3235" s="14" customFormat="1">
      <c r="A3235" s="14"/>
      <c r="B3235" s="256"/>
      <c r="C3235" s="257"/>
      <c r="D3235" s="247" t="s">
        <v>218</v>
      </c>
      <c r="E3235" s="258" t="s">
        <v>1</v>
      </c>
      <c r="F3235" s="259" t="s">
        <v>2650</v>
      </c>
      <c r="G3235" s="257"/>
      <c r="H3235" s="260">
        <v>13.970000000000001</v>
      </c>
      <c r="I3235" s="261"/>
      <c r="J3235" s="257"/>
      <c r="K3235" s="257"/>
      <c r="L3235" s="262"/>
      <c r="M3235" s="263"/>
      <c r="N3235" s="264"/>
      <c r="O3235" s="264"/>
      <c r="P3235" s="264"/>
      <c r="Q3235" s="264"/>
      <c r="R3235" s="264"/>
      <c r="S3235" s="264"/>
      <c r="T3235" s="265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T3235" s="266" t="s">
        <v>218</v>
      </c>
      <c r="AU3235" s="266" t="s">
        <v>85</v>
      </c>
      <c r="AV3235" s="14" t="s">
        <v>85</v>
      </c>
      <c r="AW3235" s="14" t="s">
        <v>32</v>
      </c>
      <c r="AX3235" s="14" t="s">
        <v>76</v>
      </c>
      <c r="AY3235" s="266" t="s">
        <v>205</v>
      </c>
    </row>
    <row r="3236" s="16" customFormat="1">
      <c r="A3236" s="16"/>
      <c r="B3236" s="278"/>
      <c r="C3236" s="279"/>
      <c r="D3236" s="247" t="s">
        <v>218</v>
      </c>
      <c r="E3236" s="280" t="s">
        <v>1</v>
      </c>
      <c r="F3236" s="281" t="s">
        <v>241</v>
      </c>
      <c r="G3236" s="279"/>
      <c r="H3236" s="282">
        <v>13.970000000000001</v>
      </c>
      <c r="I3236" s="283"/>
      <c r="J3236" s="279"/>
      <c r="K3236" s="279"/>
      <c r="L3236" s="284"/>
      <c r="M3236" s="285"/>
      <c r="N3236" s="286"/>
      <c r="O3236" s="286"/>
      <c r="P3236" s="286"/>
      <c r="Q3236" s="286"/>
      <c r="R3236" s="286"/>
      <c r="S3236" s="286"/>
      <c r="T3236" s="287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/>
      <c r="AT3236" s="288" t="s">
        <v>218</v>
      </c>
      <c r="AU3236" s="288" t="s">
        <v>85</v>
      </c>
      <c r="AV3236" s="16" t="s">
        <v>214</v>
      </c>
      <c r="AW3236" s="16" t="s">
        <v>32</v>
      </c>
      <c r="AX3236" s="16" t="s">
        <v>76</v>
      </c>
      <c r="AY3236" s="288" t="s">
        <v>205</v>
      </c>
    </row>
    <row r="3237" s="15" customFormat="1">
      <c r="A3237" s="15"/>
      <c r="B3237" s="267"/>
      <c r="C3237" s="268"/>
      <c r="D3237" s="247" t="s">
        <v>218</v>
      </c>
      <c r="E3237" s="269" t="s">
        <v>1</v>
      </c>
      <c r="F3237" s="270" t="s">
        <v>229</v>
      </c>
      <c r="G3237" s="268"/>
      <c r="H3237" s="271">
        <v>101.74</v>
      </c>
      <c r="I3237" s="272"/>
      <c r="J3237" s="268"/>
      <c r="K3237" s="268"/>
      <c r="L3237" s="273"/>
      <c r="M3237" s="274"/>
      <c r="N3237" s="275"/>
      <c r="O3237" s="275"/>
      <c r="P3237" s="275"/>
      <c r="Q3237" s="275"/>
      <c r="R3237" s="275"/>
      <c r="S3237" s="275"/>
      <c r="T3237" s="276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T3237" s="277" t="s">
        <v>218</v>
      </c>
      <c r="AU3237" s="277" t="s">
        <v>85</v>
      </c>
      <c r="AV3237" s="15" t="s">
        <v>213</v>
      </c>
      <c r="AW3237" s="15" t="s">
        <v>32</v>
      </c>
      <c r="AX3237" s="15" t="s">
        <v>83</v>
      </c>
      <c r="AY3237" s="277" t="s">
        <v>205</v>
      </c>
    </row>
    <row r="3238" s="2" customFormat="1" ht="24.15" customHeight="1">
      <c r="A3238" s="39"/>
      <c r="B3238" s="40"/>
      <c r="C3238" s="227" t="s">
        <v>2651</v>
      </c>
      <c r="D3238" s="227" t="s">
        <v>208</v>
      </c>
      <c r="E3238" s="228" t="s">
        <v>2652</v>
      </c>
      <c r="F3238" s="229" t="s">
        <v>2653</v>
      </c>
      <c r="G3238" s="230" t="s">
        <v>357</v>
      </c>
      <c r="H3238" s="231">
        <v>1.9430000000000001</v>
      </c>
      <c r="I3238" s="232"/>
      <c r="J3238" s="233">
        <f>ROUND(I3238*H3238,2)</f>
        <v>0</v>
      </c>
      <c r="K3238" s="229" t="s">
        <v>212</v>
      </c>
      <c r="L3238" s="45"/>
      <c r="M3238" s="234" t="s">
        <v>1</v>
      </c>
      <c r="N3238" s="235" t="s">
        <v>41</v>
      </c>
      <c r="O3238" s="92"/>
      <c r="P3238" s="236">
        <f>O3238*H3238</f>
        <v>0</v>
      </c>
      <c r="Q3238" s="236">
        <v>0</v>
      </c>
      <c r="R3238" s="236">
        <f>Q3238*H3238</f>
        <v>0</v>
      </c>
      <c r="S3238" s="236">
        <v>0</v>
      </c>
      <c r="T3238" s="237">
        <f>S3238*H3238</f>
        <v>0</v>
      </c>
      <c r="U3238" s="39"/>
      <c r="V3238" s="39"/>
      <c r="W3238" s="39"/>
      <c r="X3238" s="39"/>
      <c r="Y3238" s="39"/>
      <c r="Z3238" s="39"/>
      <c r="AA3238" s="39"/>
      <c r="AB3238" s="39"/>
      <c r="AC3238" s="39"/>
      <c r="AD3238" s="39"/>
      <c r="AE3238" s="39"/>
      <c r="AR3238" s="238" t="s">
        <v>303</v>
      </c>
      <c r="AT3238" s="238" t="s">
        <v>208</v>
      </c>
      <c r="AU3238" s="238" t="s">
        <v>85</v>
      </c>
      <c r="AY3238" s="18" t="s">
        <v>205</v>
      </c>
      <c r="BE3238" s="239">
        <f>IF(N3238="základní",J3238,0)</f>
        <v>0</v>
      </c>
      <c r="BF3238" s="239">
        <f>IF(N3238="snížená",J3238,0)</f>
        <v>0</v>
      </c>
      <c r="BG3238" s="239">
        <f>IF(N3238="zákl. přenesená",J3238,0)</f>
        <v>0</v>
      </c>
      <c r="BH3238" s="239">
        <f>IF(N3238="sníž. přenesená",J3238,0)</f>
        <v>0</v>
      </c>
      <c r="BI3238" s="239">
        <f>IF(N3238="nulová",J3238,0)</f>
        <v>0</v>
      </c>
      <c r="BJ3238" s="18" t="s">
        <v>83</v>
      </c>
      <c r="BK3238" s="239">
        <f>ROUND(I3238*H3238,2)</f>
        <v>0</v>
      </c>
      <c r="BL3238" s="18" t="s">
        <v>303</v>
      </c>
      <c r="BM3238" s="238" t="s">
        <v>2654</v>
      </c>
    </row>
    <row r="3239" s="2" customFormat="1">
      <c r="A3239" s="39"/>
      <c r="B3239" s="40"/>
      <c r="C3239" s="41"/>
      <c r="D3239" s="240" t="s">
        <v>216</v>
      </c>
      <c r="E3239" s="41"/>
      <c r="F3239" s="241" t="s">
        <v>2655</v>
      </c>
      <c r="G3239" s="41"/>
      <c r="H3239" s="41"/>
      <c r="I3239" s="242"/>
      <c r="J3239" s="41"/>
      <c r="K3239" s="41"/>
      <c r="L3239" s="45"/>
      <c r="M3239" s="243"/>
      <c r="N3239" s="244"/>
      <c r="O3239" s="92"/>
      <c r="P3239" s="92"/>
      <c r="Q3239" s="92"/>
      <c r="R3239" s="92"/>
      <c r="S3239" s="92"/>
      <c r="T3239" s="93"/>
      <c r="U3239" s="39"/>
      <c r="V3239" s="39"/>
      <c r="W3239" s="39"/>
      <c r="X3239" s="39"/>
      <c r="Y3239" s="39"/>
      <c r="Z3239" s="39"/>
      <c r="AA3239" s="39"/>
      <c r="AB3239" s="39"/>
      <c r="AC3239" s="39"/>
      <c r="AD3239" s="39"/>
      <c r="AE3239" s="39"/>
      <c r="AT3239" s="18" t="s">
        <v>216</v>
      </c>
      <c r="AU3239" s="18" t="s">
        <v>85</v>
      </c>
    </row>
    <row r="3240" s="12" customFormat="1" ht="22.8" customHeight="1">
      <c r="A3240" s="12"/>
      <c r="B3240" s="211"/>
      <c r="C3240" s="212"/>
      <c r="D3240" s="213" t="s">
        <v>75</v>
      </c>
      <c r="E3240" s="225" t="s">
        <v>2656</v>
      </c>
      <c r="F3240" s="225" t="s">
        <v>2657</v>
      </c>
      <c r="G3240" s="212"/>
      <c r="H3240" s="212"/>
      <c r="I3240" s="215"/>
      <c r="J3240" s="226">
        <f>BK3240</f>
        <v>0</v>
      </c>
      <c r="K3240" s="212"/>
      <c r="L3240" s="217"/>
      <c r="M3240" s="218"/>
      <c r="N3240" s="219"/>
      <c r="O3240" s="219"/>
      <c r="P3240" s="220">
        <f>SUM(P3241:P3346)</f>
        <v>0</v>
      </c>
      <c r="Q3240" s="219"/>
      <c r="R3240" s="220">
        <f>SUM(R3241:R3346)</f>
        <v>5.104534039999999</v>
      </c>
      <c r="S3240" s="219"/>
      <c r="T3240" s="221">
        <f>SUM(T3241:T3346)</f>
        <v>0</v>
      </c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R3240" s="222" t="s">
        <v>85</v>
      </c>
      <c r="AT3240" s="223" t="s">
        <v>75</v>
      </c>
      <c r="AU3240" s="223" t="s">
        <v>83</v>
      </c>
      <c r="AY3240" s="222" t="s">
        <v>205</v>
      </c>
      <c r="BK3240" s="224">
        <f>SUM(BK3241:BK3346)</f>
        <v>0</v>
      </c>
    </row>
    <row r="3241" s="2" customFormat="1" ht="16.5" customHeight="1">
      <c r="A3241" s="39"/>
      <c r="B3241" s="40"/>
      <c r="C3241" s="227" t="s">
        <v>2658</v>
      </c>
      <c r="D3241" s="227" t="s">
        <v>208</v>
      </c>
      <c r="E3241" s="228" t="s">
        <v>2659</v>
      </c>
      <c r="F3241" s="229" t="s">
        <v>2660</v>
      </c>
      <c r="G3241" s="230" t="s">
        <v>398</v>
      </c>
      <c r="H3241" s="231">
        <v>163.428</v>
      </c>
      <c r="I3241" s="232"/>
      <c r="J3241" s="233">
        <f>ROUND(I3241*H3241,2)</f>
        <v>0</v>
      </c>
      <c r="K3241" s="229" t="s">
        <v>212</v>
      </c>
      <c r="L3241" s="45"/>
      <c r="M3241" s="234" t="s">
        <v>1</v>
      </c>
      <c r="N3241" s="235" t="s">
        <v>41</v>
      </c>
      <c r="O3241" s="92"/>
      <c r="P3241" s="236">
        <f>O3241*H3241</f>
        <v>0</v>
      </c>
      <c r="Q3241" s="236">
        <v>0</v>
      </c>
      <c r="R3241" s="236">
        <f>Q3241*H3241</f>
        <v>0</v>
      </c>
      <c r="S3241" s="236">
        <v>0</v>
      </c>
      <c r="T3241" s="237">
        <f>S3241*H3241</f>
        <v>0</v>
      </c>
      <c r="U3241" s="39"/>
      <c r="V3241" s="39"/>
      <c r="W3241" s="39"/>
      <c r="X3241" s="39"/>
      <c r="Y3241" s="39"/>
      <c r="Z3241" s="39"/>
      <c r="AA3241" s="39"/>
      <c r="AB3241" s="39"/>
      <c r="AC3241" s="39"/>
      <c r="AD3241" s="39"/>
      <c r="AE3241" s="39"/>
      <c r="AR3241" s="238" t="s">
        <v>303</v>
      </c>
      <c r="AT3241" s="238" t="s">
        <v>208</v>
      </c>
      <c r="AU3241" s="238" t="s">
        <v>85</v>
      </c>
      <c r="AY3241" s="18" t="s">
        <v>205</v>
      </c>
      <c r="BE3241" s="239">
        <f>IF(N3241="základní",J3241,0)</f>
        <v>0</v>
      </c>
      <c r="BF3241" s="239">
        <f>IF(N3241="snížená",J3241,0)</f>
        <v>0</v>
      </c>
      <c r="BG3241" s="239">
        <f>IF(N3241="zákl. přenesená",J3241,0)</f>
        <v>0</v>
      </c>
      <c r="BH3241" s="239">
        <f>IF(N3241="sníž. přenesená",J3241,0)</f>
        <v>0</v>
      </c>
      <c r="BI3241" s="239">
        <f>IF(N3241="nulová",J3241,0)</f>
        <v>0</v>
      </c>
      <c r="BJ3241" s="18" t="s">
        <v>83</v>
      </c>
      <c r="BK3241" s="239">
        <f>ROUND(I3241*H3241,2)</f>
        <v>0</v>
      </c>
      <c r="BL3241" s="18" t="s">
        <v>303</v>
      </c>
      <c r="BM3241" s="238" t="s">
        <v>2661</v>
      </c>
    </row>
    <row r="3242" s="2" customFormat="1">
      <c r="A3242" s="39"/>
      <c r="B3242" s="40"/>
      <c r="C3242" s="41"/>
      <c r="D3242" s="240" t="s">
        <v>216</v>
      </c>
      <c r="E3242" s="41"/>
      <c r="F3242" s="241" t="s">
        <v>2662</v>
      </c>
      <c r="G3242" s="41"/>
      <c r="H3242" s="41"/>
      <c r="I3242" s="242"/>
      <c r="J3242" s="41"/>
      <c r="K3242" s="41"/>
      <c r="L3242" s="45"/>
      <c r="M3242" s="243"/>
      <c r="N3242" s="244"/>
      <c r="O3242" s="92"/>
      <c r="P3242" s="92"/>
      <c r="Q3242" s="92"/>
      <c r="R3242" s="92"/>
      <c r="S3242" s="92"/>
      <c r="T3242" s="93"/>
      <c r="U3242" s="39"/>
      <c r="V3242" s="39"/>
      <c r="W3242" s="39"/>
      <c r="X3242" s="39"/>
      <c r="Y3242" s="39"/>
      <c r="Z3242" s="39"/>
      <c r="AA3242" s="39"/>
      <c r="AB3242" s="39"/>
      <c r="AC3242" s="39"/>
      <c r="AD3242" s="39"/>
      <c r="AE3242" s="39"/>
      <c r="AT3242" s="18" t="s">
        <v>216</v>
      </c>
      <c r="AU3242" s="18" t="s">
        <v>85</v>
      </c>
    </row>
    <row r="3243" s="13" customFormat="1">
      <c r="A3243" s="13"/>
      <c r="B3243" s="245"/>
      <c r="C3243" s="246"/>
      <c r="D3243" s="247" t="s">
        <v>218</v>
      </c>
      <c r="E3243" s="248" t="s">
        <v>1</v>
      </c>
      <c r="F3243" s="249" t="s">
        <v>219</v>
      </c>
      <c r="G3243" s="246"/>
      <c r="H3243" s="248" t="s">
        <v>1</v>
      </c>
      <c r="I3243" s="250"/>
      <c r="J3243" s="246"/>
      <c r="K3243" s="246"/>
      <c r="L3243" s="251"/>
      <c r="M3243" s="252"/>
      <c r="N3243" s="253"/>
      <c r="O3243" s="253"/>
      <c r="P3243" s="253"/>
      <c r="Q3243" s="253"/>
      <c r="R3243" s="253"/>
      <c r="S3243" s="253"/>
      <c r="T3243" s="254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T3243" s="255" t="s">
        <v>218</v>
      </c>
      <c r="AU3243" s="255" t="s">
        <v>85</v>
      </c>
      <c r="AV3243" s="13" t="s">
        <v>83</v>
      </c>
      <c r="AW3243" s="13" t="s">
        <v>32</v>
      </c>
      <c r="AX3243" s="13" t="s">
        <v>76</v>
      </c>
      <c r="AY3243" s="255" t="s">
        <v>205</v>
      </c>
    </row>
    <row r="3244" s="13" customFormat="1">
      <c r="A3244" s="13"/>
      <c r="B3244" s="245"/>
      <c r="C3244" s="246"/>
      <c r="D3244" s="247" t="s">
        <v>218</v>
      </c>
      <c r="E3244" s="248" t="s">
        <v>1</v>
      </c>
      <c r="F3244" s="249" t="s">
        <v>220</v>
      </c>
      <c r="G3244" s="246"/>
      <c r="H3244" s="248" t="s">
        <v>1</v>
      </c>
      <c r="I3244" s="250"/>
      <c r="J3244" s="246"/>
      <c r="K3244" s="246"/>
      <c r="L3244" s="251"/>
      <c r="M3244" s="252"/>
      <c r="N3244" s="253"/>
      <c r="O3244" s="253"/>
      <c r="P3244" s="253"/>
      <c r="Q3244" s="253"/>
      <c r="R3244" s="253"/>
      <c r="S3244" s="253"/>
      <c r="T3244" s="254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T3244" s="255" t="s">
        <v>218</v>
      </c>
      <c r="AU3244" s="255" t="s">
        <v>85</v>
      </c>
      <c r="AV3244" s="13" t="s">
        <v>83</v>
      </c>
      <c r="AW3244" s="13" t="s">
        <v>32</v>
      </c>
      <c r="AX3244" s="13" t="s">
        <v>76</v>
      </c>
      <c r="AY3244" s="255" t="s">
        <v>205</v>
      </c>
    </row>
    <row r="3245" s="13" customFormat="1">
      <c r="A3245" s="13"/>
      <c r="B3245" s="245"/>
      <c r="C3245" s="246"/>
      <c r="D3245" s="247" t="s">
        <v>218</v>
      </c>
      <c r="E3245" s="248" t="s">
        <v>1</v>
      </c>
      <c r="F3245" s="249" t="s">
        <v>222</v>
      </c>
      <c r="G3245" s="246"/>
      <c r="H3245" s="248" t="s">
        <v>1</v>
      </c>
      <c r="I3245" s="250"/>
      <c r="J3245" s="246"/>
      <c r="K3245" s="246"/>
      <c r="L3245" s="251"/>
      <c r="M3245" s="252"/>
      <c r="N3245" s="253"/>
      <c r="O3245" s="253"/>
      <c r="P3245" s="253"/>
      <c r="Q3245" s="253"/>
      <c r="R3245" s="253"/>
      <c r="S3245" s="253"/>
      <c r="T3245" s="254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T3245" s="255" t="s">
        <v>218</v>
      </c>
      <c r="AU3245" s="255" t="s">
        <v>85</v>
      </c>
      <c r="AV3245" s="13" t="s">
        <v>83</v>
      </c>
      <c r="AW3245" s="13" t="s">
        <v>32</v>
      </c>
      <c r="AX3245" s="13" t="s">
        <v>76</v>
      </c>
      <c r="AY3245" s="255" t="s">
        <v>205</v>
      </c>
    </row>
    <row r="3246" s="13" customFormat="1">
      <c r="A3246" s="13"/>
      <c r="B3246" s="245"/>
      <c r="C3246" s="246"/>
      <c r="D3246" s="247" t="s">
        <v>218</v>
      </c>
      <c r="E3246" s="248" t="s">
        <v>1</v>
      </c>
      <c r="F3246" s="249" t="s">
        <v>605</v>
      </c>
      <c r="G3246" s="246"/>
      <c r="H3246" s="248" t="s">
        <v>1</v>
      </c>
      <c r="I3246" s="250"/>
      <c r="J3246" s="246"/>
      <c r="K3246" s="246"/>
      <c r="L3246" s="251"/>
      <c r="M3246" s="252"/>
      <c r="N3246" s="253"/>
      <c r="O3246" s="253"/>
      <c r="P3246" s="253"/>
      <c r="Q3246" s="253"/>
      <c r="R3246" s="253"/>
      <c r="S3246" s="253"/>
      <c r="T3246" s="254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T3246" s="255" t="s">
        <v>218</v>
      </c>
      <c r="AU3246" s="255" t="s">
        <v>85</v>
      </c>
      <c r="AV3246" s="13" t="s">
        <v>83</v>
      </c>
      <c r="AW3246" s="13" t="s">
        <v>32</v>
      </c>
      <c r="AX3246" s="13" t="s">
        <v>76</v>
      </c>
      <c r="AY3246" s="255" t="s">
        <v>205</v>
      </c>
    </row>
    <row r="3247" s="14" customFormat="1">
      <c r="A3247" s="14"/>
      <c r="B3247" s="256"/>
      <c r="C3247" s="257"/>
      <c r="D3247" s="247" t="s">
        <v>218</v>
      </c>
      <c r="E3247" s="258" t="s">
        <v>1</v>
      </c>
      <c r="F3247" s="259" t="s">
        <v>2663</v>
      </c>
      <c r="G3247" s="257"/>
      <c r="H3247" s="260">
        <v>27.690000000000001</v>
      </c>
      <c r="I3247" s="261"/>
      <c r="J3247" s="257"/>
      <c r="K3247" s="257"/>
      <c r="L3247" s="262"/>
      <c r="M3247" s="263"/>
      <c r="N3247" s="264"/>
      <c r="O3247" s="264"/>
      <c r="P3247" s="264"/>
      <c r="Q3247" s="264"/>
      <c r="R3247" s="264"/>
      <c r="S3247" s="264"/>
      <c r="T3247" s="265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T3247" s="266" t="s">
        <v>218</v>
      </c>
      <c r="AU3247" s="266" t="s">
        <v>85</v>
      </c>
      <c r="AV3247" s="14" t="s">
        <v>85</v>
      </c>
      <c r="AW3247" s="14" t="s">
        <v>32</v>
      </c>
      <c r="AX3247" s="14" t="s">
        <v>76</v>
      </c>
      <c r="AY3247" s="266" t="s">
        <v>205</v>
      </c>
    </row>
    <row r="3248" s="14" customFormat="1">
      <c r="A3248" s="14"/>
      <c r="B3248" s="256"/>
      <c r="C3248" s="257"/>
      <c r="D3248" s="247" t="s">
        <v>218</v>
      </c>
      <c r="E3248" s="258" t="s">
        <v>1</v>
      </c>
      <c r="F3248" s="259" t="s">
        <v>2664</v>
      </c>
      <c r="G3248" s="257"/>
      <c r="H3248" s="260">
        <v>31.754999999999999</v>
      </c>
      <c r="I3248" s="261"/>
      <c r="J3248" s="257"/>
      <c r="K3248" s="257"/>
      <c r="L3248" s="262"/>
      <c r="M3248" s="263"/>
      <c r="N3248" s="264"/>
      <c r="O3248" s="264"/>
      <c r="P3248" s="264"/>
      <c r="Q3248" s="264"/>
      <c r="R3248" s="264"/>
      <c r="S3248" s="264"/>
      <c r="T3248" s="265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T3248" s="266" t="s">
        <v>218</v>
      </c>
      <c r="AU3248" s="266" t="s">
        <v>85</v>
      </c>
      <c r="AV3248" s="14" t="s">
        <v>85</v>
      </c>
      <c r="AW3248" s="14" t="s">
        <v>32</v>
      </c>
      <c r="AX3248" s="14" t="s">
        <v>76</v>
      </c>
      <c r="AY3248" s="266" t="s">
        <v>205</v>
      </c>
    </row>
    <row r="3249" s="14" customFormat="1">
      <c r="A3249" s="14"/>
      <c r="B3249" s="256"/>
      <c r="C3249" s="257"/>
      <c r="D3249" s="247" t="s">
        <v>218</v>
      </c>
      <c r="E3249" s="258" t="s">
        <v>1</v>
      </c>
      <c r="F3249" s="259" t="s">
        <v>2665</v>
      </c>
      <c r="G3249" s="257"/>
      <c r="H3249" s="260">
        <v>18.355</v>
      </c>
      <c r="I3249" s="261"/>
      <c r="J3249" s="257"/>
      <c r="K3249" s="257"/>
      <c r="L3249" s="262"/>
      <c r="M3249" s="263"/>
      <c r="N3249" s="264"/>
      <c r="O3249" s="264"/>
      <c r="P3249" s="264"/>
      <c r="Q3249" s="264"/>
      <c r="R3249" s="264"/>
      <c r="S3249" s="264"/>
      <c r="T3249" s="265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T3249" s="266" t="s">
        <v>218</v>
      </c>
      <c r="AU3249" s="266" t="s">
        <v>85</v>
      </c>
      <c r="AV3249" s="14" t="s">
        <v>85</v>
      </c>
      <c r="AW3249" s="14" t="s">
        <v>32</v>
      </c>
      <c r="AX3249" s="14" t="s">
        <v>76</v>
      </c>
      <c r="AY3249" s="266" t="s">
        <v>205</v>
      </c>
    </row>
    <row r="3250" s="14" customFormat="1">
      <c r="A3250" s="14"/>
      <c r="B3250" s="256"/>
      <c r="C3250" s="257"/>
      <c r="D3250" s="247" t="s">
        <v>218</v>
      </c>
      <c r="E3250" s="258" t="s">
        <v>1</v>
      </c>
      <c r="F3250" s="259" t="s">
        <v>2666</v>
      </c>
      <c r="G3250" s="257"/>
      <c r="H3250" s="260">
        <v>20.155000000000001</v>
      </c>
      <c r="I3250" s="261"/>
      <c r="J3250" s="257"/>
      <c r="K3250" s="257"/>
      <c r="L3250" s="262"/>
      <c r="M3250" s="263"/>
      <c r="N3250" s="264"/>
      <c r="O3250" s="264"/>
      <c r="P3250" s="264"/>
      <c r="Q3250" s="264"/>
      <c r="R3250" s="264"/>
      <c r="S3250" s="264"/>
      <c r="T3250" s="265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T3250" s="266" t="s">
        <v>218</v>
      </c>
      <c r="AU3250" s="266" t="s">
        <v>85</v>
      </c>
      <c r="AV3250" s="14" t="s">
        <v>85</v>
      </c>
      <c r="AW3250" s="14" t="s">
        <v>32</v>
      </c>
      <c r="AX3250" s="14" t="s">
        <v>76</v>
      </c>
      <c r="AY3250" s="266" t="s">
        <v>205</v>
      </c>
    </row>
    <row r="3251" s="16" customFormat="1">
      <c r="A3251" s="16"/>
      <c r="B3251" s="278"/>
      <c r="C3251" s="279"/>
      <c r="D3251" s="247" t="s">
        <v>218</v>
      </c>
      <c r="E3251" s="280" t="s">
        <v>1</v>
      </c>
      <c r="F3251" s="281" t="s">
        <v>241</v>
      </c>
      <c r="G3251" s="279"/>
      <c r="H3251" s="282">
        <v>97.954999999999998</v>
      </c>
      <c r="I3251" s="283"/>
      <c r="J3251" s="279"/>
      <c r="K3251" s="279"/>
      <c r="L3251" s="284"/>
      <c r="M3251" s="285"/>
      <c r="N3251" s="286"/>
      <c r="O3251" s="286"/>
      <c r="P3251" s="286"/>
      <c r="Q3251" s="286"/>
      <c r="R3251" s="286"/>
      <c r="S3251" s="286"/>
      <c r="T3251" s="287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T3251" s="288" t="s">
        <v>218</v>
      </c>
      <c r="AU3251" s="288" t="s">
        <v>85</v>
      </c>
      <c r="AV3251" s="16" t="s">
        <v>214</v>
      </c>
      <c r="AW3251" s="16" t="s">
        <v>32</v>
      </c>
      <c r="AX3251" s="16" t="s">
        <v>76</v>
      </c>
      <c r="AY3251" s="288" t="s">
        <v>205</v>
      </c>
    </row>
    <row r="3252" s="13" customFormat="1">
      <c r="A3252" s="13"/>
      <c r="B3252" s="245"/>
      <c r="C3252" s="246"/>
      <c r="D3252" s="247" t="s">
        <v>218</v>
      </c>
      <c r="E3252" s="248" t="s">
        <v>1</v>
      </c>
      <c r="F3252" s="249" t="s">
        <v>608</v>
      </c>
      <c r="G3252" s="246"/>
      <c r="H3252" s="248" t="s">
        <v>1</v>
      </c>
      <c r="I3252" s="250"/>
      <c r="J3252" s="246"/>
      <c r="K3252" s="246"/>
      <c r="L3252" s="251"/>
      <c r="M3252" s="252"/>
      <c r="N3252" s="253"/>
      <c r="O3252" s="253"/>
      <c r="P3252" s="253"/>
      <c r="Q3252" s="253"/>
      <c r="R3252" s="253"/>
      <c r="S3252" s="253"/>
      <c r="T3252" s="254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T3252" s="255" t="s">
        <v>218</v>
      </c>
      <c r="AU3252" s="255" t="s">
        <v>85</v>
      </c>
      <c r="AV3252" s="13" t="s">
        <v>83</v>
      </c>
      <c r="AW3252" s="13" t="s">
        <v>32</v>
      </c>
      <c r="AX3252" s="13" t="s">
        <v>76</v>
      </c>
      <c r="AY3252" s="255" t="s">
        <v>205</v>
      </c>
    </row>
    <row r="3253" s="14" customFormat="1">
      <c r="A3253" s="14"/>
      <c r="B3253" s="256"/>
      <c r="C3253" s="257"/>
      <c r="D3253" s="247" t="s">
        <v>218</v>
      </c>
      <c r="E3253" s="258" t="s">
        <v>1</v>
      </c>
      <c r="F3253" s="259" t="s">
        <v>2667</v>
      </c>
      <c r="G3253" s="257"/>
      <c r="H3253" s="260">
        <v>8.2880000000000003</v>
      </c>
      <c r="I3253" s="261"/>
      <c r="J3253" s="257"/>
      <c r="K3253" s="257"/>
      <c r="L3253" s="262"/>
      <c r="M3253" s="263"/>
      <c r="N3253" s="264"/>
      <c r="O3253" s="264"/>
      <c r="P3253" s="264"/>
      <c r="Q3253" s="264"/>
      <c r="R3253" s="264"/>
      <c r="S3253" s="264"/>
      <c r="T3253" s="265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T3253" s="266" t="s">
        <v>218</v>
      </c>
      <c r="AU3253" s="266" t="s">
        <v>85</v>
      </c>
      <c r="AV3253" s="14" t="s">
        <v>85</v>
      </c>
      <c r="AW3253" s="14" t="s">
        <v>32</v>
      </c>
      <c r="AX3253" s="14" t="s">
        <v>76</v>
      </c>
      <c r="AY3253" s="266" t="s">
        <v>205</v>
      </c>
    </row>
    <row r="3254" s="14" customFormat="1">
      <c r="A3254" s="14"/>
      <c r="B3254" s="256"/>
      <c r="C3254" s="257"/>
      <c r="D3254" s="247" t="s">
        <v>218</v>
      </c>
      <c r="E3254" s="258" t="s">
        <v>1</v>
      </c>
      <c r="F3254" s="259" t="s">
        <v>2668</v>
      </c>
      <c r="G3254" s="257"/>
      <c r="H3254" s="260">
        <v>30.875</v>
      </c>
      <c r="I3254" s="261"/>
      <c r="J3254" s="257"/>
      <c r="K3254" s="257"/>
      <c r="L3254" s="262"/>
      <c r="M3254" s="263"/>
      <c r="N3254" s="264"/>
      <c r="O3254" s="264"/>
      <c r="P3254" s="264"/>
      <c r="Q3254" s="264"/>
      <c r="R3254" s="264"/>
      <c r="S3254" s="264"/>
      <c r="T3254" s="265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T3254" s="266" t="s">
        <v>218</v>
      </c>
      <c r="AU3254" s="266" t="s">
        <v>85</v>
      </c>
      <c r="AV3254" s="14" t="s">
        <v>85</v>
      </c>
      <c r="AW3254" s="14" t="s">
        <v>32</v>
      </c>
      <c r="AX3254" s="14" t="s">
        <v>76</v>
      </c>
      <c r="AY3254" s="266" t="s">
        <v>205</v>
      </c>
    </row>
    <row r="3255" s="14" customFormat="1">
      <c r="A3255" s="14"/>
      <c r="B3255" s="256"/>
      <c r="C3255" s="257"/>
      <c r="D3255" s="247" t="s">
        <v>218</v>
      </c>
      <c r="E3255" s="258" t="s">
        <v>1</v>
      </c>
      <c r="F3255" s="259" t="s">
        <v>2669</v>
      </c>
      <c r="G3255" s="257"/>
      <c r="H3255" s="260">
        <v>26.309999999999999</v>
      </c>
      <c r="I3255" s="261"/>
      <c r="J3255" s="257"/>
      <c r="K3255" s="257"/>
      <c r="L3255" s="262"/>
      <c r="M3255" s="263"/>
      <c r="N3255" s="264"/>
      <c r="O3255" s="264"/>
      <c r="P3255" s="264"/>
      <c r="Q3255" s="264"/>
      <c r="R3255" s="264"/>
      <c r="S3255" s="264"/>
      <c r="T3255" s="265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T3255" s="266" t="s">
        <v>218</v>
      </c>
      <c r="AU3255" s="266" t="s">
        <v>85</v>
      </c>
      <c r="AV3255" s="14" t="s">
        <v>85</v>
      </c>
      <c r="AW3255" s="14" t="s">
        <v>32</v>
      </c>
      <c r="AX3255" s="14" t="s">
        <v>76</v>
      </c>
      <c r="AY3255" s="266" t="s">
        <v>205</v>
      </c>
    </row>
    <row r="3256" s="16" customFormat="1">
      <c r="A3256" s="16"/>
      <c r="B3256" s="278"/>
      <c r="C3256" s="279"/>
      <c r="D3256" s="247" t="s">
        <v>218</v>
      </c>
      <c r="E3256" s="280" t="s">
        <v>1</v>
      </c>
      <c r="F3256" s="281" t="s">
        <v>241</v>
      </c>
      <c r="G3256" s="279"/>
      <c r="H3256" s="282">
        <v>65.472999999999999</v>
      </c>
      <c r="I3256" s="283"/>
      <c r="J3256" s="279"/>
      <c r="K3256" s="279"/>
      <c r="L3256" s="284"/>
      <c r="M3256" s="285"/>
      <c r="N3256" s="286"/>
      <c r="O3256" s="286"/>
      <c r="P3256" s="286"/>
      <c r="Q3256" s="286"/>
      <c r="R3256" s="286"/>
      <c r="S3256" s="286"/>
      <c r="T3256" s="287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/>
      <c r="AT3256" s="288" t="s">
        <v>218</v>
      </c>
      <c r="AU3256" s="288" t="s">
        <v>85</v>
      </c>
      <c r="AV3256" s="16" t="s">
        <v>214</v>
      </c>
      <c r="AW3256" s="16" t="s">
        <v>32</v>
      </c>
      <c r="AX3256" s="16" t="s">
        <v>76</v>
      </c>
      <c r="AY3256" s="288" t="s">
        <v>205</v>
      </c>
    </row>
    <row r="3257" s="15" customFormat="1">
      <c r="A3257" s="15"/>
      <c r="B3257" s="267"/>
      <c r="C3257" s="268"/>
      <c r="D3257" s="247" t="s">
        <v>218</v>
      </c>
      <c r="E3257" s="269" t="s">
        <v>1</v>
      </c>
      <c r="F3257" s="270" t="s">
        <v>229</v>
      </c>
      <c r="G3257" s="268"/>
      <c r="H3257" s="271">
        <v>163.428</v>
      </c>
      <c r="I3257" s="272"/>
      <c r="J3257" s="268"/>
      <c r="K3257" s="268"/>
      <c r="L3257" s="273"/>
      <c r="M3257" s="274"/>
      <c r="N3257" s="275"/>
      <c r="O3257" s="275"/>
      <c r="P3257" s="275"/>
      <c r="Q3257" s="275"/>
      <c r="R3257" s="275"/>
      <c r="S3257" s="275"/>
      <c r="T3257" s="276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T3257" s="277" t="s">
        <v>218</v>
      </c>
      <c r="AU3257" s="277" t="s">
        <v>85</v>
      </c>
      <c r="AV3257" s="15" t="s">
        <v>213</v>
      </c>
      <c r="AW3257" s="15" t="s">
        <v>32</v>
      </c>
      <c r="AX3257" s="15" t="s">
        <v>83</v>
      </c>
      <c r="AY3257" s="277" t="s">
        <v>205</v>
      </c>
    </row>
    <row r="3258" s="2" customFormat="1" ht="16.5" customHeight="1">
      <c r="A3258" s="39"/>
      <c r="B3258" s="40"/>
      <c r="C3258" s="227" t="s">
        <v>2670</v>
      </c>
      <c r="D3258" s="227" t="s">
        <v>208</v>
      </c>
      <c r="E3258" s="228" t="s">
        <v>2671</v>
      </c>
      <c r="F3258" s="229" t="s">
        <v>2672</v>
      </c>
      <c r="G3258" s="230" t="s">
        <v>398</v>
      </c>
      <c r="H3258" s="231">
        <v>163.428</v>
      </c>
      <c r="I3258" s="232"/>
      <c r="J3258" s="233">
        <f>ROUND(I3258*H3258,2)</f>
        <v>0</v>
      </c>
      <c r="K3258" s="229" t="s">
        <v>212</v>
      </c>
      <c r="L3258" s="45"/>
      <c r="M3258" s="234" t="s">
        <v>1</v>
      </c>
      <c r="N3258" s="235" t="s">
        <v>41</v>
      </c>
      <c r="O3258" s="92"/>
      <c r="P3258" s="236">
        <f>O3258*H3258</f>
        <v>0</v>
      </c>
      <c r="Q3258" s="236">
        <v>0.00029999999999999997</v>
      </c>
      <c r="R3258" s="236">
        <f>Q3258*H3258</f>
        <v>0.049028399999999993</v>
      </c>
      <c r="S3258" s="236">
        <v>0</v>
      </c>
      <c r="T3258" s="237">
        <f>S3258*H3258</f>
        <v>0</v>
      </c>
      <c r="U3258" s="39"/>
      <c r="V3258" s="39"/>
      <c r="W3258" s="39"/>
      <c r="X3258" s="39"/>
      <c r="Y3258" s="39"/>
      <c r="Z3258" s="39"/>
      <c r="AA3258" s="39"/>
      <c r="AB3258" s="39"/>
      <c r="AC3258" s="39"/>
      <c r="AD3258" s="39"/>
      <c r="AE3258" s="39"/>
      <c r="AR3258" s="238" t="s">
        <v>303</v>
      </c>
      <c r="AT3258" s="238" t="s">
        <v>208</v>
      </c>
      <c r="AU3258" s="238" t="s">
        <v>85</v>
      </c>
      <c r="AY3258" s="18" t="s">
        <v>205</v>
      </c>
      <c r="BE3258" s="239">
        <f>IF(N3258="základní",J3258,0)</f>
        <v>0</v>
      </c>
      <c r="BF3258" s="239">
        <f>IF(N3258="snížená",J3258,0)</f>
        <v>0</v>
      </c>
      <c r="BG3258" s="239">
        <f>IF(N3258="zákl. přenesená",J3258,0)</f>
        <v>0</v>
      </c>
      <c r="BH3258" s="239">
        <f>IF(N3258="sníž. přenesená",J3258,0)</f>
        <v>0</v>
      </c>
      <c r="BI3258" s="239">
        <f>IF(N3258="nulová",J3258,0)</f>
        <v>0</v>
      </c>
      <c r="BJ3258" s="18" t="s">
        <v>83</v>
      </c>
      <c r="BK3258" s="239">
        <f>ROUND(I3258*H3258,2)</f>
        <v>0</v>
      </c>
      <c r="BL3258" s="18" t="s">
        <v>303</v>
      </c>
      <c r="BM3258" s="238" t="s">
        <v>2673</v>
      </c>
    </row>
    <row r="3259" s="2" customFormat="1">
      <c r="A3259" s="39"/>
      <c r="B3259" s="40"/>
      <c r="C3259" s="41"/>
      <c r="D3259" s="240" t="s">
        <v>216</v>
      </c>
      <c r="E3259" s="41"/>
      <c r="F3259" s="241" t="s">
        <v>2674</v>
      </c>
      <c r="G3259" s="41"/>
      <c r="H3259" s="41"/>
      <c r="I3259" s="242"/>
      <c r="J3259" s="41"/>
      <c r="K3259" s="41"/>
      <c r="L3259" s="45"/>
      <c r="M3259" s="243"/>
      <c r="N3259" s="244"/>
      <c r="O3259" s="92"/>
      <c r="P3259" s="92"/>
      <c r="Q3259" s="92"/>
      <c r="R3259" s="92"/>
      <c r="S3259" s="92"/>
      <c r="T3259" s="93"/>
      <c r="U3259" s="39"/>
      <c r="V3259" s="39"/>
      <c r="W3259" s="39"/>
      <c r="X3259" s="39"/>
      <c r="Y3259" s="39"/>
      <c r="Z3259" s="39"/>
      <c r="AA3259" s="39"/>
      <c r="AB3259" s="39"/>
      <c r="AC3259" s="39"/>
      <c r="AD3259" s="39"/>
      <c r="AE3259" s="39"/>
      <c r="AT3259" s="18" t="s">
        <v>216</v>
      </c>
      <c r="AU3259" s="18" t="s">
        <v>85</v>
      </c>
    </row>
    <row r="3260" s="2" customFormat="1" ht="24.15" customHeight="1">
      <c r="A3260" s="39"/>
      <c r="B3260" s="40"/>
      <c r="C3260" s="227" t="s">
        <v>2675</v>
      </c>
      <c r="D3260" s="227" t="s">
        <v>208</v>
      </c>
      <c r="E3260" s="228" t="s">
        <v>2676</v>
      </c>
      <c r="F3260" s="229" t="s">
        <v>2677</v>
      </c>
      <c r="G3260" s="230" t="s">
        <v>398</v>
      </c>
      <c r="H3260" s="231">
        <v>47.399999999999999</v>
      </c>
      <c r="I3260" s="232"/>
      <c r="J3260" s="233">
        <f>ROUND(I3260*H3260,2)</f>
        <v>0</v>
      </c>
      <c r="K3260" s="229" t="s">
        <v>212</v>
      </c>
      <c r="L3260" s="45"/>
      <c r="M3260" s="234" t="s">
        <v>1</v>
      </c>
      <c r="N3260" s="235" t="s">
        <v>41</v>
      </c>
      <c r="O3260" s="92"/>
      <c r="P3260" s="236">
        <f>O3260*H3260</f>
        <v>0</v>
      </c>
      <c r="Q3260" s="236">
        <v>0.0015</v>
      </c>
      <c r="R3260" s="236">
        <f>Q3260*H3260</f>
        <v>0.071099999999999997</v>
      </c>
      <c r="S3260" s="236">
        <v>0</v>
      </c>
      <c r="T3260" s="237">
        <f>S3260*H3260</f>
        <v>0</v>
      </c>
      <c r="U3260" s="39"/>
      <c r="V3260" s="39"/>
      <c r="W3260" s="39"/>
      <c r="X3260" s="39"/>
      <c r="Y3260" s="39"/>
      <c r="Z3260" s="39"/>
      <c r="AA3260" s="39"/>
      <c r="AB3260" s="39"/>
      <c r="AC3260" s="39"/>
      <c r="AD3260" s="39"/>
      <c r="AE3260" s="39"/>
      <c r="AR3260" s="238" t="s">
        <v>303</v>
      </c>
      <c r="AT3260" s="238" t="s">
        <v>208</v>
      </c>
      <c r="AU3260" s="238" t="s">
        <v>85</v>
      </c>
      <c r="AY3260" s="18" t="s">
        <v>205</v>
      </c>
      <c r="BE3260" s="239">
        <f>IF(N3260="základní",J3260,0)</f>
        <v>0</v>
      </c>
      <c r="BF3260" s="239">
        <f>IF(N3260="snížená",J3260,0)</f>
        <v>0</v>
      </c>
      <c r="BG3260" s="239">
        <f>IF(N3260="zákl. přenesená",J3260,0)</f>
        <v>0</v>
      </c>
      <c r="BH3260" s="239">
        <f>IF(N3260="sníž. přenesená",J3260,0)</f>
        <v>0</v>
      </c>
      <c r="BI3260" s="239">
        <f>IF(N3260="nulová",J3260,0)</f>
        <v>0</v>
      </c>
      <c r="BJ3260" s="18" t="s">
        <v>83</v>
      </c>
      <c r="BK3260" s="239">
        <f>ROUND(I3260*H3260,2)</f>
        <v>0</v>
      </c>
      <c r="BL3260" s="18" t="s">
        <v>303</v>
      </c>
      <c r="BM3260" s="238" t="s">
        <v>2678</v>
      </c>
    </row>
    <row r="3261" s="2" customFormat="1">
      <c r="A3261" s="39"/>
      <c r="B3261" s="40"/>
      <c r="C3261" s="41"/>
      <c r="D3261" s="240" t="s">
        <v>216</v>
      </c>
      <c r="E3261" s="41"/>
      <c r="F3261" s="241" t="s">
        <v>2679</v>
      </c>
      <c r="G3261" s="41"/>
      <c r="H3261" s="41"/>
      <c r="I3261" s="242"/>
      <c r="J3261" s="41"/>
      <c r="K3261" s="41"/>
      <c r="L3261" s="45"/>
      <c r="M3261" s="243"/>
      <c r="N3261" s="244"/>
      <c r="O3261" s="92"/>
      <c r="P3261" s="92"/>
      <c r="Q3261" s="92"/>
      <c r="R3261" s="92"/>
      <c r="S3261" s="92"/>
      <c r="T3261" s="93"/>
      <c r="U3261" s="39"/>
      <c r="V3261" s="39"/>
      <c r="W3261" s="39"/>
      <c r="X3261" s="39"/>
      <c r="Y3261" s="39"/>
      <c r="Z3261" s="39"/>
      <c r="AA3261" s="39"/>
      <c r="AB3261" s="39"/>
      <c r="AC3261" s="39"/>
      <c r="AD3261" s="39"/>
      <c r="AE3261" s="39"/>
      <c r="AT3261" s="18" t="s">
        <v>216</v>
      </c>
      <c r="AU3261" s="18" t="s">
        <v>85</v>
      </c>
    </row>
    <row r="3262" s="13" customFormat="1">
      <c r="A3262" s="13"/>
      <c r="B3262" s="245"/>
      <c r="C3262" s="246"/>
      <c r="D3262" s="247" t="s">
        <v>218</v>
      </c>
      <c r="E3262" s="248" t="s">
        <v>1</v>
      </c>
      <c r="F3262" s="249" t="s">
        <v>219</v>
      </c>
      <c r="G3262" s="246"/>
      <c r="H3262" s="248" t="s">
        <v>1</v>
      </c>
      <c r="I3262" s="250"/>
      <c r="J3262" s="246"/>
      <c r="K3262" s="246"/>
      <c r="L3262" s="251"/>
      <c r="M3262" s="252"/>
      <c r="N3262" s="253"/>
      <c r="O3262" s="253"/>
      <c r="P3262" s="253"/>
      <c r="Q3262" s="253"/>
      <c r="R3262" s="253"/>
      <c r="S3262" s="253"/>
      <c r="T3262" s="254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T3262" s="255" t="s">
        <v>218</v>
      </c>
      <c r="AU3262" s="255" t="s">
        <v>85</v>
      </c>
      <c r="AV3262" s="13" t="s">
        <v>83</v>
      </c>
      <c r="AW3262" s="13" t="s">
        <v>32</v>
      </c>
      <c r="AX3262" s="13" t="s">
        <v>76</v>
      </c>
      <c r="AY3262" s="255" t="s">
        <v>205</v>
      </c>
    </row>
    <row r="3263" s="13" customFormat="1">
      <c r="A3263" s="13"/>
      <c r="B3263" s="245"/>
      <c r="C3263" s="246"/>
      <c r="D3263" s="247" t="s">
        <v>218</v>
      </c>
      <c r="E3263" s="248" t="s">
        <v>1</v>
      </c>
      <c r="F3263" s="249" t="s">
        <v>220</v>
      </c>
      <c r="G3263" s="246"/>
      <c r="H3263" s="248" t="s">
        <v>1</v>
      </c>
      <c r="I3263" s="250"/>
      <c r="J3263" s="246"/>
      <c r="K3263" s="246"/>
      <c r="L3263" s="251"/>
      <c r="M3263" s="252"/>
      <c r="N3263" s="253"/>
      <c r="O3263" s="253"/>
      <c r="P3263" s="253"/>
      <c r="Q3263" s="253"/>
      <c r="R3263" s="253"/>
      <c r="S3263" s="253"/>
      <c r="T3263" s="254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T3263" s="255" t="s">
        <v>218</v>
      </c>
      <c r="AU3263" s="255" t="s">
        <v>85</v>
      </c>
      <c r="AV3263" s="13" t="s">
        <v>83</v>
      </c>
      <c r="AW3263" s="13" t="s">
        <v>32</v>
      </c>
      <c r="AX3263" s="13" t="s">
        <v>76</v>
      </c>
      <c r="AY3263" s="255" t="s">
        <v>205</v>
      </c>
    </row>
    <row r="3264" s="13" customFormat="1">
      <c r="A3264" s="13"/>
      <c r="B3264" s="245"/>
      <c r="C3264" s="246"/>
      <c r="D3264" s="247" t="s">
        <v>218</v>
      </c>
      <c r="E3264" s="248" t="s">
        <v>1</v>
      </c>
      <c r="F3264" s="249" t="s">
        <v>222</v>
      </c>
      <c r="G3264" s="246"/>
      <c r="H3264" s="248" t="s">
        <v>1</v>
      </c>
      <c r="I3264" s="250"/>
      <c r="J3264" s="246"/>
      <c r="K3264" s="246"/>
      <c r="L3264" s="251"/>
      <c r="M3264" s="252"/>
      <c r="N3264" s="253"/>
      <c r="O3264" s="253"/>
      <c r="P3264" s="253"/>
      <c r="Q3264" s="253"/>
      <c r="R3264" s="253"/>
      <c r="S3264" s="253"/>
      <c r="T3264" s="254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T3264" s="255" t="s">
        <v>218</v>
      </c>
      <c r="AU3264" s="255" t="s">
        <v>85</v>
      </c>
      <c r="AV3264" s="13" t="s">
        <v>83</v>
      </c>
      <c r="AW3264" s="13" t="s">
        <v>32</v>
      </c>
      <c r="AX3264" s="13" t="s">
        <v>76</v>
      </c>
      <c r="AY3264" s="255" t="s">
        <v>205</v>
      </c>
    </row>
    <row r="3265" s="13" customFormat="1">
      <c r="A3265" s="13"/>
      <c r="B3265" s="245"/>
      <c r="C3265" s="246"/>
      <c r="D3265" s="247" t="s">
        <v>218</v>
      </c>
      <c r="E3265" s="248" t="s">
        <v>1</v>
      </c>
      <c r="F3265" s="249" t="s">
        <v>2680</v>
      </c>
      <c r="G3265" s="246"/>
      <c r="H3265" s="248" t="s">
        <v>1</v>
      </c>
      <c r="I3265" s="250"/>
      <c r="J3265" s="246"/>
      <c r="K3265" s="246"/>
      <c r="L3265" s="251"/>
      <c r="M3265" s="252"/>
      <c r="N3265" s="253"/>
      <c r="O3265" s="253"/>
      <c r="P3265" s="253"/>
      <c r="Q3265" s="253"/>
      <c r="R3265" s="253"/>
      <c r="S3265" s="253"/>
      <c r="T3265" s="254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T3265" s="255" t="s">
        <v>218</v>
      </c>
      <c r="AU3265" s="255" t="s">
        <v>85</v>
      </c>
      <c r="AV3265" s="13" t="s">
        <v>83</v>
      </c>
      <c r="AW3265" s="13" t="s">
        <v>32</v>
      </c>
      <c r="AX3265" s="13" t="s">
        <v>76</v>
      </c>
      <c r="AY3265" s="255" t="s">
        <v>205</v>
      </c>
    </row>
    <row r="3266" s="13" customFormat="1">
      <c r="A3266" s="13"/>
      <c r="B3266" s="245"/>
      <c r="C3266" s="246"/>
      <c r="D3266" s="247" t="s">
        <v>218</v>
      </c>
      <c r="E3266" s="248" t="s">
        <v>1</v>
      </c>
      <c r="F3266" s="249" t="s">
        <v>605</v>
      </c>
      <c r="G3266" s="246"/>
      <c r="H3266" s="248" t="s">
        <v>1</v>
      </c>
      <c r="I3266" s="250"/>
      <c r="J3266" s="246"/>
      <c r="K3266" s="246"/>
      <c r="L3266" s="251"/>
      <c r="M3266" s="252"/>
      <c r="N3266" s="253"/>
      <c r="O3266" s="253"/>
      <c r="P3266" s="253"/>
      <c r="Q3266" s="253"/>
      <c r="R3266" s="253"/>
      <c r="S3266" s="253"/>
      <c r="T3266" s="254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T3266" s="255" t="s">
        <v>218</v>
      </c>
      <c r="AU3266" s="255" t="s">
        <v>85</v>
      </c>
      <c r="AV3266" s="13" t="s">
        <v>83</v>
      </c>
      <c r="AW3266" s="13" t="s">
        <v>32</v>
      </c>
      <c r="AX3266" s="13" t="s">
        <v>76</v>
      </c>
      <c r="AY3266" s="255" t="s">
        <v>205</v>
      </c>
    </row>
    <row r="3267" s="14" customFormat="1">
      <c r="A3267" s="14"/>
      <c r="B3267" s="256"/>
      <c r="C3267" s="257"/>
      <c r="D3267" s="247" t="s">
        <v>218</v>
      </c>
      <c r="E3267" s="258" t="s">
        <v>1</v>
      </c>
      <c r="F3267" s="259" t="s">
        <v>2681</v>
      </c>
      <c r="G3267" s="257"/>
      <c r="H3267" s="260">
        <v>6.9000000000000004</v>
      </c>
      <c r="I3267" s="261"/>
      <c r="J3267" s="257"/>
      <c r="K3267" s="257"/>
      <c r="L3267" s="262"/>
      <c r="M3267" s="263"/>
      <c r="N3267" s="264"/>
      <c r="O3267" s="264"/>
      <c r="P3267" s="264"/>
      <c r="Q3267" s="264"/>
      <c r="R3267" s="264"/>
      <c r="S3267" s="264"/>
      <c r="T3267" s="265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T3267" s="266" t="s">
        <v>218</v>
      </c>
      <c r="AU3267" s="266" t="s">
        <v>85</v>
      </c>
      <c r="AV3267" s="14" t="s">
        <v>85</v>
      </c>
      <c r="AW3267" s="14" t="s">
        <v>32</v>
      </c>
      <c r="AX3267" s="14" t="s">
        <v>76</v>
      </c>
      <c r="AY3267" s="266" t="s">
        <v>205</v>
      </c>
    </row>
    <row r="3268" s="14" customFormat="1">
      <c r="A3268" s="14"/>
      <c r="B3268" s="256"/>
      <c r="C3268" s="257"/>
      <c r="D3268" s="247" t="s">
        <v>218</v>
      </c>
      <c r="E3268" s="258" t="s">
        <v>1</v>
      </c>
      <c r="F3268" s="259" t="s">
        <v>2682</v>
      </c>
      <c r="G3268" s="257"/>
      <c r="H3268" s="260">
        <v>16.5</v>
      </c>
      <c r="I3268" s="261"/>
      <c r="J3268" s="257"/>
      <c r="K3268" s="257"/>
      <c r="L3268" s="262"/>
      <c r="M3268" s="263"/>
      <c r="N3268" s="264"/>
      <c r="O3268" s="264"/>
      <c r="P3268" s="264"/>
      <c r="Q3268" s="264"/>
      <c r="R3268" s="264"/>
      <c r="S3268" s="264"/>
      <c r="T3268" s="265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T3268" s="266" t="s">
        <v>218</v>
      </c>
      <c r="AU3268" s="266" t="s">
        <v>85</v>
      </c>
      <c r="AV3268" s="14" t="s">
        <v>85</v>
      </c>
      <c r="AW3268" s="14" t="s">
        <v>32</v>
      </c>
      <c r="AX3268" s="14" t="s">
        <v>76</v>
      </c>
      <c r="AY3268" s="266" t="s">
        <v>205</v>
      </c>
    </row>
    <row r="3269" s="14" customFormat="1">
      <c r="A3269" s="14"/>
      <c r="B3269" s="256"/>
      <c r="C3269" s="257"/>
      <c r="D3269" s="247" t="s">
        <v>218</v>
      </c>
      <c r="E3269" s="258" t="s">
        <v>1</v>
      </c>
      <c r="F3269" s="259" t="s">
        <v>2683</v>
      </c>
      <c r="G3269" s="257"/>
      <c r="H3269" s="260">
        <v>4.5999999999999996</v>
      </c>
      <c r="I3269" s="261"/>
      <c r="J3269" s="257"/>
      <c r="K3269" s="257"/>
      <c r="L3269" s="262"/>
      <c r="M3269" s="263"/>
      <c r="N3269" s="264"/>
      <c r="O3269" s="264"/>
      <c r="P3269" s="264"/>
      <c r="Q3269" s="264"/>
      <c r="R3269" s="264"/>
      <c r="S3269" s="264"/>
      <c r="T3269" s="265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T3269" s="266" t="s">
        <v>218</v>
      </c>
      <c r="AU3269" s="266" t="s">
        <v>85</v>
      </c>
      <c r="AV3269" s="14" t="s">
        <v>85</v>
      </c>
      <c r="AW3269" s="14" t="s">
        <v>32</v>
      </c>
      <c r="AX3269" s="14" t="s">
        <v>76</v>
      </c>
      <c r="AY3269" s="266" t="s">
        <v>205</v>
      </c>
    </row>
    <row r="3270" s="14" customFormat="1">
      <c r="A3270" s="14"/>
      <c r="B3270" s="256"/>
      <c r="C3270" s="257"/>
      <c r="D3270" s="247" t="s">
        <v>218</v>
      </c>
      <c r="E3270" s="258" t="s">
        <v>1</v>
      </c>
      <c r="F3270" s="259" t="s">
        <v>2684</v>
      </c>
      <c r="G3270" s="257"/>
      <c r="H3270" s="260">
        <v>5.0499999999999998</v>
      </c>
      <c r="I3270" s="261"/>
      <c r="J3270" s="257"/>
      <c r="K3270" s="257"/>
      <c r="L3270" s="262"/>
      <c r="M3270" s="263"/>
      <c r="N3270" s="264"/>
      <c r="O3270" s="264"/>
      <c r="P3270" s="264"/>
      <c r="Q3270" s="264"/>
      <c r="R3270" s="264"/>
      <c r="S3270" s="264"/>
      <c r="T3270" s="265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T3270" s="266" t="s">
        <v>218</v>
      </c>
      <c r="AU3270" s="266" t="s">
        <v>85</v>
      </c>
      <c r="AV3270" s="14" t="s">
        <v>85</v>
      </c>
      <c r="AW3270" s="14" t="s">
        <v>32</v>
      </c>
      <c r="AX3270" s="14" t="s">
        <v>76</v>
      </c>
      <c r="AY3270" s="266" t="s">
        <v>205</v>
      </c>
    </row>
    <row r="3271" s="16" customFormat="1">
      <c r="A3271" s="16"/>
      <c r="B3271" s="278"/>
      <c r="C3271" s="279"/>
      <c r="D3271" s="247" t="s">
        <v>218</v>
      </c>
      <c r="E3271" s="280" t="s">
        <v>1</v>
      </c>
      <c r="F3271" s="281" t="s">
        <v>241</v>
      </c>
      <c r="G3271" s="279"/>
      <c r="H3271" s="282">
        <v>33.049999999999997</v>
      </c>
      <c r="I3271" s="283"/>
      <c r="J3271" s="279"/>
      <c r="K3271" s="279"/>
      <c r="L3271" s="284"/>
      <c r="M3271" s="285"/>
      <c r="N3271" s="286"/>
      <c r="O3271" s="286"/>
      <c r="P3271" s="286"/>
      <c r="Q3271" s="286"/>
      <c r="R3271" s="286"/>
      <c r="S3271" s="286"/>
      <c r="T3271" s="287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/>
      <c r="AT3271" s="288" t="s">
        <v>218</v>
      </c>
      <c r="AU3271" s="288" t="s">
        <v>85</v>
      </c>
      <c r="AV3271" s="16" t="s">
        <v>214</v>
      </c>
      <c r="AW3271" s="16" t="s">
        <v>32</v>
      </c>
      <c r="AX3271" s="16" t="s">
        <v>76</v>
      </c>
      <c r="AY3271" s="288" t="s">
        <v>205</v>
      </c>
    </row>
    <row r="3272" s="13" customFormat="1">
      <c r="A3272" s="13"/>
      <c r="B3272" s="245"/>
      <c r="C3272" s="246"/>
      <c r="D3272" s="247" t="s">
        <v>218</v>
      </c>
      <c r="E3272" s="248" t="s">
        <v>1</v>
      </c>
      <c r="F3272" s="249" t="s">
        <v>608</v>
      </c>
      <c r="G3272" s="246"/>
      <c r="H3272" s="248" t="s">
        <v>1</v>
      </c>
      <c r="I3272" s="250"/>
      <c r="J3272" s="246"/>
      <c r="K3272" s="246"/>
      <c r="L3272" s="251"/>
      <c r="M3272" s="252"/>
      <c r="N3272" s="253"/>
      <c r="O3272" s="253"/>
      <c r="P3272" s="253"/>
      <c r="Q3272" s="253"/>
      <c r="R3272" s="253"/>
      <c r="S3272" s="253"/>
      <c r="T3272" s="254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T3272" s="255" t="s">
        <v>218</v>
      </c>
      <c r="AU3272" s="255" t="s">
        <v>85</v>
      </c>
      <c r="AV3272" s="13" t="s">
        <v>83</v>
      </c>
      <c r="AW3272" s="13" t="s">
        <v>32</v>
      </c>
      <c r="AX3272" s="13" t="s">
        <v>76</v>
      </c>
      <c r="AY3272" s="255" t="s">
        <v>205</v>
      </c>
    </row>
    <row r="3273" s="14" customFormat="1">
      <c r="A3273" s="14"/>
      <c r="B3273" s="256"/>
      <c r="C3273" s="257"/>
      <c r="D3273" s="247" t="s">
        <v>218</v>
      </c>
      <c r="E3273" s="258" t="s">
        <v>1</v>
      </c>
      <c r="F3273" s="259" t="s">
        <v>2685</v>
      </c>
      <c r="G3273" s="257"/>
      <c r="H3273" s="260">
        <v>7.75</v>
      </c>
      <c r="I3273" s="261"/>
      <c r="J3273" s="257"/>
      <c r="K3273" s="257"/>
      <c r="L3273" s="262"/>
      <c r="M3273" s="263"/>
      <c r="N3273" s="264"/>
      <c r="O3273" s="264"/>
      <c r="P3273" s="264"/>
      <c r="Q3273" s="264"/>
      <c r="R3273" s="264"/>
      <c r="S3273" s="264"/>
      <c r="T3273" s="265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T3273" s="266" t="s">
        <v>218</v>
      </c>
      <c r="AU3273" s="266" t="s">
        <v>85</v>
      </c>
      <c r="AV3273" s="14" t="s">
        <v>85</v>
      </c>
      <c r="AW3273" s="14" t="s">
        <v>32</v>
      </c>
      <c r="AX3273" s="14" t="s">
        <v>76</v>
      </c>
      <c r="AY3273" s="266" t="s">
        <v>205</v>
      </c>
    </row>
    <row r="3274" s="14" customFormat="1">
      <c r="A3274" s="14"/>
      <c r="B3274" s="256"/>
      <c r="C3274" s="257"/>
      <c r="D3274" s="247" t="s">
        <v>218</v>
      </c>
      <c r="E3274" s="258" t="s">
        <v>1</v>
      </c>
      <c r="F3274" s="259" t="s">
        <v>2686</v>
      </c>
      <c r="G3274" s="257"/>
      <c r="H3274" s="260">
        <v>6.5999999999999996</v>
      </c>
      <c r="I3274" s="261"/>
      <c r="J3274" s="257"/>
      <c r="K3274" s="257"/>
      <c r="L3274" s="262"/>
      <c r="M3274" s="263"/>
      <c r="N3274" s="264"/>
      <c r="O3274" s="264"/>
      <c r="P3274" s="264"/>
      <c r="Q3274" s="264"/>
      <c r="R3274" s="264"/>
      <c r="S3274" s="264"/>
      <c r="T3274" s="265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T3274" s="266" t="s">
        <v>218</v>
      </c>
      <c r="AU3274" s="266" t="s">
        <v>85</v>
      </c>
      <c r="AV3274" s="14" t="s">
        <v>85</v>
      </c>
      <c r="AW3274" s="14" t="s">
        <v>32</v>
      </c>
      <c r="AX3274" s="14" t="s">
        <v>76</v>
      </c>
      <c r="AY3274" s="266" t="s">
        <v>205</v>
      </c>
    </row>
    <row r="3275" s="16" customFormat="1">
      <c r="A3275" s="16"/>
      <c r="B3275" s="278"/>
      <c r="C3275" s="279"/>
      <c r="D3275" s="247" t="s">
        <v>218</v>
      </c>
      <c r="E3275" s="280" t="s">
        <v>1</v>
      </c>
      <c r="F3275" s="281" t="s">
        <v>241</v>
      </c>
      <c r="G3275" s="279"/>
      <c r="H3275" s="282">
        <v>14.35</v>
      </c>
      <c r="I3275" s="283"/>
      <c r="J3275" s="279"/>
      <c r="K3275" s="279"/>
      <c r="L3275" s="284"/>
      <c r="M3275" s="285"/>
      <c r="N3275" s="286"/>
      <c r="O3275" s="286"/>
      <c r="P3275" s="286"/>
      <c r="Q3275" s="286"/>
      <c r="R3275" s="286"/>
      <c r="S3275" s="286"/>
      <c r="T3275" s="287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T3275" s="288" t="s">
        <v>218</v>
      </c>
      <c r="AU3275" s="288" t="s">
        <v>85</v>
      </c>
      <c r="AV3275" s="16" t="s">
        <v>214</v>
      </c>
      <c r="AW3275" s="16" t="s">
        <v>32</v>
      </c>
      <c r="AX3275" s="16" t="s">
        <v>76</v>
      </c>
      <c r="AY3275" s="288" t="s">
        <v>205</v>
      </c>
    </row>
    <row r="3276" s="15" customFormat="1">
      <c r="A3276" s="15"/>
      <c r="B3276" s="267"/>
      <c r="C3276" s="268"/>
      <c r="D3276" s="247" t="s">
        <v>218</v>
      </c>
      <c r="E3276" s="269" t="s">
        <v>1</v>
      </c>
      <c r="F3276" s="270" t="s">
        <v>229</v>
      </c>
      <c r="G3276" s="268"/>
      <c r="H3276" s="271">
        <v>47.399999999999999</v>
      </c>
      <c r="I3276" s="272"/>
      <c r="J3276" s="268"/>
      <c r="K3276" s="268"/>
      <c r="L3276" s="273"/>
      <c r="M3276" s="274"/>
      <c r="N3276" s="275"/>
      <c r="O3276" s="275"/>
      <c r="P3276" s="275"/>
      <c r="Q3276" s="275"/>
      <c r="R3276" s="275"/>
      <c r="S3276" s="275"/>
      <c r="T3276" s="276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T3276" s="277" t="s">
        <v>218</v>
      </c>
      <c r="AU3276" s="277" t="s">
        <v>85</v>
      </c>
      <c r="AV3276" s="15" t="s">
        <v>213</v>
      </c>
      <c r="AW3276" s="15" t="s">
        <v>32</v>
      </c>
      <c r="AX3276" s="15" t="s">
        <v>83</v>
      </c>
      <c r="AY3276" s="277" t="s">
        <v>205</v>
      </c>
    </row>
    <row r="3277" s="2" customFormat="1" ht="37.8" customHeight="1">
      <c r="A3277" s="39"/>
      <c r="B3277" s="40"/>
      <c r="C3277" s="227" t="s">
        <v>2687</v>
      </c>
      <c r="D3277" s="227" t="s">
        <v>208</v>
      </c>
      <c r="E3277" s="228" t="s">
        <v>2688</v>
      </c>
      <c r="F3277" s="229" t="s">
        <v>2689</v>
      </c>
      <c r="G3277" s="230" t="s">
        <v>398</v>
      </c>
      <c r="H3277" s="231">
        <v>163.428</v>
      </c>
      <c r="I3277" s="232"/>
      <c r="J3277" s="233">
        <f>ROUND(I3277*H3277,2)</f>
        <v>0</v>
      </c>
      <c r="K3277" s="229" t="s">
        <v>212</v>
      </c>
      <c r="L3277" s="45"/>
      <c r="M3277" s="234" t="s">
        <v>1</v>
      </c>
      <c r="N3277" s="235" t="s">
        <v>41</v>
      </c>
      <c r="O3277" s="92"/>
      <c r="P3277" s="236">
        <f>O3277*H3277</f>
        <v>0</v>
      </c>
      <c r="Q3277" s="236">
        <v>0.0059500000000000004</v>
      </c>
      <c r="R3277" s="236">
        <f>Q3277*H3277</f>
        <v>0.97239660000000006</v>
      </c>
      <c r="S3277" s="236">
        <v>0</v>
      </c>
      <c r="T3277" s="237">
        <f>S3277*H3277</f>
        <v>0</v>
      </c>
      <c r="U3277" s="39"/>
      <c r="V3277" s="39"/>
      <c r="W3277" s="39"/>
      <c r="X3277" s="39"/>
      <c r="Y3277" s="39"/>
      <c r="Z3277" s="39"/>
      <c r="AA3277" s="39"/>
      <c r="AB3277" s="39"/>
      <c r="AC3277" s="39"/>
      <c r="AD3277" s="39"/>
      <c r="AE3277" s="39"/>
      <c r="AR3277" s="238" t="s">
        <v>303</v>
      </c>
      <c r="AT3277" s="238" t="s">
        <v>208</v>
      </c>
      <c r="AU3277" s="238" t="s">
        <v>85</v>
      </c>
      <c r="AY3277" s="18" t="s">
        <v>205</v>
      </c>
      <c r="BE3277" s="239">
        <f>IF(N3277="základní",J3277,0)</f>
        <v>0</v>
      </c>
      <c r="BF3277" s="239">
        <f>IF(N3277="snížená",J3277,0)</f>
        <v>0</v>
      </c>
      <c r="BG3277" s="239">
        <f>IF(N3277="zákl. přenesená",J3277,0)</f>
        <v>0</v>
      </c>
      <c r="BH3277" s="239">
        <f>IF(N3277="sníž. přenesená",J3277,0)</f>
        <v>0</v>
      </c>
      <c r="BI3277" s="239">
        <f>IF(N3277="nulová",J3277,0)</f>
        <v>0</v>
      </c>
      <c r="BJ3277" s="18" t="s">
        <v>83</v>
      </c>
      <c r="BK3277" s="239">
        <f>ROUND(I3277*H3277,2)</f>
        <v>0</v>
      </c>
      <c r="BL3277" s="18" t="s">
        <v>303</v>
      </c>
      <c r="BM3277" s="238" t="s">
        <v>2690</v>
      </c>
    </row>
    <row r="3278" s="2" customFormat="1">
      <c r="A3278" s="39"/>
      <c r="B3278" s="40"/>
      <c r="C3278" s="41"/>
      <c r="D3278" s="240" t="s">
        <v>216</v>
      </c>
      <c r="E3278" s="41"/>
      <c r="F3278" s="241" t="s">
        <v>2691</v>
      </c>
      <c r="G3278" s="41"/>
      <c r="H3278" s="41"/>
      <c r="I3278" s="242"/>
      <c r="J3278" s="41"/>
      <c r="K3278" s="41"/>
      <c r="L3278" s="45"/>
      <c r="M3278" s="243"/>
      <c r="N3278" s="244"/>
      <c r="O3278" s="92"/>
      <c r="P3278" s="92"/>
      <c r="Q3278" s="92"/>
      <c r="R3278" s="92"/>
      <c r="S3278" s="92"/>
      <c r="T3278" s="93"/>
      <c r="U3278" s="39"/>
      <c r="V3278" s="39"/>
      <c r="W3278" s="39"/>
      <c r="X3278" s="39"/>
      <c r="Y3278" s="39"/>
      <c r="Z3278" s="39"/>
      <c r="AA3278" s="39"/>
      <c r="AB3278" s="39"/>
      <c r="AC3278" s="39"/>
      <c r="AD3278" s="39"/>
      <c r="AE3278" s="39"/>
      <c r="AT3278" s="18" t="s">
        <v>216</v>
      </c>
      <c r="AU3278" s="18" t="s">
        <v>85</v>
      </c>
    </row>
    <row r="3279" s="2" customFormat="1" ht="33" customHeight="1">
      <c r="A3279" s="39"/>
      <c r="B3279" s="40"/>
      <c r="C3279" s="289" t="s">
        <v>2692</v>
      </c>
      <c r="D3279" s="289" t="s">
        <v>386</v>
      </c>
      <c r="E3279" s="290" t="s">
        <v>2693</v>
      </c>
      <c r="F3279" s="291" t="s">
        <v>2694</v>
      </c>
      <c r="G3279" s="292" t="s">
        <v>398</v>
      </c>
      <c r="H3279" s="293">
        <v>179.77099999999999</v>
      </c>
      <c r="I3279" s="294"/>
      <c r="J3279" s="295">
        <f>ROUND(I3279*H3279,2)</f>
        <v>0</v>
      </c>
      <c r="K3279" s="291" t="s">
        <v>212</v>
      </c>
      <c r="L3279" s="296"/>
      <c r="M3279" s="297" t="s">
        <v>1</v>
      </c>
      <c r="N3279" s="298" t="s">
        <v>41</v>
      </c>
      <c r="O3279" s="92"/>
      <c r="P3279" s="236">
        <f>O3279*H3279</f>
        <v>0</v>
      </c>
      <c r="Q3279" s="236">
        <v>0.021999999999999999</v>
      </c>
      <c r="R3279" s="236">
        <f>Q3279*H3279</f>
        <v>3.9549619999999996</v>
      </c>
      <c r="S3279" s="236">
        <v>0</v>
      </c>
      <c r="T3279" s="237">
        <f>S3279*H3279</f>
        <v>0</v>
      </c>
      <c r="U3279" s="39"/>
      <c r="V3279" s="39"/>
      <c r="W3279" s="39"/>
      <c r="X3279" s="39"/>
      <c r="Y3279" s="39"/>
      <c r="Z3279" s="39"/>
      <c r="AA3279" s="39"/>
      <c r="AB3279" s="39"/>
      <c r="AC3279" s="39"/>
      <c r="AD3279" s="39"/>
      <c r="AE3279" s="39"/>
      <c r="AR3279" s="238" t="s">
        <v>473</v>
      </c>
      <c r="AT3279" s="238" t="s">
        <v>386</v>
      </c>
      <c r="AU3279" s="238" t="s">
        <v>85</v>
      </c>
      <c r="AY3279" s="18" t="s">
        <v>205</v>
      </c>
      <c r="BE3279" s="239">
        <f>IF(N3279="základní",J3279,0)</f>
        <v>0</v>
      </c>
      <c r="BF3279" s="239">
        <f>IF(N3279="snížená",J3279,0)</f>
        <v>0</v>
      </c>
      <c r="BG3279" s="239">
        <f>IF(N3279="zákl. přenesená",J3279,0)</f>
        <v>0</v>
      </c>
      <c r="BH3279" s="239">
        <f>IF(N3279="sníž. přenesená",J3279,0)</f>
        <v>0</v>
      </c>
      <c r="BI3279" s="239">
        <f>IF(N3279="nulová",J3279,0)</f>
        <v>0</v>
      </c>
      <c r="BJ3279" s="18" t="s">
        <v>83</v>
      </c>
      <c r="BK3279" s="239">
        <f>ROUND(I3279*H3279,2)</f>
        <v>0</v>
      </c>
      <c r="BL3279" s="18" t="s">
        <v>303</v>
      </c>
      <c r="BM3279" s="238" t="s">
        <v>2695</v>
      </c>
    </row>
    <row r="3280" s="13" customFormat="1">
      <c r="A3280" s="13"/>
      <c r="B3280" s="245"/>
      <c r="C3280" s="246"/>
      <c r="D3280" s="247" t="s">
        <v>218</v>
      </c>
      <c r="E3280" s="248" t="s">
        <v>1</v>
      </c>
      <c r="F3280" s="249" t="s">
        <v>219</v>
      </c>
      <c r="G3280" s="246"/>
      <c r="H3280" s="248" t="s">
        <v>1</v>
      </c>
      <c r="I3280" s="250"/>
      <c r="J3280" s="246"/>
      <c r="K3280" s="246"/>
      <c r="L3280" s="251"/>
      <c r="M3280" s="252"/>
      <c r="N3280" s="253"/>
      <c r="O3280" s="253"/>
      <c r="P3280" s="253"/>
      <c r="Q3280" s="253"/>
      <c r="R3280" s="253"/>
      <c r="S3280" s="253"/>
      <c r="T3280" s="254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T3280" s="255" t="s">
        <v>218</v>
      </c>
      <c r="AU3280" s="255" t="s">
        <v>85</v>
      </c>
      <c r="AV3280" s="13" t="s">
        <v>83</v>
      </c>
      <c r="AW3280" s="13" t="s">
        <v>32</v>
      </c>
      <c r="AX3280" s="13" t="s">
        <v>76</v>
      </c>
      <c r="AY3280" s="255" t="s">
        <v>205</v>
      </c>
    </row>
    <row r="3281" s="13" customFormat="1">
      <c r="A3281" s="13"/>
      <c r="B3281" s="245"/>
      <c r="C3281" s="246"/>
      <c r="D3281" s="247" t="s">
        <v>218</v>
      </c>
      <c r="E3281" s="248" t="s">
        <v>1</v>
      </c>
      <c r="F3281" s="249" t="s">
        <v>220</v>
      </c>
      <c r="G3281" s="246"/>
      <c r="H3281" s="248" t="s">
        <v>1</v>
      </c>
      <c r="I3281" s="250"/>
      <c r="J3281" s="246"/>
      <c r="K3281" s="246"/>
      <c r="L3281" s="251"/>
      <c r="M3281" s="252"/>
      <c r="N3281" s="253"/>
      <c r="O3281" s="253"/>
      <c r="P3281" s="253"/>
      <c r="Q3281" s="253"/>
      <c r="R3281" s="253"/>
      <c r="S3281" s="253"/>
      <c r="T3281" s="254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T3281" s="255" t="s">
        <v>218</v>
      </c>
      <c r="AU3281" s="255" t="s">
        <v>85</v>
      </c>
      <c r="AV3281" s="13" t="s">
        <v>83</v>
      </c>
      <c r="AW3281" s="13" t="s">
        <v>32</v>
      </c>
      <c r="AX3281" s="13" t="s">
        <v>76</v>
      </c>
      <c r="AY3281" s="255" t="s">
        <v>205</v>
      </c>
    </row>
    <row r="3282" s="13" customFormat="1">
      <c r="A3282" s="13"/>
      <c r="B3282" s="245"/>
      <c r="C3282" s="246"/>
      <c r="D3282" s="247" t="s">
        <v>218</v>
      </c>
      <c r="E3282" s="248" t="s">
        <v>1</v>
      </c>
      <c r="F3282" s="249" t="s">
        <v>222</v>
      </c>
      <c r="G3282" s="246"/>
      <c r="H3282" s="248" t="s">
        <v>1</v>
      </c>
      <c r="I3282" s="250"/>
      <c r="J3282" s="246"/>
      <c r="K3282" s="246"/>
      <c r="L3282" s="251"/>
      <c r="M3282" s="252"/>
      <c r="N3282" s="253"/>
      <c r="O3282" s="253"/>
      <c r="P3282" s="253"/>
      <c r="Q3282" s="253"/>
      <c r="R3282" s="253"/>
      <c r="S3282" s="253"/>
      <c r="T3282" s="254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55" t="s">
        <v>218</v>
      </c>
      <c r="AU3282" s="255" t="s">
        <v>85</v>
      </c>
      <c r="AV3282" s="13" t="s">
        <v>83</v>
      </c>
      <c r="AW3282" s="13" t="s">
        <v>32</v>
      </c>
      <c r="AX3282" s="13" t="s">
        <v>76</v>
      </c>
      <c r="AY3282" s="255" t="s">
        <v>205</v>
      </c>
    </row>
    <row r="3283" s="13" customFormat="1">
      <c r="A3283" s="13"/>
      <c r="B3283" s="245"/>
      <c r="C3283" s="246"/>
      <c r="D3283" s="247" t="s">
        <v>218</v>
      </c>
      <c r="E3283" s="248" t="s">
        <v>1</v>
      </c>
      <c r="F3283" s="249" t="s">
        <v>605</v>
      </c>
      <c r="G3283" s="246"/>
      <c r="H3283" s="248" t="s">
        <v>1</v>
      </c>
      <c r="I3283" s="250"/>
      <c r="J3283" s="246"/>
      <c r="K3283" s="246"/>
      <c r="L3283" s="251"/>
      <c r="M3283" s="252"/>
      <c r="N3283" s="253"/>
      <c r="O3283" s="253"/>
      <c r="P3283" s="253"/>
      <c r="Q3283" s="253"/>
      <c r="R3283" s="253"/>
      <c r="S3283" s="253"/>
      <c r="T3283" s="254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55" t="s">
        <v>218</v>
      </c>
      <c r="AU3283" s="255" t="s">
        <v>85</v>
      </c>
      <c r="AV3283" s="13" t="s">
        <v>83</v>
      </c>
      <c r="AW3283" s="13" t="s">
        <v>32</v>
      </c>
      <c r="AX3283" s="13" t="s">
        <v>76</v>
      </c>
      <c r="AY3283" s="255" t="s">
        <v>205</v>
      </c>
    </row>
    <row r="3284" s="14" customFormat="1">
      <c r="A3284" s="14"/>
      <c r="B3284" s="256"/>
      <c r="C3284" s="257"/>
      <c r="D3284" s="247" t="s">
        <v>218</v>
      </c>
      <c r="E3284" s="258" t="s">
        <v>1</v>
      </c>
      <c r="F3284" s="259" t="s">
        <v>2663</v>
      </c>
      <c r="G3284" s="257"/>
      <c r="H3284" s="260">
        <v>27.690000000000001</v>
      </c>
      <c r="I3284" s="261"/>
      <c r="J3284" s="257"/>
      <c r="K3284" s="257"/>
      <c r="L3284" s="262"/>
      <c r="M3284" s="263"/>
      <c r="N3284" s="264"/>
      <c r="O3284" s="264"/>
      <c r="P3284" s="264"/>
      <c r="Q3284" s="264"/>
      <c r="R3284" s="264"/>
      <c r="S3284" s="264"/>
      <c r="T3284" s="265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T3284" s="266" t="s">
        <v>218</v>
      </c>
      <c r="AU3284" s="266" t="s">
        <v>85</v>
      </c>
      <c r="AV3284" s="14" t="s">
        <v>85</v>
      </c>
      <c r="AW3284" s="14" t="s">
        <v>32</v>
      </c>
      <c r="AX3284" s="14" t="s">
        <v>76</v>
      </c>
      <c r="AY3284" s="266" t="s">
        <v>205</v>
      </c>
    </row>
    <row r="3285" s="14" customFormat="1">
      <c r="A3285" s="14"/>
      <c r="B3285" s="256"/>
      <c r="C3285" s="257"/>
      <c r="D3285" s="247" t="s">
        <v>218</v>
      </c>
      <c r="E3285" s="258" t="s">
        <v>1</v>
      </c>
      <c r="F3285" s="259" t="s">
        <v>2664</v>
      </c>
      <c r="G3285" s="257"/>
      <c r="H3285" s="260">
        <v>31.754999999999999</v>
      </c>
      <c r="I3285" s="261"/>
      <c r="J3285" s="257"/>
      <c r="K3285" s="257"/>
      <c r="L3285" s="262"/>
      <c r="M3285" s="263"/>
      <c r="N3285" s="264"/>
      <c r="O3285" s="264"/>
      <c r="P3285" s="264"/>
      <c r="Q3285" s="264"/>
      <c r="R3285" s="264"/>
      <c r="S3285" s="264"/>
      <c r="T3285" s="265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T3285" s="266" t="s">
        <v>218</v>
      </c>
      <c r="AU3285" s="266" t="s">
        <v>85</v>
      </c>
      <c r="AV3285" s="14" t="s">
        <v>85</v>
      </c>
      <c r="AW3285" s="14" t="s">
        <v>32</v>
      </c>
      <c r="AX3285" s="14" t="s">
        <v>76</v>
      </c>
      <c r="AY3285" s="266" t="s">
        <v>205</v>
      </c>
    </row>
    <row r="3286" s="14" customFormat="1">
      <c r="A3286" s="14"/>
      <c r="B3286" s="256"/>
      <c r="C3286" s="257"/>
      <c r="D3286" s="247" t="s">
        <v>218</v>
      </c>
      <c r="E3286" s="258" t="s">
        <v>1</v>
      </c>
      <c r="F3286" s="259" t="s">
        <v>2665</v>
      </c>
      <c r="G3286" s="257"/>
      <c r="H3286" s="260">
        <v>18.355</v>
      </c>
      <c r="I3286" s="261"/>
      <c r="J3286" s="257"/>
      <c r="K3286" s="257"/>
      <c r="L3286" s="262"/>
      <c r="M3286" s="263"/>
      <c r="N3286" s="264"/>
      <c r="O3286" s="264"/>
      <c r="P3286" s="264"/>
      <c r="Q3286" s="264"/>
      <c r="R3286" s="264"/>
      <c r="S3286" s="264"/>
      <c r="T3286" s="265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T3286" s="266" t="s">
        <v>218</v>
      </c>
      <c r="AU3286" s="266" t="s">
        <v>85</v>
      </c>
      <c r="AV3286" s="14" t="s">
        <v>85</v>
      </c>
      <c r="AW3286" s="14" t="s">
        <v>32</v>
      </c>
      <c r="AX3286" s="14" t="s">
        <v>76</v>
      </c>
      <c r="AY3286" s="266" t="s">
        <v>205</v>
      </c>
    </row>
    <row r="3287" s="14" customFormat="1">
      <c r="A3287" s="14"/>
      <c r="B3287" s="256"/>
      <c r="C3287" s="257"/>
      <c r="D3287" s="247" t="s">
        <v>218</v>
      </c>
      <c r="E3287" s="258" t="s">
        <v>1</v>
      </c>
      <c r="F3287" s="259" t="s">
        <v>2666</v>
      </c>
      <c r="G3287" s="257"/>
      <c r="H3287" s="260">
        <v>20.155000000000001</v>
      </c>
      <c r="I3287" s="261"/>
      <c r="J3287" s="257"/>
      <c r="K3287" s="257"/>
      <c r="L3287" s="262"/>
      <c r="M3287" s="263"/>
      <c r="N3287" s="264"/>
      <c r="O3287" s="264"/>
      <c r="P3287" s="264"/>
      <c r="Q3287" s="264"/>
      <c r="R3287" s="264"/>
      <c r="S3287" s="264"/>
      <c r="T3287" s="265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66" t="s">
        <v>218</v>
      </c>
      <c r="AU3287" s="266" t="s">
        <v>85</v>
      </c>
      <c r="AV3287" s="14" t="s">
        <v>85</v>
      </c>
      <c r="AW3287" s="14" t="s">
        <v>32</v>
      </c>
      <c r="AX3287" s="14" t="s">
        <v>76</v>
      </c>
      <c r="AY3287" s="266" t="s">
        <v>205</v>
      </c>
    </row>
    <row r="3288" s="16" customFormat="1">
      <c r="A3288" s="16"/>
      <c r="B3288" s="278"/>
      <c r="C3288" s="279"/>
      <c r="D3288" s="247" t="s">
        <v>218</v>
      </c>
      <c r="E3288" s="280" t="s">
        <v>1</v>
      </c>
      <c r="F3288" s="281" t="s">
        <v>241</v>
      </c>
      <c r="G3288" s="279"/>
      <c r="H3288" s="282">
        <v>97.954999999999998</v>
      </c>
      <c r="I3288" s="283"/>
      <c r="J3288" s="279"/>
      <c r="K3288" s="279"/>
      <c r="L3288" s="284"/>
      <c r="M3288" s="285"/>
      <c r="N3288" s="286"/>
      <c r="O3288" s="286"/>
      <c r="P3288" s="286"/>
      <c r="Q3288" s="286"/>
      <c r="R3288" s="286"/>
      <c r="S3288" s="286"/>
      <c r="T3288" s="287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T3288" s="288" t="s">
        <v>218</v>
      </c>
      <c r="AU3288" s="288" t="s">
        <v>85</v>
      </c>
      <c r="AV3288" s="16" t="s">
        <v>214</v>
      </c>
      <c r="AW3288" s="16" t="s">
        <v>32</v>
      </c>
      <c r="AX3288" s="16" t="s">
        <v>76</v>
      </c>
      <c r="AY3288" s="288" t="s">
        <v>205</v>
      </c>
    </row>
    <row r="3289" s="13" customFormat="1">
      <c r="A3289" s="13"/>
      <c r="B3289" s="245"/>
      <c r="C3289" s="246"/>
      <c r="D3289" s="247" t="s">
        <v>218</v>
      </c>
      <c r="E3289" s="248" t="s">
        <v>1</v>
      </c>
      <c r="F3289" s="249" t="s">
        <v>608</v>
      </c>
      <c r="G3289" s="246"/>
      <c r="H3289" s="248" t="s">
        <v>1</v>
      </c>
      <c r="I3289" s="250"/>
      <c r="J3289" s="246"/>
      <c r="K3289" s="246"/>
      <c r="L3289" s="251"/>
      <c r="M3289" s="252"/>
      <c r="N3289" s="253"/>
      <c r="O3289" s="253"/>
      <c r="P3289" s="253"/>
      <c r="Q3289" s="253"/>
      <c r="R3289" s="253"/>
      <c r="S3289" s="253"/>
      <c r="T3289" s="254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T3289" s="255" t="s">
        <v>218</v>
      </c>
      <c r="AU3289" s="255" t="s">
        <v>85</v>
      </c>
      <c r="AV3289" s="13" t="s">
        <v>83</v>
      </c>
      <c r="AW3289" s="13" t="s">
        <v>32</v>
      </c>
      <c r="AX3289" s="13" t="s">
        <v>76</v>
      </c>
      <c r="AY3289" s="255" t="s">
        <v>205</v>
      </c>
    </row>
    <row r="3290" s="14" customFormat="1">
      <c r="A3290" s="14"/>
      <c r="B3290" s="256"/>
      <c r="C3290" s="257"/>
      <c r="D3290" s="247" t="s">
        <v>218</v>
      </c>
      <c r="E3290" s="258" t="s">
        <v>1</v>
      </c>
      <c r="F3290" s="259" t="s">
        <v>2667</v>
      </c>
      <c r="G3290" s="257"/>
      <c r="H3290" s="260">
        <v>8.2880000000000003</v>
      </c>
      <c r="I3290" s="261"/>
      <c r="J3290" s="257"/>
      <c r="K3290" s="257"/>
      <c r="L3290" s="262"/>
      <c r="M3290" s="263"/>
      <c r="N3290" s="264"/>
      <c r="O3290" s="264"/>
      <c r="P3290" s="264"/>
      <c r="Q3290" s="264"/>
      <c r="R3290" s="264"/>
      <c r="S3290" s="264"/>
      <c r="T3290" s="265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T3290" s="266" t="s">
        <v>218</v>
      </c>
      <c r="AU3290" s="266" t="s">
        <v>85</v>
      </c>
      <c r="AV3290" s="14" t="s">
        <v>85</v>
      </c>
      <c r="AW3290" s="14" t="s">
        <v>32</v>
      </c>
      <c r="AX3290" s="14" t="s">
        <v>76</v>
      </c>
      <c r="AY3290" s="266" t="s">
        <v>205</v>
      </c>
    </row>
    <row r="3291" s="14" customFormat="1">
      <c r="A3291" s="14"/>
      <c r="B3291" s="256"/>
      <c r="C3291" s="257"/>
      <c r="D3291" s="247" t="s">
        <v>218</v>
      </c>
      <c r="E3291" s="258" t="s">
        <v>1</v>
      </c>
      <c r="F3291" s="259" t="s">
        <v>2668</v>
      </c>
      <c r="G3291" s="257"/>
      <c r="H3291" s="260">
        <v>30.875</v>
      </c>
      <c r="I3291" s="261"/>
      <c r="J3291" s="257"/>
      <c r="K3291" s="257"/>
      <c r="L3291" s="262"/>
      <c r="M3291" s="263"/>
      <c r="N3291" s="264"/>
      <c r="O3291" s="264"/>
      <c r="P3291" s="264"/>
      <c r="Q3291" s="264"/>
      <c r="R3291" s="264"/>
      <c r="S3291" s="264"/>
      <c r="T3291" s="265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T3291" s="266" t="s">
        <v>218</v>
      </c>
      <c r="AU3291" s="266" t="s">
        <v>85</v>
      </c>
      <c r="AV3291" s="14" t="s">
        <v>85</v>
      </c>
      <c r="AW3291" s="14" t="s">
        <v>32</v>
      </c>
      <c r="AX3291" s="14" t="s">
        <v>76</v>
      </c>
      <c r="AY3291" s="266" t="s">
        <v>205</v>
      </c>
    </row>
    <row r="3292" s="14" customFormat="1">
      <c r="A3292" s="14"/>
      <c r="B3292" s="256"/>
      <c r="C3292" s="257"/>
      <c r="D3292" s="247" t="s">
        <v>218</v>
      </c>
      <c r="E3292" s="258" t="s">
        <v>1</v>
      </c>
      <c r="F3292" s="259" t="s">
        <v>2669</v>
      </c>
      <c r="G3292" s="257"/>
      <c r="H3292" s="260">
        <v>26.309999999999999</v>
      </c>
      <c r="I3292" s="261"/>
      <c r="J3292" s="257"/>
      <c r="K3292" s="257"/>
      <c r="L3292" s="262"/>
      <c r="M3292" s="263"/>
      <c r="N3292" s="264"/>
      <c r="O3292" s="264"/>
      <c r="P3292" s="264"/>
      <c r="Q3292" s="264"/>
      <c r="R3292" s="264"/>
      <c r="S3292" s="264"/>
      <c r="T3292" s="265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T3292" s="266" t="s">
        <v>218</v>
      </c>
      <c r="AU3292" s="266" t="s">
        <v>85</v>
      </c>
      <c r="AV3292" s="14" t="s">
        <v>85</v>
      </c>
      <c r="AW3292" s="14" t="s">
        <v>32</v>
      </c>
      <c r="AX3292" s="14" t="s">
        <v>76</v>
      </c>
      <c r="AY3292" s="266" t="s">
        <v>205</v>
      </c>
    </row>
    <row r="3293" s="16" customFormat="1">
      <c r="A3293" s="16"/>
      <c r="B3293" s="278"/>
      <c r="C3293" s="279"/>
      <c r="D3293" s="247" t="s">
        <v>218</v>
      </c>
      <c r="E3293" s="280" t="s">
        <v>1</v>
      </c>
      <c r="F3293" s="281" t="s">
        <v>241</v>
      </c>
      <c r="G3293" s="279"/>
      <c r="H3293" s="282">
        <v>65.472999999999999</v>
      </c>
      <c r="I3293" s="283"/>
      <c r="J3293" s="279"/>
      <c r="K3293" s="279"/>
      <c r="L3293" s="284"/>
      <c r="M3293" s="285"/>
      <c r="N3293" s="286"/>
      <c r="O3293" s="286"/>
      <c r="P3293" s="286"/>
      <c r="Q3293" s="286"/>
      <c r="R3293" s="286"/>
      <c r="S3293" s="286"/>
      <c r="T3293" s="287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/>
      <c r="AT3293" s="288" t="s">
        <v>218</v>
      </c>
      <c r="AU3293" s="288" t="s">
        <v>85</v>
      </c>
      <c r="AV3293" s="16" t="s">
        <v>214</v>
      </c>
      <c r="AW3293" s="16" t="s">
        <v>32</v>
      </c>
      <c r="AX3293" s="16" t="s">
        <v>76</v>
      </c>
      <c r="AY3293" s="288" t="s">
        <v>205</v>
      </c>
    </row>
    <row r="3294" s="15" customFormat="1">
      <c r="A3294" s="15"/>
      <c r="B3294" s="267"/>
      <c r="C3294" s="268"/>
      <c r="D3294" s="247" t="s">
        <v>218</v>
      </c>
      <c r="E3294" s="269" t="s">
        <v>1</v>
      </c>
      <c r="F3294" s="270" t="s">
        <v>229</v>
      </c>
      <c r="G3294" s="268"/>
      <c r="H3294" s="271">
        <v>163.428</v>
      </c>
      <c r="I3294" s="272"/>
      <c r="J3294" s="268"/>
      <c r="K3294" s="268"/>
      <c r="L3294" s="273"/>
      <c r="M3294" s="274"/>
      <c r="N3294" s="275"/>
      <c r="O3294" s="275"/>
      <c r="P3294" s="275"/>
      <c r="Q3294" s="275"/>
      <c r="R3294" s="275"/>
      <c r="S3294" s="275"/>
      <c r="T3294" s="276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T3294" s="277" t="s">
        <v>218</v>
      </c>
      <c r="AU3294" s="277" t="s">
        <v>85</v>
      </c>
      <c r="AV3294" s="15" t="s">
        <v>213</v>
      </c>
      <c r="AW3294" s="15" t="s">
        <v>32</v>
      </c>
      <c r="AX3294" s="15" t="s">
        <v>83</v>
      </c>
      <c r="AY3294" s="277" t="s">
        <v>205</v>
      </c>
    </row>
    <row r="3295" s="14" customFormat="1">
      <c r="A3295" s="14"/>
      <c r="B3295" s="256"/>
      <c r="C3295" s="257"/>
      <c r="D3295" s="247" t="s">
        <v>218</v>
      </c>
      <c r="E3295" s="257"/>
      <c r="F3295" s="259" t="s">
        <v>2696</v>
      </c>
      <c r="G3295" s="257"/>
      <c r="H3295" s="260">
        <v>179.77099999999999</v>
      </c>
      <c r="I3295" s="261"/>
      <c r="J3295" s="257"/>
      <c r="K3295" s="257"/>
      <c r="L3295" s="262"/>
      <c r="M3295" s="263"/>
      <c r="N3295" s="264"/>
      <c r="O3295" s="264"/>
      <c r="P3295" s="264"/>
      <c r="Q3295" s="264"/>
      <c r="R3295" s="264"/>
      <c r="S3295" s="264"/>
      <c r="T3295" s="265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T3295" s="266" t="s">
        <v>218</v>
      </c>
      <c r="AU3295" s="266" t="s">
        <v>85</v>
      </c>
      <c r="AV3295" s="14" t="s">
        <v>85</v>
      </c>
      <c r="AW3295" s="14" t="s">
        <v>4</v>
      </c>
      <c r="AX3295" s="14" t="s">
        <v>83</v>
      </c>
      <c r="AY3295" s="266" t="s">
        <v>205</v>
      </c>
    </row>
    <row r="3296" s="2" customFormat="1" ht="24.15" customHeight="1">
      <c r="A3296" s="39"/>
      <c r="B3296" s="40"/>
      <c r="C3296" s="227" t="s">
        <v>2697</v>
      </c>
      <c r="D3296" s="227" t="s">
        <v>208</v>
      </c>
      <c r="E3296" s="228" t="s">
        <v>2698</v>
      </c>
      <c r="F3296" s="229" t="s">
        <v>2699</v>
      </c>
      <c r="G3296" s="230" t="s">
        <v>255</v>
      </c>
      <c r="H3296" s="231">
        <v>6</v>
      </c>
      <c r="I3296" s="232"/>
      <c r="J3296" s="233">
        <f>ROUND(I3296*H3296,2)</f>
        <v>0</v>
      </c>
      <c r="K3296" s="229" t="s">
        <v>212</v>
      </c>
      <c r="L3296" s="45"/>
      <c r="M3296" s="234" t="s">
        <v>1</v>
      </c>
      <c r="N3296" s="235" t="s">
        <v>41</v>
      </c>
      <c r="O3296" s="92"/>
      <c r="P3296" s="236">
        <f>O3296*H3296</f>
        <v>0</v>
      </c>
      <c r="Q3296" s="236">
        <v>0.00020000000000000001</v>
      </c>
      <c r="R3296" s="236">
        <f>Q3296*H3296</f>
        <v>0.0012000000000000001</v>
      </c>
      <c r="S3296" s="236">
        <v>0</v>
      </c>
      <c r="T3296" s="237">
        <f>S3296*H3296</f>
        <v>0</v>
      </c>
      <c r="U3296" s="39"/>
      <c r="V3296" s="39"/>
      <c r="W3296" s="39"/>
      <c r="X3296" s="39"/>
      <c r="Y3296" s="39"/>
      <c r="Z3296" s="39"/>
      <c r="AA3296" s="39"/>
      <c r="AB3296" s="39"/>
      <c r="AC3296" s="39"/>
      <c r="AD3296" s="39"/>
      <c r="AE3296" s="39"/>
      <c r="AR3296" s="238" t="s">
        <v>303</v>
      </c>
      <c r="AT3296" s="238" t="s">
        <v>208</v>
      </c>
      <c r="AU3296" s="238" t="s">
        <v>85</v>
      </c>
      <c r="AY3296" s="18" t="s">
        <v>205</v>
      </c>
      <c r="BE3296" s="239">
        <f>IF(N3296="základní",J3296,0)</f>
        <v>0</v>
      </c>
      <c r="BF3296" s="239">
        <f>IF(N3296="snížená",J3296,0)</f>
        <v>0</v>
      </c>
      <c r="BG3296" s="239">
        <f>IF(N3296="zákl. přenesená",J3296,0)</f>
        <v>0</v>
      </c>
      <c r="BH3296" s="239">
        <f>IF(N3296="sníž. přenesená",J3296,0)</f>
        <v>0</v>
      </c>
      <c r="BI3296" s="239">
        <f>IF(N3296="nulová",J3296,0)</f>
        <v>0</v>
      </c>
      <c r="BJ3296" s="18" t="s">
        <v>83</v>
      </c>
      <c r="BK3296" s="239">
        <f>ROUND(I3296*H3296,2)</f>
        <v>0</v>
      </c>
      <c r="BL3296" s="18" t="s">
        <v>303</v>
      </c>
      <c r="BM3296" s="238" t="s">
        <v>2700</v>
      </c>
    </row>
    <row r="3297" s="2" customFormat="1">
      <c r="A3297" s="39"/>
      <c r="B3297" s="40"/>
      <c r="C3297" s="41"/>
      <c r="D3297" s="240" t="s">
        <v>216</v>
      </c>
      <c r="E3297" s="41"/>
      <c r="F3297" s="241" t="s">
        <v>2701</v>
      </c>
      <c r="G3297" s="41"/>
      <c r="H3297" s="41"/>
      <c r="I3297" s="242"/>
      <c r="J3297" s="41"/>
      <c r="K3297" s="41"/>
      <c r="L3297" s="45"/>
      <c r="M3297" s="243"/>
      <c r="N3297" s="244"/>
      <c r="O3297" s="92"/>
      <c r="P3297" s="92"/>
      <c r="Q3297" s="92"/>
      <c r="R3297" s="92"/>
      <c r="S3297" s="92"/>
      <c r="T3297" s="93"/>
      <c r="U3297" s="39"/>
      <c r="V3297" s="39"/>
      <c r="W3297" s="39"/>
      <c r="X3297" s="39"/>
      <c r="Y3297" s="39"/>
      <c r="Z3297" s="39"/>
      <c r="AA3297" s="39"/>
      <c r="AB3297" s="39"/>
      <c r="AC3297" s="39"/>
      <c r="AD3297" s="39"/>
      <c r="AE3297" s="39"/>
      <c r="AT3297" s="18" t="s">
        <v>216</v>
      </c>
      <c r="AU3297" s="18" t="s">
        <v>85</v>
      </c>
    </row>
    <row r="3298" s="13" customFormat="1">
      <c r="A3298" s="13"/>
      <c r="B3298" s="245"/>
      <c r="C3298" s="246"/>
      <c r="D3298" s="247" t="s">
        <v>218</v>
      </c>
      <c r="E3298" s="248" t="s">
        <v>1</v>
      </c>
      <c r="F3298" s="249" t="s">
        <v>219</v>
      </c>
      <c r="G3298" s="246"/>
      <c r="H3298" s="248" t="s">
        <v>1</v>
      </c>
      <c r="I3298" s="250"/>
      <c r="J3298" s="246"/>
      <c r="K3298" s="246"/>
      <c r="L3298" s="251"/>
      <c r="M3298" s="252"/>
      <c r="N3298" s="253"/>
      <c r="O3298" s="253"/>
      <c r="P3298" s="253"/>
      <c r="Q3298" s="253"/>
      <c r="R3298" s="253"/>
      <c r="S3298" s="253"/>
      <c r="T3298" s="254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T3298" s="255" t="s">
        <v>218</v>
      </c>
      <c r="AU3298" s="255" t="s">
        <v>85</v>
      </c>
      <c r="AV3298" s="13" t="s">
        <v>83</v>
      </c>
      <c r="AW3298" s="13" t="s">
        <v>32</v>
      </c>
      <c r="AX3298" s="13" t="s">
        <v>76</v>
      </c>
      <c r="AY3298" s="255" t="s">
        <v>205</v>
      </c>
    </row>
    <row r="3299" s="13" customFormat="1">
      <c r="A3299" s="13"/>
      <c r="B3299" s="245"/>
      <c r="C3299" s="246"/>
      <c r="D3299" s="247" t="s">
        <v>218</v>
      </c>
      <c r="E3299" s="248" t="s">
        <v>1</v>
      </c>
      <c r="F3299" s="249" t="s">
        <v>220</v>
      </c>
      <c r="G3299" s="246"/>
      <c r="H3299" s="248" t="s">
        <v>1</v>
      </c>
      <c r="I3299" s="250"/>
      <c r="J3299" s="246"/>
      <c r="K3299" s="246"/>
      <c r="L3299" s="251"/>
      <c r="M3299" s="252"/>
      <c r="N3299" s="253"/>
      <c r="O3299" s="253"/>
      <c r="P3299" s="253"/>
      <c r="Q3299" s="253"/>
      <c r="R3299" s="253"/>
      <c r="S3299" s="253"/>
      <c r="T3299" s="254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55" t="s">
        <v>218</v>
      </c>
      <c r="AU3299" s="255" t="s">
        <v>85</v>
      </c>
      <c r="AV3299" s="13" t="s">
        <v>83</v>
      </c>
      <c r="AW3299" s="13" t="s">
        <v>32</v>
      </c>
      <c r="AX3299" s="13" t="s">
        <v>76</v>
      </c>
      <c r="AY3299" s="255" t="s">
        <v>205</v>
      </c>
    </row>
    <row r="3300" s="13" customFormat="1">
      <c r="A3300" s="13"/>
      <c r="B3300" s="245"/>
      <c r="C3300" s="246"/>
      <c r="D3300" s="247" t="s">
        <v>218</v>
      </c>
      <c r="E3300" s="248" t="s">
        <v>1</v>
      </c>
      <c r="F3300" s="249" t="s">
        <v>222</v>
      </c>
      <c r="G3300" s="246"/>
      <c r="H3300" s="248" t="s">
        <v>1</v>
      </c>
      <c r="I3300" s="250"/>
      <c r="J3300" s="246"/>
      <c r="K3300" s="246"/>
      <c r="L3300" s="251"/>
      <c r="M3300" s="252"/>
      <c r="N3300" s="253"/>
      <c r="O3300" s="253"/>
      <c r="P3300" s="253"/>
      <c r="Q3300" s="253"/>
      <c r="R3300" s="253"/>
      <c r="S3300" s="253"/>
      <c r="T3300" s="254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T3300" s="255" t="s">
        <v>218</v>
      </c>
      <c r="AU3300" s="255" t="s">
        <v>85</v>
      </c>
      <c r="AV3300" s="13" t="s">
        <v>83</v>
      </c>
      <c r="AW3300" s="13" t="s">
        <v>32</v>
      </c>
      <c r="AX3300" s="13" t="s">
        <v>76</v>
      </c>
      <c r="AY3300" s="255" t="s">
        <v>205</v>
      </c>
    </row>
    <row r="3301" s="13" customFormat="1">
      <c r="A3301" s="13"/>
      <c r="B3301" s="245"/>
      <c r="C3301" s="246"/>
      <c r="D3301" s="247" t="s">
        <v>218</v>
      </c>
      <c r="E3301" s="248" t="s">
        <v>1</v>
      </c>
      <c r="F3301" s="249" t="s">
        <v>605</v>
      </c>
      <c r="G3301" s="246"/>
      <c r="H3301" s="248" t="s">
        <v>1</v>
      </c>
      <c r="I3301" s="250"/>
      <c r="J3301" s="246"/>
      <c r="K3301" s="246"/>
      <c r="L3301" s="251"/>
      <c r="M3301" s="252"/>
      <c r="N3301" s="253"/>
      <c r="O3301" s="253"/>
      <c r="P3301" s="253"/>
      <c r="Q3301" s="253"/>
      <c r="R3301" s="253"/>
      <c r="S3301" s="253"/>
      <c r="T3301" s="254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T3301" s="255" t="s">
        <v>218</v>
      </c>
      <c r="AU3301" s="255" t="s">
        <v>85</v>
      </c>
      <c r="AV3301" s="13" t="s">
        <v>83</v>
      </c>
      <c r="AW3301" s="13" t="s">
        <v>32</v>
      </c>
      <c r="AX3301" s="13" t="s">
        <v>76</v>
      </c>
      <c r="AY3301" s="255" t="s">
        <v>205</v>
      </c>
    </row>
    <row r="3302" s="14" customFormat="1">
      <c r="A3302" s="14"/>
      <c r="B3302" s="256"/>
      <c r="C3302" s="257"/>
      <c r="D3302" s="247" t="s">
        <v>218</v>
      </c>
      <c r="E3302" s="258" t="s">
        <v>1</v>
      </c>
      <c r="F3302" s="259" t="s">
        <v>2533</v>
      </c>
      <c r="G3302" s="257"/>
      <c r="H3302" s="260">
        <v>2</v>
      </c>
      <c r="I3302" s="261"/>
      <c r="J3302" s="257"/>
      <c r="K3302" s="257"/>
      <c r="L3302" s="262"/>
      <c r="M3302" s="263"/>
      <c r="N3302" s="264"/>
      <c r="O3302" s="264"/>
      <c r="P3302" s="264"/>
      <c r="Q3302" s="264"/>
      <c r="R3302" s="264"/>
      <c r="S3302" s="264"/>
      <c r="T3302" s="265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T3302" s="266" t="s">
        <v>218</v>
      </c>
      <c r="AU3302" s="266" t="s">
        <v>85</v>
      </c>
      <c r="AV3302" s="14" t="s">
        <v>85</v>
      </c>
      <c r="AW3302" s="14" t="s">
        <v>32</v>
      </c>
      <c r="AX3302" s="14" t="s">
        <v>76</v>
      </c>
      <c r="AY3302" s="266" t="s">
        <v>205</v>
      </c>
    </row>
    <row r="3303" s="14" customFormat="1">
      <c r="A3303" s="14"/>
      <c r="B3303" s="256"/>
      <c r="C3303" s="257"/>
      <c r="D3303" s="247" t="s">
        <v>218</v>
      </c>
      <c r="E3303" s="258" t="s">
        <v>1</v>
      </c>
      <c r="F3303" s="259" t="s">
        <v>2535</v>
      </c>
      <c r="G3303" s="257"/>
      <c r="H3303" s="260">
        <v>2</v>
      </c>
      <c r="I3303" s="261"/>
      <c r="J3303" s="257"/>
      <c r="K3303" s="257"/>
      <c r="L3303" s="262"/>
      <c r="M3303" s="263"/>
      <c r="N3303" s="264"/>
      <c r="O3303" s="264"/>
      <c r="P3303" s="264"/>
      <c r="Q3303" s="264"/>
      <c r="R3303" s="264"/>
      <c r="S3303" s="264"/>
      <c r="T3303" s="265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T3303" s="266" t="s">
        <v>218</v>
      </c>
      <c r="AU3303" s="266" t="s">
        <v>85</v>
      </c>
      <c r="AV3303" s="14" t="s">
        <v>85</v>
      </c>
      <c r="AW3303" s="14" t="s">
        <v>32</v>
      </c>
      <c r="AX3303" s="14" t="s">
        <v>76</v>
      </c>
      <c r="AY3303" s="266" t="s">
        <v>205</v>
      </c>
    </row>
    <row r="3304" s="13" customFormat="1">
      <c r="A3304" s="13"/>
      <c r="B3304" s="245"/>
      <c r="C3304" s="246"/>
      <c r="D3304" s="247" t="s">
        <v>218</v>
      </c>
      <c r="E3304" s="248" t="s">
        <v>1</v>
      </c>
      <c r="F3304" s="249" t="s">
        <v>608</v>
      </c>
      <c r="G3304" s="246"/>
      <c r="H3304" s="248" t="s">
        <v>1</v>
      </c>
      <c r="I3304" s="250"/>
      <c r="J3304" s="246"/>
      <c r="K3304" s="246"/>
      <c r="L3304" s="251"/>
      <c r="M3304" s="252"/>
      <c r="N3304" s="253"/>
      <c r="O3304" s="253"/>
      <c r="P3304" s="253"/>
      <c r="Q3304" s="253"/>
      <c r="R3304" s="253"/>
      <c r="S3304" s="253"/>
      <c r="T3304" s="254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T3304" s="255" t="s">
        <v>218</v>
      </c>
      <c r="AU3304" s="255" t="s">
        <v>85</v>
      </c>
      <c r="AV3304" s="13" t="s">
        <v>83</v>
      </c>
      <c r="AW3304" s="13" t="s">
        <v>32</v>
      </c>
      <c r="AX3304" s="13" t="s">
        <v>76</v>
      </c>
      <c r="AY3304" s="255" t="s">
        <v>205</v>
      </c>
    </row>
    <row r="3305" s="14" customFormat="1">
      <c r="A3305" s="14"/>
      <c r="B3305" s="256"/>
      <c r="C3305" s="257"/>
      <c r="D3305" s="247" t="s">
        <v>218</v>
      </c>
      <c r="E3305" s="258" t="s">
        <v>1</v>
      </c>
      <c r="F3305" s="259" t="s">
        <v>2702</v>
      </c>
      <c r="G3305" s="257"/>
      <c r="H3305" s="260">
        <v>2</v>
      </c>
      <c r="I3305" s="261"/>
      <c r="J3305" s="257"/>
      <c r="K3305" s="257"/>
      <c r="L3305" s="262"/>
      <c r="M3305" s="263"/>
      <c r="N3305" s="264"/>
      <c r="O3305" s="264"/>
      <c r="P3305" s="264"/>
      <c r="Q3305" s="264"/>
      <c r="R3305" s="264"/>
      <c r="S3305" s="264"/>
      <c r="T3305" s="265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T3305" s="266" t="s">
        <v>218</v>
      </c>
      <c r="AU3305" s="266" t="s">
        <v>85</v>
      </c>
      <c r="AV3305" s="14" t="s">
        <v>85</v>
      </c>
      <c r="AW3305" s="14" t="s">
        <v>32</v>
      </c>
      <c r="AX3305" s="14" t="s">
        <v>76</v>
      </c>
      <c r="AY3305" s="266" t="s">
        <v>205</v>
      </c>
    </row>
    <row r="3306" s="15" customFormat="1">
      <c r="A3306" s="15"/>
      <c r="B3306" s="267"/>
      <c r="C3306" s="268"/>
      <c r="D3306" s="247" t="s">
        <v>218</v>
      </c>
      <c r="E3306" s="269" t="s">
        <v>1</v>
      </c>
      <c r="F3306" s="270" t="s">
        <v>229</v>
      </c>
      <c r="G3306" s="268"/>
      <c r="H3306" s="271">
        <v>6</v>
      </c>
      <c r="I3306" s="272"/>
      <c r="J3306" s="268"/>
      <c r="K3306" s="268"/>
      <c r="L3306" s="273"/>
      <c r="M3306" s="274"/>
      <c r="N3306" s="275"/>
      <c r="O3306" s="275"/>
      <c r="P3306" s="275"/>
      <c r="Q3306" s="275"/>
      <c r="R3306" s="275"/>
      <c r="S3306" s="275"/>
      <c r="T3306" s="276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T3306" s="277" t="s">
        <v>218</v>
      </c>
      <c r="AU3306" s="277" t="s">
        <v>85</v>
      </c>
      <c r="AV3306" s="15" t="s">
        <v>213</v>
      </c>
      <c r="AW3306" s="15" t="s">
        <v>32</v>
      </c>
      <c r="AX3306" s="15" t="s">
        <v>83</v>
      </c>
      <c r="AY3306" s="277" t="s">
        <v>205</v>
      </c>
    </row>
    <row r="3307" s="2" customFormat="1" ht="24.15" customHeight="1">
      <c r="A3307" s="39"/>
      <c r="B3307" s="40"/>
      <c r="C3307" s="227" t="s">
        <v>2703</v>
      </c>
      <c r="D3307" s="227" t="s">
        <v>208</v>
      </c>
      <c r="E3307" s="228" t="s">
        <v>2704</v>
      </c>
      <c r="F3307" s="229" t="s">
        <v>2705</v>
      </c>
      <c r="G3307" s="230" t="s">
        <v>255</v>
      </c>
      <c r="H3307" s="231">
        <v>131.33000000000001</v>
      </c>
      <c r="I3307" s="232"/>
      <c r="J3307" s="233">
        <f>ROUND(I3307*H3307,2)</f>
        <v>0</v>
      </c>
      <c r="K3307" s="229" t="s">
        <v>212</v>
      </c>
      <c r="L3307" s="45"/>
      <c r="M3307" s="234" t="s">
        <v>1</v>
      </c>
      <c r="N3307" s="235" t="s">
        <v>41</v>
      </c>
      <c r="O3307" s="92"/>
      <c r="P3307" s="236">
        <f>O3307*H3307</f>
        <v>0</v>
      </c>
      <c r="Q3307" s="236">
        <v>0.00018000000000000001</v>
      </c>
      <c r="R3307" s="236">
        <f>Q3307*H3307</f>
        <v>0.023639400000000005</v>
      </c>
      <c r="S3307" s="236">
        <v>0</v>
      </c>
      <c r="T3307" s="237">
        <f>S3307*H3307</f>
        <v>0</v>
      </c>
      <c r="U3307" s="39"/>
      <c r="V3307" s="39"/>
      <c r="W3307" s="39"/>
      <c r="X3307" s="39"/>
      <c r="Y3307" s="39"/>
      <c r="Z3307" s="39"/>
      <c r="AA3307" s="39"/>
      <c r="AB3307" s="39"/>
      <c r="AC3307" s="39"/>
      <c r="AD3307" s="39"/>
      <c r="AE3307" s="39"/>
      <c r="AR3307" s="238" t="s">
        <v>303</v>
      </c>
      <c r="AT3307" s="238" t="s">
        <v>208</v>
      </c>
      <c r="AU3307" s="238" t="s">
        <v>85</v>
      </c>
      <c r="AY3307" s="18" t="s">
        <v>205</v>
      </c>
      <c r="BE3307" s="239">
        <f>IF(N3307="základní",J3307,0)</f>
        <v>0</v>
      </c>
      <c r="BF3307" s="239">
        <f>IF(N3307="snížená",J3307,0)</f>
        <v>0</v>
      </c>
      <c r="BG3307" s="239">
        <f>IF(N3307="zákl. přenesená",J3307,0)</f>
        <v>0</v>
      </c>
      <c r="BH3307" s="239">
        <f>IF(N3307="sníž. přenesená",J3307,0)</f>
        <v>0</v>
      </c>
      <c r="BI3307" s="239">
        <f>IF(N3307="nulová",J3307,0)</f>
        <v>0</v>
      </c>
      <c r="BJ3307" s="18" t="s">
        <v>83</v>
      </c>
      <c r="BK3307" s="239">
        <f>ROUND(I3307*H3307,2)</f>
        <v>0</v>
      </c>
      <c r="BL3307" s="18" t="s">
        <v>303</v>
      </c>
      <c r="BM3307" s="238" t="s">
        <v>2706</v>
      </c>
    </row>
    <row r="3308" s="2" customFormat="1">
      <c r="A3308" s="39"/>
      <c r="B3308" s="40"/>
      <c r="C3308" s="41"/>
      <c r="D3308" s="240" t="s">
        <v>216</v>
      </c>
      <c r="E3308" s="41"/>
      <c r="F3308" s="241" t="s">
        <v>2707</v>
      </c>
      <c r="G3308" s="41"/>
      <c r="H3308" s="41"/>
      <c r="I3308" s="242"/>
      <c r="J3308" s="41"/>
      <c r="K3308" s="41"/>
      <c r="L3308" s="45"/>
      <c r="M3308" s="243"/>
      <c r="N3308" s="244"/>
      <c r="O3308" s="92"/>
      <c r="P3308" s="92"/>
      <c r="Q3308" s="92"/>
      <c r="R3308" s="92"/>
      <c r="S3308" s="92"/>
      <c r="T3308" s="93"/>
      <c r="U3308" s="39"/>
      <c r="V3308" s="39"/>
      <c r="W3308" s="39"/>
      <c r="X3308" s="39"/>
      <c r="Y3308" s="39"/>
      <c r="Z3308" s="39"/>
      <c r="AA3308" s="39"/>
      <c r="AB3308" s="39"/>
      <c r="AC3308" s="39"/>
      <c r="AD3308" s="39"/>
      <c r="AE3308" s="39"/>
      <c r="AT3308" s="18" t="s">
        <v>216</v>
      </c>
      <c r="AU3308" s="18" t="s">
        <v>85</v>
      </c>
    </row>
    <row r="3309" s="13" customFormat="1">
      <c r="A3309" s="13"/>
      <c r="B3309" s="245"/>
      <c r="C3309" s="246"/>
      <c r="D3309" s="247" t="s">
        <v>218</v>
      </c>
      <c r="E3309" s="248" t="s">
        <v>1</v>
      </c>
      <c r="F3309" s="249" t="s">
        <v>219</v>
      </c>
      <c r="G3309" s="246"/>
      <c r="H3309" s="248" t="s">
        <v>1</v>
      </c>
      <c r="I3309" s="250"/>
      <c r="J3309" s="246"/>
      <c r="K3309" s="246"/>
      <c r="L3309" s="251"/>
      <c r="M3309" s="252"/>
      <c r="N3309" s="253"/>
      <c r="O3309" s="253"/>
      <c r="P3309" s="253"/>
      <c r="Q3309" s="253"/>
      <c r="R3309" s="253"/>
      <c r="S3309" s="253"/>
      <c r="T3309" s="254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T3309" s="255" t="s">
        <v>218</v>
      </c>
      <c r="AU3309" s="255" t="s">
        <v>85</v>
      </c>
      <c r="AV3309" s="13" t="s">
        <v>83</v>
      </c>
      <c r="AW3309" s="13" t="s">
        <v>32</v>
      </c>
      <c r="AX3309" s="13" t="s">
        <v>76</v>
      </c>
      <c r="AY3309" s="255" t="s">
        <v>205</v>
      </c>
    </row>
    <row r="3310" s="13" customFormat="1">
      <c r="A3310" s="13"/>
      <c r="B3310" s="245"/>
      <c r="C3310" s="246"/>
      <c r="D3310" s="247" t="s">
        <v>218</v>
      </c>
      <c r="E3310" s="248" t="s">
        <v>1</v>
      </c>
      <c r="F3310" s="249" t="s">
        <v>220</v>
      </c>
      <c r="G3310" s="246"/>
      <c r="H3310" s="248" t="s">
        <v>1</v>
      </c>
      <c r="I3310" s="250"/>
      <c r="J3310" s="246"/>
      <c r="K3310" s="246"/>
      <c r="L3310" s="251"/>
      <c r="M3310" s="252"/>
      <c r="N3310" s="253"/>
      <c r="O3310" s="253"/>
      <c r="P3310" s="253"/>
      <c r="Q3310" s="253"/>
      <c r="R3310" s="253"/>
      <c r="S3310" s="253"/>
      <c r="T3310" s="254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T3310" s="255" t="s">
        <v>218</v>
      </c>
      <c r="AU3310" s="255" t="s">
        <v>85</v>
      </c>
      <c r="AV3310" s="13" t="s">
        <v>83</v>
      </c>
      <c r="AW3310" s="13" t="s">
        <v>32</v>
      </c>
      <c r="AX3310" s="13" t="s">
        <v>76</v>
      </c>
      <c r="AY3310" s="255" t="s">
        <v>205</v>
      </c>
    </row>
    <row r="3311" s="13" customFormat="1">
      <c r="A3311" s="13"/>
      <c r="B3311" s="245"/>
      <c r="C3311" s="246"/>
      <c r="D3311" s="247" t="s">
        <v>218</v>
      </c>
      <c r="E3311" s="248" t="s">
        <v>1</v>
      </c>
      <c r="F3311" s="249" t="s">
        <v>222</v>
      </c>
      <c r="G3311" s="246"/>
      <c r="H3311" s="248" t="s">
        <v>1</v>
      </c>
      <c r="I3311" s="250"/>
      <c r="J3311" s="246"/>
      <c r="K3311" s="246"/>
      <c r="L3311" s="251"/>
      <c r="M3311" s="252"/>
      <c r="N3311" s="253"/>
      <c r="O3311" s="253"/>
      <c r="P3311" s="253"/>
      <c r="Q3311" s="253"/>
      <c r="R3311" s="253"/>
      <c r="S3311" s="253"/>
      <c r="T3311" s="254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55" t="s">
        <v>218</v>
      </c>
      <c r="AU3311" s="255" t="s">
        <v>85</v>
      </c>
      <c r="AV3311" s="13" t="s">
        <v>83</v>
      </c>
      <c r="AW3311" s="13" t="s">
        <v>32</v>
      </c>
      <c r="AX3311" s="13" t="s">
        <v>76</v>
      </c>
      <c r="AY3311" s="255" t="s">
        <v>205</v>
      </c>
    </row>
    <row r="3312" s="13" customFormat="1">
      <c r="A3312" s="13"/>
      <c r="B3312" s="245"/>
      <c r="C3312" s="246"/>
      <c r="D3312" s="247" t="s">
        <v>218</v>
      </c>
      <c r="E3312" s="248" t="s">
        <v>1</v>
      </c>
      <c r="F3312" s="249" t="s">
        <v>2708</v>
      </c>
      <c r="G3312" s="246"/>
      <c r="H3312" s="248" t="s">
        <v>1</v>
      </c>
      <c r="I3312" s="250"/>
      <c r="J3312" s="246"/>
      <c r="K3312" s="246"/>
      <c r="L3312" s="251"/>
      <c r="M3312" s="252"/>
      <c r="N3312" s="253"/>
      <c r="O3312" s="253"/>
      <c r="P3312" s="253"/>
      <c r="Q3312" s="253"/>
      <c r="R3312" s="253"/>
      <c r="S3312" s="253"/>
      <c r="T3312" s="254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T3312" s="255" t="s">
        <v>218</v>
      </c>
      <c r="AU3312" s="255" t="s">
        <v>85</v>
      </c>
      <c r="AV3312" s="13" t="s">
        <v>83</v>
      </c>
      <c r="AW3312" s="13" t="s">
        <v>32</v>
      </c>
      <c r="AX3312" s="13" t="s">
        <v>76</v>
      </c>
      <c r="AY3312" s="255" t="s">
        <v>205</v>
      </c>
    </row>
    <row r="3313" s="13" customFormat="1">
      <c r="A3313" s="13"/>
      <c r="B3313" s="245"/>
      <c r="C3313" s="246"/>
      <c r="D3313" s="247" t="s">
        <v>218</v>
      </c>
      <c r="E3313" s="248" t="s">
        <v>1</v>
      </c>
      <c r="F3313" s="249" t="s">
        <v>222</v>
      </c>
      <c r="G3313" s="246"/>
      <c r="H3313" s="248" t="s">
        <v>1</v>
      </c>
      <c r="I3313" s="250"/>
      <c r="J3313" s="246"/>
      <c r="K3313" s="246"/>
      <c r="L3313" s="251"/>
      <c r="M3313" s="252"/>
      <c r="N3313" s="253"/>
      <c r="O3313" s="253"/>
      <c r="P3313" s="253"/>
      <c r="Q3313" s="253"/>
      <c r="R3313" s="253"/>
      <c r="S3313" s="253"/>
      <c r="T3313" s="254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T3313" s="255" t="s">
        <v>218</v>
      </c>
      <c r="AU3313" s="255" t="s">
        <v>85</v>
      </c>
      <c r="AV3313" s="13" t="s">
        <v>83</v>
      </c>
      <c r="AW3313" s="13" t="s">
        <v>32</v>
      </c>
      <c r="AX3313" s="13" t="s">
        <v>76</v>
      </c>
      <c r="AY3313" s="255" t="s">
        <v>205</v>
      </c>
    </row>
    <row r="3314" s="13" customFormat="1">
      <c r="A3314" s="13"/>
      <c r="B3314" s="245"/>
      <c r="C3314" s="246"/>
      <c r="D3314" s="247" t="s">
        <v>218</v>
      </c>
      <c r="E3314" s="248" t="s">
        <v>1</v>
      </c>
      <c r="F3314" s="249" t="s">
        <v>2436</v>
      </c>
      <c r="G3314" s="246"/>
      <c r="H3314" s="248" t="s">
        <v>1</v>
      </c>
      <c r="I3314" s="250"/>
      <c r="J3314" s="246"/>
      <c r="K3314" s="246"/>
      <c r="L3314" s="251"/>
      <c r="M3314" s="252"/>
      <c r="N3314" s="253"/>
      <c r="O3314" s="253"/>
      <c r="P3314" s="253"/>
      <c r="Q3314" s="253"/>
      <c r="R3314" s="253"/>
      <c r="S3314" s="253"/>
      <c r="T3314" s="254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T3314" s="255" t="s">
        <v>218</v>
      </c>
      <c r="AU3314" s="255" t="s">
        <v>85</v>
      </c>
      <c r="AV3314" s="13" t="s">
        <v>83</v>
      </c>
      <c r="AW3314" s="13" t="s">
        <v>32</v>
      </c>
      <c r="AX3314" s="13" t="s">
        <v>76</v>
      </c>
      <c r="AY3314" s="255" t="s">
        <v>205</v>
      </c>
    </row>
    <row r="3315" s="14" customFormat="1">
      <c r="A3315" s="14"/>
      <c r="B3315" s="256"/>
      <c r="C3315" s="257"/>
      <c r="D3315" s="247" t="s">
        <v>218</v>
      </c>
      <c r="E3315" s="258" t="s">
        <v>1</v>
      </c>
      <c r="F3315" s="259" t="s">
        <v>2489</v>
      </c>
      <c r="G3315" s="257"/>
      <c r="H3315" s="260">
        <v>15.1</v>
      </c>
      <c r="I3315" s="261"/>
      <c r="J3315" s="257"/>
      <c r="K3315" s="257"/>
      <c r="L3315" s="262"/>
      <c r="M3315" s="263"/>
      <c r="N3315" s="264"/>
      <c r="O3315" s="264"/>
      <c r="P3315" s="264"/>
      <c r="Q3315" s="264"/>
      <c r="R3315" s="264"/>
      <c r="S3315" s="264"/>
      <c r="T3315" s="265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T3315" s="266" t="s">
        <v>218</v>
      </c>
      <c r="AU3315" s="266" t="s">
        <v>85</v>
      </c>
      <c r="AV3315" s="14" t="s">
        <v>85</v>
      </c>
      <c r="AW3315" s="14" t="s">
        <v>32</v>
      </c>
      <c r="AX3315" s="14" t="s">
        <v>76</v>
      </c>
      <c r="AY3315" s="266" t="s">
        <v>205</v>
      </c>
    </row>
    <row r="3316" s="16" customFormat="1">
      <c r="A3316" s="16"/>
      <c r="B3316" s="278"/>
      <c r="C3316" s="279"/>
      <c r="D3316" s="247" t="s">
        <v>218</v>
      </c>
      <c r="E3316" s="280" t="s">
        <v>1</v>
      </c>
      <c r="F3316" s="281" t="s">
        <v>241</v>
      </c>
      <c r="G3316" s="279"/>
      <c r="H3316" s="282">
        <v>15.1</v>
      </c>
      <c r="I3316" s="283"/>
      <c r="J3316" s="279"/>
      <c r="K3316" s="279"/>
      <c r="L3316" s="284"/>
      <c r="M3316" s="285"/>
      <c r="N3316" s="286"/>
      <c r="O3316" s="286"/>
      <c r="P3316" s="286"/>
      <c r="Q3316" s="286"/>
      <c r="R3316" s="286"/>
      <c r="S3316" s="286"/>
      <c r="T3316" s="287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/>
      <c r="AT3316" s="288" t="s">
        <v>218</v>
      </c>
      <c r="AU3316" s="288" t="s">
        <v>85</v>
      </c>
      <c r="AV3316" s="16" t="s">
        <v>214</v>
      </c>
      <c r="AW3316" s="16" t="s">
        <v>32</v>
      </c>
      <c r="AX3316" s="16" t="s">
        <v>76</v>
      </c>
      <c r="AY3316" s="288" t="s">
        <v>205</v>
      </c>
    </row>
    <row r="3317" s="13" customFormat="1">
      <c r="A3317" s="13"/>
      <c r="B3317" s="245"/>
      <c r="C3317" s="246"/>
      <c r="D3317" s="247" t="s">
        <v>218</v>
      </c>
      <c r="E3317" s="248" t="s">
        <v>1</v>
      </c>
      <c r="F3317" s="249" t="s">
        <v>2438</v>
      </c>
      <c r="G3317" s="246"/>
      <c r="H3317" s="248" t="s">
        <v>1</v>
      </c>
      <c r="I3317" s="250"/>
      <c r="J3317" s="246"/>
      <c r="K3317" s="246"/>
      <c r="L3317" s="251"/>
      <c r="M3317" s="252"/>
      <c r="N3317" s="253"/>
      <c r="O3317" s="253"/>
      <c r="P3317" s="253"/>
      <c r="Q3317" s="253"/>
      <c r="R3317" s="253"/>
      <c r="S3317" s="253"/>
      <c r="T3317" s="254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T3317" s="255" t="s">
        <v>218</v>
      </c>
      <c r="AU3317" s="255" t="s">
        <v>85</v>
      </c>
      <c r="AV3317" s="13" t="s">
        <v>83</v>
      </c>
      <c r="AW3317" s="13" t="s">
        <v>32</v>
      </c>
      <c r="AX3317" s="13" t="s">
        <v>76</v>
      </c>
      <c r="AY3317" s="255" t="s">
        <v>205</v>
      </c>
    </row>
    <row r="3318" s="14" customFormat="1">
      <c r="A3318" s="14"/>
      <c r="B3318" s="256"/>
      <c r="C3318" s="257"/>
      <c r="D3318" s="247" t="s">
        <v>218</v>
      </c>
      <c r="E3318" s="258" t="s">
        <v>1</v>
      </c>
      <c r="F3318" s="259" t="s">
        <v>2490</v>
      </c>
      <c r="G3318" s="257"/>
      <c r="H3318" s="260">
        <v>19.800000000000001</v>
      </c>
      <c r="I3318" s="261"/>
      <c r="J3318" s="257"/>
      <c r="K3318" s="257"/>
      <c r="L3318" s="262"/>
      <c r="M3318" s="263"/>
      <c r="N3318" s="264"/>
      <c r="O3318" s="264"/>
      <c r="P3318" s="264"/>
      <c r="Q3318" s="264"/>
      <c r="R3318" s="264"/>
      <c r="S3318" s="264"/>
      <c r="T3318" s="265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66" t="s">
        <v>218</v>
      </c>
      <c r="AU3318" s="266" t="s">
        <v>85</v>
      </c>
      <c r="AV3318" s="14" t="s">
        <v>85</v>
      </c>
      <c r="AW3318" s="14" t="s">
        <v>32</v>
      </c>
      <c r="AX3318" s="14" t="s">
        <v>76</v>
      </c>
      <c r="AY3318" s="266" t="s">
        <v>205</v>
      </c>
    </row>
    <row r="3319" s="16" customFormat="1">
      <c r="A3319" s="16"/>
      <c r="B3319" s="278"/>
      <c r="C3319" s="279"/>
      <c r="D3319" s="247" t="s">
        <v>218</v>
      </c>
      <c r="E3319" s="280" t="s">
        <v>1</v>
      </c>
      <c r="F3319" s="281" t="s">
        <v>241</v>
      </c>
      <c r="G3319" s="279"/>
      <c r="H3319" s="282">
        <v>19.800000000000001</v>
      </c>
      <c r="I3319" s="283"/>
      <c r="J3319" s="279"/>
      <c r="K3319" s="279"/>
      <c r="L3319" s="284"/>
      <c r="M3319" s="285"/>
      <c r="N3319" s="286"/>
      <c r="O3319" s="286"/>
      <c r="P3319" s="286"/>
      <c r="Q3319" s="286"/>
      <c r="R3319" s="286"/>
      <c r="S3319" s="286"/>
      <c r="T3319" s="287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T3319" s="288" t="s">
        <v>218</v>
      </c>
      <c r="AU3319" s="288" t="s">
        <v>85</v>
      </c>
      <c r="AV3319" s="16" t="s">
        <v>214</v>
      </c>
      <c r="AW3319" s="16" t="s">
        <v>32</v>
      </c>
      <c r="AX3319" s="16" t="s">
        <v>76</v>
      </c>
      <c r="AY3319" s="288" t="s">
        <v>205</v>
      </c>
    </row>
    <row r="3320" s="13" customFormat="1">
      <c r="A3320" s="13"/>
      <c r="B3320" s="245"/>
      <c r="C3320" s="246"/>
      <c r="D3320" s="247" t="s">
        <v>218</v>
      </c>
      <c r="E3320" s="248" t="s">
        <v>1</v>
      </c>
      <c r="F3320" s="249" t="s">
        <v>1208</v>
      </c>
      <c r="G3320" s="246"/>
      <c r="H3320" s="248" t="s">
        <v>1</v>
      </c>
      <c r="I3320" s="250"/>
      <c r="J3320" s="246"/>
      <c r="K3320" s="246"/>
      <c r="L3320" s="251"/>
      <c r="M3320" s="252"/>
      <c r="N3320" s="253"/>
      <c r="O3320" s="253"/>
      <c r="P3320" s="253"/>
      <c r="Q3320" s="253"/>
      <c r="R3320" s="253"/>
      <c r="S3320" s="253"/>
      <c r="T3320" s="254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55" t="s">
        <v>218</v>
      </c>
      <c r="AU3320" s="255" t="s">
        <v>85</v>
      </c>
      <c r="AV3320" s="13" t="s">
        <v>83</v>
      </c>
      <c r="AW3320" s="13" t="s">
        <v>32</v>
      </c>
      <c r="AX3320" s="13" t="s">
        <v>76</v>
      </c>
      <c r="AY3320" s="255" t="s">
        <v>205</v>
      </c>
    </row>
    <row r="3321" s="14" customFormat="1">
      <c r="A3321" s="14"/>
      <c r="B3321" s="256"/>
      <c r="C3321" s="257"/>
      <c r="D3321" s="247" t="s">
        <v>218</v>
      </c>
      <c r="E3321" s="258" t="s">
        <v>1</v>
      </c>
      <c r="F3321" s="259" t="s">
        <v>2491</v>
      </c>
      <c r="G3321" s="257"/>
      <c r="H3321" s="260">
        <v>31.969999999999999</v>
      </c>
      <c r="I3321" s="261"/>
      <c r="J3321" s="257"/>
      <c r="K3321" s="257"/>
      <c r="L3321" s="262"/>
      <c r="M3321" s="263"/>
      <c r="N3321" s="264"/>
      <c r="O3321" s="264"/>
      <c r="P3321" s="264"/>
      <c r="Q3321" s="264"/>
      <c r="R3321" s="264"/>
      <c r="S3321" s="264"/>
      <c r="T3321" s="265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66" t="s">
        <v>218</v>
      </c>
      <c r="AU3321" s="266" t="s">
        <v>85</v>
      </c>
      <c r="AV3321" s="14" t="s">
        <v>85</v>
      </c>
      <c r="AW3321" s="14" t="s">
        <v>32</v>
      </c>
      <c r="AX3321" s="14" t="s">
        <v>76</v>
      </c>
      <c r="AY3321" s="266" t="s">
        <v>205</v>
      </c>
    </row>
    <row r="3322" s="14" customFormat="1">
      <c r="A3322" s="14"/>
      <c r="B3322" s="256"/>
      <c r="C3322" s="257"/>
      <c r="D3322" s="247" t="s">
        <v>218</v>
      </c>
      <c r="E3322" s="258" t="s">
        <v>1</v>
      </c>
      <c r="F3322" s="259" t="s">
        <v>2492</v>
      </c>
      <c r="G3322" s="257"/>
      <c r="H3322" s="260">
        <v>22.399999999999999</v>
      </c>
      <c r="I3322" s="261"/>
      <c r="J3322" s="257"/>
      <c r="K3322" s="257"/>
      <c r="L3322" s="262"/>
      <c r="M3322" s="263"/>
      <c r="N3322" s="264"/>
      <c r="O3322" s="264"/>
      <c r="P3322" s="264"/>
      <c r="Q3322" s="264"/>
      <c r="R3322" s="264"/>
      <c r="S3322" s="264"/>
      <c r="T3322" s="265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T3322" s="266" t="s">
        <v>218</v>
      </c>
      <c r="AU3322" s="266" t="s">
        <v>85</v>
      </c>
      <c r="AV3322" s="14" t="s">
        <v>85</v>
      </c>
      <c r="AW3322" s="14" t="s">
        <v>32</v>
      </c>
      <c r="AX3322" s="14" t="s">
        <v>76</v>
      </c>
      <c r="AY3322" s="266" t="s">
        <v>205</v>
      </c>
    </row>
    <row r="3323" s="14" customFormat="1">
      <c r="A3323" s="14"/>
      <c r="B3323" s="256"/>
      <c r="C3323" s="257"/>
      <c r="D3323" s="247" t="s">
        <v>218</v>
      </c>
      <c r="E3323" s="258" t="s">
        <v>1</v>
      </c>
      <c r="F3323" s="259" t="s">
        <v>2493</v>
      </c>
      <c r="G3323" s="257"/>
      <c r="H3323" s="260">
        <v>25.899999999999999</v>
      </c>
      <c r="I3323" s="261"/>
      <c r="J3323" s="257"/>
      <c r="K3323" s="257"/>
      <c r="L3323" s="262"/>
      <c r="M3323" s="263"/>
      <c r="N3323" s="264"/>
      <c r="O3323" s="264"/>
      <c r="P3323" s="264"/>
      <c r="Q3323" s="264"/>
      <c r="R3323" s="264"/>
      <c r="S3323" s="264"/>
      <c r="T3323" s="265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T3323" s="266" t="s">
        <v>218</v>
      </c>
      <c r="AU3323" s="266" t="s">
        <v>85</v>
      </c>
      <c r="AV3323" s="14" t="s">
        <v>85</v>
      </c>
      <c r="AW3323" s="14" t="s">
        <v>32</v>
      </c>
      <c r="AX3323" s="14" t="s">
        <v>76</v>
      </c>
      <c r="AY3323" s="266" t="s">
        <v>205</v>
      </c>
    </row>
    <row r="3324" s="14" customFormat="1">
      <c r="A3324" s="14"/>
      <c r="B3324" s="256"/>
      <c r="C3324" s="257"/>
      <c r="D3324" s="247" t="s">
        <v>218</v>
      </c>
      <c r="E3324" s="258" t="s">
        <v>1</v>
      </c>
      <c r="F3324" s="259" t="s">
        <v>2494</v>
      </c>
      <c r="G3324" s="257"/>
      <c r="H3324" s="260">
        <v>16.16</v>
      </c>
      <c r="I3324" s="261"/>
      <c r="J3324" s="257"/>
      <c r="K3324" s="257"/>
      <c r="L3324" s="262"/>
      <c r="M3324" s="263"/>
      <c r="N3324" s="264"/>
      <c r="O3324" s="264"/>
      <c r="P3324" s="264"/>
      <c r="Q3324" s="264"/>
      <c r="R3324" s="264"/>
      <c r="S3324" s="264"/>
      <c r="T3324" s="265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T3324" s="266" t="s">
        <v>218</v>
      </c>
      <c r="AU3324" s="266" t="s">
        <v>85</v>
      </c>
      <c r="AV3324" s="14" t="s">
        <v>85</v>
      </c>
      <c r="AW3324" s="14" t="s">
        <v>32</v>
      </c>
      <c r="AX3324" s="14" t="s">
        <v>76</v>
      </c>
      <c r="AY3324" s="266" t="s">
        <v>205</v>
      </c>
    </row>
    <row r="3325" s="16" customFormat="1">
      <c r="A3325" s="16"/>
      <c r="B3325" s="278"/>
      <c r="C3325" s="279"/>
      <c r="D3325" s="247" t="s">
        <v>218</v>
      </c>
      <c r="E3325" s="280" t="s">
        <v>1</v>
      </c>
      <c r="F3325" s="281" t="s">
        <v>241</v>
      </c>
      <c r="G3325" s="279"/>
      <c r="H3325" s="282">
        <v>96.430000000000007</v>
      </c>
      <c r="I3325" s="283"/>
      <c r="J3325" s="279"/>
      <c r="K3325" s="279"/>
      <c r="L3325" s="284"/>
      <c r="M3325" s="285"/>
      <c r="N3325" s="286"/>
      <c r="O3325" s="286"/>
      <c r="P3325" s="286"/>
      <c r="Q3325" s="286"/>
      <c r="R3325" s="286"/>
      <c r="S3325" s="286"/>
      <c r="T3325" s="287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/>
      <c r="AT3325" s="288" t="s">
        <v>218</v>
      </c>
      <c r="AU3325" s="288" t="s">
        <v>85</v>
      </c>
      <c r="AV3325" s="16" t="s">
        <v>214</v>
      </c>
      <c r="AW3325" s="16" t="s">
        <v>32</v>
      </c>
      <c r="AX3325" s="16" t="s">
        <v>76</v>
      </c>
      <c r="AY3325" s="288" t="s">
        <v>205</v>
      </c>
    </row>
    <row r="3326" s="15" customFormat="1">
      <c r="A3326" s="15"/>
      <c r="B3326" s="267"/>
      <c r="C3326" s="268"/>
      <c r="D3326" s="247" t="s">
        <v>218</v>
      </c>
      <c r="E3326" s="269" t="s">
        <v>1</v>
      </c>
      <c r="F3326" s="270" t="s">
        <v>229</v>
      </c>
      <c r="G3326" s="268"/>
      <c r="H3326" s="271">
        <v>131.33000000000001</v>
      </c>
      <c r="I3326" s="272"/>
      <c r="J3326" s="268"/>
      <c r="K3326" s="268"/>
      <c r="L3326" s="273"/>
      <c r="M3326" s="274"/>
      <c r="N3326" s="275"/>
      <c r="O3326" s="275"/>
      <c r="P3326" s="275"/>
      <c r="Q3326" s="275"/>
      <c r="R3326" s="275"/>
      <c r="S3326" s="275"/>
      <c r="T3326" s="276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T3326" s="277" t="s">
        <v>218</v>
      </c>
      <c r="AU3326" s="277" t="s">
        <v>85</v>
      </c>
      <c r="AV3326" s="15" t="s">
        <v>213</v>
      </c>
      <c r="AW3326" s="15" t="s">
        <v>32</v>
      </c>
      <c r="AX3326" s="15" t="s">
        <v>83</v>
      </c>
      <c r="AY3326" s="277" t="s">
        <v>205</v>
      </c>
    </row>
    <row r="3327" s="2" customFormat="1" ht="16.5" customHeight="1">
      <c r="A3327" s="39"/>
      <c r="B3327" s="40"/>
      <c r="C3327" s="289" t="s">
        <v>2709</v>
      </c>
      <c r="D3327" s="289" t="s">
        <v>386</v>
      </c>
      <c r="E3327" s="290" t="s">
        <v>2710</v>
      </c>
      <c r="F3327" s="291" t="s">
        <v>2711</v>
      </c>
      <c r="G3327" s="292" t="s">
        <v>255</v>
      </c>
      <c r="H3327" s="293">
        <v>144.197</v>
      </c>
      <c r="I3327" s="294"/>
      <c r="J3327" s="295">
        <f>ROUND(I3327*H3327,2)</f>
        <v>0</v>
      </c>
      <c r="K3327" s="291" t="s">
        <v>212</v>
      </c>
      <c r="L3327" s="296"/>
      <c r="M3327" s="297" t="s">
        <v>1</v>
      </c>
      <c r="N3327" s="298" t="s">
        <v>41</v>
      </c>
      <c r="O3327" s="92"/>
      <c r="P3327" s="236">
        <f>O3327*H3327</f>
        <v>0</v>
      </c>
      <c r="Q3327" s="236">
        <v>0.00012</v>
      </c>
      <c r="R3327" s="236">
        <f>Q3327*H3327</f>
        <v>0.017303640000000002</v>
      </c>
      <c r="S3327" s="236">
        <v>0</v>
      </c>
      <c r="T3327" s="237">
        <f>S3327*H3327</f>
        <v>0</v>
      </c>
      <c r="U3327" s="39"/>
      <c r="V3327" s="39"/>
      <c r="W3327" s="39"/>
      <c r="X3327" s="39"/>
      <c r="Y3327" s="39"/>
      <c r="Z3327" s="39"/>
      <c r="AA3327" s="39"/>
      <c r="AB3327" s="39"/>
      <c r="AC3327" s="39"/>
      <c r="AD3327" s="39"/>
      <c r="AE3327" s="39"/>
      <c r="AR3327" s="238" t="s">
        <v>473</v>
      </c>
      <c r="AT3327" s="238" t="s">
        <v>386</v>
      </c>
      <c r="AU3327" s="238" t="s">
        <v>85</v>
      </c>
      <c r="AY3327" s="18" t="s">
        <v>205</v>
      </c>
      <c r="BE3327" s="239">
        <f>IF(N3327="základní",J3327,0)</f>
        <v>0</v>
      </c>
      <c r="BF3327" s="239">
        <f>IF(N3327="snížená",J3327,0)</f>
        <v>0</v>
      </c>
      <c r="BG3327" s="239">
        <f>IF(N3327="zákl. přenesená",J3327,0)</f>
        <v>0</v>
      </c>
      <c r="BH3327" s="239">
        <f>IF(N3327="sníž. přenesená",J3327,0)</f>
        <v>0</v>
      </c>
      <c r="BI3327" s="239">
        <f>IF(N3327="nulová",J3327,0)</f>
        <v>0</v>
      </c>
      <c r="BJ3327" s="18" t="s">
        <v>83</v>
      </c>
      <c r="BK3327" s="239">
        <f>ROUND(I3327*H3327,2)</f>
        <v>0</v>
      </c>
      <c r="BL3327" s="18" t="s">
        <v>303</v>
      </c>
      <c r="BM3327" s="238" t="s">
        <v>2712</v>
      </c>
    </row>
    <row r="3328" s="14" customFormat="1">
      <c r="A3328" s="14"/>
      <c r="B3328" s="256"/>
      <c r="C3328" s="257"/>
      <c r="D3328" s="247" t="s">
        <v>218</v>
      </c>
      <c r="E3328" s="257"/>
      <c r="F3328" s="259" t="s">
        <v>2713</v>
      </c>
      <c r="G3328" s="257"/>
      <c r="H3328" s="260">
        <v>144.197</v>
      </c>
      <c r="I3328" s="261"/>
      <c r="J3328" s="257"/>
      <c r="K3328" s="257"/>
      <c r="L3328" s="262"/>
      <c r="M3328" s="263"/>
      <c r="N3328" s="264"/>
      <c r="O3328" s="264"/>
      <c r="P3328" s="264"/>
      <c r="Q3328" s="264"/>
      <c r="R3328" s="264"/>
      <c r="S3328" s="264"/>
      <c r="T3328" s="265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T3328" s="266" t="s">
        <v>218</v>
      </c>
      <c r="AU3328" s="266" t="s">
        <v>85</v>
      </c>
      <c r="AV3328" s="14" t="s">
        <v>85</v>
      </c>
      <c r="AW3328" s="14" t="s">
        <v>4</v>
      </c>
      <c r="AX3328" s="14" t="s">
        <v>83</v>
      </c>
      <c r="AY3328" s="266" t="s">
        <v>205</v>
      </c>
    </row>
    <row r="3329" s="2" customFormat="1" ht="16.5" customHeight="1">
      <c r="A3329" s="39"/>
      <c r="B3329" s="40"/>
      <c r="C3329" s="227" t="s">
        <v>2714</v>
      </c>
      <c r="D3329" s="227" t="s">
        <v>208</v>
      </c>
      <c r="E3329" s="228" t="s">
        <v>2715</v>
      </c>
      <c r="F3329" s="229" t="s">
        <v>2716</v>
      </c>
      <c r="G3329" s="230" t="s">
        <v>255</v>
      </c>
      <c r="H3329" s="231">
        <v>165.59999999999999</v>
      </c>
      <c r="I3329" s="232"/>
      <c r="J3329" s="233">
        <f>ROUND(I3329*H3329,2)</f>
        <v>0</v>
      </c>
      <c r="K3329" s="229" t="s">
        <v>212</v>
      </c>
      <c r="L3329" s="45"/>
      <c r="M3329" s="234" t="s">
        <v>1</v>
      </c>
      <c r="N3329" s="235" t="s">
        <v>41</v>
      </c>
      <c r="O3329" s="92"/>
      <c r="P3329" s="236">
        <f>O3329*H3329</f>
        <v>0</v>
      </c>
      <c r="Q3329" s="236">
        <v>9.0000000000000006E-05</v>
      </c>
      <c r="R3329" s="236">
        <f>Q3329*H3329</f>
        <v>0.014904000000000001</v>
      </c>
      <c r="S3329" s="236">
        <v>0</v>
      </c>
      <c r="T3329" s="237">
        <f>S3329*H3329</f>
        <v>0</v>
      </c>
      <c r="U3329" s="39"/>
      <c r="V3329" s="39"/>
      <c r="W3329" s="39"/>
      <c r="X3329" s="39"/>
      <c r="Y3329" s="39"/>
      <c r="Z3329" s="39"/>
      <c r="AA3329" s="39"/>
      <c r="AB3329" s="39"/>
      <c r="AC3329" s="39"/>
      <c r="AD3329" s="39"/>
      <c r="AE3329" s="39"/>
      <c r="AR3329" s="238" t="s">
        <v>303</v>
      </c>
      <c r="AT3329" s="238" t="s">
        <v>208</v>
      </c>
      <c r="AU3329" s="238" t="s">
        <v>85</v>
      </c>
      <c r="AY3329" s="18" t="s">
        <v>205</v>
      </c>
      <c r="BE3329" s="239">
        <f>IF(N3329="základní",J3329,0)</f>
        <v>0</v>
      </c>
      <c r="BF3329" s="239">
        <f>IF(N3329="snížená",J3329,0)</f>
        <v>0</v>
      </c>
      <c r="BG3329" s="239">
        <f>IF(N3329="zákl. přenesená",J3329,0)</f>
        <v>0</v>
      </c>
      <c r="BH3329" s="239">
        <f>IF(N3329="sníž. přenesená",J3329,0)</f>
        <v>0</v>
      </c>
      <c r="BI3329" s="239">
        <f>IF(N3329="nulová",J3329,0)</f>
        <v>0</v>
      </c>
      <c r="BJ3329" s="18" t="s">
        <v>83</v>
      </c>
      <c r="BK3329" s="239">
        <f>ROUND(I3329*H3329,2)</f>
        <v>0</v>
      </c>
      <c r="BL3329" s="18" t="s">
        <v>303</v>
      </c>
      <c r="BM3329" s="238" t="s">
        <v>2717</v>
      </c>
    </row>
    <row r="3330" s="2" customFormat="1">
      <c r="A3330" s="39"/>
      <c r="B3330" s="40"/>
      <c r="C3330" s="41"/>
      <c r="D3330" s="240" t="s">
        <v>216</v>
      </c>
      <c r="E3330" s="41"/>
      <c r="F3330" s="241" t="s">
        <v>2718</v>
      </c>
      <c r="G3330" s="41"/>
      <c r="H3330" s="41"/>
      <c r="I3330" s="242"/>
      <c r="J3330" s="41"/>
      <c r="K3330" s="41"/>
      <c r="L3330" s="45"/>
      <c r="M3330" s="243"/>
      <c r="N3330" s="244"/>
      <c r="O3330" s="92"/>
      <c r="P3330" s="92"/>
      <c r="Q3330" s="92"/>
      <c r="R3330" s="92"/>
      <c r="S3330" s="92"/>
      <c r="T3330" s="93"/>
      <c r="U3330" s="39"/>
      <c r="V3330" s="39"/>
      <c r="W3330" s="39"/>
      <c r="X3330" s="39"/>
      <c r="Y3330" s="39"/>
      <c r="Z3330" s="39"/>
      <c r="AA3330" s="39"/>
      <c r="AB3330" s="39"/>
      <c r="AC3330" s="39"/>
      <c r="AD3330" s="39"/>
      <c r="AE3330" s="39"/>
      <c r="AT3330" s="18" t="s">
        <v>216</v>
      </c>
      <c r="AU3330" s="18" t="s">
        <v>85</v>
      </c>
    </row>
    <row r="3331" s="13" customFormat="1">
      <c r="A3331" s="13"/>
      <c r="B3331" s="245"/>
      <c r="C3331" s="246"/>
      <c r="D3331" s="247" t="s">
        <v>218</v>
      </c>
      <c r="E3331" s="248" t="s">
        <v>1</v>
      </c>
      <c r="F3331" s="249" t="s">
        <v>219</v>
      </c>
      <c r="G3331" s="246"/>
      <c r="H3331" s="248" t="s">
        <v>1</v>
      </c>
      <c r="I3331" s="250"/>
      <c r="J3331" s="246"/>
      <c r="K3331" s="246"/>
      <c r="L3331" s="251"/>
      <c r="M3331" s="252"/>
      <c r="N3331" s="253"/>
      <c r="O3331" s="253"/>
      <c r="P3331" s="253"/>
      <c r="Q3331" s="253"/>
      <c r="R3331" s="253"/>
      <c r="S3331" s="253"/>
      <c r="T3331" s="254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T3331" s="255" t="s">
        <v>218</v>
      </c>
      <c r="AU3331" s="255" t="s">
        <v>85</v>
      </c>
      <c r="AV3331" s="13" t="s">
        <v>83</v>
      </c>
      <c r="AW3331" s="13" t="s">
        <v>32</v>
      </c>
      <c r="AX3331" s="13" t="s">
        <v>76</v>
      </c>
      <c r="AY3331" s="255" t="s">
        <v>205</v>
      </c>
    </row>
    <row r="3332" s="13" customFormat="1">
      <c r="A3332" s="13"/>
      <c r="B3332" s="245"/>
      <c r="C3332" s="246"/>
      <c r="D3332" s="247" t="s">
        <v>218</v>
      </c>
      <c r="E3332" s="248" t="s">
        <v>1</v>
      </c>
      <c r="F3332" s="249" t="s">
        <v>220</v>
      </c>
      <c r="G3332" s="246"/>
      <c r="H3332" s="248" t="s">
        <v>1</v>
      </c>
      <c r="I3332" s="250"/>
      <c r="J3332" s="246"/>
      <c r="K3332" s="246"/>
      <c r="L3332" s="251"/>
      <c r="M3332" s="252"/>
      <c r="N3332" s="253"/>
      <c r="O3332" s="253"/>
      <c r="P3332" s="253"/>
      <c r="Q3332" s="253"/>
      <c r="R3332" s="253"/>
      <c r="S3332" s="253"/>
      <c r="T3332" s="254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T3332" s="255" t="s">
        <v>218</v>
      </c>
      <c r="AU3332" s="255" t="s">
        <v>85</v>
      </c>
      <c r="AV3332" s="13" t="s">
        <v>83</v>
      </c>
      <c r="AW3332" s="13" t="s">
        <v>32</v>
      </c>
      <c r="AX3332" s="13" t="s">
        <v>76</v>
      </c>
      <c r="AY3332" s="255" t="s">
        <v>205</v>
      </c>
    </row>
    <row r="3333" s="13" customFormat="1">
      <c r="A3333" s="13"/>
      <c r="B3333" s="245"/>
      <c r="C3333" s="246"/>
      <c r="D3333" s="247" t="s">
        <v>218</v>
      </c>
      <c r="E3333" s="248" t="s">
        <v>1</v>
      </c>
      <c r="F3333" s="249" t="s">
        <v>222</v>
      </c>
      <c r="G3333" s="246"/>
      <c r="H3333" s="248" t="s">
        <v>1</v>
      </c>
      <c r="I3333" s="250"/>
      <c r="J3333" s="246"/>
      <c r="K3333" s="246"/>
      <c r="L3333" s="251"/>
      <c r="M3333" s="252"/>
      <c r="N3333" s="253"/>
      <c r="O3333" s="253"/>
      <c r="P3333" s="253"/>
      <c r="Q3333" s="253"/>
      <c r="R3333" s="253"/>
      <c r="S3333" s="253"/>
      <c r="T3333" s="254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T3333" s="255" t="s">
        <v>218</v>
      </c>
      <c r="AU3333" s="255" t="s">
        <v>85</v>
      </c>
      <c r="AV3333" s="13" t="s">
        <v>83</v>
      </c>
      <c r="AW3333" s="13" t="s">
        <v>32</v>
      </c>
      <c r="AX3333" s="13" t="s">
        <v>76</v>
      </c>
      <c r="AY3333" s="255" t="s">
        <v>205</v>
      </c>
    </row>
    <row r="3334" s="13" customFormat="1">
      <c r="A3334" s="13"/>
      <c r="B3334" s="245"/>
      <c r="C3334" s="246"/>
      <c r="D3334" s="247" t="s">
        <v>218</v>
      </c>
      <c r="E3334" s="248" t="s">
        <v>1</v>
      </c>
      <c r="F3334" s="249" t="s">
        <v>605</v>
      </c>
      <c r="G3334" s="246"/>
      <c r="H3334" s="248" t="s">
        <v>1</v>
      </c>
      <c r="I3334" s="250"/>
      <c r="J3334" s="246"/>
      <c r="K3334" s="246"/>
      <c r="L3334" s="251"/>
      <c r="M3334" s="252"/>
      <c r="N3334" s="253"/>
      <c r="O3334" s="253"/>
      <c r="P3334" s="253"/>
      <c r="Q3334" s="253"/>
      <c r="R3334" s="253"/>
      <c r="S3334" s="253"/>
      <c r="T3334" s="254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T3334" s="255" t="s">
        <v>218</v>
      </c>
      <c r="AU3334" s="255" t="s">
        <v>85</v>
      </c>
      <c r="AV3334" s="13" t="s">
        <v>83</v>
      </c>
      <c r="AW3334" s="13" t="s">
        <v>32</v>
      </c>
      <c r="AX3334" s="13" t="s">
        <v>76</v>
      </c>
      <c r="AY3334" s="255" t="s">
        <v>205</v>
      </c>
    </row>
    <row r="3335" s="14" customFormat="1">
      <c r="A3335" s="14"/>
      <c r="B3335" s="256"/>
      <c r="C3335" s="257"/>
      <c r="D3335" s="247" t="s">
        <v>218</v>
      </c>
      <c r="E3335" s="258" t="s">
        <v>1</v>
      </c>
      <c r="F3335" s="259" t="s">
        <v>2719</v>
      </c>
      <c r="G3335" s="257"/>
      <c r="H3335" s="260">
        <v>19.100000000000001</v>
      </c>
      <c r="I3335" s="261"/>
      <c r="J3335" s="257"/>
      <c r="K3335" s="257"/>
      <c r="L3335" s="262"/>
      <c r="M3335" s="263"/>
      <c r="N3335" s="264"/>
      <c r="O3335" s="264"/>
      <c r="P3335" s="264"/>
      <c r="Q3335" s="264"/>
      <c r="R3335" s="264"/>
      <c r="S3335" s="264"/>
      <c r="T3335" s="265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T3335" s="266" t="s">
        <v>218</v>
      </c>
      <c r="AU3335" s="266" t="s">
        <v>85</v>
      </c>
      <c r="AV3335" s="14" t="s">
        <v>85</v>
      </c>
      <c r="AW3335" s="14" t="s">
        <v>32</v>
      </c>
      <c r="AX3335" s="14" t="s">
        <v>76</v>
      </c>
      <c r="AY3335" s="266" t="s">
        <v>205</v>
      </c>
    </row>
    <row r="3336" s="14" customFormat="1">
      <c r="A3336" s="14"/>
      <c r="B3336" s="256"/>
      <c r="C3336" s="257"/>
      <c r="D3336" s="247" t="s">
        <v>218</v>
      </c>
      <c r="E3336" s="258" t="s">
        <v>1</v>
      </c>
      <c r="F3336" s="259" t="s">
        <v>2720</v>
      </c>
      <c r="G3336" s="257"/>
      <c r="H3336" s="260">
        <v>23.899999999999999</v>
      </c>
      <c r="I3336" s="261"/>
      <c r="J3336" s="257"/>
      <c r="K3336" s="257"/>
      <c r="L3336" s="262"/>
      <c r="M3336" s="263"/>
      <c r="N3336" s="264"/>
      <c r="O3336" s="264"/>
      <c r="P3336" s="264"/>
      <c r="Q3336" s="264"/>
      <c r="R3336" s="264"/>
      <c r="S3336" s="264"/>
      <c r="T3336" s="265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66" t="s">
        <v>218</v>
      </c>
      <c r="AU3336" s="266" t="s">
        <v>85</v>
      </c>
      <c r="AV3336" s="14" t="s">
        <v>85</v>
      </c>
      <c r="AW3336" s="14" t="s">
        <v>32</v>
      </c>
      <c r="AX3336" s="14" t="s">
        <v>76</v>
      </c>
      <c r="AY3336" s="266" t="s">
        <v>205</v>
      </c>
    </row>
    <row r="3337" s="14" customFormat="1">
      <c r="A3337" s="14"/>
      <c r="B3337" s="256"/>
      <c r="C3337" s="257"/>
      <c r="D3337" s="247" t="s">
        <v>218</v>
      </c>
      <c r="E3337" s="258" t="s">
        <v>1</v>
      </c>
      <c r="F3337" s="259" t="s">
        <v>2721</v>
      </c>
      <c r="G3337" s="257"/>
      <c r="H3337" s="260">
        <v>17.199999999999999</v>
      </c>
      <c r="I3337" s="261"/>
      <c r="J3337" s="257"/>
      <c r="K3337" s="257"/>
      <c r="L3337" s="262"/>
      <c r="M3337" s="263"/>
      <c r="N3337" s="264"/>
      <c r="O3337" s="264"/>
      <c r="P3337" s="264"/>
      <c r="Q3337" s="264"/>
      <c r="R3337" s="264"/>
      <c r="S3337" s="264"/>
      <c r="T3337" s="265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T3337" s="266" t="s">
        <v>218</v>
      </c>
      <c r="AU3337" s="266" t="s">
        <v>85</v>
      </c>
      <c r="AV3337" s="14" t="s">
        <v>85</v>
      </c>
      <c r="AW3337" s="14" t="s">
        <v>32</v>
      </c>
      <c r="AX3337" s="14" t="s">
        <v>76</v>
      </c>
      <c r="AY3337" s="266" t="s">
        <v>205</v>
      </c>
    </row>
    <row r="3338" s="14" customFormat="1">
      <c r="A3338" s="14"/>
      <c r="B3338" s="256"/>
      <c r="C3338" s="257"/>
      <c r="D3338" s="247" t="s">
        <v>218</v>
      </c>
      <c r="E3338" s="258" t="s">
        <v>1</v>
      </c>
      <c r="F3338" s="259" t="s">
        <v>2722</v>
      </c>
      <c r="G3338" s="257"/>
      <c r="H3338" s="260">
        <v>20.100000000000001</v>
      </c>
      <c r="I3338" s="261"/>
      <c r="J3338" s="257"/>
      <c r="K3338" s="257"/>
      <c r="L3338" s="262"/>
      <c r="M3338" s="263"/>
      <c r="N3338" s="264"/>
      <c r="O3338" s="264"/>
      <c r="P3338" s="264"/>
      <c r="Q3338" s="264"/>
      <c r="R3338" s="264"/>
      <c r="S3338" s="264"/>
      <c r="T3338" s="265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T3338" s="266" t="s">
        <v>218</v>
      </c>
      <c r="AU3338" s="266" t="s">
        <v>85</v>
      </c>
      <c r="AV3338" s="14" t="s">
        <v>85</v>
      </c>
      <c r="AW3338" s="14" t="s">
        <v>32</v>
      </c>
      <c r="AX3338" s="14" t="s">
        <v>76</v>
      </c>
      <c r="AY3338" s="266" t="s">
        <v>205</v>
      </c>
    </row>
    <row r="3339" s="16" customFormat="1">
      <c r="A3339" s="16"/>
      <c r="B3339" s="278"/>
      <c r="C3339" s="279"/>
      <c r="D3339" s="247" t="s">
        <v>218</v>
      </c>
      <c r="E3339" s="280" t="s">
        <v>1</v>
      </c>
      <c r="F3339" s="281" t="s">
        <v>241</v>
      </c>
      <c r="G3339" s="279"/>
      <c r="H3339" s="282">
        <v>80.299999999999997</v>
      </c>
      <c r="I3339" s="283"/>
      <c r="J3339" s="279"/>
      <c r="K3339" s="279"/>
      <c r="L3339" s="284"/>
      <c r="M3339" s="285"/>
      <c r="N3339" s="286"/>
      <c r="O3339" s="286"/>
      <c r="P3339" s="286"/>
      <c r="Q3339" s="286"/>
      <c r="R3339" s="286"/>
      <c r="S3339" s="286"/>
      <c r="T3339" s="287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T3339" s="288" t="s">
        <v>218</v>
      </c>
      <c r="AU3339" s="288" t="s">
        <v>85</v>
      </c>
      <c r="AV3339" s="16" t="s">
        <v>214</v>
      </c>
      <c r="AW3339" s="16" t="s">
        <v>32</v>
      </c>
      <c r="AX3339" s="16" t="s">
        <v>76</v>
      </c>
      <c r="AY3339" s="288" t="s">
        <v>205</v>
      </c>
    </row>
    <row r="3340" s="13" customFormat="1">
      <c r="A3340" s="13"/>
      <c r="B3340" s="245"/>
      <c r="C3340" s="246"/>
      <c r="D3340" s="247" t="s">
        <v>218</v>
      </c>
      <c r="E3340" s="248" t="s">
        <v>1</v>
      </c>
      <c r="F3340" s="249" t="s">
        <v>608</v>
      </c>
      <c r="G3340" s="246"/>
      <c r="H3340" s="248" t="s">
        <v>1</v>
      </c>
      <c r="I3340" s="250"/>
      <c r="J3340" s="246"/>
      <c r="K3340" s="246"/>
      <c r="L3340" s="251"/>
      <c r="M3340" s="252"/>
      <c r="N3340" s="253"/>
      <c r="O3340" s="253"/>
      <c r="P3340" s="253"/>
      <c r="Q3340" s="253"/>
      <c r="R3340" s="253"/>
      <c r="S3340" s="253"/>
      <c r="T3340" s="254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T3340" s="255" t="s">
        <v>218</v>
      </c>
      <c r="AU3340" s="255" t="s">
        <v>85</v>
      </c>
      <c r="AV3340" s="13" t="s">
        <v>83</v>
      </c>
      <c r="AW3340" s="13" t="s">
        <v>32</v>
      </c>
      <c r="AX3340" s="13" t="s">
        <v>76</v>
      </c>
      <c r="AY3340" s="255" t="s">
        <v>205</v>
      </c>
    </row>
    <row r="3341" s="14" customFormat="1">
      <c r="A3341" s="14"/>
      <c r="B3341" s="256"/>
      <c r="C3341" s="257"/>
      <c r="D3341" s="247" t="s">
        <v>218</v>
      </c>
      <c r="E3341" s="258" t="s">
        <v>1</v>
      </c>
      <c r="F3341" s="259" t="s">
        <v>2723</v>
      </c>
      <c r="G3341" s="257"/>
      <c r="H3341" s="260">
        <v>40.299999999999997</v>
      </c>
      <c r="I3341" s="261"/>
      <c r="J3341" s="257"/>
      <c r="K3341" s="257"/>
      <c r="L3341" s="262"/>
      <c r="M3341" s="263"/>
      <c r="N3341" s="264"/>
      <c r="O3341" s="264"/>
      <c r="P3341" s="264"/>
      <c r="Q3341" s="264"/>
      <c r="R3341" s="264"/>
      <c r="S3341" s="264"/>
      <c r="T3341" s="265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T3341" s="266" t="s">
        <v>218</v>
      </c>
      <c r="AU3341" s="266" t="s">
        <v>85</v>
      </c>
      <c r="AV3341" s="14" t="s">
        <v>85</v>
      </c>
      <c r="AW3341" s="14" t="s">
        <v>32</v>
      </c>
      <c r="AX3341" s="14" t="s">
        <v>76</v>
      </c>
      <c r="AY3341" s="266" t="s">
        <v>205</v>
      </c>
    </row>
    <row r="3342" s="14" customFormat="1">
      <c r="A3342" s="14"/>
      <c r="B3342" s="256"/>
      <c r="C3342" s="257"/>
      <c r="D3342" s="247" t="s">
        <v>218</v>
      </c>
      <c r="E3342" s="258" t="s">
        <v>1</v>
      </c>
      <c r="F3342" s="259" t="s">
        <v>2724</v>
      </c>
      <c r="G3342" s="257"/>
      <c r="H3342" s="260">
        <v>45</v>
      </c>
      <c r="I3342" s="261"/>
      <c r="J3342" s="257"/>
      <c r="K3342" s="257"/>
      <c r="L3342" s="262"/>
      <c r="M3342" s="263"/>
      <c r="N3342" s="264"/>
      <c r="O3342" s="264"/>
      <c r="P3342" s="264"/>
      <c r="Q3342" s="264"/>
      <c r="R3342" s="264"/>
      <c r="S3342" s="264"/>
      <c r="T3342" s="265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66" t="s">
        <v>218</v>
      </c>
      <c r="AU3342" s="266" t="s">
        <v>85</v>
      </c>
      <c r="AV3342" s="14" t="s">
        <v>85</v>
      </c>
      <c r="AW3342" s="14" t="s">
        <v>32</v>
      </c>
      <c r="AX3342" s="14" t="s">
        <v>76</v>
      </c>
      <c r="AY3342" s="266" t="s">
        <v>205</v>
      </c>
    </row>
    <row r="3343" s="16" customFormat="1">
      <c r="A3343" s="16"/>
      <c r="B3343" s="278"/>
      <c r="C3343" s="279"/>
      <c r="D3343" s="247" t="s">
        <v>218</v>
      </c>
      <c r="E3343" s="280" t="s">
        <v>1</v>
      </c>
      <c r="F3343" s="281" t="s">
        <v>241</v>
      </c>
      <c r="G3343" s="279"/>
      <c r="H3343" s="282">
        <v>85.299999999999997</v>
      </c>
      <c r="I3343" s="283"/>
      <c r="J3343" s="279"/>
      <c r="K3343" s="279"/>
      <c r="L3343" s="284"/>
      <c r="M3343" s="285"/>
      <c r="N3343" s="286"/>
      <c r="O3343" s="286"/>
      <c r="P3343" s="286"/>
      <c r="Q3343" s="286"/>
      <c r="R3343" s="286"/>
      <c r="S3343" s="286"/>
      <c r="T3343" s="287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T3343" s="288" t="s">
        <v>218</v>
      </c>
      <c r="AU3343" s="288" t="s">
        <v>85</v>
      </c>
      <c r="AV3343" s="16" t="s">
        <v>214</v>
      </c>
      <c r="AW3343" s="16" t="s">
        <v>32</v>
      </c>
      <c r="AX3343" s="16" t="s">
        <v>76</v>
      </c>
      <c r="AY3343" s="288" t="s">
        <v>205</v>
      </c>
    </row>
    <row r="3344" s="15" customFormat="1">
      <c r="A3344" s="15"/>
      <c r="B3344" s="267"/>
      <c r="C3344" s="268"/>
      <c r="D3344" s="247" t="s">
        <v>218</v>
      </c>
      <c r="E3344" s="269" t="s">
        <v>1</v>
      </c>
      <c r="F3344" s="270" t="s">
        <v>229</v>
      </c>
      <c r="G3344" s="268"/>
      <c r="H3344" s="271">
        <v>165.59999999999999</v>
      </c>
      <c r="I3344" s="272"/>
      <c r="J3344" s="268"/>
      <c r="K3344" s="268"/>
      <c r="L3344" s="273"/>
      <c r="M3344" s="274"/>
      <c r="N3344" s="275"/>
      <c r="O3344" s="275"/>
      <c r="P3344" s="275"/>
      <c r="Q3344" s="275"/>
      <c r="R3344" s="275"/>
      <c r="S3344" s="275"/>
      <c r="T3344" s="276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T3344" s="277" t="s">
        <v>218</v>
      </c>
      <c r="AU3344" s="277" t="s">
        <v>85</v>
      </c>
      <c r="AV3344" s="15" t="s">
        <v>213</v>
      </c>
      <c r="AW3344" s="15" t="s">
        <v>32</v>
      </c>
      <c r="AX3344" s="15" t="s">
        <v>83</v>
      </c>
      <c r="AY3344" s="277" t="s">
        <v>205</v>
      </c>
    </row>
    <row r="3345" s="2" customFormat="1" ht="24.15" customHeight="1">
      <c r="A3345" s="39"/>
      <c r="B3345" s="40"/>
      <c r="C3345" s="227" t="s">
        <v>2725</v>
      </c>
      <c r="D3345" s="227" t="s">
        <v>208</v>
      </c>
      <c r="E3345" s="228" t="s">
        <v>2726</v>
      </c>
      <c r="F3345" s="229" t="s">
        <v>2727</v>
      </c>
      <c r="G3345" s="230" t="s">
        <v>357</v>
      </c>
      <c r="H3345" s="231">
        <v>5.1050000000000004</v>
      </c>
      <c r="I3345" s="232"/>
      <c r="J3345" s="233">
        <f>ROUND(I3345*H3345,2)</f>
        <v>0</v>
      </c>
      <c r="K3345" s="229" t="s">
        <v>212</v>
      </c>
      <c r="L3345" s="45"/>
      <c r="M3345" s="234" t="s">
        <v>1</v>
      </c>
      <c r="N3345" s="235" t="s">
        <v>41</v>
      </c>
      <c r="O3345" s="92"/>
      <c r="P3345" s="236">
        <f>O3345*H3345</f>
        <v>0</v>
      </c>
      <c r="Q3345" s="236">
        <v>0</v>
      </c>
      <c r="R3345" s="236">
        <f>Q3345*H3345</f>
        <v>0</v>
      </c>
      <c r="S3345" s="236">
        <v>0</v>
      </c>
      <c r="T3345" s="237">
        <f>S3345*H3345</f>
        <v>0</v>
      </c>
      <c r="U3345" s="39"/>
      <c r="V3345" s="39"/>
      <c r="W3345" s="39"/>
      <c r="X3345" s="39"/>
      <c r="Y3345" s="39"/>
      <c r="Z3345" s="39"/>
      <c r="AA3345" s="39"/>
      <c r="AB3345" s="39"/>
      <c r="AC3345" s="39"/>
      <c r="AD3345" s="39"/>
      <c r="AE3345" s="39"/>
      <c r="AR3345" s="238" t="s">
        <v>303</v>
      </c>
      <c r="AT3345" s="238" t="s">
        <v>208</v>
      </c>
      <c r="AU3345" s="238" t="s">
        <v>85</v>
      </c>
      <c r="AY3345" s="18" t="s">
        <v>205</v>
      </c>
      <c r="BE3345" s="239">
        <f>IF(N3345="základní",J3345,0)</f>
        <v>0</v>
      </c>
      <c r="BF3345" s="239">
        <f>IF(N3345="snížená",J3345,0)</f>
        <v>0</v>
      </c>
      <c r="BG3345" s="239">
        <f>IF(N3345="zákl. přenesená",J3345,0)</f>
        <v>0</v>
      </c>
      <c r="BH3345" s="239">
        <f>IF(N3345="sníž. přenesená",J3345,0)</f>
        <v>0</v>
      </c>
      <c r="BI3345" s="239">
        <f>IF(N3345="nulová",J3345,0)</f>
        <v>0</v>
      </c>
      <c r="BJ3345" s="18" t="s">
        <v>83</v>
      </c>
      <c r="BK3345" s="239">
        <f>ROUND(I3345*H3345,2)</f>
        <v>0</v>
      </c>
      <c r="BL3345" s="18" t="s">
        <v>303</v>
      </c>
      <c r="BM3345" s="238" t="s">
        <v>2728</v>
      </c>
    </row>
    <row r="3346" s="2" customFormat="1">
      <c r="A3346" s="39"/>
      <c r="B3346" s="40"/>
      <c r="C3346" s="41"/>
      <c r="D3346" s="240" t="s">
        <v>216</v>
      </c>
      <c r="E3346" s="41"/>
      <c r="F3346" s="241" t="s">
        <v>2729</v>
      </c>
      <c r="G3346" s="41"/>
      <c r="H3346" s="41"/>
      <c r="I3346" s="242"/>
      <c r="J3346" s="41"/>
      <c r="K3346" s="41"/>
      <c r="L3346" s="45"/>
      <c r="M3346" s="243"/>
      <c r="N3346" s="244"/>
      <c r="O3346" s="92"/>
      <c r="P3346" s="92"/>
      <c r="Q3346" s="92"/>
      <c r="R3346" s="92"/>
      <c r="S3346" s="92"/>
      <c r="T3346" s="93"/>
      <c r="U3346" s="39"/>
      <c r="V3346" s="39"/>
      <c r="W3346" s="39"/>
      <c r="X3346" s="39"/>
      <c r="Y3346" s="39"/>
      <c r="Z3346" s="39"/>
      <c r="AA3346" s="39"/>
      <c r="AB3346" s="39"/>
      <c r="AC3346" s="39"/>
      <c r="AD3346" s="39"/>
      <c r="AE3346" s="39"/>
      <c r="AT3346" s="18" t="s">
        <v>216</v>
      </c>
      <c r="AU3346" s="18" t="s">
        <v>85</v>
      </c>
    </row>
    <row r="3347" s="12" customFormat="1" ht="22.8" customHeight="1">
      <c r="A3347" s="12"/>
      <c r="B3347" s="211"/>
      <c r="C3347" s="212"/>
      <c r="D3347" s="213" t="s">
        <v>75</v>
      </c>
      <c r="E3347" s="225" t="s">
        <v>2730</v>
      </c>
      <c r="F3347" s="225" t="s">
        <v>2731</v>
      </c>
      <c r="G3347" s="212"/>
      <c r="H3347" s="212"/>
      <c r="I3347" s="215"/>
      <c r="J3347" s="226">
        <f>BK3347</f>
        <v>0</v>
      </c>
      <c r="K3347" s="212"/>
      <c r="L3347" s="217"/>
      <c r="M3347" s="218"/>
      <c r="N3347" s="219"/>
      <c r="O3347" s="219"/>
      <c r="P3347" s="220">
        <f>SUM(P3348:P3437)</f>
        <v>0</v>
      </c>
      <c r="Q3347" s="219"/>
      <c r="R3347" s="220">
        <f>SUM(R3348:R3437)</f>
        <v>0.95420583999999997</v>
      </c>
      <c r="S3347" s="219"/>
      <c r="T3347" s="221">
        <f>SUM(T3348:T3437)</f>
        <v>0.012076140000000001</v>
      </c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R3347" s="222" t="s">
        <v>85</v>
      </c>
      <c r="AT3347" s="223" t="s">
        <v>75</v>
      </c>
      <c r="AU3347" s="223" t="s">
        <v>83</v>
      </c>
      <c r="AY3347" s="222" t="s">
        <v>205</v>
      </c>
      <c r="BK3347" s="224">
        <f>SUM(BK3348:BK3437)</f>
        <v>0</v>
      </c>
    </row>
    <row r="3348" s="2" customFormat="1" ht="24.15" customHeight="1">
      <c r="A3348" s="39"/>
      <c r="B3348" s="40"/>
      <c r="C3348" s="227" t="s">
        <v>2732</v>
      </c>
      <c r="D3348" s="227" t="s">
        <v>208</v>
      </c>
      <c r="E3348" s="228" t="s">
        <v>2733</v>
      </c>
      <c r="F3348" s="229" t="s">
        <v>2734</v>
      </c>
      <c r="G3348" s="230" t="s">
        <v>398</v>
      </c>
      <c r="H3348" s="231">
        <v>1740.7000000000001</v>
      </c>
      <c r="I3348" s="232"/>
      <c r="J3348" s="233">
        <f>ROUND(I3348*H3348,2)</f>
        <v>0</v>
      </c>
      <c r="K3348" s="229" t="s">
        <v>212</v>
      </c>
      <c r="L3348" s="45"/>
      <c r="M3348" s="234" t="s">
        <v>1</v>
      </c>
      <c r="N3348" s="235" t="s">
        <v>41</v>
      </c>
      <c r="O3348" s="92"/>
      <c r="P3348" s="236">
        <f>O3348*H3348</f>
        <v>0</v>
      </c>
      <c r="Q3348" s="236">
        <v>0</v>
      </c>
      <c r="R3348" s="236">
        <f>Q3348*H3348</f>
        <v>0</v>
      </c>
      <c r="S3348" s="236">
        <v>0</v>
      </c>
      <c r="T3348" s="237">
        <f>S3348*H3348</f>
        <v>0</v>
      </c>
      <c r="U3348" s="39"/>
      <c r="V3348" s="39"/>
      <c r="W3348" s="39"/>
      <c r="X3348" s="39"/>
      <c r="Y3348" s="39"/>
      <c r="Z3348" s="39"/>
      <c r="AA3348" s="39"/>
      <c r="AB3348" s="39"/>
      <c r="AC3348" s="39"/>
      <c r="AD3348" s="39"/>
      <c r="AE3348" s="39"/>
      <c r="AR3348" s="238" t="s">
        <v>303</v>
      </c>
      <c r="AT3348" s="238" t="s">
        <v>208</v>
      </c>
      <c r="AU3348" s="238" t="s">
        <v>85</v>
      </c>
      <c r="AY3348" s="18" t="s">
        <v>205</v>
      </c>
      <c r="BE3348" s="239">
        <f>IF(N3348="základní",J3348,0)</f>
        <v>0</v>
      </c>
      <c r="BF3348" s="239">
        <f>IF(N3348="snížená",J3348,0)</f>
        <v>0</v>
      </c>
      <c r="BG3348" s="239">
        <f>IF(N3348="zákl. přenesená",J3348,0)</f>
        <v>0</v>
      </c>
      <c r="BH3348" s="239">
        <f>IF(N3348="sníž. přenesená",J3348,0)</f>
        <v>0</v>
      </c>
      <c r="BI3348" s="239">
        <f>IF(N3348="nulová",J3348,0)</f>
        <v>0</v>
      </c>
      <c r="BJ3348" s="18" t="s">
        <v>83</v>
      </c>
      <c r="BK3348" s="239">
        <f>ROUND(I3348*H3348,2)</f>
        <v>0</v>
      </c>
      <c r="BL3348" s="18" t="s">
        <v>303</v>
      </c>
      <c r="BM3348" s="238" t="s">
        <v>2735</v>
      </c>
    </row>
    <row r="3349" s="2" customFormat="1">
      <c r="A3349" s="39"/>
      <c r="B3349" s="40"/>
      <c r="C3349" s="41"/>
      <c r="D3349" s="240" t="s">
        <v>216</v>
      </c>
      <c r="E3349" s="41"/>
      <c r="F3349" s="241" t="s">
        <v>2736</v>
      </c>
      <c r="G3349" s="41"/>
      <c r="H3349" s="41"/>
      <c r="I3349" s="242"/>
      <c r="J3349" s="41"/>
      <c r="K3349" s="41"/>
      <c r="L3349" s="45"/>
      <c r="M3349" s="243"/>
      <c r="N3349" s="244"/>
      <c r="O3349" s="92"/>
      <c r="P3349" s="92"/>
      <c r="Q3349" s="92"/>
      <c r="R3349" s="92"/>
      <c r="S3349" s="92"/>
      <c r="T3349" s="93"/>
      <c r="U3349" s="39"/>
      <c r="V3349" s="39"/>
      <c r="W3349" s="39"/>
      <c r="X3349" s="39"/>
      <c r="Y3349" s="39"/>
      <c r="Z3349" s="39"/>
      <c r="AA3349" s="39"/>
      <c r="AB3349" s="39"/>
      <c r="AC3349" s="39"/>
      <c r="AD3349" s="39"/>
      <c r="AE3349" s="39"/>
      <c r="AT3349" s="18" t="s">
        <v>216</v>
      </c>
      <c r="AU3349" s="18" t="s">
        <v>85</v>
      </c>
    </row>
    <row r="3350" s="14" customFormat="1">
      <c r="A3350" s="14"/>
      <c r="B3350" s="256"/>
      <c r="C3350" s="257"/>
      <c r="D3350" s="247" t="s">
        <v>218</v>
      </c>
      <c r="E3350" s="258" t="s">
        <v>1</v>
      </c>
      <c r="F3350" s="259" t="s">
        <v>2737</v>
      </c>
      <c r="G3350" s="257"/>
      <c r="H3350" s="260">
        <v>1740.7000000000001</v>
      </c>
      <c r="I3350" s="261"/>
      <c r="J3350" s="257"/>
      <c r="K3350" s="257"/>
      <c r="L3350" s="262"/>
      <c r="M3350" s="263"/>
      <c r="N3350" s="264"/>
      <c r="O3350" s="264"/>
      <c r="P3350" s="264"/>
      <c r="Q3350" s="264"/>
      <c r="R3350" s="264"/>
      <c r="S3350" s="264"/>
      <c r="T3350" s="265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T3350" s="266" t="s">
        <v>218</v>
      </c>
      <c r="AU3350" s="266" t="s">
        <v>85</v>
      </c>
      <c r="AV3350" s="14" t="s">
        <v>85</v>
      </c>
      <c r="AW3350" s="14" t="s">
        <v>32</v>
      </c>
      <c r="AX3350" s="14" t="s">
        <v>83</v>
      </c>
      <c r="AY3350" s="266" t="s">
        <v>205</v>
      </c>
    </row>
    <row r="3351" s="2" customFormat="1" ht="16.5" customHeight="1">
      <c r="A3351" s="39"/>
      <c r="B3351" s="40"/>
      <c r="C3351" s="227" t="s">
        <v>2738</v>
      </c>
      <c r="D3351" s="227" t="s">
        <v>208</v>
      </c>
      <c r="E3351" s="228" t="s">
        <v>2739</v>
      </c>
      <c r="F3351" s="229" t="s">
        <v>2740</v>
      </c>
      <c r="G3351" s="230" t="s">
        <v>398</v>
      </c>
      <c r="H3351" s="231">
        <v>184.137</v>
      </c>
      <c r="I3351" s="232"/>
      <c r="J3351" s="233">
        <f>ROUND(I3351*H3351,2)</f>
        <v>0</v>
      </c>
      <c r="K3351" s="229" t="s">
        <v>212</v>
      </c>
      <c r="L3351" s="45"/>
      <c r="M3351" s="234" t="s">
        <v>1</v>
      </c>
      <c r="N3351" s="235" t="s">
        <v>41</v>
      </c>
      <c r="O3351" s="92"/>
      <c r="P3351" s="236">
        <f>O3351*H3351</f>
        <v>0</v>
      </c>
      <c r="Q3351" s="236">
        <v>0</v>
      </c>
      <c r="R3351" s="236">
        <f>Q3351*H3351</f>
        <v>0</v>
      </c>
      <c r="S3351" s="236">
        <v>3.0000000000000001E-05</v>
      </c>
      <c r="T3351" s="237">
        <f>S3351*H3351</f>
        <v>0.0055241100000000005</v>
      </c>
      <c r="U3351" s="39"/>
      <c r="V3351" s="39"/>
      <c r="W3351" s="39"/>
      <c r="X3351" s="39"/>
      <c r="Y3351" s="39"/>
      <c r="Z3351" s="39"/>
      <c r="AA3351" s="39"/>
      <c r="AB3351" s="39"/>
      <c r="AC3351" s="39"/>
      <c r="AD3351" s="39"/>
      <c r="AE3351" s="39"/>
      <c r="AR3351" s="238" t="s">
        <v>303</v>
      </c>
      <c r="AT3351" s="238" t="s">
        <v>208</v>
      </c>
      <c r="AU3351" s="238" t="s">
        <v>85</v>
      </c>
      <c r="AY3351" s="18" t="s">
        <v>205</v>
      </c>
      <c r="BE3351" s="239">
        <f>IF(N3351="základní",J3351,0)</f>
        <v>0</v>
      </c>
      <c r="BF3351" s="239">
        <f>IF(N3351="snížená",J3351,0)</f>
        <v>0</v>
      </c>
      <c r="BG3351" s="239">
        <f>IF(N3351="zákl. přenesená",J3351,0)</f>
        <v>0</v>
      </c>
      <c r="BH3351" s="239">
        <f>IF(N3351="sníž. přenesená",J3351,0)</f>
        <v>0</v>
      </c>
      <c r="BI3351" s="239">
        <f>IF(N3351="nulová",J3351,0)</f>
        <v>0</v>
      </c>
      <c r="BJ3351" s="18" t="s">
        <v>83</v>
      </c>
      <c r="BK3351" s="239">
        <f>ROUND(I3351*H3351,2)</f>
        <v>0</v>
      </c>
      <c r="BL3351" s="18" t="s">
        <v>303</v>
      </c>
      <c r="BM3351" s="238" t="s">
        <v>2741</v>
      </c>
    </row>
    <row r="3352" s="2" customFormat="1">
      <c r="A3352" s="39"/>
      <c r="B3352" s="40"/>
      <c r="C3352" s="41"/>
      <c r="D3352" s="240" t="s">
        <v>216</v>
      </c>
      <c r="E3352" s="41"/>
      <c r="F3352" s="241" t="s">
        <v>2742</v>
      </c>
      <c r="G3352" s="41"/>
      <c r="H3352" s="41"/>
      <c r="I3352" s="242"/>
      <c r="J3352" s="41"/>
      <c r="K3352" s="41"/>
      <c r="L3352" s="45"/>
      <c r="M3352" s="243"/>
      <c r="N3352" s="244"/>
      <c r="O3352" s="92"/>
      <c r="P3352" s="92"/>
      <c r="Q3352" s="92"/>
      <c r="R3352" s="92"/>
      <c r="S3352" s="92"/>
      <c r="T3352" s="93"/>
      <c r="U3352" s="39"/>
      <c r="V3352" s="39"/>
      <c r="W3352" s="39"/>
      <c r="X3352" s="39"/>
      <c r="Y3352" s="39"/>
      <c r="Z3352" s="39"/>
      <c r="AA3352" s="39"/>
      <c r="AB3352" s="39"/>
      <c r="AC3352" s="39"/>
      <c r="AD3352" s="39"/>
      <c r="AE3352" s="39"/>
      <c r="AT3352" s="18" t="s">
        <v>216</v>
      </c>
      <c r="AU3352" s="18" t="s">
        <v>85</v>
      </c>
    </row>
    <row r="3353" s="13" customFormat="1">
      <c r="A3353" s="13"/>
      <c r="B3353" s="245"/>
      <c r="C3353" s="246"/>
      <c r="D3353" s="247" t="s">
        <v>218</v>
      </c>
      <c r="E3353" s="248" t="s">
        <v>1</v>
      </c>
      <c r="F3353" s="249" t="s">
        <v>2743</v>
      </c>
      <c r="G3353" s="246"/>
      <c r="H3353" s="248" t="s">
        <v>1</v>
      </c>
      <c r="I3353" s="250"/>
      <c r="J3353" s="246"/>
      <c r="K3353" s="246"/>
      <c r="L3353" s="251"/>
      <c r="M3353" s="252"/>
      <c r="N3353" s="253"/>
      <c r="O3353" s="253"/>
      <c r="P3353" s="253"/>
      <c r="Q3353" s="253"/>
      <c r="R3353" s="253"/>
      <c r="S3353" s="253"/>
      <c r="T3353" s="254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T3353" s="255" t="s">
        <v>218</v>
      </c>
      <c r="AU3353" s="255" t="s">
        <v>85</v>
      </c>
      <c r="AV3353" s="13" t="s">
        <v>83</v>
      </c>
      <c r="AW3353" s="13" t="s">
        <v>32</v>
      </c>
      <c r="AX3353" s="13" t="s">
        <v>76</v>
      </c>
      <c r="AY3353" s="255" t="s">
        <v>205</v>
      </c>
    </row>
    <row r="3354" s="13" customFormat="1">
      <c r="A3354" s="13"/>
      <c r="B3354" s="245"/>
      <c r="C3354" s="246"/>
      <c r="D3354" s="247" t="s">
        <v>218</v>
      </c>
      <c r="E3354" s="248" t="s">
        <v>1</v>
      </c>
      <c r="F3354" s="249" t="s">
        <v>222</v>
      </c>
      <c r="G3354" s="246"/>
      <c r="H3354" s="248" t="s">
        <v>1</v>
      </c>
      <c r="I3354" s="250"/>
      <c r="J3354" s="246"/>
      <c r="K3354" s="246"/>
      <c r="L3354" s="251"/>
      <c r="M3354" s="252"/>
      <c r="N3354" s="253"/>
      <c r="O3354" s="253"/>
      <c r="P3354" s="253"/>
      <c r="Q3354" s="253"/>
      <c r="R3354" s="253"/>
      <c r="S3354" s="253"/>
      <c r="T3354" s="254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T3354" s="255" t="s">
        <v>218</v>
      </c>
      <c r="AU3354" s="255" t="s">
        <v>85</v>
      </c>
      <c r="AV3354" s="13" t="s">
        <v>83</v>
      </c>
      <c r="AW3354" s="13" t="s">
        <v>32</v>
      </c>
      <c r="AX3354" s="13" t="s">
        <v>76</v>
      </c>
      <c r="AY3354" s="255" t="s">
        <v>205</v>
      </c>
    </row>
    <row r="3355" s="14" customFormat="1">
      <c r="A3355" s="14"/>
      <c r="B3355" s="256"/>
      <c r="C3355" s="257"/>
      <c r="D3355" s="247" t="s">
        <v>218</v>
      </c>
      <c r="E3355" s="258" t="s">
        <v>1</v>
      </c>
      <c r="F3355" s="259" t="s">
        <v>2744</v>
      </c>
      <c r="G3355" s="257"/>
      <c r="H3355" s="260">
        <v>184.137</v>
      </c>
      <c r="I3355" s="261"/>
      <c r="J3355" s="257"/>
      <c r="K3355" s="257"/>
      <c r="L3355" s="262"/>
      <c r="M3355" s="263"/>
      <c r="N3355" s="264"/>
      <c r="O3355" s="264"/>
      <c r="P3355" s="264"/>
      <c r="Q3355" s="264"/>
      <c r="R3355" s="264"/>
      <c r="S3355" s="264"/>
      <c r="T3355" s="265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T3355" s="266" t="s">
        <v>218</v>
      </c>
      <c r="AU3355" s="266" t="s">
        <v>85</v>
      </c>
      <c r="AV3355" s="14" t="s">
        <v>85</v>
      </c>
      <c r="AW3355" s="14" t="s">
        <v>32</v>
      </c>
      <c r="AX3355" s="14" t="s">
        <v>83</v>
      </c>
      <c r="AY3355" s="266" t="s">
        <v>205</v>
      </c>
    </row>
    <row r="3356" s="2" customFormat="1" ht="16.5" customHeight="1">
      <c r="A3356" s="39"/>
      <c r="B3356" s="40"/>
      <c r="C3356" s="289" t="s">
        <v>2745</v>
      </c>
      <c r="D3356" s="289" t="s">
        <v>386</v>
      </c>
      <c r="E3356" s="290" t="s">
        <v>2746</v>
      </c>
      <c r="F3356" s="291" t="s">
        <v>2747</v>
      </c>
      <c r="G3356" s="292" t="s">
        <v>398</v>
      </c>
      <c r="H3356" s="293">
        <v>202.55099999999999</v>
      </c>
      <c r="I3356" s="294"/>
      <c r="J3356" s="295">
        <f>ROUND(I3356*H3356,2)</f>
        <v>0</v>
      </c>
      <c r="K3356" s="291" t="s">
        <v>212</v>
      </c>
      <c r="L3356" s="296"/>
      <c r="M3356" s="297" t="s">
        <v>1</v>
      </c>
      <c r="N3356" s="298" t="s">
        <v>41</v>
      </c>
      <c r="O3356" s="92"/>
      <c r="P3356" s="236">
        <f>O3356*H3356</f>
        <v>0</v>
      </c>
      <c r="Q3356" s="236">
        <v>2.0000000000000002E-05</v>
      </c>
      <c r="R3356" s="236">
        <f>Q3356*H3356</f>
        <v>0.0040510199999999998</v>
      </c>
      <c r="S3356" s="236">
        <v>0</v>
      </c>
      <c r="T3356" s="237">
        <f>S3356*H3356</f>
        <v>0</v>
      </c>
      <c r="U3356" s="39"/>
      <c r="V3356" s="39"/>
      <c r="W3356" s="39"/>
      <c r="X3356" s="39"/>
      <c r="Y3356" s="39"/>
      <c r="Z3356" s="39"/>
      <c r="AA3356" s="39"/>
      <c r="AB3356" s="39"/>
      <c r="AC3356" s="39"/>
      <c r="AD3356" s="39"/>
      <c r="AE3356" s="39"/>
      <c r="AR3356" s="238" t="s">
        <v>473</v>
      </c>
      <c r="AT3356" s="238" t="s">
        <v>386</v>
      </c>
      <c r="AU3356" s="238" t="s">
        <v>85</v>
      </c>
      <c r="AY3356" s="18" t="s">
        <v>205</v>
      </c>
      <c r="BE3356" s="239">
        <f>IF(N3356="základní",J3356,0)</f>
        <v>0</v>
      </c>
      <c r="BF3356" s="239">
        <f>IF(N3356="snížená",J3356,0)</f>
        <v>0</v>
      </c>
      <c r="BG3356" s="239">
        <f>IF(N3356="zákl. přenesená",J3356,0)</f>
        <v>0</v>
      </c>
      <c r="BH3356" s="239">
        <f>IF(N3356="sníž. přenesená",J3356,0)</f>
        <v>0</v>
      </c>
      <c r="BI3356" s="239">
        <f>IF(N3356="nulová",J3356,0)</f>
        <v>0</v>
      </c>
      <c r="BJ3356" s="18" t="s">
        <v>83</v>
      </c>
      <c r="BK3356" s="239">
        <f>ROUND(I3356*H3356,2)</f>
        <v>0</v>
      </c>
      <c r="BL3356" s="18" t="s">
        <v>303</v>
      </c>
      <c r="BM3356" s="238" t="s">
        <v>2748</v>
      </c>
    </row>
    <row r="3357" s="14" customFormat="1">
      <c r="A3357" s="14"/>
      <c r="B3357" s="256"/>
      <c r="C3357" s="257"/>
      <c r="D3357" s="247" t="s">
        <v>218</v>
      </c>
      <c r="E3357" s="257"/>
      <c r="F3357" s="259" t="s">
        <v>2749</v>
      </c>
      <c r="G3357" s="257"/>
      <c r="H3357" s="260">
        <v>202.55099999999999</v>
      </c>
      <c r="I3357" s="261"/>
      <c r="J3357" s="257"/>
      <c r="K3357" s="257"/>
      <c r="L3357" s="262"/>
      <c r="M3357" s="263"/>
      <c r="N3357" s="264"/>
      <c r="O3357" s="264"/>
      <c r="P3357" s="264"/>
      <c r="Q3357" s="264"/>
      <c r="R3357" s="264"/>
      <c r="S3357" s="264"/>
      <c r="T3357" s="265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T3357" s="266" t="s">
        <v>218</v>
      </c>
      <c r="AU3357" s="266" t="s">
        <v>85</v>
      </c>
      <c r="AV3357" s="14" t="s">
        <v>85</v>
      </c>
      <c r="AW3357" s="14" t="s">
        <v>4</v>
      </c>
      <c r="AX3357" s="14" t="s">
        <v>83</v>
      </c>
      <c r="AY3357" s="266" t="s">
        <v>205</v>
      </c>
    </row>
    <row r="3358" s="2" customFormat="1" ht="24.15" customHeight="1">
      <c r="A3358" s="39"/>
      <c r="B3358" s="40"/>
      <c r="C3358" s="227" t="s">
        <v>2750</v>
      </c>
      <c r="D3358" s="227" t="s">
        <v>208</v>
      </c>
      <c r="E3358" s="228" t="s">
        <v>2751</v>
      </c>
      <c r="F3358" s="229" t="s">
        <v>2752</v>
      </c>
      <c r="G3358" s="230" t="s">
        <v>398</v>
      </c>
      <c r="H3358" s="231">
        <v>218.40100000000001</v>
      </c>
      <c r="I3358" s="232"/>
      <c r="J3358" s="233">
        <f>ROUND(I3358*H3358,2)</f>
        <v>0</v>
      </c>
      <c r="K3358" s="229" t="s">
        <v>212</v>
      </c>
      <c r="L3358" s="45"/>
      <c r="M3358" s="234" t="s">
        <v>1</v>
      </c>
      <c r="N3358" s="235" t="s">
        <v>41</v>
      </c>
      <c r="O3358" s="92"/>
      <c r="P3358" s="236">
        <f>O3358*H3358</f>
        <v>0</v>
      </c>
      <c r="Q3358" s="236">
        <v>0</v>
      </c>
      <c r="R3358" s="236">
        <f>Q3358*H3358</f>
        <v>0</v>
      </c>
      <c r="S3358" s="236">
        <v>3.0000000000000001E-05</v>
      </c>
      <c r="T3358" s="237">
        <f>S3358*H3358</f>
        <v>0.0065520300000000004</v>
      </c>
      <c r="U3358" s="39"/>
      <c r="V3358" s="39"/>
      <c r="W3358" s="39"/>
      <c r="X3358" s="39"/>
      <c r="Y3358" s="39"/>
      <c r="Z3358" s="39"/>
      <c r="AA3358" s="39"/>
      <c r="AB3358" s="39"/>
      <c r="AC3358" s="39"/>
      <c r="AD3358" s="39"/>
      <c r="AE3358" s="39"/>
      <c r="AR3358" s="238" t="s">
        <v>303</v>
      </c>
      <c r="AT3358" s="238" t="s">
        <v>208</v>
      </c>
      <c r="AU3358" s="238" t="s">
        <v>85</v>
      </c>
      <c r="AY3358" s="18" t="s">
        <v>205</v>
      </c>
      <c r="BE3358" s="239">
        <f>IF(N3358="základní",J3358,0)</f>
        <v>0</v>
      </c>
      <c r="BF3358" s="239">
        <f>IF(N3358="snížená",J3358,0)</f>
        <v>0</v>
      </c>
      <c r="BG3358" s="239">
        <f>IF(N3358="zákl. přenesená",J3358,0)</f>
        <v>0</v>
      </c>
      <c r="BH3358" s="239">
        <f>IF(N3358="sníž. přenesená",J3358,0)</f>
        <v>0</v>
      </c>
      <c r="BI3358" s="239">
        <f>IF(N3358="nulová",J3358,0)</f>
        <v>0</v>
      </c>
      <c r="BJ3358" s="18" t="s">
        <v>83</v>
      </c>
      <c r="BK3358" s="239">
        <f>ROUND(I3358*H3358,2)</f>
        <v>0</v>
      </c>
      <c r="BL3358" s="18" t="s">
        <v>303</v>
      </c>
      <c r="BM3358" s="238" t="s">
        <v>2753</v>
      </c>
    </row>
    <row r="3359" s="2" customFormat="1">
      <c r="A3359" s="39"/>
      <c r="B3359" s="40"/>
      <c r="C3359" s="41"/>
      <c r="D3359" s="240" t="s">
        <v>216</v>
      </c>
      <c r="E3359" s="41"/>
      <c r="F3359" s="241" t="s">
        <v>2754</v>
      </c>
      <c r="G3359" s="41"/>
      <c r="H3359" s="41"/>
      <c r="I3359" s="242"/>
      <c r="J3359" s="41"/>
      <c r="K3359" s="41"/>
      <c r="L3359" s="45"/>
      <c r="M3359" s="243"/>
      <c r="N3359" s="244"/>
      <c r="O3359" s="92"/>
      <c r="P3359" s="92"/>
      <c r="Q3359" s="92"/>
      <c r="R3359" s="92"/>
      <c r="S3359" s="92"/>
      <c r="T3359" s="93"/>
      <c r="U3359" s="39"/>
      <c r="V3359" s="39"/>
      <c r="W3359" s="39"/>
      <c r="X3359" s="39"/>
      <c r="Y3359" s="39"/>
      <c r="Z3359" s="39"/>
      <c r="AA3359" s="39"/>
      <c r="AB3359" s="39"/>
      <c r="AC3359" s="39"/>
      <c r="AD3359" s="39"/>
      <c r="AE3359" s="39"/>
      <c r="AT3359" s="18" t="s">
        <v>216</v>
      </c>
      <c r="AU3359" s="18" t="s">
        <v>85</v>
      </c>
    </row>
    <row r="3360" s="13" customFormat="1">
      <c r="A3360" s="13"/>
      <c r="B3360" s="245"/>
      <c r="C3360" s="246"/>
      <c r="D3360" s="247" t="s">
        <v>218</v>
      </c>
      <c r="E3360" s="248" t="s">
        <v>1</v>
      </c>
      <c r="F3360" s="249" t="s">
        <v>2743</v>
      </c>
      <c r="G3360" s="246"/>
      <c r="H3360" s="248" t="s">
        <v>1</v>
      </c>
      <c r="I3360" s="250"/>
      <c r="J3360" s="246"/>
      <c r="K3360" s="246"/>
      <c r="L3360" s="251"/>
      <c r="M3360" s="252"/>
      <c r="N3360" s="253"/>
      <c r="O3360" s="253"/>
      <c r="P3360" s="253"/>
      <c r="Q3360" s="253"/>
      <c r="R3360" s="253"/>
      <c r="S3360" s="253"/>
      <c r="T3360" s="254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T3360" s="255" t="s">
        <v>218</v>
      </c>
      <c r="AU3360" s="255" t="s">
        <v>85</v>
      </c>
      <c r="AV3360" s="13" t="s">
        <v>83</v>
      </c>
      <c r="AW3360" s="13" t="s">
        <v>32</v>
      </c>
      <c r="AX3360" s="13" t="s">
        <v>76</v>
      </c>
      <c r="AY3360" s="255" t="s">
        <v>205</v>
      </c>
    </row>
    <row r="3361" s="13" customFormat="1">
      <c r="A3361" s="13"/>
      <c r="B3361" s="245"/>
      <c r="C3361" s="246"/>
      <c r="D3361" s="247" t="s">
        <v>218</v>
      </c>
      <c r="E3361" s="248" t="s">
        <v>1</v>
      </c>
      <c r="F3361" s="249" t="s">
        <v>222</v>
      </c>
      <c r="G3361" s="246"/>
      <c r="H3361" s="248" t="s">
        <v>1</v>
      </c>
      <c r="I3361" s="250"/>
      <c r="J3361" s="246"/>
      <c r="K3361" s="246"/>
      <c r="L3361" s="251"/>
      <c r="M3361" s="252"/>
      <c r="N3361" s="253"/>
      <c r="O3361" s="253"/>
      <c r="P3361" s="253"/>
      <c r="Q3361" s="253"/>
      <c r="R3361" s="253"/>
      <c r="S3361" s="253"/>
      <c r="T3361" s="254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T3361" s="255" t="s">
        <v>218</v>
      </c>
      <c r="AU3361" s="255" t="s">
        <v>85</v>
      </c>
      <c r="AV3361" s="13" t="s">
        <v>83</v>
      </c>
      <c r="AW3361" s="13" t="s">
        <v>32</v>
      </c>
      <c r="AX3361" s="13" t="s">
        <v>76</v>
      </c>
      <c r="AY3361" s="255" t="s">
        <v>205</v>
      </c>
    </row>
    <row r="3362" s="14" customFormat="1">
      <c r="A3362" s="14"/>
      <c r="B3362" s="256"/>
      <c r="C3362" s="257"/>
      <c r="D3362" s="247" t="s">
        <v>218</v>
      </c>
      <c r="E3362" s="258" t="s">
        <v>1</v>
      </c>
      <c r="F3362" s="259" t="s">
        <v>2755</v>
      </c>
      <c r="G3362" s="257"/>
      <c r="H3362" s="260">
        <v>218.40100000000001</v>
      </c>
      <c r="I3362" s="261"/>
      <c r="J3362" s="257"/>
      <c r="K3362" s="257"/>
      <c r="L3362" s="262"/>
      <c r="M3362" s="263"/>
      <c r="N3362" s="264"/>
      <c r="O3362" s="264"/>
      <c r="P3362" s="264"/>
      <c r="Q3362" s="264"/>
      <c r="R3362" s="264"/>
      <c r="S3362" s="264"/>
      <c r="T3362" s="265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66" t="s">
        <v>218</v>
      </c>
      <c r="AU3362" s="266" t="s">
        <v>85</v>
      </c>
      <c r="AV3362" s="14" t="s">
        <v>85</v>
      </c>
      <c r="AW3362" s="14" t="s">
        <v>32</v>
      </c>
      <c r="AX3362" s="14" t="s">
        <v>76</v>
      </c>
      <c r="AY3362" s="266" t="s">
        <v>205</v>
      </c>
    </row>
    <row r="3363" s="15" customFormat="1">
      <c r="A3363" s="15"/>
      <c r="B3363" s="267"/>
      <c r="C3363" s="268"/>
      <c r="D3363" s="247" t="s">
        <v>218</v>
      </c>
      <c r="E3363" s="269" t="s">
        <v>1</v>
      </c>
      <c r="F3363" s="270" t="s">
        <v>229</v>
      </c>
      <c r="G3363" s="268"/>
      <c r="H3363" s="271">
        <v>218.40100000000001</v>
      </c>
      <c r="I3363" s="272"/>
      <c r="J3363" s="268"/>
      <c r="K3363" s="268"/>
      <c r="L3363" s="273"/>
      <c r="M3363" s="274"/>
      <c r="N3363" s="275"/>
      <c r="O3363" s="275"/>
      <c r="P3363" s="275"/>
      <c r="Q3363" s="275"/>
      <c r="R3363" s="275"/>
      <c r="S3363" s="275"/>
      <c r="T3363" s="276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T3363" s="277" t="s">
        <v>218</v>
      </c>
      <c r="AU3363" s="277" t="s">
        <v>85</v>
      </c>
      <c r="AV3363" s="15" t="s">
        <v>213</v>
      </c>
      <c r="AW3363" s="15" t="s">
        <v>32</v>
      </c>
      <c r="AX3363" s="15" t="s">
        <v>83</v>
      </c>
      <c r="AY3363" s="277" t="s">
        <v>205</v>
      </c>
    </row>
    <row r="3364" s="2" customFormat="1" ht="16.5" customHeight="1">
      <c r="A3364" s="39"/>
      <c r="B3364" s="40"/>
      <c r="C3364" s="289" t="s">
        <v>2756</v>
      </c>
      <c r="D3364" s="289" t="s">
        <v>386</v>
      </c>
      <c r="E3364" s="290" t="s">
        <v>2746</v>
      </c>
      <c r="F3364" s="291" t="s">
        <v>2747</v>
      </c>
      <c r="G3364" s="292" t="s">
        <v>398</v>
      </c>
      <c r="H3364" s="293">
        <v>240.24100000000001</v>
      </c>
      <c r="I3364" s="294"/>
      <c r="J3364" s="295">
        <f>ROUND(I3364*H3364,2)</f>
        <v>0</v>
      </c>
      <c r="K3364" s="291" t="s">
        <v>212</v>
      </c>
      <c r="L3364" s="296"/>
      <c r="M3364" s="297" t="s">
        <v>1</v>
      </c>
      <c r="N3364" s="298" t="s">
        <v>41</v>
      </c>
      <c r="O3364" s="92"/>
      <c r="P3364" s="236">
        <f>O3364*H3364</f>
        <v>0</v>
      </c>
      <c r="Q3364" s="236">
        <v>2.0000000000000002E-05</v>
      </c>
      <c r="R3364" s="236">
        <f>Q3364*H3364</f>
        <v>0.0048048200000000004</v>
      </c>
      <c r="S3364" s="236">
        <v>0</v>
      </c>
      <c r="T3364" s="237">
        <f>S3364*H3364</f>
        <v>0</v>
      </c>
      <c r="U3364" s="39"/>
      <c r="V3364" s="39"/>
      <c r="W3364" s="39"/>
      <c r="X3364" s="39"/>
      <c r="Y3364" s="39"/>
      <c r="Z3364" s="39"/>
      <c r="AA3364" s="39"/>
      <c r="AB3364" s="39"/>
      <c r="AC3364" s="39"/>
      <c r="AD3364" s="39"/>
      <c r="AE3364" s="39"/>
      <c r="AR3364" s="238" t="s">
        <v>473</v>
      </c>
      <c r="AT3364" s="238" t="s">
        <v>386</v>
      </c>
      <c r="AU3364" s="238" t="s">
        <v>85</v>
      </c>
      <c r="AY3364" s="18" t="s">
        <v>205</v>
      </c>
      <c r="BE3364" s="239">
        <f>IF(N3364="základní",J3364,0)</f>
        <v>0</v>
      </c>
      <c r="BF3364" s="239">
        <f>IF(N3364="snížená",J3364,0)</f>
        <v>0</v>
      </c>
      <c r="BG3364" s="239">
        <f>IF(N3364="zákl. přenesená",J3364,0)</f>
        <v>0</v>
      </c>
      <c r="BH3364" s="239">
        <f>IF(N3364="sníž. přenesená",J3364,0)</f>
        <v>0</v>
      </c>
      <c r="BI3364" s="239">
        <f>IF(N3364="nulová",J3364,0)</f>
        <v>0</v>
      </c>
      <c r="BJ3364" s="18" t="s">
        <v>83</v>
      </c>
      <c r="BK3364" s="239">
        <f>ROUND(I3364*H3364,2)</f>
        <v>0</v>
      </c>
      <c r="BL3364" s="18" t="s">
        <v>303</v>
      </c>
      <c r="BM3364" s="238" t="s">
        <v>2757</v>
      </c>
    </row>
    <row r="3365" s="14" customFormat="1">
      <c r="A3365" s="14"/>
      <c r="B3365" s="256"/>
      <c r="C3365" s="257"/>
      <c r="D3365" s="247" t="s">
        <v>218</v>
      </c>
      <c r="E3365" s="257"/>
      <c r="F3365" s="259" t="s">
        <v>2758</v>
      </c>
      <c r="G3365" s="257"/>
      <c r="H3365" s="260">
        <v>240.24100000000001</v>
      </c>
      <c r="I3365" s="261"/>
      <c r="J3365" s="257"/>
      <c r="K3365" s="257"/>
      <c r="L3365" s="262"/>
      <c r="M3365" s="263"/>
      <c r="N3365" s="264"/>
      <c r="O3365" s="264"/>
      <c r="P3365" s="264"/>
      <c r="Q3365" s="264"/>
      <c r="R3365" s="264"/>
      <c r="S3365" s="264"/>
      <c r="T3365" s="265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T3365" s="266" t="s">
        <v>218</v>
      </c>
      <c r="AU3365" s="266" t="s">
        <v>85</v>
      </c>
      <c r="AV3365" s="14" t="s">
        <v>85</v>
      </c>
      <c r="AW3365" s="14" t="s">
        <v>4</v>
      </c>
      <c r="AX3365" s="14" t="s">
        <v>83</v>
      </c>
      <c r="AY3365" s="266" t="s">
        <v>205</v>
      </c>
    </row>
    <row r="3366" s="2" customFormat="1" ht="16.5" customHeight="1">
      <c r="A3366" s="39"/>
      <c r="B3366" s="40"/>
      <c r="C3366" s="227" t="s">
        <v>2759</v>
      </c>
      <c r="D3366" s="227" t="s">
        <v>208</v>
      </c>
      <c r="E3366" s="228" t="s">
        <v>2760</v>
      </c>
      <c r="F3366" s="229" t="s">
        <v>2761</v>
      </c>
      <c r="G3366" s="230" t="s">
        <v>398</v>
      </c>
      <c r="H3366" s="231">
        <v>250</v>
      </c>
      <c r="I3366" s="232"/>
      <c r="J3366" s="233">
        <f>ROUND(I3366*H3366,2)</f>
        <v>0</v>
      </c>
      <c r="K3366" s="229" t="s">
        <v>1</v>
      </c>
      <c r="L3366" s="45"/>
      <c r="M3366" s="234" t="s">
        <v>1</v>
      </c>
      <c r="N3366" s="235" t="s">
        <v>41</v>
      </c>
      <c r="O3366" s="92"/>
      <c r="P3366" s="236">
        <f>O3366*H3366</f>
        <v>0</v>
      </c>
      <c r="Q3366" s="236">
        <v>0</v>
      </c>
      <c r="R3366" s="236">
        <f>Q3366*H3366</f>
        <v>0</v>
      </c>
      <c r="S3366" s="236">
        <v>0</v>
      </c>
      <c r="T3366" s="237">
        <f>S3366*H3366</f>
        <v>0</v>
      </c>
      <c r="U3366" s="39"/>
      <c r="V3366" s="39"/>
      <c r="W3366" s="39"/>
      <c r="X3366" s="39"/>
      <c r="Y3366" s="39"/>
      <c r="Z3366" s="39"/>
      <c r="AA3366" s="39"/>
      <c r="AB3366" s="39"/>
      <c r="AC3366" s="39"/>
      <c r="AD3366" s="39"/>
      <c r="AE3366" s="39"/>
      <c r="AR3366" s="238" t="s">
        <v>303</v>
      </c>
      <c r="AT3366" s="238" t="s">
        <v>208</v>
      </c>
      <c r="AU3366" s="238" t="s">
        <v>85</v>
      </c>
      <c r="AY3366" s="18" t="s">
        <v>205</v>
      </c>
      <c r="BE3366" s="239">
        <f>IF(N3366="základní",J3366,0)</f>
        <v>0</v>
      </c>
      <c r="BF3366" s="239">
        <f>IF(N3366="snížená",J3366,0)</f>
        <v>0</v>
      </c>
      <c r="BG3366" s="239">
        <f>IF(N3366="zákl. přenesená",J3366,0)</f>
        <v>0</v>
      </c>
      <c r="BH3366" s="239">
        <f>IF(N3366="sníž. přenesená",J3366,0)</f>
        <v>0</v>
      </c>
      <c r="BI3366" s="239">
        <f>IF(N3366="nulová",J3366,0)</f>
        <v>0</v>
      </c>
      <c r="BJ3366" s="18" t="s">
        <v>83</v>
      </c>
      <c r="BK3366" s="239">
        <f>ROUND(I3366*H3366,2)</f>
        <v>0</v>
      </c>
      <c r="BL3366" s="18" t="s">
        <v>303</v>
      </c>
      <c r="BM3366" s="238" t="s">
        <v>2762</v>
      </c>
    </row>
    <row r="3367" s="2" customFormat="1" ht="24.15" customHeight="1">
      <c r="A3367" s="39"/>
      <c r="B3367" s="40"/>
      <c r="C3367" s="289" t="s">
        <v>2763</v>
      </c>
      <c r="D3367" s="289" t="s">
        <v>386</v>
      </c>
      <c r="E3367" s="290" t="s">
        <v>2764</v>
      </c>
      <c r="F3367" s="291" t="s">
        <v>2765</v>
      </c>
      <c r="G3367" s="292" t="s">
        <v>398</v>
      </c>
      <c r="H3367" s="293">
        <v>500</v>
      </c>
      <c r="I3367" s="294"/>
      <c r="J3367" s="295">
        <f>ROUND(I3367*H3367,2)</f>
        <v>0</v>
      </c>
      <c r="K3367" s="291" t="s">
        <v>212</v>
      </c>
      <c r="L3367" s="296"/>
      <c r="M3367" s="297" t="s">
        <v>1</v>
      </c>
      <c r="N3367" s="298" t="s">
        <v>41</v>
      </c>
      <c r="O3367" s="92"/>
      <c r="P3367" s="236">
        <f>O3367*H3367</f>
        <v>0</v>
      </c>
      <c r="Q3367" s="236">
        <v>0.00014999999999999999</v>
      </c>
      <c r="R3367" s="236">
        <f>Q3367*H3367</f>
        <v>0.074999999999999997</v>
      </c>
      <c r="S3367" s="236">
        <v>0</v>
      </c>
      <c r="T3367" s="237">
        <f>S3367*H3367</f>
        <v>0</v>
      </c>
      <c r="U3367" s="39"/>
      <c r="V3367" s="39"/>
      <c r="W3367" s="39"/>
      <c r="X3367" s="39"/>
      <c r="Y3367" s="39"/>
      <c r="Z3367" s="39"/>
      <c r="AA3367" s="39"/>
      <c r="AB3367" s="39"/>
      <c r="AC3367" s="39"/>
      <c r="AD3367" s="39"/>
      <c r="AE3367" s="39"/>
      <c r="AR3367" s="238" t="s">
        <v>473</v>
      </c>
      <c r="AT3367" s="238" t="s">
        <v>386</v>
      </c>
      <c r="AU3367" s="238" t="s">
        <v>85</v>
      </c>
      <c r="AY3367" s="18" t="s">
        <v>205</v>
      </c>
      <c r="BE3367" s="239">
        <f>IF(N3367="základní",J3367,0)</f>
        <v>0</v>
      </c>
      <c r="BF3367" s="239">
        <f>IF(N3367="snížená",J3367,0)</f>
        <v>0</v>
      </c>
      <c r="BG3367" s="239">
        <f>IF(N3367="zákl. přenesená",J3367,0)</f>
        <v>0</v>
      </c>
      <c r="BH3367" s="239">
        <f>IF(N3367="sníž. přenesená",J3367,0)</f>
        <v>0</v>
      </c>
      <c r="BI3367" s="239">
        <f>IF(N3367="nulová",J3367,0)</f>
        <v>0</v>
      </c>
      <c r="BJ3367" s="18" t="s">
        <v>83</v>
      </c>
      <c r="BK3367" s="239">
        <f>ROUND(I3367*H3367,2)</f>
        <v>0</v>
      </c>
      <c r="BL3367" s="18" t="s">
        <v>303</v>
      </c>
      <c r="BM3367" s="238" t="s">
        <v>2766</v>
      </c>
    </row>
    <row r="3368" s="13" customFormat="1">
      <c r="A3368" s="13"/>
      <c r="B3368" s="245"/>
      <c r="C3368" s="246"/>
      <c r="D3368" s="247" t="s">
        <v>218</v>
      </c>
      <c r="E3368" s="248" t="s">
        <v>1</v>
      </c>
      <c r="F3368" s="249" t="s">
        <v>2743</v>
      </c>
      <c r="G3368" s="246"/>
      <c r="H3368" s="248" t="s">
        <v>1</v>
      </c>
      <c r="I3368" s="250"/>
      <c r="J3368" s="246"/>
      <c r="K3368" s="246"/>
      <c r="L3368" s="251"/>
      <c r="M3368" s="252"/>
      <c r="N3368" s="253"/>
      <c r="O3368" s="253"/>
      <c r="P3368" s="253"/>
      <c r="Q3368" s="253"/>
      <c r="R3368" s="253"/>
      <c r="S3368" s="253"/>
      <c r="T3368" s="254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T3368" s="255" t="s">
        <v>218</v>
      </c>
      <c r="AU3368" s="255" t="s">
        <v>85</v>
      </c>
      <c r="AV3368" s="13" t="s">
        <v>83</v>
      </c>
      <c r="AW3368" s="13" t="s">
        <v>32</v>
      </c>
      <c r="AX3368" s="13" t="s">
        <v>76</v>
      </c>
      <c r="AY3368" s="255" t="s">
        <v>205</v>
      </c>
    </row>
    <row r="3369" s="13" customFormat="1">
      <c r="A3369" s="13"/>
      <c r="B3369" s="245"/>
      <c r="C3369" s="246"/>
      <c r="D3369" s="247" t="s">
        <v>218</v>
      </c>
      <c r="E3369" s="248" t="s">
        <v>1</v>
      </c>
      <c r="F3369" s="249" t="s">
        <v>222</v>
      </c>
      <c r="G3369" s="246"/>
      <c r="H3369" s="248" t="s">
        <v>1</v>
      </c>
      <c r="I3369" s="250"/>
      <c r="J3369" s="246"/>
      <c r="K3369" s="246"/>
      <c r="L3369" s="251"/>
      <c r="M3369" s="252"/>
      <c r="N3369" s="253"/>
      <c r="O3369" s="253"/>
      <c r="P3369" s="253"/>
      <c r="Q3369" s="253"/>
      <c r="R3369" s="253"/>
      <c r="S3369" s="253"/>
      <c r="T3369" s="254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T3369" s="255" t="s">
        <v>218</v>
      </c>
      <c r="AU3369" s="255" t="s">
        <v>85</v>
      </c>
      <c r="AV3369" s="13" t="s">
        <v>83</v>
      </c>
      <c r="AW3369" s="13" t="s">
        <v>32</v>
      </c>
      <c r="AX3369" s="13" t="s">
        <v>76</v>
      </c>
      <c r="AY3369" s="255" t="s">
        <v>205</v>
      </c>
    </row>
    <row r="3370" s="13" customFormat="1">
      <c r="A3370" s="13"/>
      <c r="B3370" s="245"/>
      <c r="C3370" s="246"/>
      <c r="D3370" s="247" t="s">
        <v>218</v>
      </c>
      <c r="E3370" s="248" t="s">
        <v>1</v>
      </c>
      <c r="F3370" s="249" t="s">
        <v>2767</v>
      </c>
      <c r="G3370" s="246"/>
      <c r="H3370" s="248" t="s">
        <v>1</v>
      </c>
      <c r="I3370" s="250"/>
      <c r="J3370" s="246"/>
      <c r="K3370" s="246"/>
      <c r="L3370" s="251"/>
      <c r="M3370" s="252"/>
      <c r="N3370" s="253"/>
      <c r="O3370" s="253"/>
      <c r="P3370" s="253"/>
      <c r="Q3370" s="253"/>
      <c r="R3370" s="253"/>
      <c r="S3370" s="253"/>
      <c r="T3370" s="254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T3370" s="255" t="s">
        <v>218</v>
      </c>
      <c r="AU3370" s="255" t="s">
        <v>85</v>
      </c>
      <c r="AV3370" s="13" t="s">
        <v>83</v>
      </c>
      <c r="AW3370" s="13" t="s">
        <v>32</v>
      </c>
      <c r="AX3370" s="13" t="s">
        <v>76</v>
      </c>
      <c r="AY3370" s="255" t="s">
        <v>205</v>
      </c>
    </row>
    <row r="3371" s="13" customFormat="1">
      <c r="A3371" s="13"/>
      <c r="B3371" s="245"/>
      <c r="C3371" s="246"/>
      <c r="D3371" s="247" t="s">
        <v>218</v>
      </c>
      <c r="E3371" s="248" t="s">
        <v>1</v>
      </c>
      <c r="F3371" s="249" t="s">
        <v>222</v>
      </c>
      <c r="G3371" s="246"/>
      <c r="H3371" s="248" t="s">
        <v>1</v>
      </c>
      <c r="I3371" s="250"/>
      <c r="J3371" s="246"/>
      <c r="K3371" s="246"/>
      <c r="L3371" s="251"/>
      <c r="M3371" s="252"/>
      <c r="N3371" s="253"/>
      <c r="O3371" s="253"/>
      <c r="P3371" s="253"/>
      <c r="Q3371" s="253"/>
      <c r="R3371" s="253"/>
      <c r="S3371" s="253"/>
      <c r="T3371" s="254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T3371" s="255" t="s">
        <v>218</v>
      </c>
      <c r="AU3371" s="255" t="s">
        <v>85</v>
      </c>
      <c r="AV3371" s="13" t="s">
        <v>83</v>
      </c>
      <c r="AW3371" s="13" t="s">
        <v>32</v>
      </c>
      <c r="AX3371" s="13" t="s">
        <v>76</v>
      </c>
      <c r="AY3371" s="255" t="s">
        <v>205</v>
      </c>
    </row>
    <row r="3372" s="13" customFormat="1">
      <c r="A3372" s="13"/>
      <c r="B3372" s="245"/>
      <c r="C3372" s="246"/>
      <c r="D3372" s="247" t="s">
        <v>218</v>
      </c>
      <c r="E3372" s="248" t="s">
        <v>1</v>
      </c>
      <c r="F3372" s="249" t="s">
        <v>2768</v>
      </c>
      <c r="G3372" s="246"/>
      <c r="H3372" s="248" t="s">
        <v>1</v>
      </c>
      <c r="I3372" s="250"/>
      <c r="J3372" s="246"/>
      <c r="K3372" s="246"/>
      <c r="L3372" s="251"/>
      <c r="M3372" s="252"/>
      <c r="N3372" s="253"/>
      <c r="O3372" s="253"/>
      <c r="P3372" s="253"/>
      <c r="Q3372" s="253"/>
      <c r="R3372" s="253"/>
      <c r="S3372" s="253"/>
      <c r="T3372" s="254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T3372" s="255" t="s">
        <v>218</v>
      </c>
      <c r="AU3372" s="255" t="s">
        <v>85</v>
      </c>
      <c r="AV3372" s="13" t="s">
        <v>83</v>
      </c>
      <c r="AW3372" s="13" t="s">
        <v>32</v>
      </c>
      <c r="AX3372" s="13" t="s">
        <v>76</v>
      </c>
      <c r="AY3372" s="255" t="s">
        <v>205</v>
      </c>
    </row>
    <row r="3373" s="13" customFormat="1">
      <c r="A3373" s="13"/>
      <c r="B3373" s="245"/>
      <c r="C3373" s="246"/>
      <c r="D3373" s="247" t="s">
        <v>218</v>
      </c>
      <c r="E3373" s="248" t="s">
        <v>1</v>
      </c>
      <c r="F3373" s="249" t="s">
        <v>2769</v>
      </c>
      <c r="G3373" s="246"/>
      <c r="H3373" s="248" t="s">
        <v>1</v>
      </c>
      <c r="I3373" s="250"/>
      <c r="J3373" s="246"/>
      <c r="K3373" s="246"/>
      <c r="L3373" s="251"/>
      <c r="M3373" s="252"/>
      <c r="N3373" s="253"/>
      <c r="O3373" s="253"/>
      <c r="P3373" s="253"/>
      <c r="Q3373" s="253"/>
      <c r="R3373" s="253"/>
      <c r="S3373" s="253"/>
      <c r="T3373" s="254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T3373" s="255" t="s">
        <v>218</v>
      </c>
      <c r="AU3373" s="255" t="s">
        <v>85</v>
      </c>
      <c r="AV3373" s="13" t="s">
        <v>83</v>
      </c>
      <c r="AW3373" s="13" t="s">
        <v>32</v>
      </c>
      <c r="AX3373" s="13" t="s">
        <v>76</v>
      </c>
      <c r="AY3373" s="255" t="s">
        <v>205</v>
      </c>
    </row>
    <row r="3374" s="14" customFormat="1">
      <c r="A3374" s="14"/>
      <c r="B3374" s="256"/>
      <c r="C3374" s="257"/>
      <c r="D3374" s="247" t="s">
        <v>218</v>
      </c>
      <c r="E3374" s="258" t="s">
        <v>1</v>
      </c>
      <c r="F3374" s="259" t="s">
        <v>2770</v>
      </c>
      <c r="G3374" s="257"/>
      <c r="H3374" s="260">
        <v>250</v>
      </c>
      <c r="I3374" s="261"/>
      <c r="J3374" s="257"/>
      <c r="K3374" s="257"/>
      <c r="L3374" s="262"/>
      <c r="M3374" s="263"/>
      <c r="N3374" s="264"/>
      <c r="O3374" s="264"/>
      <c r="P3374" s="264"/>
      <c r="Q3374" s="264"/>
      <c r="R3374" s="264"/>
      <c r="S3374" s="264"/>
      <c r="T3374" s="265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T3374" s="266" t="s">
        <v>218</v>
      </c>
      <c r="AU3374" s="266" t="s">
        <v>85</v>
      </c>
      <c r="AV3374" s="14" t="s">
        <v>85</v>
      </c>
      <c r="AW3374" s="14" t="s">
        <v>32</v>
      </c>
      <c r="AX3374" s="14" t="s">
        <v>76</v>
      </c>
      <c r="AY3374" s="266" t="s">
        <v>205</v>
      </c>
    </row>
    <row r="3375" s="15" customFormat="1">
      <c r="A3375" s="15"/>
      <c r="B3375" s="267"/>
      <c r="C3375" s="268"/>
      <c r="D3375" s="247" t="s">
        <v>218</v>
      </c>
      <c r="E3375" s="269" t="s">
        <v>1</v>
      </c>
      <c r="F3375" s="270" t="s">
        <v>229</v>
      </c>
      <c r="G3375" s="268"/>
      <c r="H3375" s="271">
        <v>250</v>
      </c>
      <c r="I3375" s="272"/>
      <c r="J3375" s="268"/>
      <c r="K3375" s="268"/>
      <c r="L3375" s="273"/>
      <c r="M3375" s="274"/>
      <c r="N3375" s="275"/>
      <c r="O3375" s="275"/>
      <c r="P3375" s="275"/>
      <c r="Q3375" s="275"/>
      <c r="R3375" s="275"/>
      <c r="S3375" s="275"/>
      <c r="T3375" s="276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T3375" s="277" t="s">
        <v>218</v>
      </c>
      <c r="AU3375" s="277" t="s">
        <v>85</v>
      </c>
      <c r="AV3375" s="15" t="s">
        <v>213</v>
      </c>
      <c r="AW3375" s="15" t="s">
        <v>32</v>
      </c>
      <c r="AX3375" s="15" t="s">
        <v>83</v>
      </c>
      <c r="AY3375" s="277" t="s">
        <v>205</v>
      </c>
    </row>
    <row r="3376" s="14" customFormat="1">
      <c r="A3376" s="14"/>
      <c r="B3376" s="256"/>
      <c r="C3376" s="257"/>
      <c r="D3376" s="247" t="s">
        <v>218</v>
      </c>
      <c r="E3376" s="257"/>
      <c r="F3376" s="259" t="s">
        <v>2771</v>
      </c>
      <c r="G3376" s="257"/>
      <c r="H3376" s="260">
        <v>500</v>
      </c>
      <c r="I3376" s="261"/>
      <c r="J3376" s="257"/>
      <c r="K3376" s="257"/>
      <c r="L3376" s="262"/>
      <c r="M3376" s="263"/>
      <c r="N3376" s="264"/>
      <c r="O3376" s="264"/>
      <c r="P3376" s="264"/>
      <c r="Q3376" s="264"/>
      <c r="R3376" s="264"/>
      <c r="S3376" s="264"/>
      <c r="T3376" s="265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T3376" s="266" t="s">
        <v>218</v>
      </c>
      <c r="AU3376" s="266" t="s">
        <v>85</v>
      </c>
      <c r="AV3376" s="14" t="s">
        <v>85</v>
      </c>
      <c r="AW3376" s="14" t="s">
        <v>4</v>
      </c>
      <c r="AX3376" s="14" t="s">
        <v>83</v>
      </c>
      <c r="AY3376" s="266" t="s">
        <v>205</v>
      </c>
    </row>
    <row r="3377" s="2" customFormat="1" ht="24.15" customHeight="1">
      <c r="A3377" s="39"/>
      <c r="B3377" s="40"/>
      <c r="C3377" s="227" t="s">
        <v>2772</v>
      </c>
      <c r="D3377" s="227" t="s">
        <v>208</v>
      </c>
      <c r="E3377" s="228" t="s">
        <v>2773</v>
      </c>
      <c r="F3377" s="229" t="s">
        <v>2774</v>
      </c>
      <c r="G3377" s="230" t="s">
        <v>398</v>
      </c>
      <c r="H3377" s="231">
        <v>1740.7000000000001</v>
      </c>
      <c r="I3377" s="232"/>
      <c r="J3377" s="233">
        <f>ROUND(I3377*H3377,2)</f>
        <v>0</v>
      </c>
      <c r="K3377" s="229" t="s">
        <v>212</v>
      </c>
      <c r="L3377" s="45"/>
      <c r="M3377" s="234" t="s">
        <v>1</v>
      </c>
      <c r="N3377" s="235" t="s">
        <v>41</v>
      </c>
      <c r="O3377" s="92"/>
      <c r="P3377" s="236">
        <f>O3377*H3377</f>
        <v>0</v>
      </c>
      <c r="Q3377" s="236">
        <v>0.00021000000000000001</v>
      </c>
      <c r="R3377" s="236">
        <f>Q3377*H3377</f>
        <v>0.36554700000000001</v>
      </c>
      <c r="S3377" s="236">
        <v>0</v>
      </c>
      <c r="T3377" s="237">
        <f>S3377*H3377</f>
        <v>0</v>
      </c>
      <c r="U3377" s="39"/>
      <c r="V3377" s="39"/>
      <c r="W3377" s="39"/>
      <c r="X3377" s="39"/>
      <c r="Y3377" s="39"/>
      <c r="Z3377" s="39"/>
      <c r="AA3377" s="39"/>
      <c r="AB3377" s="39"/>
      <c r="AC3377" s="39"/>
      <c r="AD3377" s="39"/>
      <c r="AE3377" s="39"/>
      <c r="AR3377" s="238" t="s">
        <v>303</v>
      </c>
      <c r="AT3377" s="238" t="s">
        <v>208</v>
      </c>
      <c r="AU3377" s="238" t="s">
        <v>85</v>
      </c>
      <c r="AY3377" s="18" t="s">
        <v>205</v>
      </c>
      <c r="BE3377" s="239">
        <f>IF(N3377="základní",J3377,0)</f>
        <v>0</v>
      </c>
      <c r="BF3377" s="239">
        <f>IF(N3377="snížená",J3377,0)</f>
        <v>0</v>
      </c>
      <c r="BG3377" s="239">
        <f>IF(N3377="zákl. přenesená",J3377,0)</f>
        <v>0</v>
      </c>
      <c r="BH3377" s="239">
        <f>IF(N3377="sníž. přenesená",J3377,0)</f>
        <v>0</v>
      </c>
      <c r="BI3377" s="239">
        <f>IF(N3377="nulová",J3377,0)</f>
        <v>0</v>
      </c>
      <c r="BJ3377" s="18" t="s">
        <v>83</v>
      </c>
      <c r="BK3377" s="239">
        <f>ROUND(I3377*H3377,2)</f>
        <v>0</v>
      </c>
      <c r="BL3377" s="18" t="s">
        <v>303</v>
      </c>
      <c r="BM3377" s="238" t="s">
        <v>2775</v>
      </c>
    </row>
    <row r="3378" s="2" customFormat="1">
      <c r="A3378" s="39"/>
      <c r="B3378" s="40"/>
      <c r="C3378" s="41"/>
      <c r="D3378" s="240" t="s">
        <v>216</v>
      </c>
      <c r="E3378" s="41"/>
      <c r="F3378" s="241" t="s">
        <v>2776</v>
      </c>
      <c r="G3378" s="41"/>
      <c r="H3378" s="41"/>
      <c r="I3378" s="242"/>
      <c r="J3378" s="41"/>
      <c r="K3378" s="41"/>
      <c r="L3378" s="45"/>
      <c r="M3378" s="243"/>
      <c r="N3378" s="244"/>
      <c r="O3378" s="92"/>
      <c r="P3378" s="92"/>
      <c r="Q3378" s="92"/>
      <c r="R3378" s="92"/>
      <c r="S3378" s="92"/>
      <c r="T3378" s="93"/>
      <c r="U3378" s="39"/>
      <c r="V3378" s="39"/>
      <c r="W3378" s="39"/>
      <c r="X3378" s="39"/>
      <c r="Y3378" s="39"/>
      <c r="Z3378" s="39"/>
      <c r="AA3378" s="39"/>
      <c r="AB3378" s="39"/>
      <c r="AC3378" s="39"/>
      <c r="AD3378" s="39"/>
      <c r="AE3378" s="39"/>
      <c r="AT3378" s="18" t="s">
        <v>216</v>
      </c>
      <c r="AU3378" s="18" t="s">
        <v>85</v>
      </c>
    </row>
    <row r="3379" s="13" customFormat="1">
      <c r="A3379" s="13"/>
      <c r="B3379" s="245"/>
      <c r="C3379" s="246"/>
      <c r="D3379" s="247" t="s">
        <v>218</v>
      </c>
      <c r="E3379" s="248" t="s">
        <v>1</v>
      </c>
      <c r="F3379" s="249" t="s">
        <v>219</v>
      </c>
      <c r="G3379" s="246"/>
      <c r="H3379" s="248" t="s">
        <v>1</v>
      </c>
      <c r="I3379" s="250"/>
      <c r="J3379" s="246"/>
      <c r="K3379" s="246"/>
      <c r="L3379" s="251"/>
      <c r="M3379" s="252"/>
      <c r="N3379" s="253"/>
      <c r="O3379" s="253"/>
      <c r="P3379" s="253"/>
      <c r="Q3379" s="253"/>
      <c r="R3379" s="253"/>
      <c r="S3379" s="253"/>
      <c r="T3379" s="254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T3379" s="255" t="s">
        <v>218</v>
      </c>
      <c r="AU3379" s="255" t="s">
        <v>85</v>
      </c>
      <c r="AV3379" s="13" t="s">
        <v>83</v>
      </c>
      <c r="AW3379" s="13" t="s">
        <v>32</v>
      </c>
      <c r="AX3379" s="13" t="s">
        <v>76</v>
      </c>
      <c r="AY3379" s="255" t="s">
        <v>205</v>
      </c>
    </row>
    <row r="3380" s="13" customFormat="1">
      <c r="A3380" s="13"/>
      <c r="B3380" s="245"/>
      <c r="C3380" s="246"/>
      <c r="D3380" s="247" t="s">
        <v>218</v>
      </c>
      <c r="E3380" s="248" t="s">
        <v>1</v>
      </c>
      <c r="F3380" s="249" t="s">
        <v>220</v>
      </c>
      <c r="G3380" s="246"/>
      <c r="H3380" s="248" t="s">
        <v>1</v>
      </c>
      <c r="I3380" s="250"/>
      <c r="J3380" s="246"/>
      <c r="K3380" s="246"/>
      <c r="L3380" s="251"/>
      <c r="M3380" s="252"/>
      <c r="N3380" s="253"/>
      <c r="O3380" s="253"/>
      <c r="P3380" s="253"/>
      <c r="Q3380" s="253"/>
      <c r="R3380" s="253"/>
      <c r="S3380" s="253"/>
      <c r="T3380" s="254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T3380" s="255" t="s">
        <v>218</v>
      </c>
      <c r="AU3380" s="255" t="s">
        <v>85</v>
      </c>
      <c r="AV3380" s="13" t="s">
        <v>83</v>
      </c>
      <c r="AW3380" s="13" t="s">
        <v>32</v>
      </c>
      <c r="AX3380" s="13" t="s">
        <v>76</v>
      </c>
      <c r="AY3380" s="255" t="s">
        <v>205</v>
      </c>
    </row>
    <row r="3381" s="13" customFormat="1">
      <c r="A3381" s="13"/>
      <c r="B3381" s="245"/>
      <c r="C3381" s="246"/>
      <c r="D3381" s="247" t="s">
        <v>218</v>
      </c>
      <c r="E3381" s="248" t="s">
        <v>1</v>
      </c>
      <c r="F3381" s="249" t="s">
        <v>222</v>
      </c>
      <c r="G3381" s="246"/>
      <c r="H3381" s="248" t="s">
        <v>1</v>
      </c>
      <c r="I3381" s="250"/>
      <c r="J3381" s="246"/>
      <c r="K3381" s="246"/>
      <c r="L3381" s="251"/>
      <c r="M3381" s="252"/>
      <c r="N3381" s="253"/>
      <c r="O3381" s="253"/>
      <c r="P3381" s="253"/>
      <c r="Q3381" s="253"/>
      <c r="R3381" s="253"/>
      <c r="S3381" s="253"/>
      <c r="T3381" s="254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T3381" s="255" t="s">
        <v>218</v>
      </c>
      <c r="AU3381" s="255" t="s">
        <v>85</v>
      </c>
      <c r="AV3381" s="13" t="s">
        <v>83</v>
      </c>
      <c r="AW3381" s="13" t="s">
        <v>32</v>
      </c>
      <c r="AX3381" s="13" t="s">
        <v>76</v>
      </c>
      <c r="AY3381" s="255" t="s">
        <v>205</v>
      </c>
    </row>
    <row r="3382" s="13" customFormat="1">
      <c r="A3382" s="13"/>
      <c r="B3382" s="245"/>
      <c r="C3382" s="246"/>
      <c r="D3382" s="247" t="s">
        <v>218</v>
      </c>
      <c r="E3382" s="248" t="s">
        <v>1</v>
      </c>
      <c r="F3382" s="249" t="s">
        <v>2777</v>
      </c>
      <c r="G3382" s="246"/>
      <c r="H3382" s="248" t="s">
        <v>1</v>
      </c>
      <c r="I3382" s="250"/>
      <c r="J3382" s="246"/>
      <c r="K3382" s="246"/>
      <c r="L3382" s="251"/>
      <c r="M3382" s="252"/>
      <c r="N3382" s="253"/>
      <c r="O3382" s="253"/>
      <c r="P3382" s="253"/>
      <c r="Q3382" s="253"/>
      <c r="R3382" s="253"/>
      <c r="S3382" s="253"/>
      <c r="T3382" s="254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T3382" s="255" t="s">
        <v>218</v>
      </c>
      <c r="AU3382" s="255" t="s">
        <v>85</v>
      </c>
      <c r="AV3382" s="13" t="s">
        <v>83</v>
      </c>
      <c r="AW3382" s="13" t="s">
        <v>32</v>
      </c>
      <c r="AX3382" s="13" t="s">
        <v>76</v>
      </c>
      <c r="AY3382" s="255" t="s">
        <v>205</v>
      </c>
    </row>
    <row r="3383" s="13" customFormat="1">
      <c r="A3383" s="13"/>
      <c r="B3383" s="245"/>
      <c r="C3383" s="246"/>
      <c r="D3383" s="247" t="s">
        <v>218</v>
      </c>
      <c r="E3383" s="248" t="s">
        <v>1</v>
      </c>
      <c r="F3383" s="249" t="s">
        <v>605</v>
      </c>
      <c r="G3383" s="246"/>
      <c r="H3383" s="248" t="s">
        <v>1</v>
      </c>
      <c r="I3383" s="250"/>
      <c r="J3383" s="246"/>
      <c r="K3383" s="246"/>
      <c r="L3383" s="251"/>
      <c r="M3383" s="252"/>
      <c r="N3383" s="253"/>
      <c r="O3383" s="253"/>
      <c r="P3383" s="253"/>
      <c r="Q3383" s="253"/>
      <c r="R3383" s="253"/>
      <c r="S3383" s="253"/>
      <c r="T3383" s="254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T3383" s="255" t="s">
        <v>218</v>
      </c>
      <c r="AU3383" s="255" t="s">
        <v>85</v>
      </c>
      <c r="AV3383" s="13" t="s">
        <v>83</v>
      </c>
      <c r="AW3383" s="13" t="s">
        <v>32</v>
      </c>
      <c r="AX3383" s="13" t="s">
        <v>76</v>
      </c>
      <c r="AY3383" s="255" t="s">
        <v>205</v>
      </c>
    </row>
    <row r="3384" s="14" customFormat="1">
      <c r="A3384" s="14"/>
      <c r="B3384" s="256"/>
      <c r="C3384" s="257"/>
      <c r="D3384" s="247" t="s">
        <v>218</v>
      </c>
      <c r="E3384" s="258" t="s">
        <v>1</v>
      </c>
      <c r="F3384" s="259" t="s">
        <v>2778</v>
      </c>
      <c r="G3384" s="257"/>
      <c r="H3384" s="260">
        <v>88.108000000000004</v>
      </c>
      <c r="I3384" s="261"/>
      <c r="J3384" s="257"/>
      <c r="K3384" s="257"/>
      <c r="L3384" s="262"/>
      <c r="M3384" s="263"/>
      <c r="N3384" s="264"/>
      <c r="O3384" s="264"/>
      <c r="P3384" s="264"/>
      <c r="Q3384" s="264"/>
      <c r="R3384" s="264"/>
      <c r="S3384" s="264"/>
      <c r="T3384" s="265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T3384" s="266" t="s">
        <v>218</v>
      </c>
      <c r="AU3384" s="266" t="s">
        <v>85</v>
      </c>
      <c r="AV3384" s="14" t="s">
        <v>85</v>
      </c>
      <c r="AW3384" s="14" t="s">
        <v>32</v>
      </c>
      <c r="AX3384" s="14" t="s">
        <v>76</v>
      </c>
      <c r="AY3384" s="266" t="s">
        <v>205</v>
      </c>
    </row>
    <row r="3385" s="14" customFormat="1">
      <c r="A3385" s="14"/>
      <c r="B3385" s="256"/>
      <c r="C3385" s="257"/>
      <c r="D3385" s="247" t="s">
        <v>218</v>
      </c>
      <c r="E3385" s="258" t="s">
        <v>1</v>
      </c>
      <c r="F3385" s="259" t="s">
        <v>2779</v>
      </c>
      <c r="G3385" s="257"/>
      <c r="H3385" s="260">
        <v>71.680000000000007</v>
      </c>
      <c r="I3385" s="261"/>
      <c r="J3385" s="257"/>
      <c r="K3385" s="257"/>
      <c r="L3385" s="262"/>
      <c r="M3385" s="263"/>
      <c r="N3385" s="264"/>
      <c r="O3385" s="264"/>
      <c r="P3385" s="264"/>
      <c r="Q3385" s="264"/>
      <c r="R3385" s="264"/>
      <c r="S3385" s="264"/>
      <c r="T3385" s="265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T3385" s="266" t="s">
        <v>218</v>
      </c>
      <c r="AU3385" s="266" t="s">
        <v>85</v>
      </c>
      <c r="AV3385" s="14" t="s">
        <v>85</v>
      </c>
      <c r="AW3385" s="14" t="s">
        <v>32</v>
      </c>
      <c r="AX3385" s="14" t="s">
        <v>76</v>
      </c>
      <c r="AY3385" s="266" t="s">
        <v>205</v>
      </c>
    </row>
    <row r="3386" s="14" customFormat="1">
      <c r="A3386" s="14"/>
      <c r="B3386" s="256"/>
      <c r="C3386" s="257"/>
      <c r="D3386" s="247" t="s">
        <v>218</v>
      </c>
      <c r="E3386" s="258" t="s">
        <v>1</v>
      </c>
      <c r="F3386" s="259" t="s">
        <v>2780</v>
      </c>
      <c r="G3386" s="257"/>
      <c r="H3386" s="260">
        <v>40.32</v>
      </c>
      <c r="I3386" s="261"/>
      <c r="J3386" s="257"/>
      <c r="K3386" s="257"/>
      <c r="L3386" s="262"/>
      <c r="M3386" s="263"/>
      <c r="N3386" s="264"/>
      <c r="O3386" s="264"/>
      <c r="P3386" s="264"/>
      <c r="Q3386" s="264"/>
      <c r="R3386" s="264"/>
      <c r="S3386" s="264"/>
      <c r="T3386" s="265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66" t="s">
        <v>218</v>
      </c>
      <c r="AU3386" s="266" t="s">
        <v>85</v>
      </c>
      <c r="AV3386" s="14" t="s">
        <v>85</v>
      </c>
      <c r="AW3386" s="14" t="s">
        <v>32</v>
      </c>
      <c r="AX3386" s="14" t="s">
        <v>76</v>
      </c>
      <c r="AY3386" s="266" t="s">
        <v>205</v>
      </c>
    </row>
    <row r="3387" s="14" customFormat="1">
      <c r="A3387" s="14"/>
      <c r="B3387" s="256"/>
      <c r="C3387" s="257"/>
      <c r="D3387" s="247" t="s">
        <v>218</v>
      </c>
      <c r="E3387" s="258" t="s">
        <v>1</v>
      </c>
      <c r="F3387" s="259" t="s">
        <v>2781</v>
      </c>
      <c r="G3387" s="257"/>
      <c r="H3387" s="260">
        <v>53.759999999999998</v>
      </c>
      <c r="I3387" s="261"/>
      <c r="J3387" s="257"/>
      <c r="K3387" s="257"/>
      <c r="L3387" s="262"/>
      <c r="M3387" s="263"/>
      <c r="N3387" s="264"/>
      <c r="O3387" s="264"/>
      <c r="P3387" s="264"/>
      <c r="Q3387" s="264"/>
      <c r="R3387" s="264"/>
      <c r="S3387" s="264"/>
      <c r="T3387" s="265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T3387" s="266" t="s">
        <v>218</v>
      </c>
      <c r="AU3387" s="266" t="s">
        <v>85</v>
      </c>
      <c r="AV3387" s="14" t="s">
        <v>85</v>
      </c>
      <c r="AW3387" s="14" t="s">
        <v>32</v>
      </c>
      <c r="AX3387" s="14" t="s">
        <v>76</v>
      </c>
      <c r="AY3387" s="266" t="s">
        <v>205</v>
      </c>
    </row>
    <row r="3388" s="14" customFormat="1">
      <c r="A3388" s="14"/>
      <c r="B3388" s="256"/>
      <c r="C3388" s="257"/>
      <c r="D3388" s="247" t="s">
        <v>218</v>
      </c>
      <c r="E3388" s="258" t="s">
        <v>1</v>
      </c>
      <c r="F3388" s="259" t="s">
        <v>2782</v>
      </c>
      <c r="G3388" s="257"/>
      <c r="H3388" s="260">
        <v>72.959999999999994</v>
      </c>
      <c r="I3388" s="261"/>
      <c r="J3388" s="257"/>
      <c r="K3388" s="257"/>
      <c r="L3388" s="262"/>
      <c r="M3388" s="263"/>
      <c r="N3388" s="264"/>
      <c r="O3388" s="264"/>
      <c r="P3388" s="264"/>
      <c r="Q3388" s="264"/>
      <c r="R3388" s="264"/>
      <c r="S3388" s="264"/>
      <c r="T3388" s="265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66" t="s">
        <v>218</v>
      </c>
      <c r="AU3388" s="266" t="s">
        <v>85</v>
      </c>
      <c r="AV3388" s="14" t="s">
        <v>85</v>
      </c>
      <c r="AW3388" s="14" t="s">
        <v>32</v>
      </c>
      <c r="AX3388" s="14" t="s">
        <v>76</v>
      </c>
      <c r="AY3388" s="266" t="s">
        <v>205</v>
      </c>
    </row>
    <row r="3389" s="14" customFormat="1">
      <c r="A3389" s="14"/>
      <c r="B3389" s="256"/>
      <c r="C3389" s="257"/>
      <c r="D3389" s="247" t="s">
        <v>218</v>
      </c>
      <c r="E3389" s="258" t="s">
        <v>1</v>
      </c>
      <c r="F3389" s="259" t="s">
        <v>2783</v>
      </c>
      <c r="G3389" s="257"/>
      <c r="H3389" s="260">
        <v>32.32</v>
      </c>
      <c r="I3389" s="261"/>
      <c r="J3389" s="257"/>
      <c r="K3389" s="257"/>
      <c r="L3389" s="262"/>
      <c r="M3389" s="263"/>
      <c r="N3389" s="264"/>
      <c r="O3389" s="264"/>
      <c r="P3389" s="264"/>
      <c r="Q3389" s="264"/>
      <c r="R3389" s="264"/>
      <c r="S3389" s="264"/>
      <c r="T3389" s="265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T3389" s="266" t="s">
        <v>218</v>
      </c>
      <c r="AU3389" s="266" t="s">
        <v>85</v>
      </c>
      <c r="AV3389" s="14" t="s">
        <v>85</v>
      </c>
      <c r="AW3389" s="14" t="s">
        <v>32</v>
      </c>
      <c r="AX3389" s="14" t="s">
        <v>76</v>
      </c>
      <c r="AY3389" s="266" t="s">
        <v>205</v>
      </c>
    </row>
    <row r="3390" s="14" customFormat="1">
      <c r="A3390" s="14"/>
      <c r="B3390" s="256"/>
      <c r="C3390" s="257"/>
      <c r="D3390" s="247" t="s">
        <v>218</v>
      </c>
      <c r="E3390" s="258" t="s">
        <v>1</v>
      </c>
      <c r="F3390" s="259" t="s">
        <v>2784</v>
      </c>
      <c r="G3390" s="257"/>
      <c r="H3390" s="260">
        <v>35.200000000000003</v>
      </c>
      <c r="I3390" s="261"/>
      <c r="J3390" s="257"/>
      <c r="K3390" s="257"/>
      <c r="L3390" s="262"/>
      <c r="M3390" s="263"/>
      <c r="N3390" s="264"/>
      <c r="O3390" s="264"/>
      <c r="P3390" s="264"/>
      <c r="Q3390" s="264"/>
      <c r="R3390" s="264"/>
      <c r="S3390" s="264"/>
      <c r="T3390" s="265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T3390" s="266" t="s">
        <v>218</v>
      </c>
      <c r="AU3390" s="266" t="s">
        <v>85</v>
      </c>
      <c r="AV3390" s="14" t="s">
        <v>85</v>
      </c>
      <c r="AW3390" s="14" t="s">
        <v>32</v>
      </c>
      <c r="AX3390" s="14" t="s">
        <v>76</v>
      </c>
      <c r="AY3390" s="266" t="s">
        <v>205</v>
      </c>
    </row>
    <row r="3391" s="14" customFormat="1">
      <c r="A3391" s="14"/>
      <c r="B3391" s="256"/>
      <c r="C3391" s="257"/>
      <c r="D3391" s="247" t="s">
        <v>218</v>
      </c>
      <c r="E3391" s="258" t="s">
        <v>1</v>
      </c>
      <c r="F3391" s="259" t="s">
        <v>2785</v>
      </c>
      <c r="G3391" s="257"/>
      <c r="H3391" s="260">
        <v>49.920000000000002</v>
      </c>
      <c r="I3391" s="261"/>
      <c r="J3391" s="257"/>
      <c r="K3391" s="257"/>
      <c r="L3391" s="262"/>
      <c r="M3391" s="263"/>
      <c r="N3391" s="264"/>
      <c r="O3391" s="264"/>
      <c r="P3391" s="264"/>
      <c r="Q3391" s="264"/>
      <c r="R3391" s="264"/>
      <c r="S3391" s="264"/>
      <c r="T3391" s="265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T3391" s="266" t="s">
        <v>218</v>
      </c>
      <c r="AU3391" s="266" t="s">
        <v>85</v>
      </c>
      <c r="AV3391" s="14" t="s">
        <v>85</v>
      </c>
      <c r="AW3391" s="14" t="s">
        <v>32</v>
      </c>
      <c r="AX3391" s="14" t="s">
        <v>76</v>
      </c>
      <c r="AY3391" s="266" t="s">
        <v>205</v>
      </c>
    </row>
    <row r="3392" s="14" customFormat="1">
      <c r="A3392" s="14"/>
      <c r="B3392" s="256"/>
      <c r="C3392" s="257"/>
      <c r="D3392" s="247" t="s">
        <v>218</v>
      </c>
      <c r="E3392" s="258" t="s">
        <v>1</v>
      </c>
      <c r="F3392" s="259" t="s">
        <v>2786</v>
      </c>
      <c r="G3392" s="257"/>
      <c r="H3392" s="260">
        <v>82.879999999999995</v>
      </c>
      <c r="I3392" s="261"/>
      <c r="J3392" s="257"/>
      <c r="K3392" s="257"/>
      <c r="L3392" s="262"/>
      <c r="M3392" s="263"/>
      <c r="N3392" s="264"/>
      <c r="O3392" s="264"/>
      <c r="P3392" s="264"/>
      <c r="Q3392" s="264"/>
      <c r="R3392" s="264"/>
      <c r="S3392" s="264"/>
      <c r="T3392" s="265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66" t="s">
        <v>218</v>
      </c>
      <c r="AU3392" s="266" t="s">
        <v>85</v>
      </c>
      <c r="AV3392" s="14" t="s">
        <v>85</v>
      </c>
      <c r="AW3392" s="14" t="s">
        <v>32</v>
      </c>
      <c r="AX3392" s="14" t="s">
        <v>76</v>
      </c>
      <c r="AY3392" s="266" t="s">
        <v>205</v>
      </c>
    </row>
    <row r="3393" s="14" customFormat="1">
      <c r="A3393" s="14"/>
      <c r="B3393" s="256"/>
      <c r="C3393" s="257"/>
      <c r="D3393" s="247" t="s">
        <v>218</v>
      </c>
      <c r="E3393" s="258" t="s">
        <v>1</v>
      </c>
      <c r="F3393" s="259" t="s">
        <v>2787</v>
      </c>
      <c r="G3393" s="257"/>
      <c r="H3393" s="260">
        <v>36.031999999999996</v>
      </c>
      <c r="I3393" s="261"/>
      <c r="J3393" s="257"/>
      <c r="K3393" s="257"/>
      <c r="L3393" s="262"/>
      <c r="M3393" s="263"/>
      <c r="N3393" s="264"/>
      <c r="O3393" s="264"/>
      <c r="P3393" s="264"/>
      <c r="Q3393" s="264"/>
      <c r="R3393" s="264"/>
      <c r="S3393" s="264"/>
      <c r="T3393" s="265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T3393" s="266" t="s">
        <v>218</v>
      </c>
      <c r="AU3393" s="266" t="s">
        <v>85</v>
      </c>
      <c r="AV3393" s="14" t="s">
        <v>85</v>
      </c>
      <c r="AW3393" s="14" t="s">
        <v>32</v>
      </c>
      <c r="AX3393" s="14" t="s">
        <v>76</v>
      </c>
      <c r="AY3393" s="266" t="s">
        <v>205</v>
      </c>
    </row>
    <row r="3394" s="14" customFormat="1">
      <c r="A3394" s="14"/>
      <c r="B3394" s="256"/>
      <c r="C3394" s="257"/>
      <c r="D3394" s="247" t="s">
        <v>218</v>
      </c>
      <c r="E3394" s="258" t="s">
        <v>1</v>
      </c>
      <c r="F3394" s="259" t="s">
        <v>2788</v>
      </c>
      <c r="G3394" s="257"/>
      <c r="H3394" s="260">
        <v>33.072000000000003</v>
      </c>
      <c r="I3394" s="261"/>
      <c r="J3394" s="257"/>
      <c r="K3394" s="257"/>
      <c r="L3394" s="262"/>
      <c r="M3394" s="263"/>
      <c r="N3394" s="264"/>
      <c r="O3394" s="264"/>
      <c r="P3394" s="264"/>
      <c r="Q3394" s="264"/>
      <c r="R3394" s="264"/>
      <c r="S3394" s="264"/>
      <c r="T3394" s="265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66" t="s">
        <v>218</v>
      </c>
      <c r="AU3394" s="266" t="s">
        <v>85</v>
      </c>
      <c r="AV3394" s="14" t="s">
        <v>85</v>
      </c>
      <c r="AW3394" s="14" t="s">
        <v>32</v>
      </c>
      <c r="AX3394" s="14" t="s">
        <v>76</v>
      </c>
      <c r="AY3394" s="266" t="s">
        <v>205</v>
      </c>
    </row>
    <row r="3395" s="14" customFormat="1">
      <c r="A3395" s="14"/>
      <c r="B3395" s="256"/>
      <c r="C3395" s="257"/>
      <c r="D3395" s="247" t="s">
        <v>218</v>
      </c>
      <c r="E3395" s="258" t="s">
        <v>1</v>
      </c>
      <c r="F3395" s="259" t="s">
        <v>2789</v>
      </c>
      <c r="G3395" s="257"/>
      <c r="H3395" s="260">
        <v>29.792000000000002</v>
      </c>
      <c r="I3395" s="261"/>
      <c r="J3395" s="257"/>
      <c r="K3395" s="257"/>
      <c r="L3395" s="262"/>
      <c r="M3395" s="263"/>
      <c r="N3395" s="264"/>
      <c r="O3395" s="264"/>
      <c r="P3395" s="264"/>
      <c r="Q3395" s="264"/>
      <c r="R3395" s="264"/>
      <c r="S3395" s="264"/>
      <c r="T3395" s="265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T3395" s="266" t="s">
        <v>218</v>
      </c>
      <c r="AU3395" s="266" t="s">
        <v>85</v>
      </c>
      <c r="AV3395" s="14" t="s">
        <v>85</v>
      </c>
      <c r="AW3395" s="14" t="s">
        <v>32</v>
      </c>
      <c r="AX3395" s="14" t="s">
        <v>76</v>
      </c>
      <c r="AY3395" s="266" t="s">
        <v>205</v>
      </c>
    </row>
    <row r="3396" s="14" customFormat="1">
      <c r="A3396" s="14"/>
      <c r="B3396" s="256"/>
      <c r="C3396" s="257"/>
      <c r="D3396" s="247" t="s">
        <v>218</v>
      </c>
      <c r="E3396" s="258" t="s">
        <v>1</v>
      </c>
      <c r="F3396" s="259" t="s">
        <v>2790</v>
      </c>
      <c r="G3396" s="257"/>
      <c r="H3396" s="260">
        <v>123.062</v>
      </c>
      <c r="I3396" s="261"/>
      <c r="J3396" s="257"/>
      <c r="K3396" s="257"/>
      <c r="L3396" s="262"/>
      <c r="M3396" s="263"/>
      <c r="N3396" s="264"/>
      <c r="O3396" s="264"/>
      <c r="P3396" s="264"/>
      <c r="Q3396" s="264"/>
      <c r="R3396" s="264"/>
      <c r="S3396" s="264"/>
      <c r="T3396" s="265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T3396" s="266" t="s">
        <v>218</v>
      </c>
      <c r="AU3396" s="266" t="s">
        <v>85</v>
      </c>
      <c r="AV3396" s="14" t="s">
        <v>85</v>
      </c>
      <c r="AW3396" s="14" t="s">
        <v>32</v>
      </c>
      <c r="AX3396" s="14" t="s">
        <v>76</v>
      </c>
      <c r="AY3396" s="266" t="s">
        <v>205</v>
      </c>
    </row>
    <row r="3397" s="16" customFormat="1">
      <c r="A3397" s="16"/>
      <c r="B3397" s="278"/>
      <c r="C3397" s="279"/>
      <c r="D3397" s="247" t="s">
        <v>218</v>
      </c>
      <c r="E3397" s="280" t="s">
        <v>1</v>
      </c>
      <c r="F3397" s="281" t="s">
        <v>241</v>
      </c>
      <c r="G3397" s="279"/>
      <c r="H3397" s="282">
        <v>749.10599999999999</v>
      </c>
      <c r="I3397" s="283"/>
      <c r="J3397" s="279"/>
      <c r="K3397" s="279"/>
      <c r="L3397" s="284"/>
      <c r="M3397" s="285"/>
      <c r="N3397" s="286"/>
      <c r="O3397" s="286"/>
      <c r="P3397" s="286"/>
      <c r="Q3397" s="286"/>
      <c r="R3397" s="286"/>
      <c r="S3397" s="286"/>
      <c r="T3397" s="287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/>
      <c r="AT3397" s="288" t="s">
        <v>218</v>
      </c>
      <c r="AU3397" s="288" t="s">
        <v>85</v>
      </c>
      <c r="AV3397" s="16" t="s">
        <v>214</v>
      </c>
      <c r="AW3397" s="16" t="s">
        <v>32</v>
      </c>
      <c r="AX3397" s="16" t="s">
        <v>76</v>
      </c>
      <c r="AY3397" s="288" t="s">
        <v>205</v>
      </c>
    </row>
    <row r="3398" s="13" customFormat="1">
      <c r="A3398" s="13"/>
      <c r="B3398" s="245"/>
      <c r="C3398" s="246"/>
      <c r="D3398" s="247" t="s">
        <v>218</v>
      </c>
      <c r="E3398" s="248" t="s">
        <v>1</v>
      </c>
      <c r="F3398" s="249" t="s">
        <v>608</v>
      </c>
      <c r="G3398" s="246"/>
      <c r="H3398" s="248" t="s">
        <v>1</v>
      </c>
      <c r="I3398" s="250"/>
      <c r="J3398" s="246"/>
      <c r="K3398" s="246"/>
      <c r="L3398" s="251"/>
      <c r="M3398" s="252"/>
      <c r="N3398" s="253"/>
      <c r="O3398" s="253"/>
      <c r="P3398" s="253"/>
      <c r="Q3398" s="253"/>
      <c r="R3398" s="253"/>
      <c r="S3398" s="253"/>
      <c r="T3398" s="254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T3398" s="255" t="s">
        <v>218</v>
      </c>
      <c r="AU3398" s="255" t="s">
        <v>85</v>
      </c>
      <c r="AV3398" s="13" t="s">
        <v>83</v>
      </c>
      <c r="AW3398" s="13" t="s">
        <v>32</v>
      </c>
      <c r="AX3398" s="13" t="s">
        <v>76</v>
      </c>
      <c r="AY3398" s="255" t="s">
        <v>205</v>
      </c>
    </row>
    <row r="3399" s="14" customFormat="1">
      <c r="A3399" s="14"/>
      <c r="B3399" s="256"/>
      <c r="C3399" s="257"/>
      <c r="D3399" s="247" t="s">
        <v>218</v>
      </c>
      <c r="E3399" s="258" t="s">
        <v>1</v>
      </c>
      <c r="F3399" s="259" t="s">
        <v>2791</v>
      </c>
      <c r="G3399" s="257"/>
      <c r="H3399" s="260">
        <v>59.399999999999999</v>
      </c>
      <c r="I3399" s="261"/>
      <c r="J3399" s="257"/>
      <c r="K3399" s="257"/>
      <c r="L3399" s="262"/>
      <c r="M3399" s="263"/>
      <c r="N3399" s="264"/>
      <c r="O3399" s="264"/>
      <c r="P3399" s="264"/>
      <c r="Q3399" s="264"/>
      <c r="R3399" s="264"/>
      <c r="S3399" s="264"/>
      <c r="T3399" s="265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T3399" s="266" t="s">
        <v>218</v>
      </c>
      <c r="AU3399" s="266" t="s">
        <v>85</v>
      </c>
      <c r="AV3399" s="14" t="s">
        <v>85</v>
      </c>
      <c r="AW3399" s="14" t="s">
        <v>32</v>
      </c>
      <c r="AX3399" s="14" t="s">
        <v>76</v>
      </c>
      <c r="AY3399" s="266" t="s">
        <v>205</v>
      </c>
    </row>
    <row r="3400" s="14" customFormat="1">
      <c r="A3400" s="14"/>
      <c r="B3400" s="256"/>
      <c r="C3400" s="257"/>
      <c r="D3400" s="247" t="s">
        <v>218</v>
      </c>
      <c r="E3400" s="258" t="s">
        <v>1</v>
      </c>
      <c r="F3400" s="259" t="s">
        <v>2792</v>
      </c>
      <c r="G3400" s="257"/>
      <c r="H3400" s="260">
        <v>45.299999999999997</v>
      </c>
      <c r="I3400" s="261"/>
      <c r="J3400" s="257"/>
      <c r="K3400" s="257"/>
      <c r="L3400" s="262"/>
      <c r="M3400" s="263"/>
      <c r="N3400" s="264"/>
      <c r="O3400" s="264"/>
      <c r="P3400" s="264"/>
      <c r="Q3400" s="264"/>
      <c r="R3400" s="264"/>
      <c r="S3400" s="264"/>
      <c r="T3400" s="265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T3400" s="266" t="s">
        <v>218</v>
      </c>
      <c r="AU3400" s="266" t="s">
        <v>85</v>
      </c>
      <c r="AV3400" s="14" t="s">
        <v>85</v>
      </c>
      <c r="AW3400" s="14" t="s">
        <v>32</v>
      </c>
      <c r="AX3400" s="14" t="s">
        <v>76</v>
      </c>
      <c r="AY3400" s="266" t="s">
        <v>205</v>
      </c>
    </row>
    <row r="3401" s="14" customFormat="1">
      <c r="A3401" s="14"/>
      <c r="B3401" s="256"/>
      <c r="C3401" s="257"/>
      <c r="D3401" s="247" t="s">
        <v>218</v>
      </c>
      <c r="E3401" s="258" t="s">
        <v>1</v>
      </c>
      <c r="F3401" s="259" t="s">
        <v>2793</v>
      </c>
      <c r="G3401" s="257"/>
      <c r="H3401" s="260">
        <v>59.850000000000001</v>
      </c>
      <c r="I3401" s="261"/>
      <c r="J3401" s="257"/>
      <c r="K3401" s="257"/>
      <c r="L3401" s="262"/>
      <c r="M3401" s="263"/>
      <c r="N3401" s="264"/>
      <c r="O3401" s="264"/>
      <c r="P3401" s="264"/>
      <c r="Q3401" s="264"/>
      <c r="R3401" s="264"/>
      <c r="S3401" s="264"/>
      <c r="T3401" s="265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66" t="s">
        <v>218</v>
      </c>
      <c r="AU3401" s="266" t="s">
        <v>85</v>
      </c>
      <c r="AV3401" s="14" t="s">
        <v>85</v>
      </c>
      <c r="AW3401" s="14" t="s">
        <v>32</v>
      </c>
      <c r="AX3401" s="14" t="s">
        <v>76</v>
      </c>
      <c r="AY3401" s="266" t="s">
        <v>205</v>
      </c>
    </row>
    <row r="3402" s="14" customFormat="1">
      <c r="A3402" s="14"/>
      <c r="B3402" s="256"/>
      <c r="C3402" s="257"/>
      <c r="D3402" s="247" t="s">
        <v>218</v>
      </c>
      <c r="E3402" s="258" t="s">
        <v>1</v>
      </c>
      <c r="F3402" s="259" t="s">
        <v>2794</v>
      </c>
      <c r="G3402" s="257"/>
      <c r="H3402" s="260">
        <v>54</v>
      </c>
      <c r="I3402" s="261"/>
      <c r="J3402" s="257"/>
      <c r="K3402" s="257"/>
      <c r="L3402" s="262"/>
      <c r="M3402" s="263"/>
      <c r="N3402" s="264"/>
      <c r="O3402" s="264"/>
      <c r="P3402" s="264"/>
      <c r="Q3402" s="264"/>
      <c r="R3402" s="264"/>
      <c r="S3402" s="264"/>
      <c r="T3402" s="265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T3402" s="266" t="s">
        <v>218</v>
      </c>
      <c r="AU3402" s="266" t="s">
        <v>85</v>
      </c>
      <c r="AV3402" s="14" t="s">
        <v>85</v>
      </c>
      <c r="AW3402" s="14" t="s">
        <v>32</v>
      </c>
      <c r="AX3402" s="14" t="s">
        <v>76</v>
      </c>
      <c r="AY3402" s="266" t="s">
        <v>205</v>
      </c>
    </row>
    <row r="3403" s="14" customFormat="1">
      <c r="A3403" s="14"/>
      <c r="B3403" s="256"/>
      <c r="C3403" s="257"/>
      <c r="D3403" s="247" t="s">
        <v>218</v>
      </c>
      <c r="E3403" s="258" t="s">
        <v>1</v>
      </c>
      <c r="F3403" s="259" t="s">
        <v>2795</v>
      </c>
      <c r="G3403" s="257"/>
      <c r="H3403" s="260">
        <v>45</v>
      </c>
      <c r="I3403" s="261"/>
      <c r="J3403" s="257"/>
      <c r="K3403" s="257"/>
      <c r="L3403" s="262"/>
      <c r="M3403" s="263"/>
      <c r="N3403" s="264"/>
      <c r="O3403" s="264"/>
      <c r="P3403" s="264"/>
      <c r="Q3403" s="264"/>
      <c r="R3403" s="264"/>
      <c r="S3403" s="264"/>
      <c r="T3403" s="265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T3403" s="266" t="s">
        <v>218</v>
      </c>
      <c r="AU3403" s="266" t="s">
        <v>85</v>
      </c>
      <c r="AV3403" s="14" t="s">
        <v>85</v>
      </c>
      <c r="AW3403" s="14" t="s">
        <v>32</v>
      </c>
      <c r="AX3403" s="14" t="s">
        <v>76</v>
      </c>
      <c r="AY3403" s="266" t="s">
        <v>205</v>
      </c>
    </row>
    <row r="3404" s="14" customFormat="1">
      <c r="A3404" s="14"/>
      <c r="B3404" s="256"/>
      <c r="C3404" s="257"/>
      <c r="D3404" s="247" t="s">
        <v>218</v>
      </c>
      <c r="E3404" s="258" t="s">
        <v>1</v>
      </c>
      <c r="F3404" s="259" t="s">
        <v>2796</v>
      </c>
      <c r="G3404" s="257"/>
      <c r="H3404" s="260">
        <v>79.349999999999994</v>
      </c>
      <c r="I3404" s="261"/>
      <c r="J3404" s="257"/>
      <c r="K3404" s="257"/>
      <c r="L3404" s="262"/>
      <c r="M3404" s="263"/>
      <c r="N3404" s="264"/>
      <c r="O3404" s="264"/>
      <c r="P3404" s="264"/>
      <c r="Q3404" s="264"/>
      <c r="R3404" s="264"/>
      <c r="S3404" s="264"/>
      <c r="T3404" s="265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T3404" s="266" t="s">
        <v>218</v>
      </c>
      <c r="AU3404" s="266" t="s">
        <v>85</v>
      </c>
      <c r="AV3404" s="14" t="s">
        <v>85</v>
      </c>
      <c r="AW3404" s="14" t="s">
        <v>32</v>
      </c>
      <c r="AX3404" s="14" t="s">
        <v>76</v>
      </c>
      <c r="AY3404" s="266" t="s">
        <v>205</v>
      </c>
    </row>
    <row r="3405" s="16" customFormat="1">
      <c r="A3405" s="16"/>
      <c r="B3405" s="278"/>
      <c r="C3405" s="279"/>
      <c r="D3405" s="247" t="s">
        <v>218</v>
      </c>
      <c r="E3405" s="280" t="s">
        <v>1</v>
      </c>
      <c r="F3405" s="281" t="s">
        <v>241</v>
      </c>
      <c r="G3405" s="279"/>
      <c r="H3405" s="282">
        <v>342.89999999999998</v>
      </c>
      <c r="I3405" s="283"/>
      <c r="J3405" s="279"/>
      <c r="K3405" s="279"/>
      <c r="L3405" s="284"/>
      <c r="M3405" s="285"/>
      <c r="N3405" s="286"/>
      <c r="O3405" s="286"/>
      <c r="P3405" s="286"/>
      <c r="Q3405" s="286"/>
      <c r="R3405" s="286"/>
      <c r="S3405" s="286"/>
      <c r="T3405" s="287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T3405" s="288" t="s">
        <v>218</v>
      </c>
      <c r="AU3405" s="288" t="s">
        <v>85</v>
      </c>
      <c r="AV3405" s="16" t="s">
        <v>214</v>
      </c>
      <c r="AW3405" s="16" t="s">
        <v>32</v>
      </c>
      <c r="AX3405" s="16" t="s">
        <v>76</v>
      </c>
      <c r="AY3405" s="288" t="s">
        <v>205</v>
      </c>
    </row>
    <row r="3406" s="14" customFormat="1">
      <c r="A3406" s="14"/>
      <c r="B3406" s="256"/>
      <c r="C3406" s="257"/>
      <c r="D3406" s="247" t="s">
        <v>218</v>
      </c>
      <c r="E3406" s="258" t="s">
        <v>1</v>
      </c>
      <c r="F3406" s="259" t="s">
        <v>2797</v>
      </c>
      <c r="G3406" s="257"/>
      <c r="H3406" s="260">
        <v>-163.428</v>
      </c>
      <c r="I3406" s="261"/>
      <c r="J3406" s="257"/>
      <c r="K3406" s="257"/>
      <c r="L3406" s="262"/>
      <c r="M3406" s="263"/>
      <c r="N3406" s="264"/>
      <c r="O3406" s="264"/>
      <c r="P3406" s="264"/>
      <c r="Q3406" s="264"/>
      <c r="R3406" s="264"/>
      <c r="S3406" s="264"/>
      <c r="T3406" s="265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66" t="s">
        <v>218</v>
      </c>
      <c r="AU3406" s="266" t="s">
        <v>85</v>
      </c>
      <c r="AV3406" s="14" t="s">
        <v>85</v>
      </c>
      <c r="AW3406" s="14" t="s">
        <v>32</v>
      </c>
      <c r="AX3406" s="14" t="s">
        <v>76</v>
      </c>
      <c r="AY3406" s="266" t="s">
        <v>205</v>
      </c>
    </row>
    <row r="3407" s="16" customFormat="1">
      <c r="A3407" s="16"/>
      <c r="B3407" s="278"/>
      <c r="C3407" s="279"/>
      <c r="D3407" s="247" t="s">
        <v>218</v>
      </c>
      <c r="E3407" s="280" t="s">
        <v>1</v>
      </c>
      <c r="F3407" s="281" t="s">
        <v>241</v>
      </c>
      <c r="G3407" s="279"/>
      <c r="H3407" s="282">
        <v>-163.428</v>
      </c>
      <c r="I3407" s="283"/>
      <c r="J3407" s="279"/>
      <c r="K3407" s="279"/>
      <c r="L3407" s="284"/>
      <c r="M3407" s="285"/>
      <c r="N3407" s="286"/>
      <c r="O3407" s="286"/>
      <c r="P3407" s="286"/>
      <c r="Q3407" s="286"/>
      <c r="R3407" s="286"/>
      <c r="S3407" s="286"/>
      <c r="T3407" s="287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/>
      <c r="AT3407" s="288" t="s">
        <v>218</v>
      </c>
      <c r="AU3407" s="288" t="s">
        <v>85</v>
      </c>
      <c r="AV3407" s="16" t="s">
        <v>214</v>
      </c>
      <c r="AW3407" s="16" t="s">
        <v>32</v>
      </c>
      <c r="AX3407" s="16" t="s">
        <v>76</v>
      </c>
      <c r="AY3407" s="288" t="s">
        <v>205</v>
      </c>
    </row>
    <row r="3408" s="13" customFormat="1">
      <c r="A3408" s="13"/>
      <c r="B3408" s="245"/>
      <c r="C3408" s="246"/>
      <c r="D3408" s="247" t="s">
        <v>218</v>
      </c>
      <c r="E3408" s="248" t="s">
        <v>1</v>
      </c>
      <c r="F3408" s="249" t="s">
        <v>2798</v>
      </c>
      <c r="G3408" s="246"/>
      <c r="H3408" s="248" t="s">
        <v>1</v>
      </c>
      <c r="I3408" s="250"/>
      <c r="J3408" s="246"/>
      <c r="K3408" s="246"/>
      <c r="L3408" s="251"/>
      <c r="M3408" s="252"/>
      <c r="N3408" s="253"/>
      <c r="O3408" s="253"/>
      <c r="P3408" s="253"/>
      <c r="Q3408" s="253"/>
      <c r="R3408" s="253"/>
      <c r="S3408" s="253"/>
      <c r="T3408" s="254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T3408" s="255" t="s">
        <v>218</v>
      </c>
      <c r="AU3408" s="255" t="s">
        <v>85</v>
      </c>
      <c r="AV3408" s="13" t="s">
        <v>83</v>
      </c>
      <c r="AW3408" s="13" t="s">
        <v>32</v>
      </c>
      <c r="AX3408" s="13" t="s">
        <v>76</v>
      </c>
      <c r="AY3408" s="255" t="s">
        <v>205</v>
      </c>
    </row>
    <row r="3409" s="13" customFormat="1">
      <c r="A3409" s="13"/>
      <c r="B3409" s="245"/>
      <c r="C3409" s="246"/>
      <c r="D3409" s="247" t="s">
        <v>218</v>
      </c>
      <c r="E3409" s="248" t="s">
        <v>1</v>
      </c>
      <c r="F3409" s="249" t="s">
        <v>605</v>
      </c>
      <c r="G3409" s="246"/>
      <c r="H3409" s="248" t="s">
        <v>1</v>
      </c>
      <c r="I3409" s="250"/>
      <c r="J3409" s="246"/>
      <c r="K3409" s="246"/>
      <c r="L3409" s="251"/>
      <c r="M3409" s="252"/>
      <c r="N3409" s="253"/>
      <c r="O3409" s="253"/>
      <c r="P3409" s="253"/>
      <c r="Q3409" s="253"/>
      <c r="R3409" s="253"/>
      <c r="S3409" s="253"/>
      <c r="T3409" s="254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T3409" s="255" t="s">
        <v>218</v>
      </c>
      <c r="AU3409" s="255" t="s">
        <v>85</v>
      </c>
      <c r="AV3409" s="13" t="s">
        <v>83</v>
      </c>
      <c r="AW3409" s="13" t="s">
        <v>32</v>
      </c>
      <c r="AX3409" s="13" t="s">
        <v>76</v>
      </c>
      <c r="AY3409" s="255" t="s">
        <v>205</v>
      </c>
    </row>
    <row r="3410" s="14" customFormat="1">
      <c r="A3410" s="14"/>
      <c r="B3410" s="256"/>
      <c r="C3410" s="257"/>
      <c r="D3410" s="247" t="s">
        <v>218</v>
      </c>
      <c r="E3410" s="258" t="s">
        <v>1</v>
      </c>
      <c r="F3410" s="259" t="s">
        <v>2055</v>
      </c>
      <c r="G3410" s="257"/>
      <c r="H3410" s="260">
        <v>33.786999999999999</v>
      </c>
      <c r="I3410" s="261"/>
      <c r="J3410" s="257"/>
      <c r="K3410" s="257"/>
      <c r="L3410" s="262"/>
      <c r="M3410" s="263"/>
      <c r="N3410" s="264"/>
      <c r="O3410" s="264"/>
      <c r="P3410" s="264"/>
      <c r="Q3410" s="264"/>
      <c r="R3410" s="264"/>
      <c r="S3410" s="264"/>
      <c r="T3410" s="265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66" t="s">
        <v>218</v>
      </c>
      <c r="AU3410" s="266" t="s">
        <v>85</v>
      </c>
      <c r="AV3410" s="14" t="s">
        <v>85</v>
      </c>
      <c r="AW3410" s="14" t="s">
        <v>32</v>
      </c>
      <c r="AX3410" s="14" t="s">
        <v>76</v>
      </c>
      <c r="AY3410" s="266" t="s">
        <v>205</v>
      </c>
    </row>
    <row r="3411" s="14" customFormat="1">
      <c r="A3411" s="14"/>
      <c r="B3411" s="256"/>
      <c r="C3411" s="257"/>
      <c r="D3411" s="247" t="s">
        <v>218</v>
      </c>
      <c r="E3411" s="258" t="s">
        <v>1</v>
      </c>
      <c r="F3411" s="259" t="s">
        <v>1884</v>
      </c>
      <c r="G3411" s="257"/>
      <c r="H3411" s="260">
        <v>27.010000000000002</v>
      </c>
      <c r="I3411" s="261"/>
      <c r="J3411" s="257"/>
      <c r="K3411" s="257"/>
      <c r="L3411" s="262"/>
      <c r="M3411" s="263"/>
      <c r="N3411" s="264"/>
      <c r="O3411" s="264"/>
      <c r="P3411" s="264"/>
      <c r="Q3411" s="264"/>
      <c r="R3411" s="264"/>
      <c r="S3411" s="264"/>
      <c r="T3411" s="265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T3411" s="266" t="s">
        <v>218</v>
      </c>
      <c r="AU3411" s="266" t="s">
        <v>85</v>
      </c>
      <c r="AV3411" s="14" t="s">
        <v>85</v>
      </c>
      <c r="AW3411" s="14" t="s">
        <v>32</v>
      </c>
      <c r="AX3411" s="14" t="s">
        <v>76</v>
      </c>
      <c r="AY3411" s="266" t="s">
        <v>205</v>
      </c>
    </row>
    <row r="3412" s="14" customFormat="1">
      <c r="A3412" s="14"/>
      <c r="B3412" s="256"/>
      <c r="C3412" s="257"/>
      <c r="D3412" s="247" t="s">
        <v>218</v>
      </c>
      <c r="E3412" s="258" t="s">
        <v>1</v>
      </c>
      <c r="F3412" s="259" t="s">
        <v>1878</v>
      </c>
      <c r="G3412" s="257"/>
      <c r="H3412" s="260">
        <v>8.9600000000000009</v>
      </c>
      <c r="I3412" s="261"/>
      <c r="J3412" s="257"/>
      <c r="K3412" s="257"/>
      <c r="L3412" s="262"/>
      <c r="M3412" s="263"/>
      <c r="N3412" s="264"/>
      <c r="O3412" s="264"/>
      <c r="P3412" s="264"/>
      <c r="Q3412" s="264"/>
      <c r="R3412" s="264"/>
      <c r="S3412" s="264"/>
      <c r="T3412" s="265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T3412" s="266" t="s">
        <v>218</v>
      </c>
      <c r="AU3412" s="266" t="s">
        <v>85</v>
      </c>
      <c r="AV3412" s="14" t="s">
        <v>85</v>
      </c>
      <c r="AW3412" s="14" t="s">
        <v>32</v>
      </c>
      <c r="AX3412" s="14" t="s">
        <v>76</v>
      </c>
      <c r="AY3412" s="266" t="s">
        <v>205</v>
      </c>
    </row>
    <row r="3413" s="14" customFormat="1">
      <c r="A3413" s="14"/>
      <c r="B3413" s="256"/>
      <c r="C3413" s="257"/>
      <c r="D3413" s="247" t="s">
        <v>218</v>
      </c>
      <c r="E3413" s="258" t="s">
        <v>1</v>
      </c>
      <c r="F3413" s="259" t="s">
        <v>1879</v>
      </c>
      <c r="G3413" s="257"/>
      <c r="H3413" s="260">
        <v>17.280000000000001</v>
      </c>
      <c r="I3413" s="261"/>
      <c r="J3413" s="257"/>
      <c r="K3413" s="257"/>
      <c r="L3413" s="262"/>
      <c r="M3413" s="263"/>
      <c r="N3413" s="264"/>
      <c r="O3413" s="264"/>
      <c r="P3413" s="264"/>
      <c r="Q3413" s="264"/>
      <c r="R3413" s="264"/>
      <c r="S3413" s="264"/>
      <c r="T3413" s="265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T3413" s="266" t="s">
        <v>218</v>
      </c>
      <c r="AU3413" s="266" t="s">
        <v>85</v>
      </c>
      <c r="AV3413" s="14" t="s">
        <v>85</v>
      </c>
      <c r="AW3413" s="14" t="s">
        <v>32</v>
      </c>
      <c r="AX3413" s="14" t="s">
        <v>76</v>
      </c>
      <c r="AY3413" s="266" t="s">
        <v>205</v>
      </c>
    </row>
    <row r="3414" s="14" customFormat="1">
      <c r="A3414" s="14"/>
      <c r="B3414" s="256"/>
      <c r="C3414" s="257"/>
      <c r="D3414" s="247" t="s">
        <v>218</v>
      </c>
      <c r="E3414" s="258" t="s">
        <v>1</v>
      </c>
      <c r="F3414" s="259" t="s">
        <v>1882</v>
      </c>
      <c r="G3414" s="257"/>
      <c r="H3414" s="260">
        <v>28.800000000000001</v>
      </c>
      <c r="I3414" s="261"/>
      <c r="J3414" s="257"/>
      <c r="K3414" s="257"/>
      <c r="L3414" s="262"/>
      <c r="M3414" s="263"/>
      <c r="N3414" s="264"/>
      <c r="O3414" s="264"/>
      <c r="P3414" s="264"/>
      <c r="Q3414" s="264"/>
      <c r="R3414" s="264"/>
      <c r="S3414" s="264"/>
      <c r="T3414" s="265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66" t="s">
        <v>218</v>
      </c>
      <c r="AU3414" s="266" t="s">
        <v>85</v>
      </c>
      <c r="AV3414" s="14" t="s">
        <v>85</v>
      </c>
      <c r="AW3414" s="14" t="s">
        <v>32</v>
      </c>
      <c r="AX3414" s="14" t="s">
        <v>76</v>
      </c>
      <c r="AY3414" s="266" t="s">
        <v>205</v>
      </c>
    </row>
    <row r="3415" s="14" customFormat="1">
      <c r="A3415" s="14"/>
      <c r="B3415" s="256"/>
      <c r="C3415" s="257"/>
      <c r="D3415" s="247" t="s">
        <v>218</v>
      </c>
      <c r="E3415" s="258" t="s">
        <v>1</v>
      </c>
      <c r="F3415" s="259" t="s">
        <v>1880</v>
      </c>
      <c r="G3415" s="257"/>
      <c r="H3415" s="260">
        <v>5.4299999999999997</v>
      </c>
      <c r="I3415" s="261"/>
      <c r="J3415" s="257"/>
      <c r="K3415" s="257"/>
      <c r="L3415" s="262"/>
      <c r="M3415" s="263"/>
      <c r="N3415" s="264"/>
      <c r="O3415" s="264"/>
      <c r="P3415" s="264"/>
      <c r="Q3415" s="264"/>
      <c r="R3415" s="264"/>
      <c r="S3415" s="264"/>
      <c r="T3415" s="265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T3415" s="266" t="s">
        <v>218</v>
      </c>
      <c r="AU3415" s="266" t="s">
        <v>85</v>
      </c>
      <c r="AV3415" s="14" t="s">
        <v>85</v>
      </c>
      <c r="AW3415" s="14" t="s">
        <v>32</v>
      </c>
      <c r="AX3415" s="14" t="s">
        <v>76</v>
      </c>
      <c r="AY3415" s="266" t="s">
        <v>205</v>
      </c>
    </row>
    <row r="3416" s="14" customFormat="1">
      <c r="A3416" s="14"/>
      <c r="B3416" s="256"/>
      <c r="C3416" s="257"/>
      <c r="D3416" s="247" t="s">
        <v>218</v>
      </c>
      <c r="E3416" s="258" t="s">
        <v>1</v>
      </c>
      <c r="F3416" s="259" t="s">
        <v>1881</v>
      </c>
      <c r="G3416" s="257"/>
      <c r="H3416" s="260">
        <v>6.5700000000000003</v>
      </c>
      <c r="I3416" s="261"/>
      <c r="J3416" s="257"/>
      <c r="K3416" s="257"/>
      <c r="L3416" s="262"/>
      <c r="M3416" s="263"/>
      <c r="N3416" s="264"/>
      <c r="O3416" s="264"/>
      <c r="P3416" s="264"/>
      <c r="Q3416" s="264"/>
      <c r="R3416" s="264"/>
      <c r="S3416" s="264"/>
      <c r="T3416" s="265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T3416" s="266" t="s">
        <v>218</v>
      </c>
      <c r="AU3416" s="266" t="s">
        <v>85</v>
      </c>
      <c r="AV3416" s="14" t="s">
        <v>85</v>
      </c>
      <c r="AW3416" s="14" t="s">
        <v>32</v>
      </c>
      <c r="AX3416" s="14" t="s">
        <v>76</v>
      </c>
      <c r="AY3416" s="266" t="s">
        <v>205</v>
      </c>
    </row>
    <row r="3417" s="14" customFormat="1">
      <c r="A3417" s="14"/>
      <c r="B3417" s="256"/>
      <c r="C3417" s="257"/>
      <c r="D3417" s="247" t="s">
        <v>218</v>
      </c>
      <c r="E3417" s="258" t="s">
        <v>1</v>
      </c>
      <c r="F3417" s="259" t="s">
        <v>1809</v>
      </c>
      <c r="G3417" s="257"/>
      <c r="H3417" s="260">
        <v>14.6</v>
      </c>
      <c r="I3417" s="261"/>
      <c r="J3417" s="257"/>
      <c r="K3417" s="257"/>
      <c r="L3417" s="262"/>
      <c r="M3417" s="263"/>
      <c r="N3417" s="264"/>
      <c r="O3417" s="264"/>
      <c r="P3417" s="264"/>
      <c r="Q3417" s="264"/>
      <c r="R3417" s="264"/>
      <c r="S3417" s="264"/>
      <c r="T3417" s="265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T3417" s="266" t="s">
        <v>218</v>
      </c>
      <c r="AU3417" s="266" t="s">
        <v>85</v>
      </c>
      <c r="AV3417" s="14" t="s">
        <v>85</v>
      </c>
      <c r="AW3417" s="14" t="s">
        <v>32</v>
      </c>
      <c r="AX3417" s="14" t="s">
        <v>76</v>
      </c>
      <c r="AY3417" s="266" t="s">
        <v>205</v>
      </c>
    </row>
    <row r="3418" s="14" customFormat="1">
      <c r="A3418" s="14"/>
      <c r="B3418" s="256"/>
      <c r="C3418" s="257"/>
      <c r="D3418" s="247" t="s">
        <v>218</v>
      </c>
      <c r="E3418" s="258" t="s">
        <v>1</v>
      </c>
      <c r="F3418" s="259" t="s">
        <v>1885</v>
      </c>
      <c r="G3418" s="257"/>
      <c r="H3418" s="260">
        <v>37.590000000000003</v>
      </c>
      <c r="I3418" s="261"/>
      <c r="J3418" s="257"/>
      <c r="K3418" s="257"/>
      <c r="L3418" s="262"/>
      <c r="M3418" s="263"/>
      <c r="N3418" s="264"/>
      <c r="O3418" s="264"/>
      <c r="P3418" s="264"/>
      <c r="Q3418" s="264"/>
      <c r="R3418" s="264"/>
      <c r="S3418" s="264"/>
      <c r="T3418" s="265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T3418" s="266" t="s">
        <v>218</v>
      </c>
      <c r="AU3418" s="266" t="s">
        <v>85</v>
      </c>
      <c r="AV3418" s="14" t="s">
        <v>85</v>
      </c>
      <c r="AW3418" s="14" t="s">
        <v>32</v>
      </c>
      <c r="AX3418" s="14" t="s">
        <v>76</v>
      </c>
      <c r="AY3418" s="266" t="s">
        <v>205</v>
      </c>
    </row>
    <row r="3419" s="14" customFormat="1">
      <c r="A3419" s="14"/>
      <c r="B3419" s="256"/>
      <c r="C3419" s="257"/>
      <c r="D3419" s="247" t="s">
        <v>218</v>
      </c>
      <c r="E3419" s="258" t="s">
        <v>1</v>
      </c>
      <c r="F3419" s="259" t="s">
        <v>1886</v>
      </c>
      <c r="G3419" s="257"/>
      <c r="H3419" s="260">
        <v>14.85</v>
      </c>
      <c r="I3419" s="261"/>
      <c r="J3419" s="257"/>
      <c r="K3419" s="257"/>
      <c r="L3419" s="262"/>
      <c r="M3419" s="263"/>
      <c r="N3419" s="264"/>
      <c r="O3419" s="264"/>
      <c r="P3419" s="264"/>
      <c r="Q3419" s="264"/>
      <c r="R3419" s="264"/>
      <c r="S3419" s="264"/>
      <c r="T3419" s="265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T3419" s="266" t="s">
        <v>218</v>
      </c>
      <c r="AU3419" s="266" t="s">
        <v>85</v>
      </c>
      <c r="AV3419" s="14" t="s">
        <v>85</v>
      </c>
      <c r="AW3419" s="14" t="s">
        <v>32</v>
      </c>
      <c r="AX3419" s="14" t="s">
        <v>76</v>
      </c>
      <c r="AY3419" s="266" t="s">
        <v>205</v>
      </c>
    </row>
    <row r="3420" s="14" customFormat="1">
      <c r="A3420" s="14"/>
      <c r="B3420" s="256"/>
      <c r="C3420" s="257"/>
      <c r="D3420" s="247" t="s">
        <v>218</v>
      </c>
      <c r="E3420" s="258" t="s">
        <v>1</v>
      </c>
      <c r="F3420" s="259" t="s">
        <v>1806</v>
      </c>
      <c r="G3420" s="257"/>
      <c r="H3420" s="260">
        <v>10.6</v>
      </c>
      <c r="I3420" s="261"/>
      <c r="J3420" s="257"/>
      <c r="K3420" s="257"/>
      <c r="L3420" s="262"/>
      <c r="M3420" s="263"/>
      <c r="N3420" s="264"/>
      <c r="O3420" s="264"/>
      <c r="P3420" s="264"/>
      <c r="Q3420" s="264"/>
      <c r="R3420" s="264"/>
      <c r="S3420" s="264"/>
      <c r="T3420" s="265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66" t="s">
        <v>218</v>
      </c>
      <c r="AU3420" s="266" t="s">
        <v>85</v>
      </c>
      <c r="AV3420" s="14" t="s">
        <v>85</v>
      </c>
      <c r="AW3420" s="14" t="s">
        <v>32</v>
      </c>
      <c r="AX3420" s="14" t="s">
        <v>76</v>
      </c>
      <c r="AY3420" s="266" t="s">
        <v>205</v>
      </c>
    </row>
    <row r="3421" s="14" customFormat="1">
      <c r="A3421" s="14"/>
      <c r="B3421" s="256"/>
      <c r="C3421" s="257"/>
      <c r="D3421" s="247" t="s">
        <v>218</v>
      </c>
      <c r="E3421" s="258" t="s">
        <v>1</v>
      </c>
      <c r="F3421" s="259" t="s">
        <v>1807</v>
      </c>
      <c r="G3421" s="257"/>
      <c r="H3421" s="260">
        <v>7.1799999999999997</v>
      </c>
      <c r="I3421" s="261"/>
      <c r="J3421" s="257"/>
      <c r="K3421" s="257"/>
      <c r="L3421" s="262"/>
      <c r="M3421" s="263"/>
      <c r="N3421" s="264"/>
      <c r="O3421" s="264"/>
      <c r="P3421" s="264"/>
      <c r="Q3421" s="264"/>
      <c r="R3421" s="264"/>
      <c r="S3421" s="264"/>
      <c r="T3421" s="265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66" t="s">
        <v>218</v>
      </c>
      <c r="AU3421" s="266" t="s">
        <v>85</v>
      </c>
      <c r="AV3421" s="14" t="s">
        <v>85</v>
      </c>
      <c r="AW3421" s="14" t="s">
        <v>32</v>
      </c>
      <c r="AX3421" s="14" t="s">
        <v>76</v>
      </c>
      <c r="AY3421" s="266" t="s">
        <v>205</v>
      </c>
    </row>
    <row r="3422" s="14" customFormat="1">
      <c r="A3422" s="14"/>
      <c r="B3422" s="256"/>
      <c r="C3422" s="257"/>
      <c r="D3422" s="247" t="s">
        <v>218</v>
      </c>
      <c r="E3422" s="258" t="s">
        <v>1</v>
      </c>
      <c r="F3422" s="259" t="s">
        <v>1808</v>
      </c>
      <c r="G3422" s="257"/>
      <c r="H3422" s="260">
        <v>288.13</v>
      </c>
      <c r="I3422" s="261"/>
      <c r="J3422" s="257"/>
      <c r="K3422" s="257"/>
      <c r="L3422" s="262"/>
      <c r="M3422" s="263"/>
      <c r="N3422" s="264"/>
      <c r="O3422" s="264"/>
      <c r="P3422" s="264"/>
      <c r="Q3422" s="264"/>
      <c r="R3422" s="264"/>
      <c r="S3422" s="264"/>
      <c r="T3422" s="265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T3422" s="266" t="s">
        <v>218</v>
      </c>
      <c r="AU3422" s="266" t="s">
        <v>85</v>
      </c>
      <c r="AV3422" s="14" t="s">
        <v>85</v>
      </c>
      <c r="AW3422" s="14" t="s">
        <v>32</v>
      </c>
      <c r="AX3422" s="14" t="s">
        <v>76</v>
      </c>
      <c r="AY3422" s="266" t="s">
        <v>205</v>
      </c>
    </row>
    <row r="3423" s="16" customFormat="1">
      <c r="A3423" s="16"/>
      <c r="B3423" s="278"/>
      <c r="C3423" s="279"/>
      <c r="D3423" s="247" t="s">
        <v>218</v>
      </c>
      <c r="E3423" s="280" t="s">
        <v>1</v>
      </c>
      <c r="F3423" s="281" t="s">
        <v>241</v>
      </c>
      <c r="G3423" s="279"/>
      <c r="H3423" s="282">
        <v>500.78699999999998</v>
      </c>
      <c r="I3423" s="283"/>
      <c r="J3423" s="279"/>
      <c r="K3423" s="279"/>
      <c r="L3423" s="284"/>
      <c r="M3423" s="285"/>
      <c r="N3423" s="286"/>
      <c r="O3423" s="286"/>
      <c r="P3423" s="286"/>
      <c r="Q3423" s="286"/>
      <c r="R3423" s="286"/>
      <c r="S3423" s="286"/>
      <c r="T3423" s="287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T3423" s="288" t="s">
        <v>218</v>
      </c>
      <c r="AU3423" s="288" t="s">
        <v>85</v>
      </c>
      <c r="AV3423" s="16" t="s">
        <v>214</v>
      </c>
      <c r="AW3423" s="16" t="s">
        <v>32</v>
      </c>
      <c r="AX3423" s="16" t="s">
        <v>76</v>
      </c>
      <c r="AY3423" s="288" t="s">
        <v>205</v>
      </c>
    </row>
    <row r="3424" s="13" customFormat="1">
      <c r="A3424" s="13"/>
      <c r="B3424" s="245"/>
      <c r="C3424" s="246"/>
      <c r="D3424" s="247" t="s">
        <v>218</v>
      </c>
      <c r="E3424" s="248" t="s">
        <v>1</v>
      </c>
      <c r="F3424" s="249" t="s">
        <v>608</v>
      </c>
      <c r="G3424" s="246"/>
      <c r="H3424" s="248" t="s">
        <v>1</v>
      </c>
      <c r="I3424" s="250"/>
      <c r="J3424" s="246"/>
      <c r="K3424" s="246"/>
      <c r="L3424" s="251"/>
      <c r="M3424" s="252"/>
      <c r="N3424" s="253"/>
      <c r="O3424" s="253"/>
      <c r="P3424" s="253"/>
      <c r="Q3424" s="253"/>
      <c r="R3424" s="253"/>
      <c r="S3424" s="253"/>
      <c r="T3424" s="254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T3424" s="255" t="s">
        <v>218</v>
      </c>
      <c r="AU3424" s="255" t="s">
        <v>85</v>
      </c>
      <c r="AV3424" s="13" t="s">
        <v>83</v>
      </c>
      <c r="AW3424" s="13" t="s">
        <v>32</v>
      </c>
      <c r="AX3424" s="13" t="s">
        <v>76</v>
      </c>
      <c r="AY3424" s="255" t="s">
        <v>205</v>
      </c>
    </row>
    <row r="3425" s="14" customFormat="1">
      <c r="A3425" s="14"/>
      <c r="B3425" s="256"/>
      <c r="C3425" s="257"/>
      <c r="D3425" s="247" t="s">
        <v>218</v>
      </c>
      <c r="E3425" s="258" t="s">
        <v>1</v>
      </c>
      <c r="F3425" s="259" t="s">
        <v>2050</v>
      </c>
      <c r="G3425" s="257"/>
      <c r="H3425" s="260">
        <v>5.04</v>
      </c>
      <c r="I3425" s="261"/>
      <c r="J3425" s="257"/>
      <c r="K3425" s="257"/>
      <c r="L3425" s="262"/>
      <c r="M3425" s="263"/>
      <c r="N3425" s="264"/>
      <c r="O3425" s="264"/>
      <c r="P3425" s="264"/>
      <c r="Q3425" s="264"/>
      <c r="R3425" s="264"/>
      <c r="S3425" s="264"/>
      <c r="T3425" s="265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T3425" s="266" t="s">
        <v>218</v>
      </c>
      <c r="AU3425" s="266" t="s">
        <v>85</v>
      </c>
      <c r="AV3425" s="14" t="s">
        <v>85</v>
      </c>
      <c r="AW3425" s="14" t="s">
        <v>32</v>
      </c>
      <c r="AX3425" s="14" t="s">
        <v>76</v>
      </c>
      <c r="AY3425" s="266" t="s">
        <v>205</v>
      </c>
    </row>
    <row r="3426" s="14" customFormat="1">
      <c r="A3426" s="14"/>
      <c r="B3426" s="256"/>
      <c r="C3426" s="257"/>
      <c r="D3426" s="247" t="s">
        <v>218</v>
      </c>
      <c r="E3426" s="258" t="s">
        <v>1</v>
      </c>
      <c r="F3426" s="259" t="s">
        <v>1868</v>
      </c>
      <c r="G3426" s="257"/>
      <c r="H3426" s="260">
        <v>14.560000000000001</v>
      </c>
      <c r="I3426" s="261"/>
      <c r="J3426" s="257"/>
      <c r="K3426" s="257"/>
      <c r="L3426" s="262"/>
      <c r="M3426" s="263"/>
      <c r="N3426" s="264"/>
      <c r="O3426" s="264"/>
      <c r="P3426" s="264"/>
      <c r="Q3426" s="264"/>
      <c r="R3426" s="264"/>
      <c r="S3426" s="264"/>
      <c r="T3426" s="265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66" t="s">
        <v>218</v>
      </c>
      <c r="AU3426" s="266" t="s">
        <v>85</v>
      </c>
      <c r="AV3426" s="14" t="s">
        <v>85</v>
      </c>
      <c r="AW3426" s="14" t="s">
        <v>32</v>
      </c>
      <c r="AX3426" s="14" t="s">
        <v>76</v>
      </c>
      <c r="AY3426" s="266" t="s">
        <v>205</v>
      </c>
    </row>
    <row r="3427" s="14" customFormat="1">
      <c r="A3427" s="14"/>
      <c r="B3427" s="256"/>
      <c r="C3427" s="257"/>
      <c r="D3427" s="247" t="s">
        <v>218</v>
      </c>
      <c r="E3427" s="258" t="s">
        <v>1</v>
      </c>
      <c r="F3427" s="259" t="s">
        <v>1871</v>
      </c>
      <c r="G3427" s="257"/>
      <c r="H3427" s="260">
        <v>23.68</v>
      </c>
      <c r="I3427" s="261"/>
      <c r="J3427" s="257"/>
      <c r="K3427" s="257"/>
      <c r="L3427" s="262"/>
      <c r="M3427" s="263"/>
      <c r="N3427" s="264"/>
      <c r="O3427" s="264"/>
      <c r="P3427" s="264"/>
      <c r="Q3427" s="264"/>
      <c r="R3427" s="264"/>
      <c r="S3427" s="264"/>
      <c r="T3427" s="265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T3427" s="266" t="s">
        <v>218</v>
      </c>
      <c r="AU3427" s="266" t="s">
        <v>85</v>
      </c>
      <c r="AV3427" s="14" t="s">
        <v>85</v>
      </c>
      <c r="AW3427" s="14" t="s">
        <v>32</v>
      </c>
      <c r="AX3427" s="14" t="s">
        <v>76</v>
      </c>
      <c r="AY3427" s="266" t="s">
        <v>205</v>
      </c>
    </row>
    <row r="3428" s="14" customFormat="1">
      <c r="A3428" s="14"/>
      <c r="B3428" s="256"/>
      <c r="C3428" s="257"/>
      <c r="D3428" s="247" t="s">
        <v>218</v>
      </c>
      <c r="E3428" s="258" t="s">
        <v>1</v>
      </c>
      <c r="F3428" s="259" t="s">
        <v>1869</v>
      </c>
      <c r="G3428" s="257"/>
      <c r="H3428" s="260">
        <v>6.8200000000000003</v>
      </c>
      <c r="I3428" s="261"/>
      <c r="J3428" s="257"/>
      <c r="K3428" s="257"/>
      <c r="L3428" s="262"/>
      <c r="M3428" s="263"/>
      <c r="N3428" s="264"/>
      <c r="O3428" s="264"/>
      <c r="P3428" s="264"/>
      <c r="Q3428" s="264"/>
      <c r="R3428" s="264"/>
      <c r="S3428" s="264"/>
      <c r="T3428" s="265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66" t="s">
        <v>218</v>
      </c>
      <c r="AU3428" s="266" t="s">
        <v>85</v>
      </c>
      <c r="AV3428" s="14" t="s">
        <v>85</v>
      </c>
      <c r="AW3428" s="14" t="s">
        <v>32</v>
      </c>
      <c r="AX3428" s="14" t="s">
        <v>76</v>
      </c>
      <c r="AY3428" s="266" t="s">
        <v>205</v>
      </c>
    </row>
    <row r="3429" s="14" customFormat="1">
      <c r="A3429" s="14"/>
      <c r="B3429" s="256"/>
      <c r="C3429" s="257"/>
      <c r="D3429" s="247" t="s">
        <v>218</v>
      </c>
      <c r="E3429" s="258" t="s">
        <v>1</v>
      </c>
      <c r="F3429" s="259" t="s">
        <v>1870</v>
      </c>
      <c r="G3429" s="257"/>
      <c r="H3429" s="260">
        <v>7.1100000000000003</v>
      </c>
      <c r="I3429" s="261"/>
      <c r="J3429" s="257"/>
      <c r="K3429" s="257"/>
      <c r="L3429" s="262"/>
      <c r="M3429" s="263"/>
      <c r="N3429" s="264"/>
      <c r="O3429" s="264"/>
      <c r="P3429" s="264"/>
      <c r="Q3429" s="264"/>
      <c r="R3429" s="264"/>
      <c r="S3429" s="264"/>
      <c r="T3429" s="265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T3429" s="266" t="s">
        <v>218</v>
      </c>
      <c r="AU3429" s="266" t="s">
        <v>85</v>
      </c>
      <c r="AV3429" s="14" t="s">
        <v>85</v>
      </c>
      <c r="AW3429" s="14" t="s">
        <v>32</v>
      </c>
      <c r="AX3429" s="14" t="s">
        <v>76</v>
      </c>
      <c r="AY3429" s="266" t="s">
        <v>205</v>
      </c>
    </row>
    <row r="3430" s="14" customFormat="1">
      <c r="A3430" s="14"/>
      <c r="B3430" s="256"/>
      <c r="C3430" s="257"/>
      <c r="D3430" s="247" t="s">
        <v>218</v>
      </c>
      <c r="E3430" s="258" t="s">
        <v>1</v>
      </c>
      <c r="F3430" s="259" t="s">
        <v>1872</v>
      </c>
      <c r="G3430" s="257"/>
      <c r="H3430" s="260">
        <v>56.979999999999997</v>
      </c>
      <c r="I3430" s="261"/>
      <c r="J3430" s="257"/>
      <c r="K3430" s="257"/>
      <c r="L3430" s="262"/>
      <c r="M3430" s="263"/>
      <c r="N3430" s="264"/>
      <c r="O3430" s="264"/>
      <c r="P3430" s="264"/>
      <c r="Q3430" s="264"/>
      <c r="R3430" s="264"/>
      <c r="S3430" s="264"/>
      <c r="T3430" s="265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66" t="s">
        <v>218</v>
      </c>
      <c r="AU3430" s="266" t="s">
        <v>85</v>
      </c>
      <c r="AV3430" s="14" t="s">
        <v>85</v>
      </c>
      <c r="AW3430" s="14" t="s">
        <v>32</v>
      </c>
      <c r="AX3430" s="14" t="s">
        <v>76</v>
      </c>
      <c r="AY3430" s="266" t="s">
        <v>205</v>
      </c>
    </row>
    <row r="3431" s="16" customFormat="1">
      <c r="A3431" s="16"/>
      <c r="B3431" s="278"/>
      <c r="C3431" s="279"/>
      <c r="D3431" s="247" t="s">
        <v>218</v>
      </c>
      <c r="E3431" s="280" t="s">
        <v>1</v>
      </c>
      <c r="F3431" s="281" t="s">
        <v>241</v>
      </c>
      <c r="G3431" s="279"/>
      <c r="H3431" s="282">
        <v>114.19</v>
      </c>
      <c r="I3431" s="283"/>
      <c r="J3431" s="279"/>
      <c r="K3431" s="279"/>
      <c r="L3431" s="284"/>
      <c r="M3431" s="285"/>
      <c r="N3431" s="286"/>
      <c r="O3431" s="286"/>
      <c r="P3431" s="286"/>
      <c r="Q3431" s="286"/>
      <c r="R3431" s="286"/>
      <c r="S3431" s="286"/>
      <c r="T3431" s="287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/>
      <c r="AT3431" s="288" t="s">
        <v>218</v>
      </c>
      <c r="AU3431" s="288" t="s">
        <v>85</v>
      </c>
      <c r="AV3431" s="16" t="s">
        <v>214</v>
      </c>
      <c r="AW3431" s="16" t="s">
        <v>32</v>
      </c>
      <c r="AX3431" s="16" t="s">
        <v>76</v>
      </c>
      <c r="AY3431" s="288" t="s">
        <v>205</v>
      </c>
    </row>
    <row r="3432" s="14" customFormat="1">
      <c r="A3432" s="14"/>
      <c r="B3432" s="256"/>
      <c r="C3432" s="257"/>
      <c r="D3432" s="247" t="s">
        <v>218</v>
      </c>
      <c r="E3432" s="258" t="s">
        <v>1</v>
      </c>
      <c r="F3432" s="259" t="s">
        <v>1079</v>
      </c>
      <c r="G3432" s="257"/>
      <c r="H3432" s="260">
        <v>72.885000000000005</v>
      </c>
      <c r="I3432" s="261"/>
      <c r="J3432" s="257"/>
      <c r="K3432" s="257"/>
      <c r="L3432" s="262"/>
      <c r="M3432" s="263"/>
      <c r="N3432" s="264"/>
      <c r="O3432" s="264"/>
      <c r="P3432" s="264"/>
      <c r="Q3432" s="264"/>
      <c r="R3432" s="264"/>
      <c r="S3432" s="264"/>
      <c r="T3432" s="265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T3432" s="266" t="s">
        <v>218</v>
      </c>
      <c r="AU3432" s="266" t="s">
        <v>85</v>
      </c>
      <c r="AV3432" s="14" t="s">
        <v>85</v>
      </c>
      <c r="AW3432" s="14" t="s">
        <v>32</v>
      </c>
      <c r="AX3432" s="14" t="s">
        <v>76</v>
      </c>
      <c r="AY3432" s="266" t="s">
        <v>205</v>
      </c>
    </row>
    <row r="3433" s="14" customFormat="1">
      <c r="A3433" s="14"/>
      <c r="B3433" s="256"/>
      <c r="C3433" s="257"/>
      <c r="D3433" s="247" t="s">
        <v>218</v>
      </c>
      <c r="E3433" s="258" t="s">
        <v>1</v>
      </c>
      <c r="F3433" s="259" t="s">
        <v>1080</v>
      </c>
      <c r="G3433" s="257"/>
      <c r="H3433" s="260">
        <v>124.26000000000001</v>
      </c>
      <c r="I3433" s="261"/>
      <c r="J3433" s="257"/>
      <c r="K3433" s="257"/>
      <c r="L3433" s="262"/>
      <c r="M3433" s="263"/>
      <c r="N3433" s="264"/>
      <c r="O3433" s="264"/>
      <c r="P3433" s="264"/>
      <c r="Q3433" s="264"/>
      <c r="R3433" s="264"/>
      <c r="S3433" s="264"/>
      <c r="T3433" s="265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T3433" s="266" t="s">
        <v>218</v>
      </c>
      <c r="AU3433" s="266" t="s">
        <v>85</v>
      </c>
      <c r="AV3433" s="14" t="s">
        <v>85</v>
      </c>
      <c r="AW3433" s="14" t="s">
        <v>32</v>
      </c>
      <c r="AX3433" s="14" t="s">
        <v>76</v>
      </c>
      <c r="AY3433" s="266" t="s">
        <v>205</v>
      </c>
    </row>
    <row r="3434" s="16" customFormat="1">
      <c r="A3434" s="16"/>
      <c r="B3434" s="278"/>
      <c r="C3434" s="279"/>
      <c r="D3434" s="247" t="s">
        <v>218</v>
      </c>
      <c r="E3434" s="280" t="s">
        <v>1</v>
      </c>
      <c r="F3434" s="281" t="s">
        <v>241</v>
      </c>
      <c r="G3434" s="279"/>
      <c r="H3434" s="282">
        <v>197.14500000000001</v>
      </c>
      <c r="I3434" s="283"/>
      <c r="J3434" s="279"/>
      <c r="K3434" s="279"/>
      <c r="L3434" s="284"/>
      <c r="M3434" s="285"/>
      <c r="N3434" s="286"/>
      <c r="O3434" s="286"/>
      <c r="P3434" s="286"/>
      <c r="Q3434" s="286"/>
      <c r="R3434" s="286"/>
      <c r="S3434" s="286"/>
      <c r="T3434" s="287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T3434" s="288" t="s">
        <v>218</v>
      </c>
      <c r="AU3434" s="288" t="s">
        <v>85</v>
      </c>
      <c r="AV3434" s="16" t="s">
        <v>214</v>
      </c>
      <c r="AW3434" s="16" t="s">
        <v>32</v>
      </c>
      <c r="AX3434" s="16" t="s">
        <v>76</v>
      </c>
      <c r="AY3434" s="288" t="s">
        <v>205</v>
      </c>
    </row>
    <row r="3435" s="15" customFormat="1">
      <c r="A3435" s="15"/>
      <c r="B3435" s="267"/>
      <c r="C3435" s="268"/>
      <c r="D3435" s="247" t="s">
        <v>218</v>
      </c>
      <c r="E3435" s="269" t="s">
        <v>1</v>
      </c>
      <c r="F3435" s="270" t="s">
        <v>229</v>
      </c>
      <c r="G3435" s="268"/>
      <c r="H3435" s="271">
        <v>1740.7000000000001</v>
      </c>
      <c r="I3435" s="272"/>
      <c r="J3435" s="268"/>
      <c r="K3435" s="268"/>
      <c r="L3435" s="273"/>
      <c r="M3435" s="274"/>
      <c r="N3435" s="275"/>
      <c r="O3435" s="275"/>
      <c r="P3435" s="275"/>
      <c r="Q3435" s="275"/>
      <c r="R3435" s="275"/>
      <c r="S3435" s="275"/>
      <c r="T3435" s="276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T3435" s="277" t="s">
        <v>218</v>
      </c>
      <c r="AU3435" s="277" t="s">
        <v>85</v>
      </c>
      <c r="AV3435" s="15" t="s">
        <v>213</v>
      </c>
      <c r="AW3435" s="15" t="s">
        <v>32</v>
      </c>
      <c r="AX3435" s="15" t="s">
        <v>83</v>
      </c>
      <c r="AY3435" s="277" t="s">
        <v>205</v>
      </c>
    </row>
    <row r="3436" s="2" customFormat="1" ht="33" customHeight="1">
      <c r="A3436" s="39"/>
      <c r="B3436" s="40"/>
      <c r="C3436" s="227" t="s">
        <v>2799</v>
      </c>
      <c r="D3436" s="227" t="s">
        <v>208</v>
      </c>
      <c r="E3436" s="228" t="s">
        <v>2800</v>
      </c>
      <c r="F3436" s="229" t="s">
        <v>2801</v>
      </c>
      <c r="G3436" s="230" t="s">
        <v>398</v>
      </c>
      <c r="H3436" s="231">
        <v>1740.7000000000001</v>
      </c>
      <c r="I3436" s="232"/>
      <c r="J3436" s="233">
        <f>ROUND(I3436*H3436,2)</f>
        <v>0</v>
      </c>
      <c r="K3436" s="229" t="s">
        <v>212</v>
      </c>
      <c r="L3436" s="45"/>
      <c r="M3436" s="234" t="s">
        <v>1</v>
      </c>
      <c r="N3436" s="235" t="s">
        <v>41</v>
      </c>
      <c r="O3436" s="92"/>
      <c r="P3436" s="236">
        <f>O3436*H3436</f>
        <v>0</v>
      </c>
      <c r="Q3436" s="236">
        <v>0.00029</v>
      </c>
      <c r="R3436" s="236">
        <f>Q3436*H3436</f>
        <v>0.504803</v>
      </c>
      <c r="S3436" s="236">
        <v>0</v>
      </c>
      <c r="T3436" s="237">
        <f>S3436*H3436</f>
        <v>0</v>
      </c>
      <c r="U3436" s="39"/>
      <c r="V3436" s="39"/>
      <c r="W3436" s="39"/>
      <c r="X3436" s="39"/>
      <c r="Y3436" s="39"/>
      <c r="Z3436" s="39"/>
      <c r="AA3436" s="39"/>
      <c r="AB3436" s="39"/>
      <c r="AC3436" s="39"/>
      <c r="AD3436" s="39"/>
      <c r="AE3436" s="39"/>
      <c r="AR3436" s="238" t="s">
        <v>303</v>
      </c>
      <c r="AT3436" s="238" t="s">
        <v>208</v>
      </c>
      <c r="AU3436" s="238" t="s">
        <v>85</v>
      </c>
      <c r="AY3436" s="18" t="s">
        <v>205</v>
      </c>
      <c r="BE3436" s="239">
        <f>IF(N3436="základní",J3436,0)</f>
        <v>0</v>
      </c>
      <c r="BF3436" s="239">
        <f>IF(N3436="snížená",J3436,0)</f>
        <v>0</v>
      </c>
      <c r="BG3436" s="239">
        <f>IF(N3436="zákl. přenesená",J3436,0)</f>
        <v>0</v>
      </c>
      <c r="BH3436" s="239">
        <f>IF(N3436="sníž. přenesená",J3436,0)</f>
        <v>0</v>
      </c>
      <c r="BI3436" s="239">
        <f>IF(N3436="nulová",J3436,0)</f>
        <v>0</v>
      </c>
      <c r="BJ3436" s="18" t="s">
        <v>83</v>
      </c>
      <c r="BK3436" s="239">
        <f>ROUND(I3436*H3436,2)</f>
        <v>0</v>
      </c>
      <c r="BL3436" s="18" t="s">
        <v>303</v>
      </c>
      <c r="BM3436" s="238" t="s">
        <v>2802</v>
      </c>
    </row>
    <row r="3437" s="2" customFormat="1">
      <c r="A3437" s="39"/>
      <c r="B3437" s="40"/>
      <c r="C3437" s="41"/>
      <c r="D3437" s="240" t="s">
        <v>216</v>
      </c>
      <c r="E3437" s="41"/>
      <c r="F3437" s="241" t="s">
        <v>2803</v>
      </c>
      <c r="G3437" s="41"/>
      <c r="H3437" s="41"/>
      <c r="I3437" s="242"/>
      <c r="J3437" s="41"/>
      <c r="K3437" s="41"/>
      <c r="L3437" s="45"/>
      <c r="M3437" s="243"/>
      <c r="N3437" s="244"/>
      <c r="O3437" s="92"/>
      <c r="P3437" s="92"/>
      <c r="Q3437" s="92"/>
      <c r="R3437" s="92"/>
      <c r="S3437" s="92"/>
      <c r="T3437" s="93"/>
      <c r="U3437" s="39"/>
      <c r="V3437" s="39"/>
      <c r="W3437" s="39"/>
      <c r="X3437" s="39"/>
      <c r="Y3437" s="39"/>
      <c r="Z3437" s="39"/>
      <c r="AA3437" s="39"/>
      <c r="AB3437" s="39"/>
      <c r="AC3437" s="39"/>
      <c r="AD3437" s="39"/>
      <c r="AE3437" s="39"/>
      <c r="AT3437" s="18" t="s">
        <v>216</v>
      </c>
      <c r="AU3437" s="18" t="s">
        <v>85</v>
      </c>
    </row>
    <row r="3438" s="12" customFormat="1" ht="22.8" customHeight="1">
      <c r="A3438" s="12"/>
      <c r="B3438" s="211"/>
      <c r="C3438" s="212"/>
      <c r="D3438" s="213" t="s">
        <v>75</v>
      </c>
      <c r="E3438" s="225" t="s">
        <v>2804</v>
      </c>
      <c r="F3438" s="225" t="s">
        <v>2805</v>
      </c>
      <c r="G3438" s="212"/>
      <c r="H3438" s="212"/>
      <c r="I3438" s="215"/>
      <c r="J3438" s="226">
        <f>BK3438</f>
        <v>0</v>
      </c>
      <c r="K3438" s="212"/>
      <c r="L3438" s="217"/>
      <c r="M3438" s="218"/>
      <c r="N3438" s="219"/>
      <c r="O3438" s="219"/>
      <c r="P3438" s="220">
        <f>SUM(P3439:P3451)</f>
        <v>0</v>
      </c>
      <c r="Q3438" s="219"/>
      <c r="R3438" s="220">
        <f>SUM(R3439:R3451)</f>
        <v>0.17613592</v>
      </c>
      <c r="S3438" s="219"/>
      <c r="T3438" s="221">
        <f>SUM(T3439:T3451)</f>
        <v>0</v>
      </c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R3438" s="222" t="s">
        <v>85</v>
      </c>
      <c r="AT3438" s="223" t="s">
        <v>75</v>
      </c>
      <c r="AU3438" s="223" t="s">
        <v>83</v>
      </c>
      <c r="AY3438" s="222" t="s">
        <v>205</v>
      </c>
      <c r="BK3438" s="224">
        <f>SUM(BK3439:BK3451)</f>
        <v>0</v>
      </c>
    </row>
    <row r="3439" s="2" customFormat="1" ht="24.15" customHeight="1">
      <c r="A3439" s="39"/>
      <c r="B3439" s="40"/>
      <c r="C3439" s="227" t="s">
        <v>2806</v>
      </c>
      <c r="D3439" s="227" t="s">
        <v>208</v>
      </c>
      <c r="E3439" s="228" t="s">
        <v>2807</v>
      </c>
      <c r="F3439" s="229" t="s">
        <v>2808</v>
      </c>
      <c r="G3439" s="230" t="s">
        <v>398</v>
      </c>
      <c r="H3439" s="231">
        <v>174.392</v>
      </c>
      <c r="I3439" s="232"/>
      <c r="J3439" s="233">
        <f>ROUND(I3439*H3439,2)</f>
        <v>0</v>
      </c>
      <c r="K3439" s="229" t="s">
        <v>1</v>
      </c>
      <c r="L3439" s="45"/>
      <c r="M3439" s="234" t="s">
        <v>1</v>
      </c>
      <c r="N3439" s="235" t="s">
        <v>41</v>
      </c>
      <c r="O3439" s="92"/>
      <c r="P3439" s="236">
        <f>O3439*H3439</f>
        <v>0</v>
      </c>
      <c r="Q3439" s="236">
        <v>0.0010100000000000001</v>
      </c>
      <c r="R3439" s="236">
        <f>Q3439*H3439</f>
        <v>0.17613592</v>
      </c>
      <c r="S3439" s="236">
        <v>0</v>
      </c>
      <c r="T3439" s="237">
        <f>S3439*H3439</f>
        <v>0</v>
      </c>
      <c r="U3439" s="39"/>
      <c r="V3439" s="39"/>
      <c r="W3439" s="39"/>
      <c r="X3439" s="39"/>
      <c r="Y3439" s="39"/>
      <c r="Z3439" s="39"/>
      <c r="AA3439" s="39"/>
      <c r="AB3439" s="39"/>
      <c r="AC3439" s="39"/>
      <c r="AD3439" s="39"/>
      <c r="AE3439" s="39"/>
      <c r="AR3439" s="238" t="s">
        <v>303</v>
      </c>
      <c r="AT3439" s="238" t="s">
        <v>208</v>
      </c>
      <c r="AU3439" s="238" t="s">
        <v>85</v>
      </c>
      <c r="AY3439" s="18" t="s">
        <v>205</v>
      </c>
      <c r="BE3439" s="239">
        <f>IF(N3439="základní",J3439,0)</f>
        <v>0</v>
      </c>
      <c r="BF3439" s="239">
        <f>IF(N3439="snížená",J3439,0)</f>
        <v>0</v>
      </c>
      <c r="BG3439" s="239">
        <f>IF(N3439="zákl. přenesená",J3439,0)</f>
        <v>0</v>
      </c>
      <c r="BH3439" s="239">
        <f>IF(N3439="sníž. přenesená",J3439,0)</f>
        <v>0</v>
      </c>
      <c r="BI3439" s="239">
        <f>IF(N3439="nulová",J3439,0)</f>
        <v>0</v>
      </c>
      <c r="BJ3439" s="18" t="s">
        <v>83</v>
      </c>
      <c r="BK3439" s="239">
        <f>ROUND(I3439*H3439,2)</f>
        <v>0</v>
      </c>
      <c r="BL3439" s="18" t="s">
        <v>303</v>
      </c>
      <c r="BM3439" s="238" t="s">
        <v>2809</v>
      </c>
    </row>
    <row r="3440" s="13" customFormat="1">
      <c r="A3440" s="13"/>
      <c r="B3440" s="245"/>
      <c r="C3440" s="246"/>
      <c r="D3440" s="247" t="s">
        <v>218</v>
      </c>
      <c r="E3440" s="248" t="s">
        <v>1</v>
      </c>
      <c r="F3440" s="249" t="s">
        <v>219</v>
      </c>
      <c r="G3440" s="246"/>
      <c r="H3440" s="248" t="s">
        <v>1</v>
      </c>
      <c r="I3440" s="250"/>
      <c r="J3440" s="246"/>
      <c r="K3440" s="246"/>
      <c r="L3440" s="251"/>
      <c r="M3440" s="252"/>
      <c r="N3440" s="253"/>
      <c r="O3440" s="253"/>
      <c r="P3440" s="253"/>
      <c r="Q3440" s="253"/>
      <c r="R3440" s="253"/>
      <c r="S3440" s="253"/>
      <c r="T3440" s="254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T3440" s="255" t="s">
        <v>218</v>
      </c>
      <c r="AU3440" s="255" t="s">
        <v>85</v>
      </c>
      <c r="AV3440" s="13" t="s">
        <v>83</v>
      </c>
      <c r="AW3440" s="13" t="s">
        <v>32</v>
      </c>
      <c r="AX3440" s="13" t="s">
        <v>76</v>
      </c>
      <c r="AY3440" s="255" t="s">
        <v>205</v>
      </c>
    </row>
    <row r="3441" s="13" customFormat="1">
      <c r="A3441" s="13"/>
      <c r="B3441" s="245"/>
      <c r="C3441" s="246"/>
      <c r="D3441" s="247" t="s">
        <v>218</v>
      </c>
      <c r="E3441" s="248" t="s">
        <v>1</v>
      </c>
      <c r="F3441" s="249" t="s">
        <v>220</v>
      </c>
      <c r="G3441" s="246"/>
      <c r="H3441" s="248" t="s">
        <v>1</v>
      </c>
      <c r="I3441" s="250"/>
      <c r="J3441" s="246"/>
      <c r="K3441" s="246"/>
      <c r="L3441" s="251"/>
      <c r="M3441" s="252"/>
      <c r="N3441" s="253"/>
      <c r="O3441" s="253"/>
      <c r="P3441" s="253"/>
      <c r="Q3441" s="253"/>
      <c r="R3441" s="253"/>
      <c r="S3441" s="253"/>
      <c r="T3441" s="254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55" t="s">
        <v>218</v>
      </c>
      <c r="AU3441" s="255" t="s">
        <v>85</v>
      </c>
      <c r="AV3441" s="13" t="s">
        <v>83</v>
      </c>
      <c r="AW3441" s="13" t="s">
        <v>32</v>
      </c>
      <c r="AX3441" s="13" t="s">
        <v>76</v>
      </c>
      <c r="AY3441" s="255" t="s">
        <v>205</v>
      </c>
    </row>
    <row r="3442" s="13" customFormat="1">
      <c r="A3442" s="13"/>
      <c r="B3442" s="245"/>
      <c r="C3442" s="246"/>
      <c r="D3442" s="247" t="s">
        <v>218</v>
      </c>
      <c r="E3442" s="248" t="s">
        <v>1</v>
      </c>
      <c r="F3442" s="249" t="s">
        <v>222</v>
      </c>
      <c r="G3442" s="246"/>
      <c r="H3442" s="248" t="s">
        <v>1</v>
      </c>
      <c r="I3442" s="250"/>
      <c r="J3442" s="246"/>
      <c r="K3442" s="246"/>
      <c r="L3442" s="251"/>
      <c r="M3442" s="252"/>
      <c r="N3442" s="253"/>
      <c r="O3442" s="253"/>
      <c r="P3442" s="253"/>
      <c r="Q3442" s="253"/>
      <c r="R3442" s="253"/>
      <c r="S3442" s="253"/>
      <c r="T3442" s="254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T3442" s="255" t="s">
        <v>218</v>
      </c>
      <c r="AU3442" s="255" t="s">
        <v>85</v>
      </c>
      <c r="AV3442" s="13" t="s">
        <v>83</v>
      </c>
      <c r="AW3442" s="13" t="s">
        <v>32</v>
      </c>
      <c r="AX3442" s="13" t="s">
        <v>76</v>
      </c>
      <c r="AY3442" s="255" t="s">
        <v>205</v>
      </c>
    </row>
    <row r="3443" s="13" customFormat="1">
      <c r="A3443" s="13"/>
      <c r="B3443" s="245"/>
      <c r="C3443" s="246"/>
      <c r="D3443" s="247" t="s">
        <v>218</v>
      </c>
      <c r="E3443" s="248" t="s">
        <v>1</v>
      </c>
      <c r="F3443" s="249" t="s">
        <v>2810</v>
      </c>
      <c r="G3443" s="246"/>
      <c r="H3443" s="248" t="s">
        <v>1</v>
      </c>
      <c r="I3443" s="250"/>
      <c r="J3443" s="246"/>
      <c r="K3443" s="246"/>
      <c r="L3443" s="251"/>
      <c r="M3443" s="252"/>
      <c r="N3443" s="253"/>
      <c r="O3443" s="253"/>
      <c r="P3443" s="253"/>
      <c r="Q3443" s="253"/>
      <c r="R3443" s="253"/>
      <c r="S3443" s="253"/>
      <c r="T3443" s="254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T3443" s="255" t="s">
        <v>218</v>
      </c>
      <c r="AU3443" s="255" t="s">
        <v>85</v>
      </c>
      <c r="AV3443" s="13" t="s">
        <v>83</v>
      </c>
      <c r="AW3443" s="13" t="s">
        <v>32</v>
      </c>
      <c r="AX3443" s="13" t="s">
        <v>76</v>
      </c>
      <c r="AY3443" s="255" t="s">
        <v>205</v>
      </c>
    </row>
    <row r="3444" s="13" customFormat="1">
      <c r="A3444" s="13"/>
      <c r="B3444" s="245"/>
      <c r="C3444" s="246"/>
      <c r="D3444" s="247" t="s">
        <v>218</v>
      </c>
      <c r="E3444" s="248" t="s">
        <v>1</v>
      </c>
      <c r="F3444" s="249" t="s">
        <v>222</v>
      </c>
      <c r="G3444" s="246"/>
      <c r="H3444" s="248" t="s">
        <v>1</v>
      </c>
      <c r="I3444" s="250"/>
      <c r="J3444" s="246"/>
      <c r="K3444" s="246"/>
      <c r="L3444" s="251"/>
      <c r="M3444" s="252"/>
      <c r="N3444" s="253"/>
      <c r="O3444" s="253"/>
      <c r="P3444" s="253"/>
      <c r="Q3444" s="253"/>
      <c r="R3444" s="253"/>
      <c r="S3444" s="253"/>
      <c r="T3444" s="254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255" t="s">
        <v>218</v>
      </c>
      <c r="AU3444" s="255" t="s">
        <v>85</v>
      </c>
      <c r="AV3444" s="13" t="s">
        <v>83</v>
      </c>
      <c r="AW3444" s="13" t="s">
        <v>32</v>
      </c>
      <c r="AX3444" s="13" t="s">
        <v>76</v>
      </c>
      <c r="AY3444" s="255" t="s">
        <v>205</v>
      </c>
    </row>
    <row r="3445" s="14" customFormat="1">
      <c r="A3445" s="14"/>
      <c r="B3445" s="256"/>
      <c r="C3445" s="257"/>
      <c r="D3445" s="247" t="s">
        <v>218</v>
      </c>
      <c r="E3445" s="258" t="s">
        <v>1</v>
      </c>
      <c r="F3445" s="259" t="s">
        <v>2811</v>
      </c>
      <c r="G3445" s="257"/>
      <c r="H3445" s="260">
        <v>43.512</v>
      </c>
      <c r="I3445" s="261"/>
      <c r="J3445" s="257"/>
      <c r="K3445" s="257"/>
      <c r="L3445" s="262"/>
      <c r="M3445" s="263"/>
      <c r="N3445" s="264"/>
      <c r="O3445" s="264"/>
      <c r="P3445" s="264"/>
      <c r="Q3445" s="264"/>
      <c r="R3445" s="264"/>
      <c r="S3445" s="264"/>
      <c r="T3445" s="265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66" t="s">
        <v>218</v>
      </c>
      <c r="AU3445" s="266" t="s">
        <v>85</v>
      </c>
      <c r="AV3445" s="14" t="s">
        <v>85</v>
      </c>
      <c r="AW3445" s="14" t="s">
        <v>32</v>
      </c>
      <c r="AX3445" s="14" t="s">
        <v>76</v>
      </c>
      <c r="AY3445" s="266" t="s">
        <v>205</v>
      </c>
    </row>
    <row r="3446" s="14" customFormat="1">
      <c r="A3446" s="14"/>
      <c r="B3446" s="256"/>
      <c r="C3446" s="257"/>
      <c r="D3446" s="247" t="s">
        <v>218</v>
      </c>
      <c r="E3446" s="258" t="s">
        <v>1</v>
      </c>
      <c r="F3446" s="259" t="s">
        <v>2812</v>
      </c>
      <c r="G3446" s="257"/>
      <c r="H3446" s="260">
        <v>12.800000000000001</v>
      </c>
      <c r="I3446" s="261"/>
      <c r="J3446" s="257"/>
      <c r="K3446" s="257"/>
      <c r="L3446" s="262"/>
      <c r="M3446" s="263"/>
      <c r="N3446" s="264"/>
      <c r="O3446" s="264"/>
      <c r="P3446" s="264"/>
      <c r="Q3446" s="264"/>
      <c r="R3446" s="264"/>
      <c r="S3446" s="264"/>
      <c r="T3446" s="265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T3446" s="266" t="s">
        <v>218</v>
      </c>
      <c r="AU3446" s="266" t="s">
        <v>85</v>
      </c>
      <c r="AV3446" s="14" t="s">
        <v>85</v>
      </c>
      <c r="AW3446" s="14" t="s">
        <v>32</v>
      </c>
      <c r="AX3446" s="14" t="s">
        <v>76</v>
      </c>
      <c r="AY3446" s="266" t="s">
        <v>205</v>
      </c>
    </row>
    <row r="3447" s="14" customFormat="1">
      <c r="A3447" s="14"/>
      <c r="B3447" s="256"/>
      <c r="C3447" s="257"/>
      <c r="D3447" s="247" t="s">
        <v>218</v>
      </c>
      <c r="E3447" s="258" t="s">
        <v>1</v>
      </c>
      <c r="F3447" s="259" t="s">
        <v>2813</v>
      </c>
      <c r="G3447" s="257"/>
      <c r="H3447" s="260">
        <v>56.490000000000002</v>
      </c>
      <c r="I3447" s="261"/>
      <c r="J3447" s="257"/>
      <c r="K3447" s="257"/>
      <c r="L3447" s="262"/>
      <c r="M3447" s="263"/>
      <c r="N3447" s="264"/>
      <c r="O3447" s="264"/>
      <c r="P3447" s="264"/>
      <c r="Q3447" s="264"/>
      <c r="R3447" s="264"/>
      <c r="S3447" s="264"/>
      <c r="T3447" s="265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T3447" s="266" t="s">
        <v>218</v>
      </c>
      <c r="AU3447" s="266" t="s">
        <v>85</v>
      </c>
      <c r="AV3447" s="14" t="s">
        <v>85</v>
      </c>
      <c r="AW3447" s="14" t="s">
        <v>32</v>
      </c>
      <c r="AX3447" s="14" t="s">
        <v>76</v>
      </c>
      <c r="AY3447" s="266" t="s">
        <v>205</v>
      </c>
    </row>
    <row r="3448" s="14" customFormat="1">
      <c r="A3448" s="14"/>
      <c r="B3448" s="256"/>
      <c r="C3448" s="257"/>
      <c r="D3448" s="247" t="s">
        <v>218</v>
      </c>
      <c r="E3448" s="258" t="s">
        <v>1</v>
      </c>
      <c r="F3448" s="259" t="s">
        <v>2814</v>
      </c>
      <c r="G3448" s="257"/>
      <c r="H3448" s="260">
        <v>17.510000000000002</v>
      </c>
      <c r="I3448" s="261"/>
      <c r="J3448" s="257"/>
      <c r="K3448" s="257"/>
      <c r="L3448" s="262"/>
      <c r="M3448" s="263"/>
      <c r="N3448" s="264"/>
      <c r="O3448" s="264"/>
      <c r="P3448" s="264"/>
      <c r="Q3448" s="264"/>
      <c r="R3448" s="264"/>
      <c r="S3448" s="264"/>
      <c r="T3448" s="265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T3448" s="266" t="s">
        <v>218</v>
      </c>
      <c r="AU3448" s="266" t="s">
        <v>85</v>
      </c>
      <c r="AV3448" s="14" t="s">
        <v>85</v>
      </c>
      <c r="AW3448" s="14" t="s">
        <v>32</v>
      </c>
      <c r="AX3448" s="14" t="s">
        <v>76</v>
      </c>
      <c r="AY3448" s="266" t="s">
        <v>205</v>
      </c>
    </row>
    <row r="3449" s="14" customFormat="1">
      <c r="A3449" s="14"/>
      <c r="B3449" s="256"/>
      <c r="C3449" s="257"/>
      <c r="D3449" s="247" t="s">
        <v>218</v>
      </c>
      <c r="E3449" s="258" t="s">
        <v>1</v>
      </c>
      <c r="F3449" s="259" t="s">
        <v>2815</v>
      </c>
      <c r="G3449" s="257"/>
      <c r="H3449" s="260">
        <v>22.079999999999998</v>
      </c>
      <c r="I3449" s="261"/>
      <c r="J3449" s="257"/>
      <c r="K3449" s="257"/>
      <c r="L3449" s="262"/>
      <c r="M3449" s="263"/>
      <c r="N3449" s="264"/>
      <c r="O3449" s="264"/>
      <c r="P3449" s="264"/>
      <c r="Q3449" s="264"/>
      <c r="R3449" s="264"/>
      <c r="S3449" s="264"/>
      <c r="T3449" s="265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66" t="s">
        <v>218</v>
      </c>
      <c r="AU3449" s="266" t="s">
        <v>85</v>
      </c>
      <c r="AV3449" s="14" t="s">
        <v>85</v>
      </c>
      <c r="AW3449" s="14" t="s">
        <v>32</v>
      </c>
      <c r="AX3449" s="14" t="s">
        <v>76</v>
      </c>
      <c r="AY3449" s="266" t="s">
        <v>205</v>
      </c>
    </row>
    <row r="3450" s="14" customFormat="1">
      <c r="A3450" s="14"/>
      <c r="B3450" s="256"/>
      <c r="C3450" s="257"/>
      <c r="D3450" s="247" t="s">
        <v>218</v>
      </c>
      <c r="E3450" s="258" t="s">
        <v>1</v>
      </c>
      <c r="F3450" s="259" t="s">
        <v>2816</v>
      </c>
      <c r="G3450" s="257"/>
      <c r="H3450" s="260">
        <v>22</v>
      </c>
      <c r="I3450" s="261"/>
      <c r="J3450" s="257"/>
      <c r="K3450" s="257"/>
      <c r="L3450" s="262"/>
      <c r="M3450" s="263"/>
      <c r="N3450" s="264"/>
      <c r="O3450" s="264"/>
      <c r="P3450" s="264"/>
      <c r="Q3450" s="264"/>
      <c r="R3450" s="264"/>
      <c r="S3450" s="264"/>
      <c r="T3450" s="265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T3450" s="266" t="s">
        <v>218</v>
      </c>
      <c r="AU3450" s="266" t="s">
        <v>85</v>
      </c>
      <c r="AV3450" s="14" t="s">
        <v>85</v>
      </c>
      <c r="AW3450" s="14" t="s">
        <v>32</v>
      </c>
      <c r="AX3450" s="14" t="s">
        <v>76</v>
      </c>
      <c r="AY3450" s="266" t="s">
        <v>205</v>
      </c>
    </row>
    <row r="3451" s="15" customFormat="1">
      <c r="A3451" s="15"/>
      <c r="B3451" s="267"/>
      <c r="C3451" s="268"/>
      <c r="D3451" s="247" t="s">
        <v>218</v>
      </c>
      <c r="E3451" s="269" t="s">
        <v>1</v>
      </c>
      <c r="F3451" s="270" t="s">
        <v>229</v>
      </c>
      <c r="G3451" s="268"/>
      <c r="H3451" s="271">
        <v>174.392</v>
      </c>
      <c r="I3451" s="272"/>
      <c r="J3451" s="268"/>
      <c r="K3451" s="268"/>
      <c r="L3451" s="273"/>
      <c r="M3451" s="300"/>
      <c r="N3451" s="301"/>
      <c r="O3451" s="301"/>
      <c r="P3451" s="301"/>
      <c r="Q3451" s="301"/>
      <c r="R3451" s="301"/>
      <c r="S3451" s="301"/>
      <c r="T3451" s="302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T3451" s="277" t="s">
        <v>218</v>
      </c>
      <c r="AU3451" s="277" t="s">
        <v>85</v>
      </c>
      <c r="AV3451" s="15" t="s">
        <v>213</v>
      </c>
      <c r="AW3451" s="15" t="s">
        <v>32</v>
      </c>
      <c r="AX3451" s="15" t="s">
        <v>83</v>
      </c>
      <c r="AY3451" s="277" t="s">
        <v>205</v>
      </c>
    </row>
    <row r="3452" s="2" customFormat="1" ht="6.96" customHeight="1">
      <c r="A3452" s="39"/>
      <c r="B3452" s="67"/>
      <c r="C3452" s="68"/>
      <c r="D3452" s="68"/>
      <c r="E3452" s="68"/>
      <c r="F3452" s="68"/>
      <c r="G3452" s="68"/>
      <c r="H3452" s="68"/>
      <c r="I3452" s="68"/>
      <c r="J3452" s="68"/>
      <c r="K3452" s="68"/>
      <c r="L3452" s="45"/>
      <c r="M3452" s="39"/>
      <c r="O3452" s="39"/>
      <c r="P3452" s="39"/>
      <c r="Q3452" s="39"/>
      <c r="R3452" s="39"/>
      <c r="S3452" s="39"/>
      <c r="T3452" s="39"/>
      <c r="U3452" s="39"/>
      <c r="V3452" s="39"/>
      <c r="W3452" s="39"/>
      <c r="X3452" s="39"/>
      <c r="Y3452" s="39"/>
      <c r="Z3452" s="39"/>
      <c r="AA3452" s="39"/>
      <c r="AB3452" s="39"/>
      <c r="AC3452" s="39"/>
      <c r="AD3452" s="39"/>
      <c r="AE3452" s="39"/>
    </row>
  </sheetData>
  <sheetProtection sheet="1" autoFilter="0" formatColumns="0" formatRows="0" objects="1" scenarios="1" spinCount="100000" saltValue="jkvjtdap5AqP00MuCC9k4dnv0P561So9wM8Y4gIEFfR36hBnoCOPn4Jv2lA5M7Try4XLJDPTQ0M1Ei69zGlhcA==" hashValue="Nv9eCyVi2DO/CO8QzY1msIpQHzUelzpqcPxPN6qhM+xH00+8d46YxX/cGL4HDsOHEVH8UWyWRd0TQtTdME8jRQ==" algorithmName="SHA-512" password="CC2B"/>
  <autoFilter ref="C171:K345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60:H160"/>
    <mergeCell ref="E162:H162"/>
    <mergeCell ref="E164:H164"/>
    <mergeCell ref="L2:V2"/>
  </mergeCells>
  <hyperlinks>
    <hyperlink ref="F177" r:id="rId1" display="https://podminky.urs.cz/item/CS_URS_2025_01/122151504"/>
    <hyperlink ref="F193" r:id="rId2" display="https://podminky.urs.cz/item/CS_URS_2025_01/122211101"/>
    <hyperlink ref="F202" r:id="rId3" display="https://podminky.urs.cz/item/CS_URS_2025_01/122251504"/>
    <hyperlink ref="F223" r:id="rId4" display="https://podminky.urs.cz/item/CS_URS_2025_01/122351504"/>
    <hyperlink ref="F240" r:id="rId5" display="https://podminky.urs.cz/item/CS_URS_2025_01/131151343"/>
    <hyperlink ref="F248" r:id="rId6" display="https://podminky.urs.cz/item/CS_URS_2025_01/131151104"/>
    <hyperlink ref="F263" r:id="rId7" display="https://podminky.urs.cz/item/CS_URS_2025_01/131251104"/>
    <hyperlink ref="F278" r:id="rId8" display="https://podminky.urs.cz/item/CS_URS_2025_01/131351104"/>
    <hyperlink ref="F293" r:id="rId9" display="https://podminky.urs.cz/item/CS_URS_2025_01/132251102"/>
    <hyperlink ref="F311" r:id="rId10" display="https://podminky.urs.cz/item/CS_URS_2025_01/132351102"/>
    <hyperlink ref="F330" r:id="rId11" display="https://podminky.urs.cz/item/CS_URS_2025_01/162351103"/>
    <hyperlink ref="F347" r:id="rId12" display="https://podminky.urs.cz/item/CS_URS_2025_01/162751117"/>
    <hyperlink ref="F364" r:id="rId13" display="https://podminky.urs.cz/item/CS_URS_2025_01/162751119"/>
    <hyperlink ref="F367" r:id="rId14" display="https://podminky.urs.cz/item/CS_URS_2025_01/162751137"/>
    <hyperlink ref="F379" r:id="rId15" display="https://podminky.urs.cz/item/CS_URS_2025_01/162751139"/>
    <hyperlink ref="F382" r:id="rId16" display="https://podminky.urs.cz/item/CS_URS_2025_01/167151111"/>
    <hyperlink ref="F393" r:id="rId17" display="https://podminky.urs.cz/item/CS_URS_2025_01/171201231"/>
    <hyperlink ref="F405" r:id="rId18" display="https://podminky.urs.cz/item/CS_URS_2025_01/997013871"/>
    <hyperlink ref="F417" r:id="rId19" display="https://podminky.urs.cz/item/CS_URS_2025_01/171251201"/>
    <hyperlink ref="F432" r:id="rId20" display="https://podminky.urs.cz/item/CS_URS_2025_01/174151101"/>
    <hyperlink ref="F454" r:id="rId21" display="https://podminky.urs.cz/item/CS_URS_2025_01/181951112"/>
    <hyperlink ref="F465" r:id="rId22" display="https://podminky.urs.cz/item/CS_URS_2025_01/275313611"/>
    <hyperlink ref="F474" r:id="rId23" display="https://podminky.urs.cz/item/CS_URS_2025_01/226113212"/>
    <hyperlink ref="F489" r:id="rId24" display="https://podminky.urs.cz/item/CS_URS_2025_01/226113213"/>
    <hyperlink ref="F504" r:id="rId25" display="https://podminky.urs.cz/item/CS_URS_2025_01/226113214"/>
    <hyperlink ref="F520" r:id="rId26" display="https://podminky.urs.cz/item/CS_URS_2025_01/231212113"/>
    <hyperlink ref="F534" r:id="rId27" display="https://podminky.urs.cz/item/CS_URS_2025_01/231611114"/>
    <hyperlink ref="F547" r:id="rId28" display="https://podminky.urs.cz/item/CS_URS_2025_01/273313511"/>
    <hyperlink ref="F556" r:id="rId29" display="https://podminky.urs.cz/item/CS_URS_2025_01/273321411"/>
    <hyperlink ref="F563" r:id="rId30" display="https://podminky.urs.cz/item/CS_URS_2025_01/273323611"/>
    <hyperlink ref="F572" r:id="rId31" display="https://podminky.urs.cz/item/CS_URS_2025_01/273351121"/>
    <hyperlink ref="F581" r:id="rId32" display="https://podminky.urs.cz/item/CS_URS_2025_01/273351122"/>
    <hyperlink ref="F583" r:id="rId33" display="https://podminky.urs.cz/item/CS_URS_2025_01/273361821"/>
    <hyperlink ref="F592" r:id="rId34" display="https://podminky.urs.cz/item/CS_URS_2025_01/274321411"/>
    <hyperlink ref="F608" r:id="rId35" display="https://podminky.urs.cz/item/CS_URS_2025_01/274351121"/>
    <hyperlink ref="F626" r:id="rId36" display="https://podminky.urs.cz/item/CS_URS_2025_01/274351122"/>
    <hyperlink ref="F628" r:id="rId37" display="https://podminky.urs.cz/item/CS_URS_2025_01/274361821"/>
    <hyperlink ref="F636" r:id="rId38" display="https://podminky.urs.cz/item/CS_URS_2025_01/273325913"/>
    <hyperlink ref="F645" r:id="rId39" display="https://podminky.urs.cz/item/CS_URS_2025_01/270001101"/>
    <hyperlink ref="F658" r:id="rId40" display="https://podminky.urs.cz/item/CS_URS_2025_01/270001102"/>
    <hyperlink ref="F667" r:id="rId41" display="https://podminky.urs.cz/item/CS_URS_2025_01/270001111"/>
    <hyperlink ref="F681" r:id="rId42" display="https://podminky.urs.cz/item/CS_URS_2025_01/270001112"/>
    <hyperlink ref="F697" r:id="rId43" display="https://podminky.urs.cz/item/CS_URS_2025_01/311235161"/>
    <hyperlink ref="F711" r:id="rId44" display="https://podminky.urs.cz/item/CS_URS_2025_01/311238937"/>
    <hyperlink ref="F725" r:id="rId45" display="https://podminky.urs.cz/item/CS_URS_2025_01/311272030"/>
    <hyperlink ref="F738" r:id="rId46" display="https://podminky.urs.cz/item/CS_URS_2025_01/311273951"/>
    <hyperlink ref="F749" r:id="rId47" display="https://podminky.urs.cz/item/CS_URS_2025_01/311321411"/>
    <hyperlink ref="F756" r:id="rId48" display="https://podminky.urs.cz/item/CS_URS_2025_01/311351121"/>
    <hyperlink ref="F763" r:id="rId49" display="https://podminky.urs.cz/item/CS_URS_2025_01/311351122"/>
    <hyperlink ref="F765" r:id="rId50" display="https://podminky.urs.cz/item/CS_URS_2025_01/311361821"/>
    <hyperlink ref="F783" r:id="rId51" display="https://podminky.urs.cz/item/CS_URS_2025_01/317168052"/>
    <hyperlink ref="F789" r:id="rId52" display="https://podminky.urs.cz/item/CS_URS_2025_01/317168056"/>
    <hyperlink ref="F803" r:id="rId53" display="https://podminky.urs.cz/item/CS_URS_2025_01/330321410"/>
    <hyperlink ref="F813" r:id="rId54" display="https://podminky.urs.cz/item/CS_URS_2025_01/331351121"/>
    <hyperlink ref="F823" r:id="rId55" display="https://podminky.urs.cz/item/CS_URS_2025_01/331351122"/>
    <hyperlink ref="F825" r:id="rId56" display="https://podminky.urs.cz/item/CS_URS_2025_01/331361821"/>
    <hyperlink ref="F834" r:id="rId57" display="https://podminky.urs.cz/item/CS_URS_2025_01/342151121"/>
    <hyperlink ref="F845" r:id="rId58" display="https://podminky.urs.cz/item/CS_URS_2025_01/342272225"/>
    <hyperlink ref="F863" r:id="rId59" display="https://podminky.urs.cz/item/CS_URS_2025_01/411121127"/>
    <hyperlink ref="F918" r:id="rId60" display="https://podminky.urs.cz/item/CS_URS_2025_01/413321414"/>
    <hyperlink ref="F933" r:id="rId61" display="https://podminky.urs.cz/item/CS_URS_2025_01/413351111"/>
    <hyperlink ref="F948" r:id="rId62" display="https://podminky.urs.cz/item/CS_URS_2025_01/413351112"/>
    <hyperlink ref="F950" r:id="rId63" display="https://podminky.urs.cz/item/CS_URS_2025_01/413352111"/>
    <hyperlink ref="F965" r:id="rId64" display="https://podminky.urs.cz/item/CS_URS_2025_01/413352112"/>
    <hyperlink ref="F967" r:id="rId65" display="https://podminky.urs.cz/item/CS_URS_2025_01/413361821"/>
    <hyperlink ref="F975" r:id="rId66" display="https://podminky.urs.cz/item/CS_URS_2025_01/417321515"/>
    <hyperlink ref="F996" r:id="rId67" display="https://podminky.urs.cz/item/CS_URS_2025_01/417351115"/>
    <hyperlink ref="F1017" r:id="rId68" display="https://podminky.urs.cz/item/CS_URS_2025_01/417351116"/>
    <hyperlink ref="F1019" r:id="rId69" display="https://podminky.urs.cz/item/CS_URS_2025_01/417361821"/>
    <hyperlink ref="F1029" r:id="rId70" display="https://podminky.urs.cz/item/CS_URS_2025_01/430321414"/>
    <hyperlink ref="F1036" r:id="rId71" display="https://podminky.urs.cz/item/CS_URS_2025_01/430361821"/>
    <hyperlink ref="F1044" r:id="rId72" display="https://podminky.urs.cz/item/CS_URS_2025_01/431351121"/>
    <hyperlink ref="F1051" r:id="rId73" display="https://podminky.urs.cz/item/CS_URS_2025_01/431351122"/>
    <hyperlink ref="F1053" r:id="rId74" display="https://podminky.urs.cz/item/CS_URS_2025_01/433351131"/>
    <hyperlink ref="F1060" r:id="rId75" display="https://podminky.urs.cz/item/CS_URS_2025_01/433351132"/>
    <hyperlink ref="F1062" r:id="rId76" display="https://podminky.urs.cz/item/CS_URS_2025_01/434351141"/>
    <hyperlink ref="F1069" r:id="rId77" display="https://podminky.urs.cz/item/CS_URS_2025_01/434351142"/>
    <hyperlink ref="F1081" r:id="rId78" display="https://podminky.urs.cz/item/CS_URS_2025_01/564752111"/>
    <hyperlink ref="F1089" r:id="rId79" display="https://podminky.urs.cz/item/CS_URS_2025_01/564851011"/>
    <hyperlink ref="F1108" r:id="rId80" display="https://podminky.urs.cz/item/CS_URS_2025_01/612131301"/>
    <hyperlink ref="F1132" r:id="rId81" display="https://podminky.urs.cz/item/CS_URS_2025_01/612131321"/>
    <hyperlink ref="F1159" r:id="rId82" display="https://podminky.urs.cz/item/CS_URS_2025_01/612321311"/>
    <hyperlink ref="F1204" r:id="rId83" display="https://podminky.urs.cz/item/CS_URS_2025_01/612321391"/>
    <hyperlink ref="F1228" r:id="rId84" display="https://podminky.urs.cz/item/CS_URS_2025_01/612142001"/>
    <hyperlink ref="F1258" r:id="rId85" display="https://podminky.urs.cz/item/CS_URS_2025_01/612135101"/>
    <hyperlink ref="F1262" r:id="rId86" display="https://podminky.urs.cz/item/CS_URS_2025_01/612321131"/>
    <hyperlink ref="F1293" r:id="rId87" display="https://podminky.urs.cz/item/CS_URS_2025_01/622252002"/>
    <hyperlink ref="F1315" r:id="rId88" display="https://podminky.urs.cz/item/CS_URS_2025_01/619991011"/>
    <hyperlink ref="F1322" r:id="rId89" display="https://podminky.urs.cz/item/CS_URS_2025_01/619991015"/>
    <hyperlink ref="F1329" r:id="rId90" display="https://podminky.urs.cz/item/CS_URS_2025_01/613131301"/>
    <hyperlink ref="F1338" r:id="rId91" display="https://podminky.urs.cz/item/CS_URS_2025_01/613321311"/>
    <hyperlink ref="F1347" r:id="rId92" display="https://podminky.urs.cz/item/CS_URS_2025_01/613321391"/>
    <hyperlink ref="F1350" r:id="rId93" display="https://podminky.urs.cz/item/CS_URS_2025_01/613321131"/>
    <hyperlink ref="F1360" r:id="rId94" display="https://podminky.urs.cz/item/CS_URS_2025_01/622131301"/>
    <hyperlink ref="F1379" r:id="rId95" display="https://podminky.urs.cz/item/CS_URS_2025_01/622131321"/>
    <hyperlink ref="F1393" r:id="rId96" display="https://podminky.urs.cz/item/CS_URS_2025_01/622142001"/>
    <hyperlink ref="F1413" r:id="rId97" display="https://podminky.urs.cz/item/CS_URS_2025_01/622151001"/>
    <hyperlink ref="F1415" r:id="rId98" display="https://podminky.urs.cz/item/CS_URS_2025_01/622511112"/>
    <hyperlink ref="F1429" r:id="rId99" display="https://podminky.urs.cz/item/CS_URS_2025_01/622221035"/>
    <hyperlink ref="F1442" r:id="rId100" display="https://podminky.urs.cz/item/CS_URS_2025_01/622251105"/>
    <hyperlink ref="F1446" r:id="rId101" display="https://podminky.urs.cz/item/CS_URS_2025_01/622151031"/>
    <hyperlink ref="F1448" r:id="rId102" display="https://podminky.urs.cz/item/CS_URS_2025_01/622531012"/>
    <hyperlink ref="F1460" r:id="rId103" display="https://podminky.urs.cz/item/CS_URS_2025_01/622321311"/>
    <hyperlink ref="F1481" r:id="rId104" display="https://podminky.urs.cz/item/CS_URS_2025_01/622321391"/>
    <hyperlink ref="F1483" r:id="rId105" display="https://podminky.urs.cz/item/CS_URS_2025_01/622252002"/>
    <hyperlink ref="F1505" r:id="rId106" display="https://podminky.urs.cz/item/CS_URS_2025_01/629991012"/>
    <hyperlink ref="F1513" r:id="rId107" display="https://podminky.urs.cz/item/CS_URS_2025_01/631311114"/>
    <hyperlink ref="F1562" r:id="rId108" display="https://podminky.urs.cz/item/CS_URS_2025_01/631319021"/>
    <hyperlink ref="F1564" r:id="rId109" display="https://podminky.urs.cz/item/CS_URS_2025_01/631351101"/>
    <hyperlink ref="F1569" r:id="rId110" display="https://podminky.urs.cz/item/CS_URS_2025_01/631351102"/>
    <hyperlink ref="F1571" r:id="rId111" display="https://podminky.urs.cz/item/CS_URS_2025_01/631362021"/>
    <hyperlink ref="F1637" r:id="rId112" display="https://podminky.urs.cz/item/CS_URS_2025_01/941111322"/>
    <hyperlink ref="F1642" r:id="rId113" display="https://podminky.urs.cz/item/CS_URS_2025_01/941211111"/>
    <hyperlink ref="F1652" r:id="rId114" display="https://podminky.urs.cz/item/CS_URS_2025_01/941211811"/>
    <hyperlink ref="F1654" r:id="rId115" display="https://podminky.urs.cz/item/CS_URS_2025_01/944211111"/>
    <hyperlink ref="F1664" r:id="rId116" display="https://podminky.urs.cz/item/CS_URS_2025_01/944211811"/>
    <hyperlink ref="F1666" r:id="rId117" display="https://podminky.urs.cz/item/CS_URS_2025_01/944511111"/>
    <hyperlink ref="F1676" r:id="rId118" display="https://podminky.urs.cz/item/CS_URS_2025_01/944511811"/>
    <hyperlink ref="F1678" r:id="rId119" display="https://podminky.urs.cz/item/CS_URS_2025_01/949101111"/>
    <hyperlink ref="F1687" r:id="rId120" display="https://podminky.urs.cz/item/CS_URS_2025_01/949101112"/>
    <hyperlink ref="F1695" r:id="rId121" display="https://podminky.urs.cz/item/CS_URS_2025_01/993111111"/>
    <hyperlink ref="F1699" r:id="rId122" display="https://podminky.urs.cz/item/CS_URS_2025_01/993111119"/>
    <hyperlink ref="F1702" r:id="rId123" display="https://podminky.urs.cz/item/CS_URS_2025_01/952901111"/>
    <hyperlink ref="F1709" r:id="rId124" display="https://podminky.urs.cz/item/CS_URS_2025_01/953946111"/>
    <hyperlink ref="F1741" r:id="rId125" display="https://podminky.urs.cz/item/CS_URS_2025_01/711159111"/>
    <hyperlink ref="F1751" r:id="rId126" display="https://podminky.urs.cz/item/CS_URS_2025_01/931994142"/>
    <hyperlink ref="F1760" r:id="rId127" display="https://podminky.urs.cz/item/CS_URS_2025_01/952901114"/>
    <hyperlink ref="F1767" r:id="rId128" display="https://podminky.urs.cz/item/CS_URS_2025_01/953334121"/>
    <hyperlink ref="F1776" r:id="rId129" display="https://podminky.urs.cz/item/CS_URS_2025_01/953334621"/>
    <hyperlink ref="F1786" r:id="rId130" display="https://podminky.urs.cz/item/CS_URS_2025_01/973031335"/>
    <hyperlink ref="F1789" r:id="rId131" display="https://podminky.urs.cz/item/CS_URS_2025_01/974031121"/>
    <hyperlink ref="F1794" r:id="rId132" display="https://podminky.urs.cz/item/CS_URS_2025_01/974031132"/>
    <hyperlink ref="F1799" r:id="rId133" display="https://podminky.urs.cz/item/CS_URS_2025_01/974031142"/>
    <hyperlink ref="F1804" r:id="rId134" display="https://podminky.urs.cz/item/CS_URS_2025_01/974031153"/>
    <hyperlink ref="F1809" r:id="rId135" display="https://podminky.urs.cz/item/CS_URS_2025_01/974031164"/>
    <hyperlink ref="F1814" r:id="rId136" display="https://podminky.urs.cz/item/CS_URS_2025_01/973032616"/>
    <hyperlink ref="F1819" r:id="rId137" display="https://podminky.urs.cz/item/CS_URS_2025_01/977332211"/>
    <hyperlink ref="F1824" r:id="rId138" display="https://podminky.urs.cz/item/CS_URS_2025_01/977151111"/>
    <hyperlink ref="F1829" r:id="rId139" display="https://podminky.urs.cz/item/CS_URS_2025_01/977151116"/>
    <hyperlink ref="F1834" r:id="rId140" display="https://podminky.urs.cz/item/CS_URS_2025_01/977151121"/>
    <hyperlink ref="F1839" r:id="rId141" display="https://podminky.urs.cz/item/CS_URS_2025_01/977151122"/>
    <hyperlink ref="F1844" r:id="rId142" display="https://podminky.urs.cz/item/CS_URS_2025_01/977151213"/>
    <hyperlink ref="F1850" r:id="rId143" display="https://podminky.urs.cz/item/CS_URS_2025_01/977151216"/>
    <hyperlink ref="F1856" r:id="rId144" display="https://podminky.urs.cz/item/CS_URS_2025_01/977151219"/>
    <hyperlink ref="F1862" r:id="rId145" display="https://podminky.urs.cz/item/CS_URS_2025_01/977151225"/>
    <hyperlink ref="F1869" r:id="rId146" display="https://podminky.urs.cz/item/CS_URS_2025_01/985331214"/>
    <hyperlink ref="F1883" r:id="rId147" display="https://podminky.urs.cz/item/CS_URS_2025_01/985331216"/>
    <hyperlink ref="F1895" r:id="rId148" display="https://podminky.urs.cz/item/CS_URS_2025_01/997013211"/>
    <hyperlink ref="F1897" r:id="rId149" display="https://podminky.urs.cz/item/CS_URS_2025_01/997013501"/>
    <hyperlink ref="F1899" r:id="rId150" display="https://podminky.urs.cz/item/CS_URS_2025_01/997013509"/>
    <hyperlink ref="F1902" r:id="rId151" display="https://podminky.urs.cz/item/CS_URS_2025_01/997013603"/>
    <hyperlink ref="F1905" r:id="rId152" display="https://podminky.urs.cz/item/CS_URS_2025_01/998011002"/>
    <hyperlink ref="F1909" r:id="rId153" display="https://podminky.urs.cz/item/CS_URS_2025_01/711111001"/>
    <hyperlink ref="F1919" r:id="rId154" display="https://podminky.urs.cz/item/CS_URS_2025_01/711111052"/>
    <hyperlink ref="F1929" r:id="rId155" display="https://podminky.urs.cz/item/CS_URS_2025_01/711112001"/>
    <hyperlink ref="F1954" r:id="rId156" display="https://podminky.urs.cz/item/CS_URS_2025_01/711112051"/>
    <hyperlink ref="F1976" r:id="rId157" display="https://podminky.urs.cz/item/CS_URS_2025_01/711112052"/>
    <hyperlink ref="F2015" r:id="rId158" display="https://podminky.urs.cz/item/CS_URS_2025_01/711161274"/>
    <hyperlink ref="F2031" r:id="rId159" display="https://podminky.urs.cz/item/CS_URS_2025_01/711161383"/>
    <hyperlink ref="F2043" r:id="rId160" display="https://podminky.urs.cz/item/CS_URS_2025_01/998711101"/>
    <hyperlink ref="F2046" r:id="rId161" display="https://podminky.urs.cz/item/CS_URS_2025_01/712311101"/>
    <hyperlink ref="F2065" r:id="rId162" display="https://podminky.urs.cz/item/CS_URS_2025_01/712332115"/>
    <hyperlink ref="F2074" r:id="rId163" display="https://podminky.urs.cz/item/CS_URS_2025_01/712341659"/>
    <hyperlink ref="F2092" r:id="rId164" display="https://podminky.urs.cz/item/CS_URS_2025_01/712363611"/>
    <hyperlink ref="F2104" r:id="rId165" display="https://podminky.urs.cz/item/CS_URS_2025_01/712363612"/>
    <hyperlink ref="F2116" r:id="rId166" display="https://podminky.urs.cz/item/CS_URS_2025_01/712363613"/>
    <hyperlink ref="F2138" r:id="rId167" display="https://podminky.urs.cz/item/CS_URS_2025_01/712361301"/>
    <hyperlink ref="F2146" r:id="rId168" display="https://podminky.urs.cz/item/CS_URS_2025_01/712362301"/>
    <hyperlink ref="F2156" r:id="rId169" display="https://podminky.urs.cz/item/CS_URS_2025_01/712362701"/>
    <hyperlink ref="F2160" r:id="rId170" display="https://podminky.urs.cz/item/CS_URS_2025_01/712391171"/>
    <hyperlink ref="F2175" r:id="rId171" display="https://podminky.urs.cz/item/CS_URS_2025_01/712391172"/>
    <hyperlink ref="F2186" r:id="rId172" display="https://podminky.urs.cz/item/CS_URS_2025_01/712391181"/>
    <hyperlink ref="F2216" r:id="rId173" display="https://podminky.urs.cz/item/CS_URS_2025_01/712393001"/>
    <hyperlink ref="F2223" r:id="rId174" display="https://podminky.urs.cz/item/CS_URS_2025_01/712771101"/>
    <hyperlink ref="F2234" r:id="rId175" display="https://podminky.urs.cz/item/CS_URS_2025_01/712771401"/>
    <hyperlink ref="F2244" r:id="rId176" display="https://podminky.urs.cz/item/CS_URS_2025_01/712771521"/>
    <hyperlink ref="F2254" r:id="rId177" display="https://podminky.urs.cz/item/CS_URS_2025_01/998712102"/>
    <hyperlink ref="F2257" r:id="rId178" display="https://podminky.urs.cz/item/CS_URS_2025_01/713121111"/>
    <hyperlink ref="F2325" r:id="rId179" display="https://podminky.urs.cz/item/CS_URS_2025_01/713123112"/>
    <hyperlink ref="F2335" r:id="rId180" display="https://podminky.urs.cz/item/CS_URS_2025_01/713131243"/>
    <hyperlink ref="F2364" r:id="rId181" display="https://podminky.urs.cz/item/CS_URS_2025_01/713131343"/>
    <hyperlink ref="F2374" r:id="rId182" display="https://podminky.urs.cz/item/CS_URS_2025_01/713131621"/>
    <hyperlink ref="F2383" r:id="rId183" display="https://podminky.urs.cz/item/CS_URS_2025_01/713141132"/>
    <hyperlink ref="F2401" r:id="rId184" display="https://podminky.urs.cz/item/CS_URS_2025_01/713141138"/>
    <hyperlink ref="F2414" r:id="rId185" display="https://podminky.urs.cz/item/CS_URS_2025_01/713141262"/>
    <hyperlink ref="F2423" r:id="rId186" display="https://podminky.urs.cz/item/CS_URS_2025_01/713141322"/>
    <hyperlink ref="F2435" r:id="rId187" display="https://podminky.urs.cz/item/CS_URS_2025_01/713191132"/>
    <hyperlink ref="F2457" r:id="rId188" display="https://podminky.urs.cz/item/CS_URS_2025_01/998713102"/>
    <hyperlink ref="F2460" r:id="rId189" display="https://podminky.urs.cz/item/CS_URS_2025_01/721233233"/>
    <hyperlink ref="F2469" r:id="rId190" display="https://podminky.urs.cz/item/CS_URS_2025_01/762361332"/>
    <hyperlink ref="F2476" r:id="rId191" display="https://podminky.urs.cz/item/CS_URS_2025_01/998762101"/>
    <hyperlink ref="F2479" r:id="rId192" display="https://podminky.urs.cz/item/CS_URS_2025_01/763111464"/>
    <hyperlink ref="F2486" r:id="rId193" display="https://podminky.urs.cz/item/CS_URS_2025_01/763111468"/>
    <hyperlink ref="F2494" r:id="rId194" display="https://podminky.urs.cz/item/CS_URS_2025_01/763121590"/>
    <hyperlink ref="F2502" r:id="rId195" display="https://podminky.urs.cz/item/CS_URS_2025_01/763131421"/>
    <hyperlink ref="F2531" r:id="rId196" display="https://podminky.urs.cz/item/CS_URS_2025_01/763131451"/>
    <hyperlink ref="F2547" r:id="rId197" display="https://podminky.urs.cz/item/CS_URS_2025_01/763131751"/>
    <hyperlink ref="F2580" r:id="rId198" display="https://podminky.urs.cz/item/CS_URS_2025_01/998763301"/>
    <hyperlink ref="F2587" r:id="rId199" display="https://podminky.urs.cz/item/CS_URS_2025_01/998764202"/>
    <hyperlink ref="F2590" r:id="rId200" display="https://podminky.urs.cz/item/CS_URS_2025_01/998766201"/>
    <hyperlink ref="F2609" r:id="rId201" display="https://podminky.urs.cz/item/CS_URS_2025_01/767223221"/>
    <hyperlink ref="F2617" r:id="rId202" display="https://podminky.urs.cz/item/CS_URS_2025_01/767391113"/>
    <hyperlink ref="F2627" r:id="rId203" display="https://podminky.urs.cz/item/CS_URS_2025_01/767428101"/>
    <hyperlink ref="F2637" r:id="rId204" display="https://podminky.urs.cz/item/CS_URS_2025_01/767428103"/>
    <hyperlink ref="F2647" r:id="rId205" display="https://podminky.urs.cz/item/CS_URS_2025_01/767428104"/>
    <hyperlink ref="F2657" r:id="rId206" display="https://podminky.urs.cz/item/CS_URS_2025_01/767428105"/>
    <hyperlink ref="F2667" r:id="rId207" display="https://podminky.urs.cz/item/CS_URS_2025_01/767428106"/>
    <hyperlink ref="F2690" r:id="rId208" display="https://podminky.urs.cz/item/CS_URS_2025_01/767995102"/>
    <hyperlink ref="F2699" r:id="rId209" display="https://podminky.urs.cz/item/CS_URS_2025_01/767995111"/>
    <hyperlink ref="F2717" r:id="rId210" display="https://podminky.urs.cz/item/CS_URS_2025_01/767995112"/>
    <hyperlink ref="F2750" r:id="rId211" display="https://podminky.urs.cz/item/CS_URS_2025_01/767995117"/>
    <hyperlink ref="F2770" r:id="rId212" display="https://podminky.urs.cz/item/CS_URS_2025_01/767995116"/>
    <hyperlink ref="F2779" r:id="rId213" display="https://podminky.urs.cz/item/CS_URS_2025_01/998767211"/>
    <hyperlink ref="F2799" r:id="rId214" display="https://podminky.urs.cz/item/CS_URS_2025_01/771111011"/>
    <hyperlink ref="F2829" r:id="rId215" display="https://podminky.urs.cz/item/CS_URS_2025_01/771121011"/>
    <hyperlink ref="F2857" r:id="rId216" display="https://podminky.urs.cz/item/CS_URS_2025_01/771151011"/>
    <hyperlink ref="F2859" r:id="rId217" display="https://podminky.urs.cz/item/CS_URS_2025_01/771161022"/>
    <hyperlink ref="F2868" r:id="rId218" display="https://podminky.urs.cz/item/CS_URS_2025_01/771274114"/>
    <hyperlink ref="F2877" r:id="rId219" display="https://podminky.urs.cz/item/CS_URS_2025_01/771274232"/>
    <hyperlink ref="F2886" r:id="rId220" display="https://podminky.urs.cz/item/CS_URS_2025_01/771474111"/>
    <hyperlink ref="F2906" r:id="rId221" display="https://podminky.urs.cz/item/CS_URS_2025_01/771574424"/>
    <hyperlink ref="F2934" r:id="rId222" display="https://podminky.urs.cz/item/CS_URS_2025_01/771591112"/>
    <hyperlink ref="F2954" r:id="rId223" display="https://podminky.urs.cz/item/CS_URS_2025_01/771591115"/>
    <hyperlink ref="F2974" r:id="rId224" display="https://podminky.urs.cz/item/CS_URS_2025_01/771591184"/>
    <hyperlink ref="F2994" r:id="rId225" display="https://podminky.urs.cz/item/CS_URS_2025_01/771591232"/>
    <hyperlink ref="F3014" r:id="rId226" display="https://podminky.urs.cz/item/CS_URS_2025_01/771591241"/>
    <hyperlink ref="F3034" r:id="rId227" display="https://podminky.urs.cz/item/CS_URS_2025_01/771591242"/>
    <hyperlink ref="F3042" r:id="rId228" display="https://podminky.urs.cz/item/CS_URS_2025_01/771591264"/>
    <hyperlink ref="F3062" r:id="rId229" display="https://podminky.urs.cz/item/CS_URS_2025_01/998771101"/>
    <hyperlink ref="F3065" r:id="rId230" display="https://podminky.urs.cz/item/CS_URS_2025_01/776111311"/>
    <hyperlink ref="F3078" r:id="rId231" display="https://podminky.urs.cz/item/CS_URS_2025_01/776121321"/>
    <hyperlink ref="F3093" r:id="rId232" display="https://podminky.urs.cz/item/CS_URS_2025_01/776141121"/>
    <hyperlink ref="F3095" r:id="rId233" display="https://podminky.urs.cz/item/CS_URS_2025_01/776222111"/>
    <hyperlink ref="F3110" r:id="rId234" display="https://podminky.urs.cz/item/CS_URS_2025_01/776421111"/>
    <hyperlink ref="F3125" r:id="rId235" display="https://podminky.urs.cz/item/CS_URS_2025_01/776991111"/>
    <hyperlink ref="F3138" r:id="rId236" display="https://podminky.urs.cz/item/CS_URS_2025_01/998776101"/>
    <hyperlink ref="F3141" r:id="rId237" display="https://podminky.urs.cz/item/CS_URS_2025_01/777111111"/>
    <hyperlink ref="F3162" r:id="rId238" display="https://podminky.urs.cz/item/CS_URS_2025_01/777131105"/>
    <hyperlink ref="F3183" r:id="rId239" display="https://podminky.urs.cz/item/CS_URS_2025_01/777511143"/>
    <hyperlink ref="F3204" r:id="rId240" display="https://podminky.urs.cz/item/CS_URS_2025_01/777611143"/>
    <hyperlink ref="F3225" r:id="rId241" display="https://podminky.urs.cz/item/CS_URS_2025_01/777911111"/>
    <hyperlink ref="F3239" r:id="rId242" display="https://podminky.urs.cz/item/CS_URS_2025_01/998777101"/>
    <hyperlink ref="F3242" r:id="rId243" display="https://podminky.urs.cz/item/CS_URS_2025_01/781111011"/>
    <hyperlink ref="F3259" r:id="rId244" display="https://podminky.urs.cz/item/CS_URS_2025_01/781121011"/>
    <hyperlink ref="F3261" r:id="rId245" display="https://podminky.urs.cz/item/CS_URS_2025_01/781131112"/>
    <hyperlink ref="F3278" r:id="rId246" display="https://podminky.urs.cz/item/CS_URS_2025_01/781472244"/>
    <hyperlink ref="F3297" r:id="rId247" display="https://podminky.urs.cz/item/CS_URS_2025_01/781492211"/>
    <hyperlink ref="F3308" r:id="rId248" display="https://podminky.urs.cz/item/CS_URS_2025_01/781492251"/>
    <hyperlink ref="F3330" r:id="rId249" display="https://podminky.urs.cz/item/CS_URS_2025_01/781495115"/>
    <hyperlink ref="F3346" r:id="rId250" display="https://podminky.urs.cz/item/CS_URS_2025_01/998781111"/>
    <hyperlink ref="F3349" r:id="rId251" display="https://podminky.urs.cz/item/CS_URS_2025_01/784111001"/>
    <hyperlink ref="F3352" r:id="rId252" display="https://podminky.urs.cz/item/CS_URS_2025_01/784171101"/>
    <hyperlink ref="F3359" r:id="rId253" display="https://podminky.urs.cz/item/CS_URS_2025_01/784171121"/>
    <hyperlink ref="F3378" r:id="rId254" display="https://podminky.urs.cz/item/CS_URS_2025_01/784181101"/>
    <hyperlink ref="F3437" r:id="rId255" display="https://podminky.urs.cz/item/CS_URS_2025_01/78421110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56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93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1" customFormat="1" ht="12" customHeight="1">
      <c r="B8" s="21"/>
      <c r="D8" s="151" t="s">
        <v>129</v>
      </c>
      <c r="L8" s="21"/>
    </row>
    <row r="9" s="2" customFormat="1" ht="16.5" customHeight="1">
      <c r="A9" s="39"/>
      <c r="B9" s="45"/>
      <c r="C9" s="39"/>
      <c r="D9" s="39"/>
      <c r="E9" s="152" t="s">
        <v>130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131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3" t="s">
        <v>2817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12. 5. 2025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1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28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30</v>
      </c>
      <c r="E22" s="39"/>
      <c r="F22" s="39"/>
      <c r="G22" s="39"/>
      <c r="H22" s="39"/>
      <c r="I22" s="151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1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33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1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36</v>
      </c>
      <c r="E32" s="39"/>
      <c r="F32" s="39"/>
      <c r="G32" s="39"/>
      <c r="H32" s="39"/>
      <c r="I32" s="39"/>
      <c r="J32" s="161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38</v>
      </c>
      <c r="G34" s="39"/>
      <c r="H34" s="39"/>
      <c r="I34" s="162" t="s">
        <v>37</v>
      </c>
      <c r="J34" s="162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40</v>
      </c>
      <c r="E35" s="151" t="s">
        <v>41</v>
      </c>
      <c r="F35" s="164">
        <f>ROUND((SUM(BE125:BE198)),  2)</f>
        <v>0</v>
      </c>
      <c r="G35" s="39"/>
      <c r="H35" s="39"/>
      <c r="I35" s="165">
        <v>0.20999999999999999</v>
      </c>
      <c r="J35" s="164">
        <f>ROUND(((SUM(BE125:BE198))*I35),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42</v>
      </c>
      <c r="F36" s="164">
        <f>ROUND((SUM(BF125:BF198)),  2)</f>
        <v>0</v>
      </c>
      <c r="G36" s="39"/>
      <c r="H36" s="39"/>
      <c r="I36" s="165">
        <v>0.12</v>
      </c>
      <c r="J36" s="164">
        <f>ROUND(((SUM(BF125:BF198))*I36),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43</v>
      </c>
      <c r="F37" s="164">
        <f>ROUND((SUM(BG125:BG198)),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44</v>
      </c>
      <c r="F38" s="164">
        <f>ROUND((SUM(BH125:BH198)),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45</v>
      </c>
      <c r="F39" s="164">
        <f>ROUND((SUM(BI125:BI198)),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46</v>
      </c>
      <c r="E41" s="168"/>
      <c r="F41" s="168"/>
      <c r="G41" s="169" t="s">
        <v>47</v>
      </c>
      <c r="H41" s="170" t="s">
        <v>48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129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4" t="s">
        <v>130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131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D1.01.03 - Požárně bezpečnostní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Turnov</v>
      </c>
      <c r="G91" s="41"/>
      <c r="H91" s="41"/>
      <c r="I91" s="33" t="s">
        <v>22</v>
      </c>
      <c r="J91" s="80" t="str">
        <f>IF(J14="","",J14)</f>
        <v>12. 5. 2025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Město Turnov</v>
      </c>
      <c r="G93" s="41"/>
      <c r="H93" s="41"/>
      <c r="I93" s="33" t="s">
        <v>30</v>
      </c>
      <c r="J93" s="37" t="str">
        <f>E23</f>
        <v>Jan Hošek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Bc. Čermák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2818</v>
      </c>
      <c r="E99" s="192"/>
      <c r="F99" s="192"/>
      <c r="G99" s="192"/>
      <c r="H99" s="192"/>
      <c r="I99" s="192"/>
      <c r="J99" s="193">
        <f>J126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161</v>
      </c>
      <c r="E100" s="197"/>
      <c r="F100" s="197"/>
      <c r="G100" s="197"/>
      <c r="H100" s="197"/>
      <c r="I100" s="197"/>
      <c r="J100" s="198">
        <f>J127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2819</v>
      </c>
      <c r="E101" s="197"/>
      <c r="F101" s="197"/>
      <c r="G101" s="197"/>
      <c r="H101" s="197"/>
      <c r="I101" s="197"/>
      <c r="J101" s="198">
        <f>J148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9"/>
      <c r="C102" s="190"/>
      <c r="D102" s="191" t="s">
        <v>168</v>
      </c>
      <c r="E102" s="192"/>
      <c r="F102" s="192"/>
      <c r="G102" s="192"/>
      <c r="H102" s="192"/>
      <c r="I102" s="192"/>
      <c r="J102" s="193">
        <f>J192</f>
        <v>0</v>
      </c>
      <c r="K102" s="190"/>
      <c r="L102" s="19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5"/>
      <c r="C103" s="134"/>
      <c r="D103" s="196" t="s">
        <v>171</v>
      </c>
      <c r="E103" s="197"/>
      <c r="F103" s="197"/>
      <c r="G103" s="197"/>
      <c r="H103" s="197"/>
      <c r="I103" s="197"/>
      <c r="J103" s="198">
        <f>J193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190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4" t="str">
        <f>E7</f>
        <v>Požární stanice pro jednotku dobrovolných hasičů Turnov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129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4" t="s">
        <v>130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131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D1.01.03 - Požárně bezpečnostní řešení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Turnov</v>
      </c>
      <c r="G119" s="41"/>
      <c r="H119" s="41"/>
      <c r="I119" s="33" t="s">
        <v>22</v>
      </c>
      <c r="J119" s="80" t="str">
        <f>IF(J14="","",J14)</f>
        <v>12. 5. 2025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Město Turnov</v>
      </c>
      <c r="G121" s="41"/>
      <c r="H121" s="41"/>
      <c r="I121" s="33" t="s">
        <v>30</v>
      </c>
      <c r="J121" s="37" t="str">
        <f>E23</f>
        <v>Jan Hošek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28</v>
      </c>
      <c r="D122" s="41"/>
      <c r="E122" s="41"/>
      <c r="F122" s="28" t="str">
        <f>IF(E20="","",E20)</f>
        <v>Vyplň údaj</v>
      </c>
      <c r="G122" s="41"/>
      <c r="H122" s="41"/>
      <c r="I122" s="33" t="s">
        <v>33</v>
      </c>
      <c r="J122" s="37" t="str">
        <f>E26</f>
        <v>Bc. Čermák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0"/>
      <c r="B124" s="201"/>
      <c r="C124" s="202" t="s">
        <v>191</v>
      </c>
      <c r="D124" s="203" t="s">
        <v>61</v>
      </c>
      <c r="E124" s="203" t="s">
        <v>57</v>
      </c>
      <c r="F124" s="203" t="s">
        <v>58</v>
      </c>
      <c r="G124" s="203" t="s">
        <v>192</v>
      </c>
      <c r="H124" s="203" t="s">
        <v>193</v>
      </c>
      <c r="I124" s="203" t="s">
        <v>194</v>
      </c>
      <c r="J124" s="203" t="s">
        <v>135</v>
      </c>
      <c r="K124" s="204" t="s">
        <v>195</v>
      </c>
      <c r="L124" s="205"/>
      <c r="M124" s="101" t="s">
        <v>1</v>
      </c>
      <c r="N124" s="102" t="s">
        <v>40</v>
      </c>
      <c r="O124" s="102" t="s">
        <v>196</v>
      </c>
      <c r="P124" s="102" t="s">
        <v>197</v>
      </c>
      <c r="Q124" s="102" t="s">
        <v>198</v>
      </c>
      <c r="R124" s="102" t="s">
        <v>199</v>
      </c>
      <c r="S124" s="102" t="s">
        <v>200</v>
      </c>
      <c r="T124" s="103" t="s">
        <v>201</v>
      </c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0"/>
      <c r="AE124" s="200"/>
    </row>
    <row r="125" s="2" customFormat="1" ht="22.8" customHeight="1">
      <c r="A125" s="39"/>
      <c r="B125" s="40"/>
      <c r="C125" s="108" t="s">
        <v>202</v>
      </c>
      <c r="D125" s="41"/>
      <c r="E125" s="41"/>
      <c r="F125" s="41"/>
      <c r="G125" s="41"/>
      <c r="H125" s="41"/>
      <c r="I125" s="41"/>
      <c r="J125" s="206">
        <f>BK125</f>
        <v>0</v>
      </c>
      <c r="K125" s="41"/>
      <c r="L125" s="45"/>
      <c r="M125" s="104"/>
      <c r="N125" s="207"/>
      <c r="O125" s="105"/>
      <c r="P125" s="208">
        <f>P126+P192</f>
        <v>0</v>
      </c>
      <c r="Q125" s="105"/>
      <c r="R125" s="208">
        <f>R126+R192</f>
        <v>0.10784584999999999</v>
      </c>
      <c r="S125" s="105"/>
      <c r="T125" s="209">
        <f>T126+T192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75</v>
      </c>
      <c r="AU125" s="18" t="s">
        <v>137</v>
      </c>
      <c r="BK125" s="210">
        <f>BK126+BK192</f>
        <v>0</v>
      </c>
    </row>
    <row r="126" s="12" customFormat="1" ht="25.92" customHeight="1">
      <c r="A126" s="12"/>
      <c r="B126" s="211"/>
      <c r="C126" s="212"/>
      <c r="D126" s="213" t="s">
        <v>75</v>
      </c>
      <c r="E126" s="214" t="s">
        <v>203</v>
      </c>
      <c r="F126" s="214" t="s">
        <v>203</v>
      </c>
      <c r="G126" s="212"/>
      <c r="H126" s="212"/>
      <c r="I126" s="215"/>
      <c r="J126" s="216">
        <f>BK126</f>
        <v>0</v>
      </c>
      <c r="K126" s="212"/>
      <c r="L126" s="217"/>
      <c r="M126" s="218"/>
      <c r="N126" s="219"/>
      <c r="O126" s="219"/>
      <c r="P126" s="220">
        <f>P127+P148</f>
        <v>0</v>
      </c>
      <c r="Q126" s="219"/>
      <c r="R126" s="220">
        <f>R127+R148</f>
        <v>0.10453834999999999</v>
      </c>
      <c r="S126" s="219"/>
      <c r="T126" s="221">
        <f>T127+T148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2" t="s">
        <v>83</v>
      </c>
      <c r="AT126" s="223" t="s">
        <v>75</v>
      </c>
      <c r="AU126" s="223" t="s">
        <v>76</v>
      </c>
      <c r="AY126" s="222" t="s">
        <v>205</v>
      </c>
      <c r="BK126" s="224">
        <f>BK127+BK148</f>
        <v>0</v>
      </c>
    </row>
    <row r="127" s="12" customFormat="1" ht="22.8" customHeight="1">
      <c r="A127" s="12"/>
      <c r="B127" s="211"/>
      <c r="C127" s="212"/>
      <c r="D127" s="213" t="s">
        <v>75</v>
      </c>
      <c r="E127" s="225" t="s">
        <v>282</v>
      </c>
      <c r="F127" s="225" t="s">
        <v>1293</v>
      </c>
      <c r="G127" s="212"/>
      <c r="H127" s="212"/>
      <c r="I127" s="215"/>
      <c r="J127" s="226">
        <f>BK127</f>
        <v>0</v>
      </c>
      <c r="K127" s="212"/>
      <c r="L127" s="217"/>
      <c r="M127" s="218"/>
      <c r="N127" s="219"/>
      <c r="O127" s="219"/>
      <c r="P127" s="220">
        <f>SUM(P128:P147)</f>
        <v>0</v>
      </c>
      <c r="Q127" s="219"/>
      <c r="R127" s="220">
        <f>SUM(R128:R147)</f>
        <v>0.026569999999999996</v>
      </c>
      <c r="S127" s="219"/>
      <c r="T127" s="221">
        <f>SUM(T128:T147)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2" t="s">
        <v>83</v>
      </c>
      <c r="AT127" s="223" t="s">
        <v>75</v>
      </c>
      <c r="AU127" s="223" t="s">
        <v>83</v>
      </c>
      <c r="AY127" s="222" t="s">
        <v>205</v>
      </c>
      <c r="BK127" s="224">
        <f>SUM(BK128:BK147)</f>
        <v>0</v>
      </c>
    </row>
    <row r="128" s="2" customFormat="1" ht="24.15" customHeight="1">
      <c r="A128" s="39"/>
      <c r="B128" s="40"/>
      <c r="C128" s="227" t="s">
        <v>83</v>
      </c>
      <c r="D128" s="227" t="s">
        <v>208</v>
      </c>
      <c r="E128" s="228" t="s">
        <v>2820</v>
      </c>
      <c r="F128" s="229" t="s">
        <v>2821</v>
      </c>
      <c r="G128" s="230" t="s">
        <v>547</v>
      </c>
      <c r="H128" s="231">
        <v>9</v>
      </c>
      <c r="I128" s="232"/>
      <c r="J128" s="233">
        <f>ROUND(I128*H128,2)</f>
        <v>0</v>
      </c>
      <c r="K128" s="229" t="s">
        <v>212</v>
      </c>
      <c r="L128" s="45"/>
      <c r="M128" s="234" t="s">
        <v>1</v>
      </c>
      <c r="N128" s="235" t="s">
        <v>41</v>
      </c>
      <c r="O128" s="92"/>
      <c r="P128" s="236">
        <f>O128*H128</f>
        <v>0</v>
      </c>
      <c r="Q128" s="236">
        <v>0</v>
      </c>
      <c r="R128" s="236">
        <f>Q128*H128</f>
        <v>0</v>
      </c>
      <c r="S128" s="236">
        <v>0</v>
      </c>
      <c r="T128" s="237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8" t="s">
        <v>213</v>
      </c>
      <c r="AT128" s="238" t="s">
        <v>208</v>
      </c>
      <c r="AU128" s="238" t="s">
        <v>85</v>
      </c>
      <c r="AY128" s="18" t="s">
        <v>205</v>
      </c>
      <c r="BE128" s="239">
        <f>IF(N128="základní",J128,0)</f>
        <v>0</v>
      </c>
      <c r="BF128" s="239">
        <f>IF(N128="snížená",J128,0)</f>
        <v>0</v>
      </c>
      <c r="BG128" s="239">
        <f>IF(N128="zákl. přenesená",J128,0)</f>
        <v>0</v>
      </c>
      <c r="BH128" s="239">
        <f>IF(N128="sníž. přenesená",J128,0)</f>
        <v>0</v>
      </c>
      <c r="BI128" s="239">
        <f>IF(N128="nulová",J128,0)</f>
        <v>0</v>
      </c>
      <c r="BJ128" s="18" t="s">
        <v>83</v>
      </c>
      <c r="BK128" s="239">
        <f>ROUND(I128*H128,2)</f>
        <v>0</v>
      </c>
      <c r="BL128" s="18" t="s">
        <v>213</v>
      </c>
      <c r="BM128" s="238" t="s">
        <v>2822</v>
      </c>
    </row>
    <row r="129" s="2" customFormat="1">
      <c r="A129" s="39"/>
      <c r="B129" s="40"/>
      <c r="C129" s="41"/>
      <c r="D129" s="240" t="s">
        <v>216</v>
      </c>
      <c r="E129" s="41"/>
      <c r="F129" s="241" t="s">
        <v>2823</v>
      </c>
      <c r="G129" s="41"/>
      <c r="H129" s="41"/>
      <c r="I129" s="242"/>
      <c r="J129" s="41"/>
      <c r="K129" s="41"/>
      <c r="L129" s="45"/>
      <c r="M129" s="243"/>
      <c r="N129" s="244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216</v>
      </c>
      <c r="AU129" s="18" t="s">
        <v>85</v>
      </c>
    </row>
    <row r="130" s="2" customFormat="1" ht="33" customHeight="1">
      <c r="A130" s="39"/>
      <c r="B130" s="40"/>
      <c r="C130" s="289" t="s">
        <v>85</v>
      </c>
      <c r="D130" s="289" t="s">
        <v>386</v>
      </c>
      <c r="E130" s="290" t="s">
        <v>2824</v>
      </c>
      <c r="F130" s="291" t="s">
        <v>2825</v>
      </c>
      <c r="G130" s="292" t="s">
        <v>547</v>
      </c>
      <c r="H130" s="293">
        <v>8</v>
      </c>
      <c r="I130" s="294"/>
      <c r="J130" s="295">
        <f>ROUND(I130*H130,2)</f>
        <v>0</v>
      </c>
      <c r="K130" s="291" t="s">
        <v>755</v>
      </c>
      <c r="L130" s="296"/>
      <c r="M130" s="297" t="s">
        <v>1</v>
      </c>
      <c r="N130" s="298" t="s">
        <v>41</v>
      </c>
      <c r="O130" s="92"/>
      <c r="P130" s="236">
        <f>O130*H130</f>
        <v>0</v>
      </c>
      <c r="Q130" s="236">
        <v>1.0000000000000001E-05</v>
      </c>
      <c r="R130" s="236">
        <f>Q130*H130</f>
        <v>8.0000000000000007E-05</v>
      </c>
      <c r="S130" s="236">
        <v>0</v>
      </c>
      <c r="T130" s="237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8" t="s">
        <v>276</v>
      </c>
      <c r="AT130" s="238" t="s">
        <v>386</v>
      </c>
      <c r="AU130" s="238" t="s">
        <v>85</v>
      </c>
      <c r="AY130" s="18" t="s">
        <v>205</v>
      </c>
      <c r="BE130" s="239">
        <f>IF(N130="základní",J130,0)</f>
        <v>0</v>
      </c>
      <c r="BF130" s="239">
        <f>IF(N130="snížená",J130,0)</f>
        <v>0</v>
      </c>
      <c r="BG130" s="239">
        <f>IF(N130="zákl. přenesená",J130,0)</f>
        <v>0</v>
      </c>
      <c r="BH130" s="239">
        <f>IF(N130="sníž. přenesená",J130,0)</f>
        <v>0</v>
      </c>
      <c r="BI130" s="239">
        <f>IF(N130="nulová",J130,0)</f>
        <v>0</v>
      </c>
      <c r="BJ130" s="18" t="s">
        <v>83</v>
      </c>
      <c r="BK130" s="239">
        <f>ROUND(I130*H130,2)</f>
        <v>0</v>
      </c>
      <c r="BL130" s="18" t="s">
        <v>213</v>
      </c>
      <c r="BM130" s="238" t="s">
        <v>2826</v>
      </c>
    </row>
    <row r="131" s="14" customFormat="1">
      <c r="A131" s="14"/>
      <c r="B131" s="256"/>
      <c r="C131" s="257"/>
      <c r="D131" s="247" t="s">
        <v>218</v>
      </c>
      <c r="E131" s="258" t="s">
        <v>1</v>
      </c>
      <c r="F131" s="259" t="s">
        <v>2827</v>
      </c>
      <c r="G131" s="257"/>
      <c r="H131" s="260">
        <v>3</v>
      </c>
      <c r="I131" s="261"/>
      <c r="J131" s="257"/>
      <c r="K131" s="257"/>
      <c r="L131" s="262"/>
      <c r="M131" s="263"/>
      <c r="N131" s="264"/>
      <c r="O131" s="264"/>
      <c r="P131" s="264"/>
      <c r="Q131" s="264"/>
      <c r="R131" s="264"/>
      <c r="S131" s="264"/>
      <c r="T131" s="26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6" t="s">
        <v>218</v>
      </c>
      <c r="AU131" s="266" t="s">
        <v>85</v>
      </c>
      <c r="AV131" s="14" t="s">
        <v>85</v>
      </c>
      <c r="AW131" s="14" t="s">
        <v>32</v>
      </c>
      <c r="AX131" s="14" t="s">
        <v>76</v>
      </c>
      <c r="AY131" s="266" t="s">
        <v>205</v>
      </c>
    </row>
    <row r="132" s="14" customFormat="1">
      <c r="A132" s="14"/>
      <c r="B132" s="256"/>
      <c r="C132" s="257"/>
      <c r="D132" s="247" t="s">
        <v>218</v>
      </c>
      <c r="E132" s="258" t="s">
        <v>1</v>
      </c>
      <c r="F132" s="259" t="s">
        <v>2828</v>
      </c>
      <c r="G132" s="257"/>
      <c r="H132" s="260">
        <v>1</v>
      </c>
      <c r="I132" s="261"/>
      <c r="J132" s="257"/>
      <c r="K132" s="257"/>
      <c r="L132" s="262"/>
      <c r="M132" s="263"/>
      <c r="N132" s="264"/>
      <c r="O132" s="264"/>
      <c r="P132" s="264"/>
      <c r="Q132" s="264"/>
      <c r="R132" s="264"/>
      <c r="S132" s="264"/>
      <c r="T132" s="26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6" t="s">
        <v>218</v>
      </c>
      <c r="AU132" s="266" t="s">
        <v>85</v>
      </c>
      <c r="AV132" s="14" t="s">
        <v>85</v>
      </c>
      <c r="AW132" s="14" t="s">
        <v>32</v>
      </c>
      <c r="AX132" s="14" t="s">
        <v>76</v>
      </c>
      <c r="AY132" s="266" t="s">
        <v>205</v>
      </c>
    </row>
    <row r="133" s="14" customFormat="1">
      <c r="A133" s="14"/>
      <c r="B133" s="256"/>
      <c r="C133" s="257"/>
      <c r="D133" s="247" t="s">
        <v>218</v>
      </c>
      <c r="E133" s="258" t="s">
        <v>1</v>
      </c>
      <c r="F133" s="259" t="s">
        <v>2829</v>
      </c>
      <c r="G133" s="257"/>
      <c r="H133" s="260">
        <v>1</v>
      </c>
      <c r="I133" s="261"/>
      <c r="J133" s="257"/>
      <c r="K133" s="257"/>
      <c r="L133" s="262"/>
      <c r="M133" s="263"/>
      <c r="N133" s="264"/>
      <c r="O133" s="264"/>
      <c r="P133" s="264"/>
      <c r="Q133" s="264"/>
      <c r="R133" s="264"/>
      <c r="S133" s="264"/>
      <c r="T133" s="26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6" t="s">
        <v>218</v>
      </c>
      <c r="AU133" s="266" t="s">
        <v>85</v>
      </c>
      <c r="AV133" s="14" t="s">
        <v>85</v>
      </c>
      <c r="AW133" s="14" t="s">
        <v>32</v>
      </c>
      <c r="AX133" s="14" t="s">
        <v>76</v>
      </c>
      <c r="AY133" s="266" t="s">
        <v>205</v>
      </c>
    </row>
    <row r="134" s="14" customFormat="1">
      <c r="A134" s="14"/>
      <c r="B134" s="256"/>
      <c r="C134" s="257"/>
      <c r="D134" s="247" t="s">
        <v>218</v>
      </c>
      <c r="E134" s="258" t="s">
        <v>1</v>
      </c>
      <c r="F134" s="259" t="s">
        <v>2830</v>
      </c>
      <c r="G134" s="257"/>
      <c r="H134" s="260">
        <v>3</v>
      </c>
      <c r="I134" s="261"/>
      <c r="J134" s="257"/>
      <c r="K134" s="257"/>
      <c r="L134" s="262"/>
      <c r="M134" s="263"/>
      <c r="N134" s="264"/>
      <c r="O134" s="264"/>
      <c r="P134" s="264"/>
      <c r="Q134" s="264"/>
      <c r="R134" s="264"/>
      <c r="S134" s="264"/>
      <c r="T134" s="26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6" t="s">
        <v>218</v>
      </c>
      <c r="AU134" s="266" t="s">
        <v>85</v>
      </c>
      <c r="AV134" s="14" t="s">
        <v>85</v>
      </c>
      <c r="AW134" s="14" t="s">
        <v>32</v>
      </c>
      <c r="AX134" s="14" t="s">
        <v>76</v>
      </c>
      <c r="AY134" s="266" t="s">
        <v>205</v>
      </c>
    </row>
    <row r="135" s="15" customFormat="1">
      <c r="A135" s="15"/>
      <c r="B135" s="267"/>
      <c r="C135" s="268"/>
      <c r="D135" s="247" t="s">
        <v>218</v>
      </c>
      <c r="E135" s="269" t="s">
        <v>1</v>
      </c>
      <c r="F135" s="270" t="s">
        <v>2831</v>
      </c>
      <c r="G135" s="268"/>
      <c r="H135" s="271">
        <v>8</v>
      </c>
      <c r="I135" s="272"/>
      <c r="J135" s="268"/>
      <c r="K135" s="268"/>
      <c r="L135" s="273"/>
      <c r="M135" s="274"/>
      <c r="N135" s="275"/>
      <c r="O135" s="275"/>
      <c r="P135" s="275"/>
      <c r="Q135" s="275"/>
      <c r="R135" s="275"/>
      <c r="S135" s="275"/>
      <c r="T135" s="27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7" t="s">
        <v>218</v>
      </c>
      <c r="AU135" s="277" t="s">
        <v>85</v>
      </c>
      <c r="AV135" s="15" t="s">
        <v>213</v>
      </c>
      <c r="AW135" s="15" t="s">
        <v>32</v>
      </c>
      <c r="AX135" s="15" t="s">
        <v>83</v>
      </c>
      <c r="AY135" s="277" t="s">
        <v>205</v>
      </c>
    </row>
    <row r="136" s="2" customFormat="1" ht="33" customHeight="1">
      <c r="A136" s="39"/>
      <c r="B136" s="40"/>
      <c r="C136" s="289" t="s">
        <v>214</v>
      </c>
      <c r="D136" s="289" t="s">
        <v>386</v>
      </c>
      <c r="E136" s="290" t="s">
        <v>2832</v>
      </c>
      <c r="F136" s="291" t="s">
        <v>2833</v>
      </c>
      <c r="G136" s="292" t="s">
        <v>547</v>
      </c>
      <c r="H136" s="293">
        <v>1</v>
      </c>
      <c r="I136" s="294"/>
      <c r="J136" s="295">
        <f>ROUND(I136*H136,2)</f>
        <v>0</v>
      </c>
      <c r="K136" s="291" t="s">
        <v>755</v>
      </c>
      <c r="L136" s="296"/>
      <c r="M136" s="297" t="s">
        <v>1</v>
      </c>
      <c r="N136" s="298" t="s">
        <v>41</v>
      </c>
      <c r="O136" s="92"/>
      <c r="P136" s="236">
        <f>O136*H136</f>
        <v>0</v>
      </c>
      <c r="Q136" s="236">
        <v>3.0000000000000001E-05</v>
      </c>
      <c r="R136" s="236">
        <f>Q136*H136</f>
        <v>3.0000000000000001E-05</v>
      </c>
      <c r="S136" s="236">
        <v>0</v>
      </c>
      <c r="T136" s="237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8" t="s">
        <v>276</v>
      </c>
      <c r="AT136" s="238" t="s">
        <v>386</v>
      </c>
      <c r="AU136" s="238" t="s">
        <v>85</v>
      </c>
      <c r="AY136" s="18" t="s">
        <v>205</v>
      </c>
      <c r="BE136" s="239">
        <f>IF(N136="základní",J136,0)</f>
        <v>0</v>
      </c>
      <c r="BF136" s="239">
        <f>IF(N136="snížená",J136,0)</f>
        <v>0</v>
      </c>
      <c r="BG136" s="239">
        <f>IF(N136="zákl. přenesená",J136,0)</f>
        <v>0</v>
      </c>
      <c r="BH136" s="239">
        <f>IF(N136="sníž. přenesená",J136,0)</f>
        <v>0</v>
      </c>
      <c r="BI136" s="239">
        <f>IF(N136="nulová",J136,0)</f>
        <v>0</v>
      </c>
      <c r="BJ136" s="18" t="s">
        <v>83</v>
      </c>
      <c r="BK136" s="239">
        <f>ROUND(I136*H136,2)</f>
        <v>0</v>
      </c>
      <c r="BL136" s="18" t="s">
        <v>213</v>
      </c>
      <c r="BM136" s="238" t="s">
        <v>2834</v>
      </c>
    </row>
    <row r="137" s="14" customFormat="1">
      <c r="A137" s="14"/>
      <c r="B137" s="256"/>
      <c r="C137" s="257"/>
      <c r="D137" s="247" t="s">
        <v>218</v>
      </c>
      <c r="E137" s="258" t="s">
        <v>1</v>
      </c>
      <c r="F137" s="259" t="s">
        <v>2835</v>
      </c>
      <c r="G137" s="257"/>
      <c r="H137" s="260">
        <v>1</v>
      </c>
      <c r="I137" s="261"/>
      <c r="J137" s="257"/>
      <c r="K137" s="257"/>
      <c r="L137" s="262"/>
      <c r="M137" s="263"/>
      <c r="N137" s="264"/>
      <c r="O137" s="264"/>
      <c r="P137" s="264"/>
      <c r="Q137" s="264"/>
      <c r="R137" s="264"/>
      <c r="S137" s="264"/>
      <c r="T137" s="26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6" t="s">
        <v>218</v>
      </c>
      <c r="AU137" s="266" t="s">
        <v>85</v>
      </c>
      <c r="AV137" s="14" t="s">
        <v>85</v>
      </c>
      <c r="AW137" s="14" t="s">
        <v>32</v>
      </c>
      <c r="AX137" s="14" t="s">
        <v>76</v>
      </c>
      <c r="AY137" s="266" t="s">
        <v>205</v>
      </c>
    </row>
    <row r="138" s="15" customFormat="1">
      <c r="A138" s="15"/>
      <c r="B138" s="267"/>
      <c r="C138" s="268"/>
      <c r="D138" s="247" t="s">
        <v>218</v>
      </c>
      <c r="E138" s="269" t="s">
        <v>1</v>
      </c>
      <c r="F138" s="270" t="s">
        <v>229</v>
      </c>
      <c r="G138" s="268"/>
      <c r="H138" s="271">
        <v>1</v>
      </c>
      <c r="I138" s="272"/>
      <c r="J138" s="268"/>
      <c r="K138" s="268"/>
      <c r="L138" s="273"/>
      <c r="M138" s="274"/>
      <c r="N138" s="275"/>
      <c r="O138" s="275"/>
      <c r="P138" s="275"/>
      <c r="Q138" s="275"/>
      <c r="R138" s="275"/>
      <c r="S138" s="275"/>
      <c r="T138" s="27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77" t="s">
        <v>218</v>
      </c>
      <c r="AU138" s="277" t="s">
        <v>85</v>
      </c>
      <c r="AV138" s="15" t="s">
        <v>213</v>
      </c>
      <c r="AW138" s="15" t="s">
        <v>32</v>
      </c>
      <c r="AX138" s="15" t="s">
        <v>83</v>
      </c>
      <c r="AY138" s="277" t="s">
        <v>205</v>
      </c>
    </row>
    <row r="139" s="2" customFormat="1" ht="24.15" customHeight="1">
      <c r="A139" s="39"/>
      <c r="B139" s="40"/>
      <c r="C139" s="227" t="s">
        <v>213</v>
      </c>
      <c r="D139" s="227" t="s">
        <v>208</v>
      </c>
      <c r="E139" s="228" t="s">
        <v>2836</v>
      </c>
      <c r="F139" s="229" t="s">
        <v>2837</v>
      </c>
      <c r="G139" s="230" t="s">
        <v>547</v>
      </c>
      <c r="H139" s="231">
        <v>42</v>
      </c>
      <c r="I139" s="232"/>
      <c r="J139" s="233">
        <f>ROUND(I139*H139,2)</f>
        <v>0</v>
      </c>
      <c r="K139" s="229" t="s">
        <v>212</v>
      </c>
      <c r="L139" s="45"/>
      <c r="M139" s="234" t="s">
        <v>1</v>
      </c>
      <c r="N139" s="235" t="s">
        <v>41</v>
      </c>
      <c r="O139" s="92"/>
      <c r="P139" s="236">
        <f>O139*H139</f>
        <v>0</v>
      </c>
      <c r="Q139" s="236">
        <v>0.00023000000000000001</v>
      </c>
      <c r="R139" s="236">
        <f>Q139*H139</f>
        <v>0.0096600000000000002</v>
      </c>
      <c r="S139" s="236">
        <v>0</v>
      </c>
      <c r="T139" s="237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8" t="s">
        <v>213</v>
      </c>
      <c r="AT139" s="238" t="s">
        <v>208</v>
      </c>
      <c r="AU139" s="238" t="s">
        <v>85</v>
      </c>
      <c r="AY139" s="18" t="s">
        <v>205</v>
      </c>
      <c r="BE139" s="239">
        <f>IF(N139="základní",J139,0)</f>
        <v>0</v>
      </c>
      <c r="BF139" s="239">
        <f>IF(N139="snížená",J139,0)</f>
        <v>0</v>
      </c>
      <c r="BG139" s="239">
        <f>IF(N139="zákl. přenesená",J139,0)</f>
        <v>0</v>
      </c>
      <c r="BH139" s="239">
        <f>IF(N139="sníž. přenesená",J139,0)</f>
        <v>0</v>
      </c>
      <c r="BI139" s="239">
        <f>IF(N139="nulová",J139,0)</f>
        <v>0</v>
      </c>
      <c r="BJ139" s="18" t="s">
        <v>83</v>
      </c>
      <c r="BK139" s="239">
        <f>ROUND(I139*H139,2)</f>
        <v>0</v>
      </c>
      <c r="BL139" s="18" t="s">
        <v>213</v>
      </c>
      <c r="BM139" s="238" t="s">
        <v>2838</v>
      </c>
    </row>
    <row r="140" s="2" customFormat="1">
      <c r="A140" s="39"/>
      <c r="B140" s="40"/>
      <c r="C140" s="41"/>
      <c r="D140" s="240" t="s">
        <v>216</v>
      </c>
      <c r="E140" s="41"/>
      <c r="F140" s="241" t="s">
        <v>2839</v>
      </c>
      <c r="G140" s="41"/>
      <c r="H140" s="41"/>
      <c r="I140" s="242"/>
      <c r="J140" s="41"/>
      <c r="K140" s="41"/>
      <c r="L140" s="45"/>
      <c r="M140" s="243"/>
      <c r="N140" s="244"/>
      <c r="O140" s="92"/>
      <c r="P140" s="92"/>
      <c r="Q140" s="92"/>
      <c r="R140" s="92"/>
      <c r="S140" s="92"/>
      <c r="T140" s="93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216</v>
      </c>
      <c r="AU140" s="18" t="s">
        <v>85</v>
      </c>
    </row>
    <row r="141" s="2" customFormat="1" ht="24.15" customHeight="1">
      <c r="A141" s="39"/>
      <c r="B141" s="40"/>
      <c r="C141" s="289" t="s">
        <v>252</v>
      </c>
      <c r="D141" s="289" t="s">
        <v>386</v>
      </c>
      <c r="E141" s="290" t="s">
        <v>2840</v>
      </c>
      <c r="F141" s="291" t="s">
        <v>2841</v>
      </c>
      <c r="G141" s="292" t="s">
        <v>547</v>
      </c>
      <c r="H141" s="293">
        <v>10</v>
      </c>
      <c r="I141" s="294"/>
      <c r="J141" s="295">
        <f>ROUND(I141*H141,2)</f>
        <v>0</v>
      </c>
      <c r="K141" s="291" t="s">
        <v>1</v>
      </c>
      <c r="L141" s="296"/>
      <c r="M141" s="297" t="s">
        <v>1</v>
      </c>
      <c r="N141" s="298" t="s">
        <v>41</v>
      </c>
      <c r="O141" s="92"/>
      <c r="P141" s="236">
        <f>O141*H141</f>
        <v>0</v>
      </c>
      <c r="Q141" s="236">
        <v>0.00040000000000000002</v>
      </c>
      <c r="R141" s="236">
        <f>Q141*H141</f>
        <v>0.0040000000000000001</v>
      </c>
      <c r="S141" s="236">
        <v>0</v>
      </c>
      <c r="T141" s="237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8" t="s">
        <v>276</v>
      </c>
      <c r="AT141" s="238" t="s">
        <v>386</v>
      </c>
      <c r="AU141" s="238" t="s">
        <v>85</v>
      </c>
      <c r="AY141" s="18" t="s">
        <v>205</v>
      </c>
      <c r="BE141" s="239">
        <f>IF(N141="základní",J141,0)</f>
        <v>0</v>
      </c>
      <c r="BF141" s="239">
        <f>IF(N141="snížená",J141,0)</f>
        <v>0</v>
      </c>
      <c r="BG141" s="239">
        <f>IF(N141="zákl. přenesená",J141,0)</f>
        <v>0</v>
      </c>
      <c r="BH141" s="239">
        <f>IF(N141="sníž. přenesená",J141,0)</f>
        <v>0</v>
      </c>
      <c r="BI141" s="239">
        <f>IF(N141="nulová",J141,0)</f>
        <v>0</v>
      </c>
      <c r="BJ141" s="18" t="s">
        <v>83</v>
      </c>
      <c r="BK141" s="239">
        <f>ROUND(I141*H141,2)</f>
        <v>0</v>
      </c>
      <c r="BL141" s="18" t="s">
        <v>213</v>
      </c>
      <c r="BM141" s="238" t="s">
        <v>2842</v>
      </c>
    </row>
    <row r="142" s="2" customFormat="1" ht="24.15" customHeight="1">
      <c r="A142" s="39"/>
      <c r="B142" s="40"/>
      <c r="C142" s="289" t="s">
        <v>260</v>
      </c>
      <c r="D142" s="289" t="s">
        <v>386</v>
      </c>
      <c r="E142" s="290" t="s">
        <v>2843</v>
      </c>
      <c r="F142" s="291" t="s">
        <v>2844</v>
      </c>
      <c r="G142" s="292" t="s">
        <v>547</v>
      </c>
      <c r="H142" s="293">
        <v>2</v>
      </c>
      <c r="I142" s="294"/>
      <c r="J142" s="295">
        <f>ROUND(I142*H142,2)</f>
        <v>0</v>
      </c>
      <c r="K142" s="291" t="s">
        <v>1</v>
      </c>
      <c r="L142" s="296"/>
      <c r="M142" s="297" t="s">
        <v>1</v>
      </c>
      <c r="N142" s="298" t="s">
        <v>41</v>
      </c>
      <c r="O142" s="92"/>
      <c r="P142" s="236">
        <f>O142*H142</f>
        <v>0</v>
      </c>
      <c r="Q142" s="236">
        <v>0.00040000000000000002</v>
      </c>
      <c r="R142" s="236">
        <f>Q142*H142</f>
        <v>0.00080000000000000004</v>
      </c>
      <c r="S142" s="236">
        <v>0</v>
      </c>
      <c r="T142" s="237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8" t="s">
        <v>276</v>
      </c>
      <c r="AT142" s="238" t="s">
        <v>386</v>
      </c>
      <c r="AU142" s="238" t="s">
        <v>85</v>
      </c>
      <c r="AY142" s="18" t="s">
        <v>205</v>
      </c>
      <c r="BE142" s="239">
        <f>IF(N142="základní",J142,0)</f>
        <v>0</v>
      </c>
      <c r="BF142" s="239">
        <f>IF(N142="snížená",J142,0)</f>
        <v>0</v>
      </c>
      <c r="BG142" s="239">
        <f>IF(N142="zákl. přenesená",J142,0)</f>
        <v>0</v>
      </c>
      <c r="BH142" s="239">
        <f>IF(N142="sníž. přenesená",J142,0)</f>
        <v>0</v>
      </c>
      <c r="BI142" s="239">
        <f>IF(N142="nulová",J142,0)</f>
        <v>0</v>
      </c>
      <c r="BJ142" s="18" t="s">
        <v>83</v>
      </c>
      <c r="BK142" s="239">
        <f>ROUND(I142*H142,2)</f>
        <v>0</v>
      </c>
      <c r="BL142" s="18" t="s">
        <v>213</v>
      </c>
      <c r="BM142" s="238" t="s">
        <v>2845</v>
      </c>
    </row>
    <row r="143" s="2" customFormat="1" ht="24.15" customHeight="1">
      <c r="A143" s="39"/>
      <c r="B143" s="40"/>
      <c r="C143" s="289" t="s">
        <v>270</v>
      </c>
      <c r="D143" s="289" t="s">
        <v>386</v>
      </c>
      <c r="E143" s="290" t="s">
        <v>2846</v>
      </c>
      <c r="F143" s="291" t="s">
        <v>2847</v>
      </c>
      <c r="G143" s="292" t="s">
        <v>547</v>
      </c>
      <c r="H143" s="293">
        <v>6</v>
      </c>
      <c r="I143" s="294"/>
      <c r="J143" s="295">
        <f>ROUND(I143*H143,2)</f>
        <v>0</v>
      </c>
      <c r="K143" s="291" t="s">
        <v>1</v>
      </c>
      <c r="L143" s="296"/>
      <c r="M143" s="297" t="s">
        <v>1</v>
      </c>
      <c r="N143" s="298" t="s">
        <v>41</v>
      </c>
      <c r="O143" s="92"/>
      <c r="P143" s="236">
        <f>O143*H143</f>
        <v>0</v>
      </c>
      <c r="Q143" s="236">
        <v>0.00040000000000000002</v>
      </c>
      <c r="R143" s="236">
        <f>Q143*H143</f>
        <v>0.0024000000000000002</v>
      </c>
      <c r="S143" s="236">
        <v>0</v>
      </c>
      <c r="T143" s="237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8" t="s">
        <v>276</v>
      </c>
      <c r="AT143" s="238" t="s">
        <v>386</v>
      </c>
      <c r="AU143" s="238" t="s">
        <v>85</v>
      </c>
      <c r="AY143" s="18" t="s">
        <v>205</v>
      </c>
      <c r="BE143" s="239">
        <f>IF(N143="základní",J143,0)</f>
        <v>0</v>
      </c>
      <c r="BF143" s="239">
        <f>IF(N143="snížená",J143,0)</f>
        <v>0</v>
      </c>
      <c r="BG143" s="239">
        <f>IF(N143="zákl. přenesená",J143,0)</f>
        <v>0</v>
      </c>
      <c r="BH143" s="239">
        <f>IF(N143="sníž. přenesená",J143,0)</f>
        <v>0</v>
      </c>
      <c r="BI143" s="239">
        <f>IF(N143="nulová",J143,0)</f>
        <v>0</v>
      </c>
      <c r="BJ143" s="18" t="s">
        <v>83</v>
      </c>
      <c r="BK143" s="239">
        <f>ROUND(I143*H143,2)</f>
        <v>0</v>
      </c>
      <c r="BL143" s="18" t="s">
        <v>213</v>
      </c>
      <c r="BM143" s="238" t="s">
        <v>2848</v>
      </c>
    </row>
    <row r="144" s="2" customFormat="1" ht="24.15" customHeight="1">
      <c r="A144" s="39"/>
      <c r="B144" s="40"/>
      <c r="C144" s="289" t="s">
        <v>276</v>
      </c>
      <c r="D144" s="289" t="s">
        <v>386</v>
      </c>
      <c r="E144" s="290" t="s">
        <v>2849</v>
      </c>
      <c r="F144" s="291" t="s">
        <v>2850</v>
      </c>
      <c r="G144" s="292" t="s">
        <v>547</v>
      </c>
      <c r="H144" s="293">
        <v>10</v>
      </c>
      <c r="I144" s="294"/>
      <c r="J144" s="295">
        <f>ROUND(I144*H144,2)</f>
        <v>0</v>
      </c>
      <c r="K144" s="291" t="s">
        <v>1</v>
      </c>
      <c r="L144" s="296"/>
      <c r="M144" s="297" t="s">
        <v>1</v>
      </c>
      <c r="N144" s="298" t="s">
        <v>41</v>
      </c>
      <c r="O144" s="92"/>
      <c r="P144" s="236">
        <f>O144*H144</f>
        <v>0</v>
      </c>
      <c r="Q144" s="236">
        <v>0.00040000000000000002</v>
      </c>
      <c r="R144" s="236">
        <f>Q144*H144</f>
        <v>0.0040000000000000001</v>
      </c>
      <c r="S144" s="236">
        <v>0</v>
      </c>
      <c r="T144" s="237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8" t="s">
        <v>276</v>
      </c>
      <c r="AT144" s="238" t="s">
        <v>386</v>
      </c>
      <c r="AU144" s="238" t="s">
        <v>85</v>
      </c>
      <c r="AY144" s="18" t="s">
        <v>205</v>
      </c>
      <c r="BE144" s="239">
        <f>IF(N144="základní",J144,0)</f>
        <v>0</v>
      </c>
      <c r="BF144" s="239">
        <f>IF(N144="snížená",J144,0)</f>
        <v>0</v>
      </c>
      <c r="BG144" s="239">
        <f>IF(N144="zákl. přenesená",J144,0)</f>
        <v>0</v>
      </c>
      <c r="BH144" s="239">
        <f>IF(N144="sníž. přenesená",J144,0)</f>
        <v>0</v>
      </c>
      <c r="BI144" s="239">
        <f>IF(N144="nulová",J144,0)</f>
        <v>0</v>
      </c>
      <c r="BJ144" s="18" t="s">
        <v>83</v>
      </c>
      <c r="BK144" s="239">
        <f>ROUND(I144*H144,2)</f>
        <v>0</v>
      </c>
      <c r="BL144" s="18" t="s">
        <v>213</v>
      </c>
      <c r="BM144" s="238" t="s">
        <v>2851</v>
      </c>
    </row>
    <row r="145" s="2" customFormat="1" ht="24.15" customHeight="1">
      <c r="A145" s="39"/>
      <c r="B145" s="40"/>
      <c r="C145" s="289" t="s">
        <v>282</v>
      </c>
      <c r="D145" s="289" t="s">
        <v>386</v>
      </c>
      <c r="E145" s="290" t="s">
        <v>2852</v>
      </c>
      <c r="F145" s="291" t="s">
        <v>2853</v>
      </c>
      <c r="G145" s="292" t="s">
        <v>547</v>
      </c>
      <c r="H145" s="293">
        <v>10</v>
      </c>
      <c r="I145" s="294"/>
      <c r="J145" s="295">
        <f>ROUND(I145*H145,2)</f>
        <v>0</v>
      </c>
      <c r="K145" s="291" t="s">
        <v>1</v>
      </c>
      <c r="L145" s="296"/>
      <c r="M145" s="297" t="s">
        <v>1</v>
      </c>
      <c r="N145" s="298" t="s">
        <v>41</v>
      </c>
      <c r="O145" s="92"/>
      <c r="P145" s="236">
        <f>O145*H145</f>
        <v>0</v>
      </c>
      <c r="Q145" s="236">
        <v>0.00040000000000000002</v>
      </c>
      <c r="R145" s="236">
        <f>Q145*H145</f>
        <v>0.0040000000000000001</v>
      </c>
      <c r="S145" s="236">
        <v>0</v>
      </c>
      <c r="T145" s="237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8" t="s">
        <v>276</v>
      </c>
      <c r="AT145" s="238" t="s">
        <v>386</v>
      </c>
      <c r="AU145" s="238" t="s">
        <v>85</v>
      </c>
      <c r="AY145" s="18" t="s">
        <v>205</v>
      </c>
      <c r="BE145" s="239">
        <f>IF(N145="základní",J145,0)</f>
        <v>0</v>
      </c>
      <c r="BF145" s="239">
        <f>IF(N145="snížená",J145,0)</f>
        <v>0</v>
      </c>
      <c r="BG145" s="239">
        <f>IF(N145="zákl. přenesená",J145,0)</f>
        <v>0</v>
      </c>
      <c r="BH145" s="239">
        <f>IF(N145="sníž. přenesená",J145,0)</f>
        <v>0</v>
      </c>
      <c r="BI145" s="239">
        <f>IF(N145="nulová",J145,0)</f>
        <v>0</v>
      </c>
      <c r="BJ145" s="18" t="s">
        <v>83</v>
      </c>
      <c r="BK145" s="239">
        <f>ROUND(I145*H145,2)</f>
        <v>0</v>
      </c>
      <c r="BL145" s="18" t="s">
        <v>213</v>
      </c>
      <c r="BM145" s="238" t="s">
        <v>2854</v>
      </c>
    </row>
    <row r="146" s="2" customFormat="1" ht="24.15" customHeight="1">
      <c r="A146" s="39"/>
      <c r="B146" s="40"/>
      <c r="C146" s="289" t="s">
        <v>297</v>
      </c>
      <c r="D146" s="289" t="s">
        <v>386</v>
      </c>
      <c r="E146" s="290" t="s">
        <v>2855</v>
      </c>
      <c r="F146" s="291" t="s">
        <v>2856</v>
      </c>
      <c r="G146" s="292" t="s">
        <v>547</v>
      </c>
      <c r="H146" s="293">
        <v>2</v>
      </c>
      <c r="I146" s="294"/>
      <c r="J146" s="295">
        <f>ROUND(I146*H146,2)</f>
        <v>0</v>
      </c>
      <c r="K146" s="291" t="s">
        <v>1</v>
      </c>
      <c r="L146" s="296"/>
      <c r="M146" s="297" t="s">
        <v>1</v>
      </c>
      <c r="N146" s="298" t="s">
        <v>41</v>
      </c>
      <c r="O146" s="92"/>
      <c r="P146" s="236">
        <f>O146*H146</f>
        <v>0</v>
      </c>
      <c r="Q146" s="236">
        <v>0.00040000000000000002</v>
      </c>
      <c r="R146" s="236">
        <f>Q146*H146</f>
        <v>0.00080000000000000004</v>
      </c>
      <c r="S146" s="236">
        <v>0</v>
      </c>
      <c r="T146" s="237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8" t="s">
        <v>276</v>
      </c>
      <c r="AT146" s="238" t="s">
        <v>386</v>
      </c>
      <c r="AU146" s="238" t="s">
        <v>85</v>
      </c>
      <c r="AY146" s="18" t="s">
        <v>205</v>
      </c>
      <c r="BE146" s="239">
        <f>IF(N146="základní",J146,0)</f>
        <v>0</v>
      </c>
      <c r="BF146" s="239">
        <f>IF(N146="snížená",J146,0)</f>
        <v>0</v>
      </c>
      <c r="BG146" s="239">
        <f>IF(N146="zákl. přenesená",J146,0)</f>
        <v>0</v>
      </c>
      <c r="BH146" s="239">
        <f>IF(N146="sníž. přenesená",J146,0)</f>
        <v>0</v>
      </c>
      <c r="BI146" s="239">
        <f>IF(N146="nulová",J146,0)</f>
        <v>0</v>
      </c>
      <c r="BJ146" s="18" t="s">
        <v>83</v>
      </c>
      <c r="BK146" s="239">
        <f>ROUND(I146*H146,2)</f>
        <v>0</v>
      </c>
      <c r="BL146" s="18" t="s">
        <v>213</v>
      </c>
      <c r="BM146" s="238" t="s">
        <v>2857</v>
      </c>
    </row>
    <row r="147" s="2" customFormat="1" ht="16.5" customHeight="1">
      <c r="A147" s="39"/>
      <c r="B147" s="40"/>
      <c r="C147" s="289" t="s">
        <v>305</v>
      </c>
      <c r="D147" s="289" t="s">
        <v>386</v>
      </c>
      <c r="E147" s="290" t="s">
        <v>2858</v>
      </c>
      <c r="F147" s="291" t="s">
        <v>2859</v>
      </c>
      <c r="G147" s="292" t="s">
        <v>547</v>
      </c>
      <c r="H147" s="293">
        <v>2</v>
      </c>
      <c r="I147" s="294"/>
      <c r="J147" s="295">
        <f>ROUND(I147*H147,2)</f>
        <v>0</v>
      </c>
      <c r="K147" s="291" t="s">
        <v>1</v>
      </c>
      <c r="L147" s="296"/>
      <c r="M147" s="297" t="s">
        <v>1</v>
      </c>
      <c r="N147" s="298" t="s">
        <v>41</v>
      </c>
      <c r="O147" s="92"/>
      <c r="P147" s="236">
        <f>O147*H147</f>
        <v>0</v>
      </c>
      <c r="Q147" s="236">
        <v>0.00040000000000000002</v>
      </c>
      <c r="R147" s="236">
        <f>Q147*H147</f>
        <v>0.00080000000000000004</v>
      </c>
      <c r="S147" s="236">
        <v>0</v>
      </c>
      <c r="T147" s="237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8" t="s">
        <v>276</v>
      </c>
      <c r="AT147" s="238" t="s">
        <v>386</v>
      </c>
      <c r="AU147" s="238" t="s">
        <v>85</v>
      </c>
      <c r="AY147" s="18" t="s">
        <v>205</v>
      </c>
      <c r="BE147" s="239">
        <f>IF(N147="základní",J147,0)</f>
        <v>0</v>
      </c>
      <c r="BF147" s="239">
        <f>IF(N147="snížená",J147,0)</f>
        <v>0</v>
      </c>
      <c r="BG147" s="239">
        <f>IF(N147="zákl. přenesená",J147,0)</f>
        <v>0</v>
      </c>
      <c r="BH147" s="239">
        <f>IF(N147="sníž. přenesená",J147,0)</f>
        <v>0</v>
      </c>
      <c r="BI147" s="239">
        <f>IF(N147="nulová",J147,0)</f>
        <v>0</v>
      </c>
      <c r="BJ147" s="18" t="s">
        <v>83</v>
      </c>
      <c r="BK147" s="239">
        <f>ROUND(I147*H147,2)</f>
        <v>0</v>
      </c>
      <c r="BL147" s="18" t="s">
        <v>213</v>
      </c>
      <c r="BM147" s="238" t="s">
        <v>2860</v>
      </c>
    </row>
    <row r="148" s="12" customFormat="1" ht="22.8" customHeight="1">
      <c r="A148" s="12"/>
      <c r="B148" s="211"/>
      <c r="C148" s="212"/>
      <c r="D148" s="213" t="s">
        <v>75</v>
      </c>
      <c r="E148" s="225" t="s">
        <v>2861</v>
      </c>
      <c r="F148" s="225" t="s">
        <v>2862</v>
      </c>
      <c r="G148" s="212"/>
      <c r="H148" s="212"/>
      <c r="I148" s="215"/>
      <c r="J148" s="226">
        <f>BK148</f>
        <v>0</v>
      </c>
      <c r="K148" s="212"/>
      <c r="L148" s="217"/>
      <c r="M148" s="218"/>
      <c r="N148" s="219"/>
      <c r="O148" s="219"/>
      <c r="P148" s="220">
        <f>SUM(P149:P191)</f>
        <v>0</v>
      </c>
      <c r="Q148" s="219"/>
      <c r="R148" s="220">
        <f>SUM(R149:R191)</f>
        <v>0.077968349999999992</v>
      </c>
      <c r="S148" s="219"/>
      <c r="T148" s="221">
        <f>SUM(T149:T191)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2" t="s">
        <v>83</v>
      </c>
      <c r="AT148" s="223" t="s">
        <v>75</v>
      </c>
      <c r="AU148" s="223" t="s">
        <v>83</v>
      </c>
      <c r="AY148" s="222" t="s">
        <v>205</v>
      </c>
      <c r="BK148" s="224">
        <f>SUM(BK149:BK191)</f>
        <v>0</v>
      </c>
    </row>
    <row r="149" s="2" customFormat="1" ht="16.5" customHeight="1">
      <c r="A149" s="39"/>
      <c r="B149" s="40"/>
      <c r="C149" s="227" t="s">
        <v>8</v>
      </c>
      <c r="D149" s="227" t="s">
        <v>208</v>
      </c>
      <c r="E149" s="228" t="s">
        <v>2863</v>
      </c>
      <c r="F149" s="229" t="s">
        <v>2864</v>
      </c>
      <c r="G149" s="230" t="s">
        <v>255</v>
      </c>
      <c r="H149" s="231">
        <v>6.2999999999999998</v>
      </c>
      <c r="I149" s="232"/>
      <c r="J149" s="233">
        <f>ROUND(I149*H149,2)</f>
        <v>0</v>
      </c>
      <c r="K149" s="229" t="s">
        <v>755</v>
      </c>
      <c r="L149" s="45"/>
      <c r="M149" s="234" t="s">
        <v>1</v>
      </c>
      <c r="N149" s="235" t="s">
        <v>41</v>
      </c>
      <c r="O149" s="92"/>
      <c r="P149" s="236">
        <f>O149*H149</f>
        <v>0</v>
      </c>
      <c r="Q149" s="236">
        <v>3.0000000000000001E-05</v>
      </c>
      <c r="R149" s="236">
        <f>Q149*H149</f>
        <v>0.00018899999999999999</v>
      </c>
      <c r="S149" s="236">
        <v>0</v>
      </c>
      <c r="T149" s="237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8" t="s">
        <v>303</v>
      </c>
      <c r="AT149" s="238" t="s">
        <v>208</v>
      </c>
      <c r="AU149" s="238" t="s">
        <v>85</v>
      </c>
      <c r="AY149" s="18" t="s">
        <v>205</v>
      </c>
      <c r="BE149" s="239">
        <f>IF(N149="základní",J149,0)</f>
        <v>0</v>
      </c>
      <c r="BF149" s="239">
        <f>IF(N149="snížená",J149,0)</f>
        <v>0</v>
      </c>
      <c r="BG149" s="239">
        <f>IF(N149="zákl. přenesená",J149,0)</f>
        <v>0</v>
      </c>
      <c r="BH149" s="239">
        <f>IF(N149="sníž. přenesená",J149,0)</f>
        <v>0</v>
      </c>
      <c r="BI149" s="239">
        <f>IF(N149="nulová",J149,0)</f>
        <v>0</v>
      </c>
      <c r="BJ149" s="18" t="s">
        <v>83</v>
      </c>
      <c r="BK149" s="239">
        <f>ROUND(I149*H149,2)</f>
        <v>0</v>
      </c>
      <c r="BL149" s="18" t="s">
        <v>303</v>
      </c>
      <c r="BM149" s="238" t="s">
        <v>2865</v>
      </c>
    </row>
    <row r="150" s="14" customFormat="1">
      <c r="A150" s="14"/>
      <c r="B150" s="256"/>
      <c r="C150" s="257"/>
      <c r="D150" s="247" t="s">
        <v>218</v>
      </c>
      <c r="E150" s="258" t="s">
        <v>1</v>
      </c>
      <c r="F150" s="259" t="s">
        <v>2866</v>
      </c>
      <c r="G150" s="257"/>
      <c r="H150" s="260">
        <v>6.2999999999999998</v>
      </c>
      <c r="I150" s="261"/>
      <c r="J150" s="257"/>
      <c r="K150" s="257"/>
      <c r="L150" s="262"/>
      <c r="M150" s="263"/>
      <c r="N150" s="264"/>
      <c r="O150" s="264"/>
      <c r="P150" s="264"/>
      <c r="Q150" s="264"/>
      <c r="R150" s="264"/>
      <c r="S150" s="264"/>
      <c r="T150" s="26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6" t="s">
        <v>218</v>
      </c>
      <c r="AU150" s="266" t="s">
        <v>85</v>
      </c>
      <c r="AV150" s="14" t="s">
        <v>85</v>
      </c>
      <c r="AW150" s="14" t="s">
        <v>32</v>
      </c>
      <c r="AX150" s="14" t="s">
        <v>83</v>
      </c>
      <c r="AY150" s="266" t="s">
        <v>205</v>
      </c>
    </row>
    <row r="151" s="2" customFormat="1" ht="16.5" customHeight="1">
      <c r="A151" s="39"/>
      <c r="B151" s="40"/>
      <c r="C151" s="289" t="s">
        <v>250</v>
      </c>
      <c r="D151" s="289" t="s">
        <v>386</v>
      </c>
      <c r="E151" s="290" t="s">
        <v>2867</v>
      </c>
      <c r="F151" s="291" t="s">
        <v>2868</v>
      </c>
      <c r="G151" s="292" t="s">
        <v>2869</v>
      </c>
      <c r="H151" s="293">
        <v>2.2050000000000001</v>
      </c>
      <c r="I151" s="294"/>
      <c r="J151" s="295">
        <f>ROUND(I151*H151,2)</f>
        <v>0</v>
      </c>
      <c r="K151" s="291" t="s">
        <v>212</v>
      </c>
      <c r="L151" s="296"/>
      <c r="M151" s="297" t="s">
        <v>1</v>
      </c>
      <c r="N151" s="298" t="s">
        <v>41</v>
      </c>
      <c r="O151" s="92"/>
      <c r="P151" s="236">
        <f>O151*H151</f>
        <v>0</v>
      </c>
      <c r="Q151" s="236">
        <v>0.00107</v>
      </c>
      <c r="R151" s="236">
        <f>Q151*H151</f>
        <v>0.0023593500000000001</v>
      </c>
      <c r="S151" s="236">
        <v>0</v>
      </c>
      <c r="T151" s="237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8" t="s">
        <v>276</v>
      </c>
      <c r="AT151" s="238" t="s">
        <v>386</v>
      </c>
      <c r="AU151" s="238" t="s">
        <v>85</v>
      </c>
      <c r="AY151" s="18" t="s">
        <v>205</v>
      </c>
      <c r="BE151" s="239">
        <f>IF(N151="základní",J151,0)</f>
        <v>0</v>
      </c>
      <c r="BF151" s="239">
        <f>IF(N151="snížená",J151,0)</f>
        <v>0</v>
      </c>
      <c r="BG151" s="239">
        <f>IF(N151="zákl. přenesená",J151,0)</f>
        <v>0</v>
      </c>
      <c r="BH151" s="239">
        <f>IF(N151="sníž. přenesená",J151,0)</f>
        <v>0</v>
      </c>
      <c r="BI151" s="239">
        <f>IF(N151="nulová",J151,0)</f>
        <v>0</v>
      </c>
      <c r="BJ151" s="18" t="s">
        <v>83</v>
      </c>
      <c r="BK151" s="239">
        <f>ROUND(I151*H151,2)</f>
        <v>0</v>
      </c>
      <c r="BL151" s="18" t="s">
        <v>213</v>
      </c>
      <c r="BM151" s="238" t="s">
        <v>2870</v>
      </c>
    </row>
    <row r="152" s="14" customFormat="1">
      <c r="A152" s="14"/>
      <c r="B152" s="256"/>
      <c r="C152" s="257"/>
      <c r="D152" s="247" t="s">
        <v>218</v>
      </c>
      <c r="E152" s="257"/>
      <c r="F152" s="259" t="s">
        <v>2871</v>
      </c>
      <c r="G152" s="257"/>
      <c r="H152" s="260">
        <v>2.2050000000000001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6" t="s">
        <v>218</v>
      </c>
      <c r="AU152" s="266" t="s">
        <v>85</v>
      </c>
      <c r="AV152" s="14" t="s">
        <v>85</v>
      </c>
      <c r="AW152" s="14" t="s">
        <v>4</v>
      </c>
      <c r="AX152" s="14" t="s">
        <v>83</v>
      </c>
      <c r="AY152" s="266" t="s">
        <v>205</v>
      </c>
    </row>
    <row r="153" s="2" customFormat="1" ht="33" customHeight="1">
      <c r="A153" s="39"/>
      <c r="B153" s="40"/>
      <c r="C153" s="227" t="s">
        <v>333</v>
      </c>
      <c r="D153" s="227" t="s">
        <v>208</v>
      </c>
      <c r="E153" s="228" t="s">
        <v>2872</v>
      </c>
      <c r="F153" s="229" t="s">
        <v>2873</v>
      </c>
      <c r="G153" s="230" t="s">
        <v>255</v>
      </c>
      <c r="H153" s="231">
        <v>7.5</v>
      </c>
      <c r="I153" s="232"/>
      <c r="J153" s="233">
        <f>ROUND(I153*H153,2)</f>
        <v>0</v>
      </c>
      <c r="K153" s="229" t="s">
        <v>212</v>
      </c>
      <c r="L153" s="45"/>
      <c r="M153" s="234" t="s">
        <v>1</v>
      </c>
      <c r="N153" s="235" t="s">
        <v>41</v>
      </c>
      <c r="O153" s="92"/>
      <c r="P153" s="236">
        <f>O153*H153</f>
        <v>0</v>
      </c>
      <c r="Q153" s="236">
        <v>6.0000000000000002E-05</v>
      </c>
      <c r="R153" s="236">
        <f>Q153*H153</f>
        <v>0.00044999999999999999</v>
      </c>
      <c r="S153" s="236">
        <v>0</v>
      </c>
      <c r="T153" s="237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8" t="s">
        <v>303</v>
      </c>
      <c r="AT153" s="238" t="s">
        <v>208</v>
      </c>
      <c r="AU153" s="238" t="s">
        <v>85</v>
      </c>
      <c r="AY153" s="18" t="s">
        <v>205</v>
      </c>
      <c r="BE153" s="239">
        <f>IF(N153="základní",J153,0)</f>
        <v>0</v>
      </c>
      <c r="BF153" s="239">
        <f>IF(N153="snížená",J153,0)</f>
        <v>0</v>
      </c>
      <c r="BG153" s="239">
        <f>IF(N153="zákl. přenesená",J153,0)</f>
        <v>0</v>
      </c>
      <c r="BH153" s="239">
        <f>IF(N153="sníž. přenesená",J153,0)</f>
        <v>0</v>
      </c>
      <c r="BI153" s="239">
        <f>IF(N153="nulová",J153,0)</f>
        <v>0</v>
      </c>
      <c r="BJ153" s="18" t="s">
        <v>83</v>
      </c>
      <c r="BK153" s="239">
        <f>ROUND(I153*H153,2)</f>
        <v>0</v>
      </c>
      <c r="BL153" s="18" t="s">
        <v>303</v>
      </c>
      <c r="BM153" s="238" t="s">
        <v>2874</v>
      </c>
    </row>
    <row r="154" s="2" customFormat="1">
      <c r="A154" s="39"/>
      <c r="B154" s="40"/>
      <c r="C154" s="41"/>
      <c r="D154" s="240" t="s">
        <v>216</v>
      </c>
      <c r="E154" s="41"/>
      <c r="F154" s="241" t="s">
        <v>2875</v>
      </c>
      <c r="G154" s="41"/>
      <c r="H154" s="41"/>
      <c r="I154" s="242"/>
      <c r="J154" s="41"/>
      <c r="K154" s="41"/>
      <c r="L154" s="45"/>
      <c r="M154" s="243"/>
      <c r="N154" s="244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216</v>
      </c>
      <c r="AU154" s="18" t="s">
        <v>85</v>
      </c>
    </row>
    <row r="155" s="14" customFormat="1">
      <c r="A155" s="14"/>
      <c r="B155" s="256"/>
      <c r="C155" s="257"/>
      <c r="D155" s="247" t="s">
        <v>218</v>
      </c>
      <c r="E155" s="258" t="s">
        <v>1</v>
      </c>
      <c r="F155" s="259" t="s">
        <v>2876</v>
      </c>
      <c r="G155" s="257"/>
      <c r="H155" s="260">
        <v>7.5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6" t="s">
        <v>218</v>
      </c>
      <c r="AU155" s="266" t="s">
        <v>85</v>
      </c>
      <c r="AV155" s="14" t="s">
        <v>85</v>
      </c>
      <c r="AW155" s="14" t="s">
        <v>32</v>
      </c>
      <c r="AX155" s="14" t="s">
        <v>83</v>
      </c>
      <c r="AY155" s="266" t="s">
        <v>205</v>
      </c>
    </row>
    <row r="156" s="2" customFormat="1" ht="16.5" customHeight="1">
      <c r="A156" s="39"/>
      <c r="B156" s="40"/>
      <c r="C156" s="289" t="s">
        <v>341</v>
      </c>
      <c r="D156" s="289" t="s">
        <v>386</v>
      </c>
      <c r="E156" s="290" t="s">
        <v>2877</v>
      </c>
      <c r="F156" s="291" t="s">
        <v>2878</v>
      </c>
      <c r="G156" s="292" t="s">
        <v>255</v>
      </c>
      <c r="H156" s="293">
        <v>7.875</v>
      </c>
      <c r="I156" s="294"/>
      <c r="J156" s="295">
        <f>ROUND(I156*H156,2)</f>
        <v>0</v>
      </c>
      <c r="K156" s="291" t="s">
        <v>212</v>
      </c>
      <c r="L156" s="296"/>
      <c r="M156" s="297" t="s">
        <v>1</v>
      </c>
      <c r="N156" s="298" t="s">
        <v>41</v>
      </c>
      <c r="O156" s="92"/>
      <c r="P156" s="236">
        <f>O156*H156</f>
        <v>0</v>
      </c>
      <c r="Q156" s="236">
        <v>0.00032000000000000003</v>
      </c>
      <c r="R156" s="236">
        <f>Q156*H156</f>
        <v>0.0025200000000000001</v>
      </c>
      <c r="S156" s="236">
        <v>0</v>
      </c>
      <c r="T156" s="237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8" t="s">
        <v>276</v>
      </c>
      <c r="AT156" s="238" t="s">
        <v>386</v>
      </c>
      <c r="AU156" s="238" t="s">
        <v>85</v>
      </c>
      <c r="AY156" s="18" t="s">
        <v>205</v>
      </c>
      <c r="BE156" s="239">
        <f>IF(N156="základní",J156,0)</f>
        <v>0</v>
      </c>
      <c r="BF156" s="239">
        <f>IF(N156="snížená",J156,0)</f>
        <v>0</v>
      </c>
      <c r="BG156" s="239">
        <f>IF(N156="zákl. přenesená",J156,0)</f>
        <v>0</v>
      </c>
      <c r="BH156" s="239">
        <f>IF(N156="sníž. přenesená",J156,0)</f>
        <v>0</v>
      </c>
      <c r="BI156" s="239">
        <f>IF(N156="nulová",J156,0)</f>
        <v>0</v>
      </c>
      <c r="BJ156" s="18" t="s">
        <v>83</v>
      </c>
      <c r="BK156" s="239">
        <f>ROUND(I156*H156,2)</f>
        <v>0</v>
      </c>
      <c r="BL156" s="18" t="s">
        <v>213</v>
      </c>
      <c r="BM156" s="238" t="s">
        <v>2879</v>
      </c>
    </row>
    <row r="157" s="14" customFormat="1">
      <c r="A157" s="14"/>
      <c r="B157" s="256"/>
      <c r="C157" s="257"/>
      <c r="D157" s="247" t="s">
        <v>218</v>
      </c>
      <c r="E157" s="257"/>
      <c r="F157" s="259" t="s">
        <v>2880</v>
      </c>
      <c r="G157" s="257"/>
      <c r="H157" s="260">
        <v>7.875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6" t="s">
        <v>218</v>
      </c>
      <c r="AU157" s="266" t="s">
        <v>85</v>
      </c>
      <c r="AV157" s="14" t="s">
        <v>85</v>
      </c>
      <c r="AW157" s="14" t="s">
        <v>4</v>
      </c>
      <c r="AX157" s="14" t="s">
        <v>83</v>
      </c>
      <c r="AY157" s="266" t="s">
        <v>205</v>
      </c>
    </row>
    <row r="158" s="2" customFormat="1" ht="37.8" customHeight="1">
      <c r="A158" s="39"/>
      <c r="B158" s="40"/>
      <c r="C158" s="227" t="s">
        <v>303</v>
      </c>
      <c r="D158" s="227" t="s">
        <v>208</v>
      </c>
      <c r="E158" s="228" t="s">
        <v>2881</v>
      </c>
      <c r="F158" s="229" t="s">
        <v>2882</v>
      </c>
      <c r="G158" s="230" t="s">
        <v>398</v>
      </c>
      <c r="H158" s="231">
        <v>0.59999999999999998</v>
      </c>
      <c r="I158" s="232"/>
      <c r="J158" s="233">
        <f>ROUND(I158*H158,2)</f>
        <v>0</v>
      </c>
      <c r="K158" s="229" t="s">
        <v>212</v>
      </c>
      <c r="L158" s="45"/>
      <c r="M158" s="234" t="s">
        <v>1</v>
      </c>
      <c r="N158" s="235" t="s">
        <v>41</v>
      </c>
      <c r="O158" s="92"/>
      <c r="P158" s="236">
        <f>O158*H158</f>
        <v>0</v>
      </c>
      <c r="Q158" s="236">
        <v>0</v>
      </c>
      <c r="R158" s="236">
        <f>Q158*H158</f>
        <v>0</v>
      </c>
      <c r="S158" s="236">
        <v>0</v>
      </c>
      <c r="T158" s="237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8" t="s">
        <v>303</v>
      </c>
      <c r="AT158" s="238" t="s">
        <v>208</v>
      </c>
      <c r="AU158" s="238" t="s">
        <v>85</v>
      </c>
      <c r="AY158" s="18" t="s">
        <v>205</v>
      </c>
      <c r="BE158" s="239">
        <f>IF(N158="základní",J158,0)</f>
        <v>0</v>
      </c>
      <c r="BF158" s="239">
        <f>IF(N158="snížená",J158,0)</f>
        <v>0</v>
      </c>
      <c r="BG158" s="239">
        <f>IF(N158="zákl. přenesená",J158,0)</f>
        <v>0</v>
      </c>
      <c r="BH158" s="239">
        <f>IF(N158="sníž. přenesená",J158,0)</f>
        <v>0</v>
      </c>
      <c r="BI158" s="239">
        <f>IF(N158="nulová",J158,0)</f>
        <v>0</v>
      </c>
      <c r="BJ158" s="18" t="s">
        <v>83</v>
      </c>
      <c r="BK158" s="239">
        <f>ROUND(I158*H158,2)</f>
        <v>0</v>
      </c>
      <c r="BL158" s="18" t="s">
        <v>303</v>
      </c>
      <c r="BM158" s="238" t="s">
        <v>2883</v>
      </c>
    </row>
    <row r="159" s="2" customFormat="1">
      <c r="A159" s="39"/>
      <c r="B159" s="40"/>
      <c r="C159" s="41"/>
      <c r="D159" s="240" t="s">
        <v>216</v>
      </c>
      <c r="E159" s="41"/>
      <c r="F159" s="241" t="s">
        <v>2884</v>
      </c>
      <c r="G159" s="41"/>
      <c r="H159" s="41"/>
      <c r="I159" s="242"/>
      <c r="J159" s="41"/>
      <c r="K159" s="41"/>
      <c r="L159" s="45"/>
      <c r="M159" s="243"/>
      <c r="N159" s="244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216</v>
      </c>
      <c r="AU159" s="18" t="s">
        <v>85</v>
      </c>
    </row>
    <row r="160" s="14" customFormat="1">
      <c r="A160" s="14"/>
      <c r="B160" s="256"/>
      <c r="C160" s="257"/>
      <c r="D160" s="247" t="s">
        <v>218</v>
      </c>
      <c r="E160" s="258" t="s">
        <v>1</v>
      </c>
      <c r="F160" s="259" t="s">
        <v>2885</v>
      </c>
      <c r="G160" s="257"/>
      <c r="H160" s="260">
        <v>0.59999999999999998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6" t="s">
        <v>218</v>
      </c>
      <c r="AU160" s="266" t="s">
        <v>85</v>
      </c>
      <c r="AV160" s="14" t="s">
        <v>85</v>
      </c>
      <c r="AW160" s="14" t="s">
        <v>32</v>
      </c>
      <c r="AX160" s="14" t="s">
        <v>83</v>
      </c>
      <c r="AY160" s="266" t="s">
        <v>205</v>
      </c>
    </row>
    <row r="161" s="2" customFormat="1" ht="16.5" customHeight="1">
      <c r="A161" s="39"/>
      <c r="B161" s="40"/>
      <c r="C161" s="289" t="s">
        <v>353</v>
      </c>
      <c r="D161" s="289" t="s">
        <v>386</v>
      </c>
      <c r="E161" s="290" t="s">
        <v>2886</v>
      </c>
      <c r="F161" s="291" t="s">
        <v>2887</v>
      </c>
      <c r="G161" s="292" t="s">
        <v>1634</v>
      </c>
      <c r="H161" s="293">
        <v>2.1000000000000001</v>
      </c>
      <c r="I161" s="294"/>
      <c r="J161" s="295">
        <f>ROUND(I161*H161,2)</f>
        <v>0</v>
      </c>
      <c r="K161" s="291" t="s">
        <v>212</v>
      </c>
      <c r="L161" s="296"/>
      <c r="M161" s="297" t="s">
        <v>1</v>
      </c>
      <c r="N161" s="298" t="s">
        <v>41</v>
      </c>
      <c r="O161" s="92"/>
      <c r="P161" s="236">
        <f>O161*H161</f>
        <v>0</v>
      </c>
      <c r="Q161" s="236">
        <v>0.001</v>
      </c>
      <c r="R161" s="236">
        <f>Q161*H161</f>
        <v>0.0021000000000000003</v>
      </c>
      <c r="S161" s="236">
        <v>0</v>
      </c>
      <c r="T161" s="237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8" t="s">
        <v>276</v>
      </c>
      <c r="AT161" s="238" t="s">
        <v>386</v>
      </c>
      <c r="AU161" s="238" t="s">
        <v>85</v>
      </c>
      <c r="AY161" s="18" t="s">
        <v>205</v>
      </c>
      <c r="BE161" s="239">
        <f>IF(N161="základní",J161,0)</f>
        <v>0</v>
      </c>
      <c r="BF161" s="239">
        <f>IF(N161="snížená",J161,0)</f>
        <v>0</v>
      </c>
      <c r="BG161" s="239">
        <f>IF(N161="zákl. přenesená",J161,0)</f>
        <v>0</v>
      </c>
      <c r="BH161" s="239">
        <f>IF(N161="sníž. přenesená",J161,0)</f>
        <v>0</v>
      </c>
      <c r="BI161" s="239">
        <f>IF(N161="nulová",J161,0)</f>
        <v>0</v>
      </c>
      <c r="BJ161" s="18" t="s">
        <v>83</v>
      </c>
      <c r="BK161" s="239">
        <f>ROUND(I161*H161,2)</f>
        <v>0</v>
      </c>
      <c r="BL161" s="18" t="s">
        <v>213</v>
      </c>
      <c r="BM161" s="238" t="s">
        <v>2888</v>
      </c>
    </row>
    <row r="162" s="14" customFormat="1">
      <c r="A162" s="14"/>
      <c r="B162" s="256"/>
      <c r="C162" s="257"/>
      <c r="D162" s="247" t="s">
        <v>218</v>
      </c>
      <c r="E162" s="257"/>
      <c r="F162" s="259" t="s">
        <v>2889</v>
      </c>
      <c r="G162" s="257"/>
      <c r="H162" s="260">
        <v>2.1000000000000001</v>
      </c>
      <c r="I162" s="261"/>
      <c r="J162" s="257"/>
      <c r="K162" s="257"/>
      <c r="L162" s="262"/>
      <c r="M162" s="263"/>
      <c r="N162" s="264"/>
      <c r="O162" s="264"/>
      <c r="P162" s="264"/>
      <c r="Q162" s="264"/>
      <c r="R162" s="264"/>
      <c r="S162" s="264"/>
      <c r="T162" s="26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6" t="s">
        <v>218</v>
      </c>
      <c r="AU162" s="266" t="s">
        <v>85</v>
      </c>
      <c r="AV162" s="14" t="s">
        <v>85</v>
      </c>
      <c r="AW162" s="14" t="s">
        <v>4</v>
      </c>
      <c r="AX162" s="14" t="s">
        <v>83</v>
      </c>
      <c r="AY162" s="266" t="s">
        <v>205</v>
      </c>
    </row>
    <row r="163" s="2" customFormat="1" ht="16.5" customHeight="1">
      <c r="A163" s="39"/>
      <c r="B163" s="40"/>
      <c r="C163" s="227" t="s">
        <v>365</v>
      </c>
      <c r="D163" s="227" t="s">
        <v>208</v>
      </c>
      <c r="E163" s="228" t="s">
        <v>2890</v>
      </c>
      <c r="F163" s="229" t="s">
        <v>2891</v>
      </c>
      <c r="G163" s="230" t="s">
        <v>547</v>
      </c>
      <c r="H163" s="231">
        <v>4</v>
      </c>
      <c r="I163" s="232"/>
      <c r="J163" s="233">
        <f>ROUND(I163*H163,2)</f>
        <v>0</v>
      </c>
      <c r="K163" s="229" t="s">
        <v>212</v>
      </c>
      <c r="L163" s="45"/>
      <c r="M163" s="234" t="s">
        <v>1</v>
      </c>
      <c r="N163" s="235" t="s">
        <v>41</v>
      </c>
      <c r="O163" s="92"/>
      <c r="P163" s="236">
        <f>O163*H163</f>
        <v>0</v>
      </c>
      <c r="Q163" s="236">
        <v>0.00011</v>
      </c>
      <c r="R163" s="236">
        <f>Q163*H163</f>
        <v>0.00044000000000000002</v>
      </c>
      <c r="S163" s="236">
        <v>0</v>
      </c>
      <c r="T163" s="237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8" t="s">
        <v>213</v>
      </c>
      <c r="AT163" s="238" t="s">
        <v>208</v>
      </c>
      <c r="AU163" s="238" t="s">
        <v>85</v>
      </c>
      <c r="AY163" s="18" t="s">
        <v>205</v>
      </c>
      <c r="BE163" s="239">
        <f>IF(N163="základní",J163,0)</f>
        <v>0</v>
      </c>
      <c r="BF163" s="239">
        <f>IF(N163="snížená",J163,0)</f>
        <v>0</v>
      </c>
      <c r="BG163" s="239">
        <f>IF(N163="zákl. přenesená",J163,0)</f>
        <v>0</v>
      </c>
      <c r="BH163" s="239">
        <f>IF(N163="sníž. přenesená",J163,0)</f>
        <v>0</v>
      </c>
      <c r="BI163" s="239">
        <f>IF(N163="nulová",J163,0)</f>
        <v>0</v>
      </c>
      <c r="BJ163" s="18" t="s">
        <v>83</v>
      </c>
      <c r="BK163" s="239">
        <f>ROUND(I163*H163,2)</f>
        <v>0</v>
      </c>
      <c r="BL163" s="18" t="s">
        <v>213</v>
      </c>
      <c r="BM163" s="238" t="s">
        <v>2892</v>
      </c>
    </row>
    <row r="164" s="2" customFormat="1">
      <c r="A164" s="39"/>
      <c r="B164" s="40"/>
      <c r="C164" s="41"/>
      <c r="D164" s="240" t="s">
        <v>216</v>
      </c>
      <c r="E164" s="41"/>
      <c r="F164" s="241" t="s">
        <v>2893</v>
      </c>
      <c r="G164" s="41"/>
      <c r="H164" s="41"/>
      <c r="I164" s="242"/>
      <c r="J164" s="41"/>
      <c r="K164" s="41"/>
      <c r="L164" s="45"/>
      <c r="M164" s="243"/>
      <c r="N164" s="244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216</v>
      </c>
      <c r="AU164" s="18" t="s">
        <v>85</v>
      </c>
    </row>
    <row r="165" s="2" customFormat="1" ht="16.5" customHeight="1">
      <c r="A165" s="39"/>
      <c r="B165" s="40"/>
      <c r="C165" s="289" t="s">
        <v>372</v>
      </c>
      <c r="D165" s="289" t="s">
        <v>386</v>
      </c>
      <c r="E165" s="290" t="s">
        <v>2894</v>
      </c>
      <c r="F165" s="291" t="s">
        <v>2895</v>
      </c>
      <c r="G165" s="292" t="s">
        <v>547</v>
      </c>
      <c r="H165" s="293">
        <v>1</v>
      </c>
      <c r="I165" s="294"/>
      <c r="J165" s="295">
        <f>ROUND(I165*H165,2)</f>
        <v>0</v>
      </c>
      <c r="K165" s="291" t="s">
        <v>755</v>
      </c>
      <c r="L165" s="296"/>
      <c r="M165" s="297" t="s">
        <v>1</v>
      </c>
      <c r="N165" s="298" t="s">
        <v>41</v>
      </c>
      <c r="O165" s="92"/>
      <c r="P165" s="236">
        <f>O165*H165</f>
        <v>0</v>
      </c>
      <c r="Q165" s="236">
        <v>0.010999999999999999</v>
      </c>
      <c r="R165" s="236">
        <f>Q165*H165</f>
        <v>0.010999999999999999</v>
      </c>
      <c r="S165" s="236">
        <v>0</v>
      </c>
      <c r="T165" s="237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8" t="s">
        <v>276</v>
      </c>
      <c r="AT165" s="238" t="s">
        <v>386</v>
      </c>
      <c r="AU165" s="238" t="s">
        <v>85</v>
      </c>
      <c r="AY165" s="18" t="s">
        <v>205</v>
      </c>
      <c r="BE165" s="239">
        <f>IF(N165="základní",J165,0)</f>
        <v>0</v>
      </c>
      <c r="BF165" s="239">
        <f>IF(N165="snížená",J165,0)</f>
        <v>0</v>
      </c>
      <c r="BG165" s="239">
        <f>IF(N165="zákl. přenesená",J165,0)</f>
        <v>0</v>
      </c>
      <c r="BH165" s="239">
        <f>IF(N165="sníž. přenesená",J165,0)</f>
        <v>0</v>
      </c>
      <c r="BI165" s="239">
        <f>IF(N165="nulová",J165,0)</f>
        <v>0</v>
      </c>
      <c r="BJ165" s="18" t="s">
        <v>83</v>
      </c>
      <c r="BK165" s="239">
        <f>ROUND(I165*H165,2)</f>
        <v>0</v>
      </c>
      <c r="BL165" s="18" t="s">
        <v>213</v>
      </c>
      <c r="BM165" s="238" t="s">
        <v>2896</v>
      </c>
    </row>
    <row r="166" s="14" customFormat="1">
      <c r="A166" s="14"/>
      <c r="B166" s="256"/>
      <c r="C166" s="257"/>
      <c r="D166" s="247" t="s">
        <v>218</v>
      </c>
      <c r="E166" s="258" t="s">
        <v>1</v>
      </c>
      <c r="F166" s="259" t="s">
        <v>2897</v>
      </c>
      <c r="G166" s="257"/>
      <c r="H166" s="260">
        <v>1</v>
      </c>
      <c r="I166" s="261"/>
      <c r="J166" s="257"/>
      <c r="K166" s="257"/>
      <c r="L166" s="262"/>
      <c r="M166" s="263"/>
      <c r="N166" s="264"/>
      <c r="O166" s="264"/>
      <c r="P166" s="264"/>
      <c r="Q166" s="264"/>
      <c r="R166" s="264"/>
      <c r="S166" s="264"/>
      <c r="T166" s="26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6" t="s">
        <v>218</v>
      </c>
      <c r="AU166" s="266" t="s">
        <v>85</v>
      </c>
      <c r="AV166" s="14" t="s">
        <v>85</v>
      </c>
      <c r="AW166" s="14" t="s">
        <v>32</v>
      </c>
      <c r="AX166" s="14" t="s">
        <v>76</v>
      </c>
      <c r="AY166" s="266" t="s">
        <v>205</v>
      </c>
    </row>
    <row r="167" s="15" customFormat="1">
      <c r="A167" s="15"/>
      <c r="B167" s="267"/>
      <c r="C167" s="268"/>
      <c r="D167" s="247" t="s">
        <v>218</v>
      </c>
      <c r="E167" s="269" t="s">
        <v>1</v>
      </c>
      <c r="F167" s="270" t="s">
        <v>229</v>
      </c>
      <c r="G167" s="268"/>
      <c r="H167" s="271">
        <v>1</v>
      </c>
      <c r="I167" s="272"/>
      <c r="J167" s="268"/>
      <c r="K167" s="268"/>
      <c r="L167" s="273"/>
      <c r="M167" s="274"/>
      <c r="N167" s="275"/>
      <c r="O167" s="275"/>
      <c r="P167" s="275"/>
      <c r="Q167" s="275"/>
      <c r="R167" s="275"/>
      <c r="S167" s="275"/>
      <c r="T167" s="27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7" t="s">
        <v>218</v>
      </c>
      <c r="AU167" s="277" t="s">
        <v>85</v>
      </c>
      <c r="AV167" s="15" t="s">
        <v>213</v>
      </c>
      <c r="AW167" s="15" t="s">
        <v>32</v>
      </c>
      <c r="AX167" s="15" t="s">
        <v>83</v>
      </c>
      <c r="AY167" s="277" t="s">
        <v>205</v>
      </c>
    </row>
    <row r="168" s="2" customFormat="1" ht="16.5" customHeight="1">
      <c r="A168" s="39"/>
      <c r="B168" s="40"/>
      <c r="C168" s="289" t="s">
        <v>377</v>
      </c>
      <c r="D168" s="289" t="s">
        <v>386</v>
      </c>
      <c r="E168" s="290" t="s">
        <v>2898</v>
      </c>
      <c r="F168" s="291" t="s">
        <v>2899</v>
      </c>
      <c r="G168" s="292" t="s">
        <v>547</v>
      </c>
      <c r="H168" s="293">
        <v>2</v>
      </c>
      <c r="I168" s="294"/>
      <c r="J168" s="295">
        <f>ROUND(I168*H168,2)</f>
        <v>0</v>
      </c>
      <c r="K168" s="291" t="s">
        <v>755</v>
      </c>
      <c r="L168" s="296"/>
      <c r="M168" s="297" t="s">
        <v>1</v>
      </c>
      <c r="N168" s="298" t="s">
        <v>41</v>
      </c>
      <c r="O168" s="92"/>
      <c r="P168" s="236">
        <f>O168*H168</f>
        <v>0</v>
      </c>
      <c r="Q168" s="236">
        <v>0.012</v>
      </c>
      <c r="R168" s="236">
        <f>Q168*H168</f>
        <v>0.024</v>
      </c>
      <c r="S168" s="236">
        <v>0</v>
      </c>
      <c r="T168" s="237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8" t="s">
        <v>276</v>
      </c>
      <c r="AT168" s="238" t="s">
        <v>386</v>
      </c>
      <c r="AU168" s="238" t="s">
        <v>85</v>
      </c>
      <c r="AY168" s="18" t="s">
        <v>205</v>
      </c>
      <c r="BE168" s="239">
        <f>IF(N168="základní",J168,0)</f>
        <v>0</v>
      </c>
      <c r="BF168" s="239">
        <f>IF(N168="snížená",J168,0)</f>
        <v>0</v>
      </c>
      <c r="BG168" s="239">
        <f>IF(N168="zákl. přenesená",J168,0)</f>
        <v>0</v>
      </c>
      <c r="BH168" s="239">
        <f>IF(N168="sníž. přenesená",J168,0)</f>
        <v>0</v>
      </c>
      <c r="BI168" s="239">
        <f>IF(N168="nulová",J168,0)</f>
        <v>0</v>
      </c>
      <c r="BJ168" s="18" t="s">
        <v>83</v>
      </c>
      <c r="BK168" s="239">
        <f>ROUND(I168*H168,2)</f>
        <v>0</v>
      </c>
      <c r="BL168" s="18" t="s">
        <v>213</v>
      </c>
      <c r="BM168" s="238" t="s">
        <v>2900</v>
      </c>
    </row>
    <row r="169" s="14" customFormat="1">
      <c r="A169" s="14"/>
      <c r="B169" s="256"/>
      <c r="C169" s="257"/>
      <c r="D169" s="247" t="s">
        <v>218</v>
      </c>
      <c r="E169" s="258" t="s">
        <v>1</v>
      </c>
      <c r="F169" s="259" t="s">
        <v>2901</v>
      </c>
      <c r="G169" s="257"/>
      <c r="H169" s="260">
        <v>2</v>
      </c>
      <c r="I169" s="261"/>
      <c r="J169" s="257"/>
      <c r="K169" s="257"/>
      <c r="L169" s="262"/>
      <c r="M169" s="263"/>
      <c r="N169" s="264"/>
      <c r="O169" s="264"/>
      <c r="P169" s="264"/>
      <c r="Q169" s="264"/>
      <c r="R169" s="264"/>
      <c r="S169" s="264"/>
      <c r="T169" s="26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6" t="s">
        <v>218</v>
      </c>
      <c r="AU169" s="266" t="s">
        <v>85</v>
      </c>
      <c r="AV169" s="14" t="s">
        <v>85</v>
      </c>
      <c r="AW169" s="14" t="s">
        <v>32</v>
      </c>
      <c r="AX169" s="14" t="s">
        <v>76</v>
      </c>
      <c r="AY169" s="266" t="s">
        <v>205</v>
      </c>
    </row>
    <row r="170" s="15" customFormat="1">
      <c r="A170" s="15"/>
      <c r="B170" s="267"/>
      <c r="C170" s="268"/>
      <c r="D170" s="247" t="s">
        <v>218</v>
      </c>
      <c r="E170" s="269" t="s">
        <v>1</v>
      </c>
      <c r="F170" s="270" t="s">
        <v>229</v>
      </c>
      <c r="G170" s="268"/>
      <c r="H170" s="271">
        <v>2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7" t="s">
        <v>218</v>
      </c>
      <c r="AU170" s="277" t="s">
        <v>85</v>
      </c>
      <c r="AV170" s="15" t="s">
        <v>213</v>
      </c>
      <c r="AW170" s="15" t="s">
        <v>32</v>
      </c>
      <c r="AX170" s="15" t="s">
        <v>83</v>
      </c>
      <c r="AY170" s="277" t="s">
        <v>205</v>
      </c>
    </row>
    <row r="171" s="2" customFormat="1" ht="16.5" customHeight="1">
      <c r="A171" s="39"/>
      <c r="B171" s="40"/>
      <c r="C171" s="289" t="s">
        <v>7</v>
      </c>
      <c r="D171" s="289" t="s">
        <v>386</v>
      </c>
      <c r="E171" s="290" t="s">
        <v>2902</v>
      </c>
      <c r="F171" s="291" t="s">
        <v>2903</v>
      </c>
      <c r="G171" s="292" t="s">
        <v>547</v>
      </c>
      <c r="H171" s="293">
        <v>1</v>
      </c>
      <c r="I171" s="294"/>
      <c r="J171" s="295">
        <f>ROUND(I171*H171,2)</f>
        <v>0</v>
      </c>
      <c r="K171" s="291" t="s">
        <v>755</v>
      </c>
      <c r="L171" s="296"/>
      <c r="M171" s="297" t="s">
        <v>1</v>
      </c>
      <c r="N171" s="298" t="s">
        <v>41</v>
      </c>
      <c r="O171" s="92"/>
      <c r="P171" s="236">
        <f>O171*H171</f>
        <v>0</v>
      </c>
      <c r="Q171" s="236">
        <v>0.014</v>
      </c>
      <c r="R171" s="236">
        <f>Q171*H171</f>
        <v>0.014</v>
      </c>
      <c r="S171" s="236">
        <v>0</v>
      </c>
      <c r="T171" s="237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8" t="s">
        <v>276</v>
      </c>
      <c r="AT171" s="238" t="s">
        <v>386</v>
      </c>
      <c r="AU171" s="238" t="s">
        <v>85</v>
      </c>
      <c r="AY171" s="18" t="s">
        <v>205</v>
      </c>
      <c r="BE171" s="239">
        <f>IF(N171="základní",J171,0)</f>
        <v>0</v>
      </c>
      <c r="BF171" s="239">
        <f>IF(N171="snížená",J171,0)</f>
        <v>0</v>
      </c>
      <c r="BG171" s="239">
        <f>IF(N171="zákl. přenesená",J171,0)</f>
        <v>0</v>
      </c>
      <c r="BH171" s="239">
        <f>IF(N171="sníž. přenesená",J171,0)</f>
        <v>0</v>
      </c>
      <c r="BI171" s="239">
        <f>IF(N171="nulová",J171,0)</f>
        <v>0</v>
      </c>
      <c r="BJ171" s="18" t="s">
        <v>83</v>
      </c>
      <c r="BK171" s="239">
        <f>ROUND(I171*H171,2)</f>
        <v>0</v>
      </c>
      <c r="BL171" s="18" t="s">
        <v>213</v>
      </c>
      <c r="BM171" s="238" t="s">
        <v>2904</v>
      </c>
    </row>
    <row r="172" s="14" customFormat="1">
      <c r="A172" s="14"/>
      <c r="B172" s="256"/>
      <c r="C172" s="257"/>
      <c r="D172" s="247" t="s">
        <v>218</v>
      </c>
      <c r="E172" s="258" t="s">
        <v>1</v>
      </c>
      <c r="F172" s="259" t="s">
        <v>2905</v>
      </c>
      <c r="G172" s="257"/>
      <c r="H172" s="260">
        <v>1</v>
      </c>
      <c r="I172" s="261"/>
      <c r="J172" s="257"/>
      <c r="K172" s="257"/>
      <c r="L172" s="262"/>
      <c r="M172" s="263"/>
      <c r="N172" s="264"/>
      <c r="O172" s="264"/>
      <c r="P172" s="264"/>
      <c r="Q172" s="264"/>
      <c r="R172" s="264"/>
      <c r="S172" s="264"/>
      <c r="T172" s="26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6" t="s">
        <v>218</v>
      </c>
      <c r="AU172" s="266" t="s">
        <v>85</v>
      </c>
      <c r="AV172" s="14" t="s">
        <v>85</v>
      </c>
      <c r="AW172" s="14" t="s">
        <v>32</v>
      </c>
      <c r="AX172" s="14" t="s">
        <v>76</v>
      </c>
      <c r="AY172" s="266" t="s">
        <v>205</v>
      </c>
    </row>
    <row r="173" s="15" customFormat="1">
      <c r="A173" s="15"/>
      <c r="B173" s="267"/>
      <c r="C173" s="268"/>
      <c r="D173" s="247" t="s">
        <v>218</v>
      </c>
      <c r="E173" s="269" t="s">
        <v>1</v>
      </c>
      <c r="F173" s="270" t="s">
        <v>229</v>
      </c>
      <c r="G173" s="268"/>
      <c r="H173" s="271">
        <v>1</v>
      </c>
      <c r="I173" s="272"/>
      <c r="J173" s="268"/>
      <c r="K173" s="268"/>
      <c r="L173" s="273"/>
      <c r="M173" s="274"/>
      <c r="N173" s="275"/>
      <c r="O173" s="275"/>
      <c r="P173" s="275"/>
      <c r="Q173" s="275"/>
      <c r="R173" s="275"/>
      <c r="S173" s="275"/>
      <c r="T173" s="27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7" t="s">
        <v>218</v>
      </c>
      <c r="AU173" s="277" t="s">
        <v>85</v>
      </c>
      <c r="AV173" s="15" t="s">
        <v>213</v>
      </c>
      <c r="AW173" s="15" t="s">
        <v>32</v>
      </c>
      <c r="AX173" s="15" t="s">
        <v>83</v>
      </c>
      <c r="AY173" s="277" t="s">
        <v>205</v>
      </c>
    </row>
    <row r="174" s="2" customFormat="1" ht="24.15" customHeight="1">
      <c r="A174" s="39"/>
      <c r="B174" s="40"/>
      <c r="C174" s="227" t="s">
        <v>395</v>
      </c>
      <c r="D174" s="227" t="s">
        <v>208</v>
      </c>
      <c r="E174" s="228" t="s">
        <v>2820</v>
      </c>
      <c r="F174" s="229" t="s">
        <v>2821</v>
      </c>
      <c r="G174" s="230" t="s">
        <v>547</v>
      </c>
      <c r="H174" s="231">
        <v>30</v>
      </c>
      <c r="I174" s="232"/>
      <c r="J174" s="233">
        <f>ROUND(I174*H174,2)</f>
        <v>0</v>
      </c>
      <c r="K174" s="229" t="s">
        <v>212</v>
      </c>
      <c r="L174" s="45"/>
      <c r="M174" s="234" t="s">
        <v>1</v>
      </c>
      <c r="N174" s="235" t="s">
        <v>41</v>
      </c>
      <c r="O174" s="92"/>
      <c r="P174" s="236">
        <f>O174*H174</f>
        <v>0</v>
      </c>
      <c r="Q174" s="236">
        <v>0</v>
      </c>
      <c r="R174" s="236">
        <f>Q174*H174</f>
        <v>0</v>
      </c>
      <c r="S174" s="236">
        <v>0</v>
      </c>
      <c r="T174" s="237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8" t="s">
        <v>213</v>
      </c>
      <c r="AT174" s="238" t="s">
        <v>208</v>
      </c>
      <c r="AU174" s="238" t="s">
        <v>85</v>
      </c>
      <c r="AY174" s="18" t="s">
        <v>205</v>
      </c>
      <c r="BE174" s="239">
        <f>IF(N174="základní",J174,0)</f>
        <v>0</v>
      </c>
      <c r="BF174" s="239">
        <f>IF(N174="snížená",J174,0)</f>
        <v>0</v>
      </c>
      <c r="BG174" s="239">
        <f>IF(N174="zákl. přenesená",J174,0)</f>
        <v>0</v>
      </c>
      <c r="BH174" s="239">
        <f>IF(N174="sníž. přenesená",J174,0)</f>
        <v>0</v>
      </c>
      <c r="BI174" s="239">
        <f>IF(N174="nulová",J174,0)</f>
        <v>0</v>
      </c>
      <c r="BJ174" s="18" t="s">
        <v>83</v>
      </c>
      <c r="BK174" s="239">
        <f>ROUND(I174*H174,2)</f>
        <v>0</v>
      </c>
      <c r="BL174" s="18" t="s">
        <v>213</v>
      </c>
      <c r="BM174" s="238" t="s">
        <v>2906</v>
      </c>
    </row>
    <row r="175" s="2" customFormat="1">
      <c r="A175" s="39"/>
      <c r="B175" s="40"/>
      <c r="C175" s="41"/>
      <c r="D175" s="240" t="s">
        <v>216</v>
      </c>
      <c r="E175" s="41"/>
      <c r="F175" s="241" t="s">
        <v>2823</v>
      </c>
      <c r="G175" s="41"/>
      <c r="H175" s="41"/>
      <c r="I175" s="242"/>
      <c r="J175" s="41"/>
      <c r="K175" s="41"/>
      <c r="L175" s="45"/>
      <c r="M175" s="243"/>
      <c r="N175" s="244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216</v>
      </c>
      <c r="AU175" s="18" t="s">
        <v>85</v>
      </c>
    </row>
    <row r="176" s="14" customFormat="1">
      <c r="A176" s="14"/>
      <c r="B176" s="256"/>
      <c r="C176" s="257"/>
      <c r="D176" s="247" t="s">
        <v>218</v>
      </c>
      <c r="E176" s="257"/>
      <c r="F176" s="259" t="s">
        <v>2907</v>
      </c>
      <c r="G176" s="257"/>
      <c r="H176" s="260">
        <v>30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6" t="s">
        <v>218</v>
      </c>
      <c r="AU176" s="266" t="s">
        <v>85</v>
      </c>
      <c r="AV176" s="14" t="s">
        <v>85</v>
      </c>
      <c r="AW176" s="14" t="s">
        <v>4</v>
      </c>
      <c r="AX176" s="14" t="s">
        <v>83</v>
      </c>
      <c r="AY176" s="266" t="s">
        <v>205</v>
      </c>
    </row>
    <row r="177" s="2" customFormat="1" ht="21.75" customHeight="1">
      <c r="A177" s="39"/>
      <c r="B177" s="40"/>
      <c r="C177" s="289" t="s">
        <v>405</v>
      </c>
      <c r="D177" s="289" t="s">
        <v>386</v>
      </c>
      <c r="E177" s="290" t="s">
        <v>2908</v>
      </c>
      <c r="F177" s="291" t="s">
        <v>2909</v>
      </c>
      <c r="G177" s="292" t="s">
        <v>547</v>
      </c>
      <c r="H177" s="293">
        <v>30</v>
      </c>
      <c r="I177" s="294"/>
      <c r="J177" s="295">
        <f>ROUND(I177*H177,2)</f>
        <v>0</v>
      </c>
      <c r="K177" s="291" t="s">
        <v>1</v>
      </c>
      <c r="L177" s="296"/>
      <c r="M177" s="297" t="s">
        <v>1</v>
      </c>
      <c r="N177" s="298" t="s">
        <v>41</v>
      </c>
      <c r="O177" s="92"/>
      <c r="P177" s="236">
        <f>O177*H177</f>
        <v>0</v>
      </c>
      <c r="Q177" s="236">
        <v>0.00040000000000000002</v>
      </c>
      <c r="R177" s="236">
        <f>Q177*H177</f>
        <v>0.012</v>
      </c>
      <c r="S177" s="236">
        <v>0</v>
      </c>
      <c r="T177" s="237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8" t="s">
        <v>276</v>
      </c>
      <c r="AT177" s="238" t="s">
        <v>386</v>
      </c>
      <c r="AU177" s="238" t="s">
        <v>85</v>
      </c>
      <c r="AY177" s="18" t="s">
        <v>205</v>
      </c>
      <c r="BE177" s="239">
        <f>IF(N177="základní",J177,0)</f>
        <v>0</v>
      </c>
      <c r="BF177" s="239">
        <f>IF(N177="snížená",J177,0)</f>
        <v>0</v>
      </c>
      <c r="BG177" s="239">
        <f>IF(N177="zákl. přenesená",J177,0)</f>
        <v>0</v>
      </c>
      <c r="BH177" s="239">
        <f>IF(N177="sníž. přenesená",J177,0)</f>
        <v>0</v>
      </c>
      <c r="BI177" s="239">
        <f>IF(N177="nulová",J177,0)</f>
        <v>0</v>
      </c>
      <c r="BJ177" s="18" t="s">
        <v>83</v>
      </c>
      <c r="BK177" s="239">
        <f>ROUND(I177*H177,2)</f>
        <v>0</v>
      </c>
      <c r="BL177" s="18" t="s">
        <v>213</v>
      </c>
      <c r="BM177" s="238" t="s">
        <v>2910</v>
      </c>
    </row>
    <row r="178" s="14" customFormat="1">
      <c r="A178" s="14"/>
      <c r="B178" s="256"/>
      <c r="C178" s="257"/>
      <c r="D178" s="247" t="s">
        <v>218</v>
      </c>
      <c r="E178" s="258" t="s">
        <v>1</v>
      </c>
      <c r="F178" s="259" t="s">
        <v>341</v>
      </c>
      <c r="G178" s="257"/>
      <c r="H178" s="260">
        <v>15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6" t="s">
        <v>218</v>
      </c>
      <c r="AU178" s="266" t="s">
        <v>85</v>
      </c>
      <c r="AV178" s="14" t="s">
        <v>85</v>
      </c>
      <c r="AW178" s="14" t="s">
        <v>32</v>
      </c>
      <c r="AX178" s="14" t="s">
        <v>76</v>
      </c>
      <c r="AY178" s="266" t="s">
        <v>205</v>
      </c>
    </row>
    <row r="179" s="15" customFormat="1">
      <c r="A179" s="15"/>
      <c r="B179" s="267"/>
      <c r="C179" s="268"/>
      <c r="D179" s="247" t="s">
        <v>218</v>
      </c>
      <c r="E179" s="269" t="s">
        <v>1</v>
      </c>
      <c r="F179" s="270" t="s">
        <v>229</v>
      </c>
      <c r="G179" s="268"/>
      <c r="H179" s="271">
        <v>15</v>
      </c>
      <c r="I179" s="272"/>
      <c r="J179" s="268"/>
      <c r="K179" s="268"/>
      <c r="L179" s="273"/>
      <c r="M179" s="274"/>
      <c r="N179" s="275"/>
      <c r="O179" s="275"/>
      <c r="P179" s="275"/>
      <c r="Q179" s="275"/>
      <c r="R179" s="275"/>
      <c r="S179" s="275"/>
      <c r="T179" s="27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77" t="s">
        <v>218</v>
      </c>
      <c r="AU179" s="277" t="s">
        <v>85</v>
      </c>
      <c r="AV179" s="15" t="s">
        <v>213</v>
      </c>
      <c r="AW179" s="15" t="s">
        <v>32</v>
      </c>
      <c r="AX179" s="15" t="s">
        <v>83</v>
      </c>
      <c r="AY179" s="277" t="s">
        <v>205</v>
      </c>
    </row>
    <row r="180" s="14" customFormat="1">
      <c r="A180" s="14"/>
      <c r="B180" s="256"/>
      <c r="C180" s="257"/>
      <c r="D180" s="247" t="s">
        <v>218</v>
      </c>
      <c r="E180" s="257"/>
      <c r="F180" s="259" t="s">
        <v>2907</v>
      </c>
      <c r="G180" s="257"/>
      <c r="H180" s="260">
        <v>30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6" t="s">
        <v>218</v>
      </c>
      <c r="AU180" s="266" t="s">
        <v>85</v>
      </c>
      <c r="AV180" s="14" t="s">
        <v>85</v>
      </c>
      <c r="AW180" s="14" t="s">
        <v>4</v>
      </c>
      <c r="AX180" s="14" t="s">
        <v>83</v>
      </c>
      <c r="AY180" s="266" t="s">
        <v>205</v>
      </c>
    </row>
    <row r="181" s="2" customFormat="1" ht="16.5" customHeight="1">
      <c r="A181" s="39"/>
      <c r="B181" s="40"/>
      <c r="C181" s="227" t="s">
        <v>412</v>
      </c>
      <c r="D181" s="227" t="s">
        <v>208</v>
      </c>
      <c r="E181" s="228" t="s">
        <v>2911</v>
      </c>
      <c r="F181" s="229" t="s">
        <v>2912</v>
      </c>
      <c r="G181" s="230" t="s">
        <v>547</v>
      </c>
      <c r="H181" s="231">
        <v>15</v>
      </c>
      <c r="I181" s="232"/>
      <c r="J181" s="233">
        <f>ROUND(I181*H181,2)</f>
        <v>0</v>
      </c>
      <c r="K181" s="229" t="s">
        <v>1</v>
      </c>
      <c r="L181" s="45"/>
      <c r="M181" s="234" t="s">
        <v>1</v>
      </c>
      <c r="N181" s="235" t="s">
        <v>41</v>
      </c>
      <c r="O181" s="92"/>
      <c r="P181" s="236">
        <f>O181*H181</f>
        <v>0</v>
      </c>
      <c r="Q181" s="236">
        <v>0</v>
      </c>
      <c r="R181" s="236">
        <f>Q181*H181</f>
        <v>0</v>
      </c>
      <c r="S181" s="236">
        <v>0</v>
      </c>
      <c r="T181" s="237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8" t="s">
        <v>213</v>
      </c>
      <c r="AT181" s="238" t="s">
        <v>208</v>
      </c>
      <c r="AU181" s="238" t="s">
        <v>85</v>
      </c>
      <c r="AY181" s="18" t="s">
        <v>205</v>
      </c>
      <c r="BE181" s="239">
        <f>IF(N181="základní",J181,0)</f>
        <v>0</v>
      </c>
      <c r="BF181" s="239">
        <f>IF(N181="snížená",J181,0)</f>
        <v>0</v>
      </c>
      <c r="BG181" s="239">
        <f>IF(N181="zákl. přenesená",J181,0)</f>
        <v>0</v>
      </c>
      <c r="BH181" s="239">
        <f>IF(N181="sníž. přenesená",J181,0)</f>
        <v>0</v>
      </c>
      <c r="BI181" s="239">
        <f>IF(N181="nulová",J181,0)</f>
        <v>0</v>
      </c>
      <c r="BJ181" s="18" t="s">
        <v>83</v>
      </c>
      <c r="BK181" s="239">
        <f>ROUND(I181*H181,2)</f>
        <v>0</v>
      </c>
      <c r="BL181" s="18" t="s">
        <v>213</v>
      </c>
      <c r="BM181" s="238" t="s">
        <v>2913</v>
      </c>
    </row>
    <row r="182" s="14" customFormat="1">
      <c r="A182" s="14"/>
      <c r="B182" s="256"/>
      <c r="C182" s="257"/>
      <c r="D182" s="247" t="s">
        <v>218</v>
      </c>
      <c r="E182" s="258" t="s">
        <v>1</v>
      </c>
      <c r="F182" s="259" t="s">
        <v>341</v>
      </c>
      <c r="G182" s="257"/>
      <c r="H182" s="260">
        <v>15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6" t="s">
        <v>218</v>
      </c>
      <c r="AU182" s="266" t="s">
        <v>85</v>
      </c>
      <c r="AV182" s="14" t="s">
        <v>85</v>
      </c>
      <c r="AW182" s="14" t="s">
        <v>32</v>
      </c>
      <c r="AX182" s="14" t="s">
        <v>76</v>
      </c>
      <c r="AY182" s="266" t="s">
        <v>205</v>
      </c>
    </row>
    <row r="183" s="15" customFormat="1">
      <c r="A183" s="15"/>
      <c r="B183" s="267"/>
      <c r="C183" s="268"/>
      <c r="D183" s="247" t="s">
        <v>218</v>
      </c>
      <c r="E183" s="269" t="s">
        <v>1</v>
      </c>
      <c r="F183" s="270" t="s">
        <v>229</v>
      </c>
      <c r="G183" s="268"/>
      <c r="H183" s="271">
        <v>15</v>
      </c>
      <c r="I183" s="272"/>
      <c r="J183" s="268"/>
      <c r="K183" s="268"/>
      <c r="L183" s="273"/>
      <c r="M183" s="274"/>
      <c r="N183" s="275"/>
      <c r="O183" s="275"/>
      <c r="P183" s="275"/>
      <c r="Q183" s="275"/>
      <c r="R183" s="275"/>
      <c r="S183" s="275"/>
      <c r="T183" s="27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7" t="s">
        <v>218</v>
      </c>
      <c r="AU183" s="277" t="s">
        <v>85</v>
      </c>
      <c r="AV183" s="15" t="s">
        <v>213</v>
      </c>
      <c r="AW183" s="15" t="s">
        <v>32</v>
      </c>
      <c r="AX183" s="15" t="s">
        <v>83</v>
      </c>
      <c r="AY183" s="277" t="s">
        <v>205</v>
      </c>
    </row>
    <row r="184" s="2" customFormat="1" ht="16.5" customHeight="1">
      <c r="A184" s="39"/>
      <c r="B184" s="40"/>
      <c r="C184" s="289" t="s">
        <v>425</v>
      </c>
      <c r="D184" s="289" t="s">
        <v>386</v>
      </c>
      <c r="E184" s="290" t="s">
        <v>2914</v>
      </c>
      <c r="F184" s="291" t="s">
        <v>2915</v>
      </c>
      <c r="G184" s="292" t="s">
        <v>2869</v>
      </c>
      <c r="H184" s="293">
        <v>4.9500000000000002</v>
      </c>
      <c r="I184" s="294"/>
      <c r="J184" s="295">
        <f>ROUND(I184*H184,2)</f>
        <v>0</v>
      </c>
      <c r="K184" s="291" t="s">
        <v>212</v>
      </c>
      <c r="L184" s="296"/>
      <c r="M184" s="297" t="s">
        <v>1</v>
      </c>
      <c r="N184" s="298" t="s">
        <v>41</v>
      </c>
      <c r="O184" s="92"/>
      <c r="P184" s="236">
        <f>O184*H184</f>
        <v>0</v>
      </c>
      <c r="Q184" s="236">
        <v>0.0018</v>
      </c>
      <c r="R184" s="236">
        <f>Q184*H184</f>
        <v>0.0089099999999999995</v>
      </c>
      <c r="S184" s="236">
        <v>0</v>
      </c>
      <c r="T184" s="237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8" t="s">
        <v>276</v>
      </c>
      <c r="AT184" s="238" t="s">
        <v>386</v>
      </c>
      <c r="AU184" s="238" t="s">
        <v>85</v>
      </c>
      <c r="AY184" s="18" t="s">
        <v>205</v>
      </c>
      <c r="BE184" s="239">
        <f>IF(N184="základní",J184,0)</f>
        <v>0</v>
      </c>
      <c r="BF184" s="239">
        <f>IF(N184="snížená",J184,0)</f>
        <v>0</v>
      </c>
      <c r="BG184" s="239">
        <f>IF(N184="zákl. přenesená",J184,0)</f>
        <v>0</v>
      </c>
      <c r="BH184" s="239">
        <f>IF(N184="sníž. přenesená",J184,0)</f>
        <v>0</v>
      </c>
      <c r="BI184" s="239">
        <f>IF(N184="nulová",J184,0)</f>
        <v>0</v>
      </c>
      <c r="BJ184" s="18" t="s">
        <v>83</v>
      </c>
      <c r="BK184" s="239">
        <f>ROUND(I184*H184,2)</f>
        <v>0</v>
      </c>
      <c r="BL184" s="18" t="s">
        <v>213</v>
      </c>
      <c r="BM184" s="238" t="s">
        <v>2916</v>
      </c>
    </row>
    <row r="185" s="14" customFormat="1">
      <c r="A185" s="14"/>
      <c r="B185" s="256"/>
      <c r="C185" s="257"/>
      <c r="D185" s="247" t="s">
        <v>218</v>
      </c>
      <c r="E185" s="257"/>
      <c r="F185" s="259" t="s">
        <v>2917</v>
      </c>
      <c r="G185" s="257"/>
      <c r="H185" s="260">
        <v>4.9500000000000002</v>
      </c>
      <c r="I185" s="261"/>
      <c r="J185" s="257"/>
      <c r="K185" s="257"/>
      <c r="L185" s="262"/>
      <c r="M185" s="263"/>
      <c r="N185" s="264"/>
      <c r="O185" s="264"/>
      <c r="P185" s="264"/>
      <c r="Q185" s="264"/>
      <c r="R185" s="264"/>
      <c r="S185" s="264"/>
      <c r="T185" s="26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6" t="s">
        <v>218</v>
      </c>
      <c r="AU185" s="266" t="s">
        <v>85</v>
      </c>
      <c r="AV185" s="14" t="s">
        <v>85</v>
      </c>
      <c r="AW185" s="14" t="s">
        <v>4</v>
      </c>
      <c r="AX185" s="14" t="s">
        <v>83</v>
      </c>
      <c r="AY185" s="266" t="s">
        <v>205</v>
      </c>
    </row>
    <row r="186" s="2" customFormat="1" ht="16.5" customHeight="1">
      <c r="A186" s="39"/>
      <c r="B186" s="40"/>
      <c r="C186" s="227" t="s">
        <v>431</v>
      </c>
      <c r="D186" s="227" t="s">
        <v>208</v>
      </c>
      <c r="E186" s="228" t="s">
        <v>2918</v>
      </c>
      <c r="F186" s="229" t="s">
        <v>2919</v>
      </c>
      <c r="G186" s="230" t="s">
        <v>547</v>
      </c>
      <c r="H186" s="231">
        <v>4</v>
      </c>
      <c r="I186" s="232"/>
      <c r="J186" s="233">
        <f>ROUND(I186*H186,2)</f>
        <v>0</v>
      </c>
      <c r="K186" s="229" t="s">
        <v>1</v>
      </c>
      <c r="L186" s="45"/>
      <c r="M186" s="234" t="s">
        <v>1</v>
      </c>
      <c r="N186" s="235" t="s">
        <v>41</v>
      </c>
      <c r="O186" s="92"/>
      <c r="P186" s="236">
        <f>O186*H186</f>
        <v>0</v>
      </c>
      <c r="Q186" s="236">
        <v>0</v>
      </c>
      <c r="R186" s="236">
        <f>Q186*H186</f>
        <v>0</v>
      </c>
      <c r="S186" s="236">
        <v>0</v>
      </c>
      <c r="T186" s="237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8" t="s">
        <v>213</v>
      </c>
      <c r="AT186" s="238" t="s">
        <v>208</v>
      </c>
      <c r="AU186" s="238" t="s">
        <v>85</v>
      </c>
      <c r="AY186" s="18" t="s">
        <v>205</v>
      </c>
      <c r="BE186" s="239">
        <f>IF(N186="základní",J186,0)</f>
        <v>0</v>
      </c>
      <c r="BF186" s="239">
        <f>IF(N186="snížená",J186,0)</f>
        <v>0</v>
      </c>
      <c r="BG186" s="239">
        <f>IF(N186="zákl. přenesená",J186,0)</f>
        <v>0</v>
      </c>
      <c r="BH186" s="239">
        <f>IF(N186="sníž. přenesená",J186,0)</f>
        <v>0</v>
      </c>
      <c r="BI186" s="239">
        <f>IF(N186="nulová",J186,0)</f>
        <v>0</v>
      </c>
      <c r="BJ186" s="18" t="s">
        <v>83</v>
      </c>
      <c r="BK186" s="239">
        <f>ROUND(I186*H186,2)</f>
        <v>0</v>
      </c>
      <c r="BL186" s="18" t="s">
        <v>213</v>
      </c>
      <c r="BM186" s="238" t="s">
        <v>2920</v>
      </c>
    </row>
    <row r="187" s="14" customFormat="1">
      <c r="A187" s="14"/>
      <c r="B187" s="256"/>
      <c r="C187" s="257"/>
      <c r="D187" s="247" t="s">
        <v>218</v>
      </c>
      <c r="E187" s="258" t="s">
        <v>1</v>
      </c>
      <c r="F187" s="259" t="s">
        <v>2921</v>
      </c>
      <c r="G187" s="257"/>
      <c r="H187" s="260">
        <v>4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6" t="s">
        <v>218</v>
      </c>
      <c r="AU187" s="266" t="s">
        <v>85</v>
      </c>
      <c r="AV187" s="14" t="s">
        <v>85</v>
      </c>
      <c r="AW187" s="14" t="s">
        <v>32</v>
      </c>
      <c r="AX187" s="14" t="s">
        <v>76</v>
      </c>
      <c r="AY187" s="266" t="s">
        <v>205</v>
      </c>
    </row>
    <row r="188" s="15" customFormat="1">
      <c r="A188" s="15"/>
      <c r="B188" s="267"/>
      <c r="C188" s="268"/>
      <c r="D188" s="247" t="s">
        <v>218</v>
      </c>
      <c r="E188" s="269" t="s">
        <v>1</v>
      </c>
      <c r="F188" s="270" t="s">
        <v>229</v>
      </c>
      <c r="G188" s="268"/>
      <c r="H188" s="271">
        <v>4</v>
      </c>
      <c r="I188" s="272"/>
      <c r="J188" s="268"/>
      <c r="K188" s="268"/>
      <c r="L188" s="273"/>
      <c r="M188" s="274"/>
      <c r="N188" s="275"/>
      <c r="O188" s="275"/>
      <c r="P188" s="275"/>
      <c r="Q188" s="275"/>
      <c r="R188" s="275"/>
      <c r="S188" s="275"/>
      <c r="T188" s="276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77" t="s">
        <v>218</v>
      </c>
      <c r="AU188" s="277" t="s">
        <v>85</v>
      </c>
      <c r="AV188" s="15" t="s">
        <v>213</v>
      </c>
      <c r="AW188" s="15" t="s">
        <v>32</v>
      </c>
      <c r="AX188" s="15" t="s">
        <v>83</v>
      </c>
      <c r="AY188" s="277" t="s">
        <v>205</v>
      </c>
    </row>
    <row r="189" s="2" customFormat="1" ht="16.5" customHeight="1">
      <c r="A189" s="39"/>
      <c r="B189" s="40"/>
      <c r="C189" s="227" t="s">
        <v>438</v>
      </c>
      <c r="D189" s="227" t="s">
        <v>208</v>
      </c>
      <c r="E189" s="228" t="s">
        <v>2922</v>
      </c>
      <c r="F189" s="229" t="s">
        <v>2923</v>
      </c>
      <c r="G189" s="230" t="s">
        <v>547</v>
      </c>
      <c r="H189" s="231">
        <v>1</v>
      </c>
      <c r="I189" s="232"/>
      <c r="J189" s="233">
        <f>ROUND(I189*H189,2)</f>
        <v>0</v>
      </c>
      <c r="K189" s="229" t="s">
        <v>1</v>
      </c>
      <c r="L189" s="45"/>
      <c r="M189" s="234" t="s">
        <v>1</v>
      </c>
      <c r="N189" s="235" t="s">
        <v>41</v>
      </c>
      <c r="O189" s="92"/>
      <c r="P189" s="236">
        <f>O189*H189</f>
        <v>0</v>
      </c>
      <c r="Q189" s="236">
        <v>0</v>
      </c>
      <c r="R189" s="236">
        <f>Q189*H189</f>
        <v>0</v>
      </c>
      <c r="S189" s="236">
        <v>0</v>
      </c>
      <c r="T189" s="237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8" t="s">
        <v>213</v>
      </c>
      <c r="AT189" s="238" t="s">
        <v>208</v>
      </c>
      <c r="AU189" s="238" t="s">
        <v>85</v>
      </c>
      <c r="AY189" s="18" t="s">
        <v>205</v>
      </c>
      <c r="BE189" s="239">
        <f>IF(N189="základní",J189,0)</f>
        <v>0</v>
      </c>
      <c r="BF189" s="239">
        <f>IF(N189="snížená",J189,0)</f>
        <v>0</v>
      </c>
      <c r="BG189" s="239">
        <f>IF(N189="zákl. přenesená",J189,0)</f>
        <v>0</v>
      </c>
      <c r="BH189" s="239">
        <f>IF(N189="sníž. přenesená",J189,0)</f>
        <v>0</v>
      </c>
      <c r="BI189" s="239">
        <f>IF(N189="nulová",J189,0)</f>
        <v>0</v>
      </c>
      <c r="BJ189" s="18" t="s">
        <v>83</v>
      </c>
      <c r="BK189" s="239">
        <f>ROUND(I189*H189,2)</f>
        <v>0</v>
      </c>
      <c r="BL189" s="18" t="s">
        <v>213</v>
      </c>
      <c r="BM189" s="238" t="s">
        <v>2924</v>
      </c>
    </row>
    <row r="190" s="14" customFormat="1">
      <c r="A190" s="14"/>
      <c r="B190" s="256"/>
      <c r="C190" s="257"/>
      <c r="D190" s="247" t="s">
        <v>218</v>
      </c>
      <c r="E190" s="258" t="s">
        <v>1</v>
      </c>
      <c r="F190" s="259" t="s">
        <v>83</v>
      </c>
      <c r="G190" s="257"/>
      <c r="H190" s="260">
        <v>1</v>
      </c>
      <c r="I190" s="261"/>
      <c r="J190" s="257"/>
      <c r="K190" s="257"/>
      <c r="L190" s="262"/>
      <c r="M190" s="263"/>
      <c r="N190" s="264"/>
      <c r="O190" s="264"/>
      <c r="P190" s="264"/>
      <c r="Q190" s="264"/>
      <c r="R190" s="264"/>
      <c r="S190" s="264"/>
      <c r="T190" s="26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6" t="s">
        <v>218</v>
      </c>
      <c r="AU190" s="266" t="s">
        <v>85</v>
      </c>
      <c r="AV190" s="14" t="s">
        <v>85</v>
      </c>
      <c r="AW190" s="14" t="s">
        <v>32</v>
      </c>
      <c r="AX190" s="14" t="s">
        <v>76</v>
      </c>
      <c r="AY190" s="266" t="s">
        <v>205</v>
      </c>
    </row>
    <row r="191" s="15" customFormat="1">
      <c r="A191" s="15"/>
      <c r="B191" s="267"/>
      <c r="C191" s="268"/>
      <c r="D191" s="247" t="s">
        <v>218</v>
      </c>
      <c r="E191" s="269" t="s">
        <v>1</v>
      </c>
      <c r="F191" s="270" t="s">
        <v>229</v>
      </c>
      <c r="G191" s="268"/>
      <c r="H191" s="271">
        <v>1</v>
      </c>
      <c r="I191" s="272"/>
      <c r="J191" s="268"/>
      <c r="K191" s="268"/>
      <c r="L191" s="273"/>
      <c r="M191" s="274"/>
      <c r="N191" s="275"/>
      <c r="O191" s="275"/>
      <c r="P191" s="275"/>
      <c r="Q191" s="275"/>
      <c r="R191" s="275"/>
      <c r="S191" s="275"/>
      <c r="T191" s="27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7" t="s">
        <v>218</v>
      </c>
      <c r="AU191" s="277" t="s">
        <v>85</v>
      </c>
      <c r="AV191" s="15" t="s">
        <v>213</v>
      </c>
      <c r="AW191" s="15" t="s">
        <v>32</v>
      </c>
      <c r="AX191" s="15" t="s">
        <v>83</v>
      </c>
      <c r="AY191" s="277" t="s">
        <v>205</v>
      </c>
    </row>
    <row r="192" s="12" customFormat="1" ht="25.92" customHeight="1">
      <c r="A192" s="12"/>
      <c r="B192" s="211"/>
      <c r="C192" s="212"/>
      <c r="D192" s="213" t="s">
        <v>75</v>
      </c>
      <c r="E192" s="214" t="s">
        <v>1610</v>
      </c>
      <c r="F192" s="214" t="s">
        <v>1611</v>
      </c>
      <c r="G192" s="212"/>
      <c r="H192" s="212"/>
      <c r="I192" s="215"/>
      <c r="J192" s="216">
        <f>BK192</f>
        <v>0</v>
      </c>
      <c r="K192" s="212"/>
      <c r="L192" s="217"/>
      <c r="M192" s="218"/>
      <c r="N192" s="219"/>
      <c r="O192" s="219"/>
      <c r="P192" s="220">
        <f>P193</f>
        <v>0</v>
      </c>
      <c r="Q192" s="219"/>
      <c r="R192" s="220">
        <f>R193</f>
        <v>0.0033075000000000001</v>
      </c>
      <c r="S192" s="219"/>
      <c r="T192" s="221">
        <f>T193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2" t="s">
        <v>85</v>
      </c>
      <c r="AT192" s="223" t="s">
        <v>75</v>
      </c>
      <c r="AU192" s="223" t="s">
        <v>76</v>
      </c>
      <c r="AY192" s="222" t="s">
        <v>205</v>
      </c>
      <c r="BK192" s="224">
        <f>BK193</f>
        <v>0</v>
      </c>
    </row>
    <row r="193" s="12" customFormat="1" ht="22.8" customHeight="1">
      <c r="A193" s="12"/>
      <c r="B193" s="211"/>
      <c r="C193" s="212"/>
      <c r="D193" s="213" t="s">
        <v>75</v>
      </c>
      <c r="E193" s="225" t="s">
        <v>1857</v>
      </c>
      <c r="F193" s="225" t="s">
        <v>1858</v>
      </c>
      <c r="G193" s="212"/>
      <c r="H193" s="212"/>
      <c r="I193" s="215"/>
      <c r="J193" s="226">
        <f>BK193</f>
        <v>0</v>
      </c>
      <c r="K193" s="212"/>
      <c r="L193" s="217"/>
      <c r="M193" s="218"/>
      <c r="N193" s="219"/>
      <c r="O193" s="219"/>
      <c r="P193" s="220">
        <f>SUM(P194:P198)</f>
        <v>0</v>
      </c>
      <c r="Q193" s="219"/>
      <c r="R193" s="220">
        <f>SUM(R194:R198)</f>
        <v>0.0033075000000000001</v>
      </c>
      <c r="S193" s="219"/>
      <c r="T193" s="221">
        <f>SUM(T194:T198)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22" t="s">
        <v>85</v>
      </c>
      <c r="AT193" s="223" t="s">
        <v>75</v>
      </c>
      <c r="AU193" s="223" t="s">
        <v>83</v>
      </c>
      <c r="AY193" s="222" t="s">
        <v>205</v>
      </c>
      <c r="BK193" s="224">
        <f>SUM(BK194:BK198)</f>
        <v>0</v>
      </c>
    </row>
    <row r="194" s="2" customFormat="1" ht="24.15" customHeight="1">
      <c r="A194" s="39"/>
      <c r="B194" s="40"/>
      <c r="C194" s="227" t="s">
        <v>444</v>
      </c>
      <c r="D194" s="227" t="s">
        <v>208</v>
      </c>
      <c r="E194" s="228" t="s">
        <v>2925</v>
      </c>
      <c r="F194" s="229" t="s">
        <v>2926</v>
      </c>
      <c r="G194" s="230" t="s">
        <v>398</v>
      </c>
      <c r="H194" s="231">
        <v>0.59999999999999998</v>
      </c>
      <c r="I194" s="232"/>
      <c r="J194" s="233">
        <f>ROUND(I194*H194,2)</f>
        <v>0</v>
      </c>
      <c r="K194" s="229" t="s">
        <v>212</v>
      </c>
      <c r="L194" s="45"/>
      <c r="M194" s="234" t="s">
        <v>1</v>
      </c>
      <c r="N194" s="235" t="s">
        <v>41</v>
      </c>
      <c r="O194" s="92"/>
      <c r="P194" s="236">
        <f>O194*H194</f>
        <v>0</v>
      </c>
      <c r="Q194" s="236">
        <v>0</v>
      </c>
      <c r="R194" s="236">
        <f>Q194*H194</f>
        <v>0</v>
      </c>
      <c r="S194" s="236">
        <v>0</v>
      </c>
      <c r="T194" s="237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8" t="s">
        <v>303</v>
      </c>
      <c r="AT194" s="238" t="s">
        <v>208</v>
      </c>
      <c r="AU194" s="238" t="s">
        <v>85</v>
      </c>
      <c r="AY194" s="18" t="s">
        <v>205</v>
      </c>
      <c r="BE194" s="239">
        <f>IF(N194="základní",J194,0)</f>
        <v>0</v>
      </c>
      <c r="BF194" s="239">
        <f>IF(N194="snížená",J194,0)</f>
        <v>0</v>
      </c>
      <c r="BG194" s="239">
        <f>IF(N194="zákl. přenesená",J194,0)</f>
        <v>0</v>
      </c>
      <c r="BH194" s="239">
        <f>IF(N194="sníž. přenesená",J194,0)</f>
        <v>0</v>
      </c>
      <c r="BI194" s="239">
        <f>IF(N194="nulová",J194,0)</f>
        <v>0</v>
      </c>
      <c r="BJ194" s="18" t="s">
        <v>83</v>
      </c>
      <c r="BK194" s="239">
        <f>ROUND(I194*H194,2)</f>
        <v>0</v>
      </c>
      <c r="BL194" s="18" t="s">
        <v>303</v>
      </c>
      <c r="BM194" s="238" t="s">
        <v>2927</v>
      </c>
    </row>
    <row r="195" s="2" customFormat="1">
      <c r="A195" s="39"/>
      <c r="B195" s="40"/>
      <c r="C195" s="41"/>
      <c r="D195" s="240" t="s">
        <v>216</v>
      </c>
      <c r="E195" s="41"/>
      <c r="F195" s="241" t="s">
        <v>2928</v>
      </c>
      <c r="G195" s="41"/>
      <c r="H195" s="41"/>
      <c r="I195" s="242"/>
      <c r="J195" s="41"/>
      <c r="K195" s="41"/>
      <c r="L195" s="45"/>
      <c r="M195" s="243"/>
      <c r="N195" s="244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216</v>
      </c>
      <c r="AU195" s="18" t="s">
        <v>85</v>
      </c>
    </row>
    <row r="196" s="14" customFormat="1">
      <c r="A196" s="14"/>
      <c r="B196" s="256"/>
      <c r="C196" s="257"/>
      <c r="D196" s="247" t="s">
        <v>218</v>
      </c>
      <c r="E196" s="258" t="s">
        <v>1</v>
      </c>
      <c r="F196" s="259" t="s">
        <v>2885</v>
      </c>
      <c r="G196" s="257"/>
      <c r="H196" s="260">
        <v>0.59999999999999998</v>
      </c>
      <c r="I196" s="261"/>
      <c r="J196" s="257"/>
      <c r="K196" s="257"/>
      <c r="L196" s="262"/>
      <c r="M196" s="263"/>
      <c r="N196" s="264"/>
      <c r="O196" s="264"/>
      <c r="P196" s="264"/>
      <c r="Q196" s="264"/>
      <c r="R196" s="264"/>
      <c r="S196" s="264"/>
      <c r="T196" s="26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6" t="s">
        <v>218</v>
      </c>
      <c r="AU196" s="266" t="s">
        <v>85</v>
      </c>
      <c r="AV196" s="14" t="s">
        <v>85</v>
      </c>
      <c r="AW196" s="14" t="s">
        <v>32</v>
      </c>
      <c r="AX196" s="14" t="s">
        <v>83</v>
      </c>
      <c r="AY196" s="266" t="s">
        <v>205</v>
      </c>
    </row>
    <row r="197" s="2" customFormat="1" ht="24.15" customHeight="1">
      <c r="A197" s="39"/>
      <c r="B197" s="40"/>
      <c r="C197" s="289" t="s">
        <v>449</v>
      </c>
      <c r="D197" s="289" t="s">
        <v>386</v>
      </c>
      <c r="E197" s="290" t="s">
        <v>2929</v>
      </c>
      <c r="F197" s="291" t="s">
        <v>2930</v>
      </c>
      <c r="G197" s="292" t="s">
        <v>398</v>
      </c>
      <c r="H197" s="293">
        <v>0.63</v>
      </c>
      <c r="I197" s="294"/>
      <c r="J197" s="295">
        <f>ROUND(I197*H197,2)</f>
        <v>0</v>
      </c>
      <c r="K197" s="291" t="s">
        <v>212</v>
      </c>
      <c r="L197" s="296"/>
      <c r="M197" s="297" t="s">
        <v>1</v>
      </c>
      <c r="N197" s="298" t="s">
        <v>41</v>
      </c>
      <c r="O197" s="92"/>
      <c r="P197" s="236">
        <f>O197*H197</f>
        <v>0</v>
      </c>
      <c r="Q197" s="236">
        <v>0.0052500000000000003</v>
      </c>
      <c r="R197" s="236">
        <f>Q197*H197</f>
        <v>0.0033075000000000001</v>
      </c>
      <c r="S197" s="236">
        <v>0</v>
      </c>
      <c r="T197" s="237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8" t="s">
        <v>473</v>
      </c>
      <c r="AT197" s="238" t="s">
        <v>386</v>
      </c>
      <c r="AU197" s="238" t="s">
        <v>85</v>
      </c>
      <c r="AY197" s="18" t="s">
        <v>205</v>
      </c>
      <c r="BE197" s="239">
        <f>IF(N197="základní",J197,0)</f>
        <v>0</v>
      </c>
      <c r="BF197" s="239">
        <f>IF(N197="snížená",J197,0)</f>
        <v>0</v>
      </c>
      <c r="BG197" s="239">
        <f>IF(N197="zákl. přenesená",J197,0)</f>
        <v>0</v>
      </c>
      <c r="BH197" s="239">
        <f>IF(N197="sníž. přenesená",J197,0)</f>
        <v>0</v>
      </c>
      <c r="BI197" s="239">
        <f>IF(N197="nulová",J197,0)</f>
        <v>0</v>
      </c>
      <c r="BJ197" s="18" t="s">
        <v>83</v>
      </c>
      <c r="BK197" s="239">
        <f>ROUND(I197*H197,2)</f>
        <v>0</v>
      </c>
      <c r="BL197" s="18" t="s">
        <v>303</v>
      </c>
      <c r="BM197" s="238" t="s">
        <v>2931</v>
      </c>
    </row>
    <row r="198" s="14" customFormat="1">
      <c r="A198" s="14"/>
      <c r="B198" s="256"/>
      <c r="C198" s="257"/>
      <c r="D198" s="247" t="s">
        <v>218</v>
      </c>
      <c r="E198" s="257"/>
      <c r="F198" s="259" t="s">
        <v>2932</v>
      </c>
      <c r="G198" s="257"/>
      <c r="H198" s="260">
        <v>0.63</v>
      </c>
      <c r="I198" s="261"/>
      <c r="J198" s="257"/>
      <c r="K198" s="257"/>
      <c r="L198" s="262"/>
      <c r="M198" s="303"/>
      <c r="N198" s="304"/>
      <c r="O198" s="304"/>
      <c r="P198" s="304"/>
      <c r="Q198" s="304"/>
      <c r="R198" s="304"/>
      <c r="S198" s="304"/>
      <c r="T198" s="30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6" t="s">
        <v>218</v>
      </c>
      <c r="AU198" s="266" t="s">
        <v>85</v>
      </c>
      <c r="AV198" s="14" t="s">
        <v>85</v>
      </c>
      <c r="AW198" s="14" t="s">
        <v>4</v>
      </c>
      <c r="AX198" s="14" t="s">
        <v>83</v>
      </c>
      <c r="AY198" s="266" t="s">
        <v>205</v>
      </c>
    </row>
    <row r="199" s="2" customFormat="1" ht="6.96" customHeight="1">
      <c r="A199" s="39"/>
      <c r="B199" s="67"/>
      <c r="C199" s="68"/>
      <c r="D199" s="68"/>
      <c r="E199" s="68"/>
      <c r="F199" s="68"/>
      <c r="G199" s="68"/>
      <c r="H199" s="68"/>
      <c r="I199" s="68"/>
      <c r="J199" s="68"/>
      <c r="K199" s="68"/>
      <c r="L199" s="45"/>
      <c r="M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</sheetData>
  <sheetProtection sheet="1" autoFilter="0" formatColumns="0" formatRows="0" objects="1" scenarios="1" spinCount="100000" saltValue="KUO+DpYu+FxDeoJFAaHZLme8W+JjxihMixtdMDCbiBZJiIT92wn0/smh22tBbvE6obWu+jPvEWNorWEQPgipaQ==" hashValue="2M6p7rETbfHBpLpEpVBFpqYlKDGlJdGoNEVj47OEfrSmkpWPNgnWM2mlhTPK5gImF0cJ/BzjkxwOSgB9v/DXDw==" algorithmName="SHA-512" password="CC2B"/>
  <autoFilter ref="C124:K19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hyperlinks>
    <hyperlink ref="F129" r:id="rId1" display="https://podminky.urs.cz/item/CS_URS_2025_01/953993311"/>
    <hyperlink ref="F140" r:id="rId2" display="https://podminky.urs.cz/item/CS_URS_2025_01/953993326"/>
    <hyperlink ref="F154" r:id="rId3" display="https://podminky.urs.cz/item/CS_URS_2025_01/713463131"/>
    <hyperlink ref="F159" r:id="rId4" display="https://podminky.urs.cz/item/CS_URS_2025_01/783805300"/>
    <hyperlink ref="F164" r:id="rId5" display="https://podminky.urs.cz/item/CS_URS_2025_01/953943211"/>
    <hyperlink ref="F175" r:id="rId6" display="https://podminky.urs.cz/item/CS_URS_2025_01/953993311"/>
    <hyperlink ref="F195" r:id="rId7" display="https://podminky.urs.cz/item/CS_URS_2025_01/71313115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8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96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1" customFormat="1" ht="12" customHeight="1">
      <c r="B8" s="21"/>
      <c r="D8" s="151" t="s">
        <v>129</v>
      </c>
      <c r="L8" s="21"/>
    </row>
    <row r="9" s="2" customFormat="1" ht="16.5" customHeight="1">
      <c r="A9" s="39"/>
      <c r="B9" s="45"/>
      <c r="C9" s="39"/>
      <c r="D9" s="39"/>
      <c r="E9" s="152" t="s">
        <v>130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131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3" t="s">
        <v>2933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12. 5. 2025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1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28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30</v>
      </c>
      <c r="E22" s="39"/>
      <c r="F22" s="39"/>
      <c r="G22" s="39"/>
      <c r="H22" s="39"/>
      <c r="I22" s="151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1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33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1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36</v>
      </c>
      <c r="E32" s="39"/>
      <c r="F32" s="39"/>
      <c r="G32" s="39"/>
      <c r="H32" s="39"/>
      <c r="I32" s="39"/>
      <c r="J32" s="161">
        <f>ROUND(J144,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38</v>
      </c>
      <c r="G34" s="39"/>
      <c r="H34" s="39"/>
      <c r="I34" s="162" t="s">
        <v>37</v>
      </c>
      <c r="J34" s="162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40</v>
      </c>
      <c r="E35" s="151" t="s">
        <v>41</v>
      </c>
      <c r="F35" s="164">
        <f>ROUND((SUM(BE144:BE1219)),  2)</f>
        <v>0</v>
      </c>
      <c r="G35" s="39"/>
      <c r="H35" s="39"/>
      <c r="I35" s="165">
        <v>0.20999999999999999</v>
      </c>
      <c r="J35" s="164">
        <f>ROUND(((SUM(BE144:BE1219))*I35),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42</v>
      </c>
      <c r="F36" s="164">
        <f>ROUND((SUM(BF144:BF1219)),  2)</f>
        <v>0</v>
      </c>
      <c r="G36" s="39"/>
      <c r="H36" s="39"/>
      <c r="I36" s="165">
        <v>0.12</v>
      </c>
      <c r="J36" s="164">
        <f>ROUND(((SUM(BF144:BF1219))*I36),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43</v>
      </c>
      <c r="F37" s="164">
        <f>ROUND((SUM(BG144:BG1219)),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44</v>
      </c>
      <c r="F38" s="164">
        <f>ROUND((SUM(BH144:BH1219)),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45</v>
      </c>
      <c r="F39" s="164">
        <f>ROUND((SUM(BI144:BI1219)),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46</v>
      </c>
      <c r="E41" s="168"/>
      <c r="F41" s="168"/>
      <c r="G41" s="169" t="s">
        <v>47</v>
      </c>
      <c r="H41" s="170" t="s">
        <v>48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129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4" t="s">
        <v>130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131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D1.01.4a - Zdravotně 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Turnov</v>
      </c>
      <c r="G91" s="41"/>
      <c r="H91" s="41"/>
      <c r="I91" s="33" t="s">
        <v>22</v>
      </c>
      <c r="J91" s="80" t="str">
        <f>IF(J14="","",J14)</f>
        <v>12. 5. 2025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Město Turnov</v>
      </c>
      <c r="G93" s="41"/>
      <c r="H93" s="41"/>
      <c r="I93" s="33" t="s">
        <v>30</v>
      </c>
      <c r="J93" s="37" t="str">
        <f>E23</f>
        <v>Jan Hošek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Bc. Čermák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J144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J145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139</v>
      </c>
      <c r="E100" s="197"/>
      <c r="F100" s="197"/>
      <c r="G100" s="197"/>
      <c r="H100" s="197"/>
      <c r="I100" s="197"/>
      <c r="J100" s="198">
        <f>J146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5"/>
      <c r="C101" s="134"/>
      <c r="D101" s="196" t="s">
        <v>141</v>
      </c>
      <c r="E101" s="197"/>
      <c r="F101" s="197"/>
      <c r="G101" s="197"/>
      <c r="H101" s="197"/>
      <c r="I101" s="197"/>
      <c r="J101" s="198">
        <f>J147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5"/>
      <c r="C102" s="134"/>
      <c r="D102" s="196" t="s">
        <v>2934</v>
      </c>
      <c r="E102" s="197"/>
      <c r="F102" s="197"/>
      <c r="G102" s="197"/>
      <c r="H102" s="197"/>
      <c r="I102" s="197"/>
      <c r="J102" s="198">
        <f>J190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5"/>
      <c r="C103" s="134"/>
      <c r="D103" s="196" t="s">
        <v>142</v>
      </c>
      <c r="E103" s="197"/>
      <c r="F103" s="197"/>
      <c r="G103" s="197"/>
      <c r="H103" s="197"/>
      <c r="I103" s="197"/>
      <c r="J103" s="198">
        <f>J202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5"/>
      <c r="C104" s="134"/>
      <c r="D104" s="196" t="s">
        <v>143</v>
      </c>
      <c r="E104" s="197"/>
      <c r="F104" s="197"/>
      <c r="G104" s="197"/>
      <c r="H104" s="197"/>
      <c r="I104" s="197"/>
      <c r="J104" s="198">
        <f>J216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5"/>
      <c r="C105" s="134"/>
      <c r="D105" s="196" t="s">
        <v>2935</v>
      </c>
      <c r="E105" s="197"/>
      <c r="F105" s="197"/>
      <c r="G105" s="197"/>
      <c r="H105" s="197"/>
      <c r="I105" s="197"/>
      <c r="J105" s="198">
        <f>J254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5"/>
      <c r="C106" s="134"/>
      <c r="D106" s="196" t="s">
        <v>145</v>
      </c>
      <c r="E106" s="197"/>
      <c r="F106" s="197"/>
      <c r="G106" s="197"/>
      <c r="H106" s="197"/>
      <c r="I106" s="197"/>
      <c r="J106" s="198">
        <f>J264</f>
        <v>0</v>
      </c>
      <c r="K106" s="134"/>
      <c r="L106" s="19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5"/>
      <c r="C107" s="134"/>
      <c r="D107" s="196" t="s">
        <v>157</v>
      </c>
      <c r="E107" s="197"/>
      <c r="F107" s="197"/>
      <c r="G107" s="197"/>
      <c r="H107" s="197"/>
      <c r="I107" s="197"/>
      <c r="J107" s="198">
        <f>J273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5"/>
      <c r="C108" s="134"/>
      <c r="D108" s="196" t="s">
        <v>2936</v>
      </c>
      <c r="E108" s="197"/>
      <c r="F108" s="197"/>
      <c r="G108" s="197"/>
      <c r="H108" s="197"/>
      <c r="I108" s="197"/>
      <c r="J108" s="198">
        <f>J280</f>
        <v>0</v>
      </c>
      <c r="K108" s="134"/>
      <c r="L108" s="19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5"/>
      <c r="C109" s="134"/>
      <c r="D109" s="196" t="s">
        <v>161</v>
      </c>
      <c r="E109" s="197"/>
      <c r="F109" s="197"/>
      <c r="G109" s="197"/>
      <c r="H109" s="197"/>
      <c r="I109" s="197"/>
      <c r="J109" s="198">
        <f>J337</f>
        <v>0</v>
      </c>
      <c r="K109" s="134"/>
      <c r="L109" s="19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5"/>
      <c r="C110" s="134"/>
      <c r="D110" s="196" t="s">
        <v>166</v>
      </c>
      <c r="E110" s="197"/>
      <c r="F110" s="197"/>
      <c r="G110" s="197"/>
      <c r="H110" s="197"/>
      <c r="I110" s="197"/>
      <c r="J110" s="198">
        <f>J440</f>
        <v>0</v>
      </c>
      <c r="K110" s="134"/>
      <c r="L110" s="19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5"/>
      <c r="C111" s="134"/>
      <c r="D111" s="196" t="s">
        <v>167</v>
      </c>
      <c r="E111" s="197"/>
      <c r="F111" s="197"/>
      <c r="G111" s="197"/>
      <c r="H111" s="197"/>
      <c r="I111" s="197"/>
      <c r="J111" s="198">
        <f>J450</f>
        <v>0</v>
      </c>
      <c r="K111" s="134"/>
      <c r="L111" s="199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5"/>
      <c r="C112" s="134"/>
      <c r="D112" s="196" t="s">
        <v>2937</v>
      </c>
      <c r="E112" s="197"/>
      <c r="F112" s="197"/>
      <c r="G112" s="197"/>
      <c r="H112" s="197"/>
      <c r="I112" s="197"/>
      <c r="J112" s="198">
        <f>J453</f>
        <v>0</v>
      </c>
      <c r="K112" s="134"/>
      <c r="L112" s="19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9" customFormat="1" ht="24.96" customHeight="1">
      <c r="A113" s="9"/>
      <c r="B113" s="189"/>
      <c r="C113" s="190"/>
      <c r="D113" s="191" t="s">
        <v>168</v>
      </c>
      <c r="E113" s="192"/>
      <c r="F113" s="192"/>
      <c r="G113" s="192"/>
      <c r="H113" s="192"/>
      <c r="I113" s="192"/>
      <c r="J113" s="193">
        <f>J464</f>
        <v>0</v>
      </c>
      <c r="K113" s="190"/>
      <c r="L113" s="194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="10" customFormat="1" ht="19.92" customHeight="1">
      <c r="A114" s="10"/>
      <c r="B114" s="195"/>
      <c r="C114" s="134"/>
      <c r="D114" s="196" t="s">
        <v>172</v>
      </c>
      <c r="E114" s="197"/>
      <c r="F114" s="197"/>
      <c r="G114" s="197"/>
      <c r="H114" s="197"/>
      <c r="I114" s="197"/>
      <c r="J114" s="198">
        <f>J465</f>
        <v>0</v>
      </c>
      <c r="K114" s="134"/>
      <c r="L114" s="199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5"/>
      <c r="C115" s="134"/>
      <c r="D115" s="196" t="s">
        <v>2938</v>
      </c>
      <c r="E115" s="197"/>
      <c r="F115" s="197"/>
      <c r="G115" s="197"/>
      <c r="H115" s="197"/>
      <c r="I115" s="197"/>
      <c r="J115" s="198">
        <f>J693</f>
        <v>0</v>
      </c>
      <c r="K115" s="134"/>
      <c r="L115" s="199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5"/>
      <c r="C116" s="134"/>
      <c r="D116" s="196" t="s">
        <v>2939</v>
      </c>
      <c r="E116" s="197"/>
      <c r="F116" s="197"/>
      <c r="G116" s="197"/>
      <c r="H116" s="197"/>
      <c r="I116" s="197"/>
      <c r="J116" s="198">
        <f>J906</f>
        <v>0</v>
      </c>
      <c r="K116" s="134"/>
      <c r="L116" s="199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5"/>
      <c r="C117" s="134"/>
      <c r="D117" s="196" t="s">
        <v>2940</v>
      </c>
      <c r="E117" s="197"/>
      <c r="F117" s="197"/>
      <c r="G117" s="197"/>
      <c r="H117" s="197"/>
      <c r="I117" s="197"/>
      <c r="J117" s="198">
        <f>J1123</f>
        <v>0</v>
      </c>
      <c r="K117" s="134"/>
      <c r="L117" s="199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5"/>
      <c r="C118" s="134"/>
      <c r="D118" s="196" t="s">
        <v>2941</v>
      </c>
      <c r="E118" s="197"/>
      <c r="F118" s="197"/>
      <c r="G118" s="197"/>
      <c r="H118" s="197"/>
      <c r="I118" s="197"/>
      <c r="J118" s="198">
        <f>J1152</f>
        <v>0</v>
      </c>
      <c r="K118" s="134"/>
      <c r="L118" s="199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5"/>
      <c r="C119" s="134"/>
      <c r="D119" s="196" t="s">
        <v>2942</v>
      </c>
      <c r="E119" s="197"/>
      <c r="F119" s="197"/>
      <c r="G119" s="197"/>
      <c r="H119" s="197"/>
      <c r="I119" s="197"/>
      <c r="J119" s="198">
        <f>J1163</f>
        <v>0</v>
      </c>
      <c r="K119" s="134"/>
      <c r="L119" s="199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5"/>
      <c r="C120" s="134"/>
      <c r="D120" s="196" t="s">
        <v>174</v>
      </c>
      <c r="E120" s="197"/>
      <c r="F120" s="197"/>
      <c r="G120" s="197"/>
      <c r="H120" s="197"/>
      <c r="I120" s="197"/>
      <c r="J120" s="198">
        <f>J1183</f>
        <v>0</v>
      </c>
      <c r="K120" s="134"/>
      <c r="L120" s="199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5"/>
      <c r="C121" s="134"/>
      <c r="D121" s="196" t="s">
        <v>2943</v>
      </c>
      <c r="E121" s="197"/>
      <c r="F121" s="197"/>
      <c r="G121" s="197"/>
      <c r="H121" s="197"/>
      <c r="I121" s="197"/>
      <c r="J121" s="198">
        <f>J1192</f>
        <v>0</v>
      </c>
      <c r="K121" s="134"/>
      <c r="L121" s="199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9" customFormat="1" ht="24.96" customHeight="1">
      <c r="A122" s="9"/>
      <c r="B122" s="189"/>
      <c r="C122" s="190"/>
      <c r="D122" s="191" t="s">
        <v>2944</v>
      </c>
      <c r="E122" s="192"/>
      <c r="F122" s="192"/>
      <c r="G122" s="192"/>
      <c r="H122" s="192"/>
      <c r="I122" s="192"/>
      <c r="J122" s="193">
        <f>J1211</f>
        <v>0</v>
      </c>
      <c r="K122" s="190"/>
      <c r="L122" s="194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</row>
    <row r="123" s="2" customFormat="1" ht="21.84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67"/>
      <c r="C124" s="68"/>
      <c r="D124" s="68"/>
      <c r="E124" s="68"/>
      <c r="F124" s="68"/>
      <c r="G124" s="68"/>
      <c r="H124" s="68"/>
      <c r="I124" s="68"/>
      <c r="J124" s="68"/>
      <c r="K124" s="68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8" s="2" customFormat="1" ht="6.96" customHeight="1">
      <c r="A128" s="39"/>
      <c r="B128" s="69"/>
      <c r="C128" s="70"/>
      <c r="D128" s="70"/>
      <c r="E128" s="70"/>
      <c r="F128" s="70"/>
      <c r="G128" s="70"/>
      <c r="H128" s="70"/>
      <c r="I128" s="70"/>
      <c r="J128" s="70"/>
      <c r="K128" s="70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24.96" customHeight="1">
      <c r="A129" s="39"/>
      <c r="B129" s="40"/>
      <c r="C129" s="24" t="s">
        <v>190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2" customHeight="1">
      <c r="A131" s="39"/>
      <c r="B131" s="40"/>
      <c r="C131" s="33" t="s">
        <v>16</v>
      </c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6.5" customHeight="1">
      <c r="A132" s="39"/>
      <c r="B132" s="40"/>
      <c r="C132" s="41"/>
      <c r="D132" s="41"/>
      <c r="E132" s="184" t="str">
        <f>E7</f>
        <v>Požární stanice pro jednotku dobrovolných hasičů Turnov</v>
      </c>
      <c r="F132" s="33"/>
      <c r="G132" s="33"/>
      <c r="H132" s="33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1" customFormat="1" ht="12" customHeight="1">
      <c r="B133" s="22"/>
      <c r="C133" s="33" t="s">
        <v>129</v>
      </c>
      <c r="D133" s="23"/>
      <c r="E133" s="23"/>
      <c r="F133" s="23"/>
      <c r="G133" s="23"/>
      <c r="H133" s="23"/>
      <c r="I133" s="23"/>
      <c r="J133" s="23"/>
      <c r="K133" s="23"/>
      <c r="L133" s="21"/>
    </row>
    <row r="134" s="2" customFormat="1" ht="16.5" customHeight="1">
      <c r="A134" s="39"/>
      <c r="B134" s="40"/>
      <c r="C134" s="41"/>
      <c r="D134" s="41"/>
      <c r="E134" s="184" t="s">
        <v>130</v>
      </c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2" customHeight="1">
      <c r="A135" s="39"/>
      <c r="B135" s="40"/>
      <c r="C135" s="33" t="s">
        <v>131</v>
      </c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6.5" customHeight="1">
      <c r="A136" s="39"/>
      <c r="B136" s="40"/>
      <c r="C136" s="41"/>
      <c r="D136" s="41"/>
      <c r="E136" s="77" t="str">
        <f>E11</f>
        <v>D1.01.4a - Zdravotně technické instalace</v>
      </c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2" customHeight="1">
      <c r="A138" s="39"/>
      <c r="B138" s="40"/>
      <c r="C138" s="33" t="s">
        <v>20</v>
      </c>
      <c r="D138" s="41"/>
      <c r="E138" s="41"/>
      <c r="F138" s="28" t="str">
        <f>F14</f>
        <v>Turnov</v>
      </c>
      <c r="G138" s="41"/>
      <c r="H138" s="41"/>
      <c r="I138" s="33" t="s">
        <v>22</v>
      </c>
      <c r="J138" s="80" t="str">
        <f>IF(J14="","",J14)</f>
        <v>12. 5. 2025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6.96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5.15" customHeight="1">
      <c r="A140" s="39"/>
      <c r="B140" s="40"/>
      <c r="C140" s="33" t="s">
        <v>24</v>
      </c>
      <c r="D140" s="41"/>
      <c r="E140" s="41"/>
      <c r="F140" s="28" t="str">
        <f>E17</f>
        <v>Město Turnov</v>
      </c>
      <c r="G140" s="41"/>
      <c r="H140" s="41"/>
      <c r="I140" s="33" t="s">
        <v>30</v>
      </c>
      <c r="J140" s="37" t="str">
        <f>E23</f>
        <v>Jan Hošek</v>
      </c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5.15" customHeight="1">
      <c r="A141" s="39"/>
      <c r="B141" s="40"/>
      <c r="C141" s="33" t="s">
        <v>28</v>
      </c>
      <c r="D141" s="41"/>
      <c r="E141" s="41"/>
      <c r="F141" s="28" t="str">
        <f>IF(E20="","",E20)</f>
        <v>Vyplň údaj</v>
      </c>
      <c r="G141" s="41"/>
      <c r="H141" s="41"/>
      <c r="I141" s="33" t="s">
        <v>33</v>
      </c>
      <c r="J141" s="37" t="str">
        <f>E26</f>
        <v>Bc. Čermák</v>
      </c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0.32" customHeight="1">
      <c r="A142" s="39"/>
      <c r="B142" s="40"/>
      <c r="C142" s="41"/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11" customFormat="1" ht="29.28" customHeight="1">
      <c r="A143" s="200"/>
      <c r="B143" s="201"/>
      <c r="C143" s="202" t="s">
        <v>191</v>
      </c>
      <c r="D143" s="203" t="s">
        <v>61</v>
      </c>
      <c r="E143" s="203" t="s">
        <v>57</v>
      </c>
      <c r="F143" s="203" t="s">
        <v>58</v>
      </c>
      <c r="G143" s="203" t="s">
        <v>192</v>
      </c>
      <c r="H143" s="203" t="s">
        <v>193</v>
      </c>
      <c r="I143" s="203" t="s">
        <v>194</v>
      </c>
      <c r="J143" s="203" t="s">
        <v>135</v>
      </c>
      <c r="K143" s="204" t="s">
        <v>195</v>
      </c>
      <c r="L143" s="205"/>
      <c r="M143" s="101" t="s">
        <v>1</v>
      </c>
      <c r="N143" s="102" t="s">
        <v>40</v>
      </c>
      <c r="O143" s="102" t="s">
        <v>196</v>
      </c>
      <c r="P143" s="102" t="s">
        <v>197</v>
      </c>
      <c r="Q143" s="102" t="s">
        <v>198</v>
      </c>
      <c r="R143" s="102" t="s">
        <v>199</v>
      </c>
      <c r="S143" s="102" t="s">
        <v>200</v>
      </c>
      <c r="T143" s="103" t="s">
        <v>201</v>
      </c>
      <c r="U143" s="200"/>
      <c r="V143" s="200"/>
      <c r="W143" s="200"/>
      <c r="X143" s="200"/>
      <c r="Y143" s="200"/>
      <c r="Z143" s="200"/>
      <c r="AA143" s="200"/>
      <c r="AB143" s="200"/>
      <c r="AC143" s="200"/>
      <c r="AD143" s="200"/>
      <c r="AE143" s="200"/>
    </row>
    <row r="144" s="2" customFormat="1" ht="22.8" customHeight="1">
      <c r="A144" s="39"/>
      <c r="B144" s="40"/>
      <c r="C144" s="108" t="s">
        <v>202</v>
      </c>
      <c r="D144" s="41"/>
      <c r="E144" s="41"/>
      <c r="F144" s="41"/>
      <c r="G144" s="41"/>
      <c r="H144" s="41"/>
      <c r="I144" s="41"/>
      <c r="J144" s="206">
        <f>BK144</f>
        <v>0</v>
      </c>
      <c r="K144" s="41"/>
      <c r="L144" s="45"/>
      <c r="M144" s="104"/>
      <c r="N144" s="207"/>
      <c r="O144" s="105"/>
      <c r="P144" s="208">
        <f>P145+P464+P1211</f>
        <v>0</v>
      </c>
      <c r="Q144" s="105"/>
      <c r="R144" s="208">
        <f>R145+R464+R1211</f>
        <v>45.162506669999999</v>
      </c>
      <c r="S144" s="105"/>
      <c r="T144" s="209">
        <f>T145+T464+T1211</f>
        <v>6.4814300000000005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75</v>
      </c>
      <c r="AU144" s="18" t="s">
        <v>137</v>
      </c>
      <c r="BK144" s="210">
        <f>BK145+BK464+BK1211</f>
        <v>0</v>
      </c>
    </row>
    <row r="145" s="12" customFormat="1" ht="25.92" customHeight="1">
      <c r="A145" s="12"/>
      <c r="B145" s="211"/>
      <c r="C145" s="212"/>
      <c r="D145" s="213" t="s">
        <v>75</v>
      </c>
      <c r="E145" s="214" t="s">
        <v>203</v>
      </c>
      <c r="F145" s="214" t="s">
        <v>204</v>
      </c>
      <c r="G145" s="212"/>
      <c r="H145" s="212"/>
      <c r="I145" s="215"/>
      <c r="J145" s="216">
        <f>BK145</f>
        <v>0</v>
      </c>
      <c r="K145" s="212"/>
      <c r="L145" s="217"/>
      <c r="M145" s="218"/>
      <c r="N145" s="219"/>
      <c r="O145" s="219"/>
      <c r="P145" s="220">
        <f>P146+P264+P273+P280+P337+P440+P450+P453</f>
        <v>0</v>
      </c>
      <c r="Q145" s="219"/>
      <c r="R145" s="220">
        <f>R146+R264+R273+R280+R337+R440+R450+R453</f>
        <v>43.873200699999998</v>
      </c>
      <c r="S145" s="219"/>
      <c r="T145" s="221">
        <f>T146+T264+T273+T280+T337+T440+T450+T453</f>
        <v>6.4814300000000005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2" t="s">
        <v>83</v>
      </c>
      <c r="AT145" s="223" t="s">
        <v>75</v>
      </c>
      <c r="AU145" s="223" t="s">
        <v>76</v>
      </c>
      <c r="AY145" s="222" t="s">
        <v>205</v>
      </c>
      <c r="BK145" s="224">
        <f>BK146+BK264+BK273+BK280+BK337+BK440+BK450+BK453</f>
        <v>0</v>
      </c>
    </row>
    <row r="146" s="12" customFormat="1" ht="22.8" customHeight="1">
      <c r="A146" s="12"/>
      <c r="B146" s="211"/>
      <c r="C146" s="212"/>
      <c r="D146" s="213" t="s">
        <v>75</v>
      </c>
      <c r="E146" s="225" t="s">
        <v>83</v>
      </c>
      <c r="F146" s="225" t="s">
        <v>206</v>
      </c>
      <c r="G146" s="212"/>
      <c r="H146" s="212"/>
      <c r="I146" s="215"/>
      <c r="J146" s="226">
        <f>BK146</f>
        <v>0</v>
      </c>
      <c r="K146" s="212"/>
      <c r="L146" s="217"/>
      <c r="M146" s="218"/>
      <c r="N146" s="219"/>
      <c r="O146" s="219"/>
      <c r="P146" s="220">
        <f>P147+P190+P202+P216+P254</f>
        <v>0</v>
      </c>
      <c r="Q146" s="219"/>
      <c r="R146" s="220">
        <f>R147+R190+R202+R216+R254</f>
        <v>24.947919599999999</v>
      </c>
      <c r="S146" s="219"/>
      <c r="T146" s="221">
        <f>T147+T190+T202+T216+T254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2" t="s">
        <v>83</v>
      </c>
      <c r="AT146" s="223" t="s">
        <v>75</v>
      </c>
      <c r="AU146" s="223" t="s">
        <v>83</v>
      </c>
      <c r="AY146" s="222" t="s">
        <v>205</v>
      </c>
      <c r="BK146" s="224">
        <f>BK147+BK190+BK202+BK216+BK254</f>
        <v>0</v>
      </c>
    </row>
    <row r="147" s="12" customFormat="1" ht="20.88" customHeight="1">
      <c r="A147" s="12"/>
      <c r="B147" s="211"/>
      <c r="C147" s="212"/>
      <c r="D147" s="213" t="s">
        <v>75</v>
      </c>
      <c r="E147" s="225" t="s">
        <v>250</v>
      </c>
      <c r="F147" s="225" t="s">
        <v>251</v>
      </c>
      <c r="G147" s="212"/>
      <c r="H147" s="212"/>
      <c r="I147" s="215"/>
      <c r="J147" s="226">
        <f>BK147</f>
        <v>0</v>
      </c>
      <c r="K147" s="212"/>
      <c r="L147" s="217"/>
      <c r="M147" s="218"/>
      <c r="N147" s="219"/>
      <c r="O147" s="219"/>
      <c r="P147" s="220">
        <f>SUM(P148:P189)</f>
        <v>0</v>
      </c>
      <c r="Q147" s="219"/>
      <c r="R147" s="220">
        <f>SUM(R148:R189)</f>
        <v>0</v>
      </c>
      <c r="S147" s="219"/>
      <c r="T147" s="221">
        <f>SUM(T148:T189)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2" t="s">
        <v>83</v>
      </c>
      <c r="AT147" s="223" t="s">
        <v>75</v>
      </c>
      <c r="AU147" s="223" t="s">
        <v>85</v>
      </c>
      <c r="AY147" s="222" t="s">
        <v>205</v>
      </c>
      <c r="BK147" s="224">
        <f>SUM(BK148:BK189)</f>
        <v>0</v>
      </c>
    </row>
    <row r="148" s="2" customFormat="1" ht="33" customHeight="1">
      <c r="A148" s="39"/>
      <c r="B148" s="40"/>
      <c r="C148" s="227" t="s">
        <v>83</v>
      </c>
      <c r="D148" s="227" t="s">
        <v>208</v>
      </c>
      <c r="E148" s="228" t="s">
        <v>2945</v>
      </c>
      <c r="F148" s="229" t="s">
        <v>2946</v>
      </c>
      <c r="G148" s="230" t="s">
        <v>211</v>
      </c>
      <c r="H148" s="231">
        <v>2.625</v>
      </c>
      <c r="I148" s="232"/>
      <c r="J148" s="233">
        <f>ROUND(I148*H148,2)</f>
        <v>0</v>
      </c>
      <c r="K148" s="229" t="s">
        <v>212</v>
      </c>
      <c r="L148" s="45"/>
      <c r="M148" s="234" t="s">
        <v>1</v>
      </c>
      <c r="N148" s="235" t="s">
        <v>41</v>
      </c>
      <c r="O148" s="92"/>
      <c r="P148" s="236">
        <f>O148*H148</f>
        <v>0</v>
      </c>
      <c r="Q148" s="236">
        <v>0</v>
      </c>
      <c r="R148" s="236">
        <f>Q148*H148</f>
        <v>0</v>
      </c>
      <c r="S148" s="236">
        <v>0</v>
      </c>
      <c r="T148" s="237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8" t="s">
        <v>213</v>
      </c>
      <c r="AT148" s="238" t="s">
        <v>208</v>
      </c>
      <c r="AU148" s="238" t="s">
        <v>214</v>
      </c>
      <c r="AY148" s="18" t="s">
        <v>205</v>
      </c>
      <c r="BE148" s="239">
        <f>IF(N148="základní",J148,0)</f>
        <v>0</v>
      </c>
      <c r="BF148" s="239">
        <f>IF(N148="snížená",J148,0)</f>
        <v>0</v>
      </c>
      <c r="BG148" s="239">
        <f>IF(N148="zákl. přenesená",J148,0)</f>
        <v>0</v>
      </c>
      <c r="BH148" s="239">
        <f>IF(N148="sníž. přenesená",J148,0)</f>
        <v>0</v>
      </c>
      <c r="BI148" s="239">
        <f>IF(N148="nulová",J148,0)</f>
        <v>0</v>
      </c>
      <c r="BJ148" s="18" t="s">
        <v>83</v>
      </c>
      <c r="BK148" s="239">
        <f>ROUND(I148*H148,2)</f>
        <v>0</v>
      </c>
      <c r="BL148" s="18" t="s">
        <v>213</v>
      </c>
      <c r="BM148" s="238" t="s">
        <v>2947</v>
      </c>
    </row>
    <row r="149" s="2" customFormat="1">
      <c r="A149" s="39"/>
      <c r="B149" s="40"/>
      <c r="C149" s="41"/>
      <c r="D149" s="240" t="s">
        <v>216</v>
      </c>
      <c r="E149" s="41"/>
      <c r="F149" s="241" t="s">
        <v>2948</v>
      </c>
      <c r="G149" s="41"/>
      <c r="H149" s="41"/>
      <c r="I149" s="242"/>
      <c r="J149" s="41"/>
      <c r="K149" s="41"/>
      <c r="L149" s="45"/>
      <c r="M149" s="243"/>
      <c r="N149" s="244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216</v>
      </c>
      <c r="AU149" s="18" t="s">
        <v>214</v>
      </c>
    </row>
    <row r="150" s="13" customFormat="1">
      <c r="A150" s="13"/>
      <c r="B150" s="245"/>
      <c r="C150" s="246"/>
      <c r="D150" s="247" t="s">
        <v>218</v>
      </c>
      <c r="E150" s="248" t="s">
        <v>1</v>
      </c>
      <c r="F150" s="249" t="s">
        <v>554</v>
      </c>
      <c r="G150" s="246"/>
      <c r="H150" s="248" t="s">
        <v>1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5" t="s">
        <v>218</v>
      </c>
      <c r="AU150" s="255" t="s">
        <v>214</v>
      </c>
      <c r="AV150" s="13" t="s">
        <v>83</v>
      </c>
      <c r="AW150" s="13" t="s">
        <v>32</v>
      </c>
      <c r="AX150" s="13" t="s">
        <v>76</v>
      </c>
      <c r="AY150" s="255" t="s">
        <v>205</v>
      </c>
    </row>
    <row r="151" s="13" customFormat="1">
      <c r="A151" s="13"/>
      <c r="B151" s="245"/>
      <c r="C151" s="246"/>
      <c r="D151" s="247" t="s">
        <v>218</v>
      </c>
      <c r="E151" s="248" t="s">
        <v>1</v>
      </c>
      <c r="F151" s="249" t="s">
        <v>220</v>
      </c>
      <c r="G151" s="246"/>
      <c r="H151" s="248" t="s">
        <v>1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5" t="s">
        <v>218</v>
      </c>
      <c r="AU151" s="255" t="s">
        <v>214</v>
      </c>
      <c r="AV151" s="13" t="s">
        <v>83</v>
      </c>
      <c r="AW151" s="13" t="s">
        <v>32</v>
      </c>
      <c r="AX151" s="13" t="s">
        <v>76</v>
      </c>
      <c r="AY151" s="255" t="s">
        <v>205</v>
      </c>
    </row>
    <row r="152" s="13" customFormat="1">
      <c r="A152" s="13"/>
      <c r="B152" s="245"/>
      <c r="C152" s="246"/>
      <c r="D152" s="247" t="s">
        <v>218</v>
      </c>
      <c r="E152" s="248" t="s">
        <v>1</v>
      </c>
      <c r="F152" s="249" t="s">
        <v>417</v>
      </c>
      <c r="G152" s="246"/>
      <c r="H152" s="248" t="s">
        <v>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5" t="s">
        <v>218</v>
      </c>
      <c r="AU152" s="255" t="s">
        <v>214</v>
      </c>
      <c r="AV152" s="13" t="s">
        <v>83</v>
      </c>
      <c r="AW152" s="13" t="s">
        <v>32</v>
      </c>
      <c r="AX152" s="13" t="s">
        <v>76</v>
      </c>
      <c r="AY152" s="255" t="s">
        <v>205</v>
      </c>
    </row>
    <row r="153" s="13" customFormat="1">
      <c r="A153" s="13"/>
      <c r="B153" s="245"/>
      <c r="C153" s="246"/>
      <c r="D153" s="247" t="s">
        <v>218</v>
      </c>
      <c r="E153" s="248" t="s">
        <v>1</v>
      </c>
      <c r="F153" s="249" t="s">
        <v>2949</v>
      </c>
      <c r="G153" s="246"/>
      <c r="H153" s="248" t="s">
        <v>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5" t="s">
        <v>218</v>
      </c>
      <c r="AU153" s="255" t="s">
        <v>214</v>
      </c>
      <c r="AV153" s="13" t="s">
        <v>83</v>
      </c>
      <c r="AW153" s="13" t="s">
        <v>32</v>
      </c>
      <c r="AX153" s="13" t="s">
        <v>76</v>
      </c>
      <c r="AY153" s="255" t="s">
        <v>205</v>
      </c>
    </row>
    <row r="154" s="13" customFormat="1">
      <c r="A154" s="13"/>
      <c r="B154" s="245"/>
      <c r="C154" s="246"/>
      <c r="D154" s="247" t="s">
        <v>218</v>
      </c>
      <c r="E154" s="248" t="s">
        <v>1</v>
      </c>
      <c r="F154" s="249" t="s">
        <v>222</v>
      </c>
      <c r="G154" s="246"/>
      <c r="H154" s="248" t="s">
        <v>1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5" t="s">
        <v>218</v>
      </c>
      <c r="AU154" s="255" t="s">
        <v>214</v>
      </c>
      <c r="AV154" s="13" t="s">
        <v>83</v>
      </c>
      <c r="AW154" s="13" t="s">
        <v>32</v>
      </c>
      <c r="AX154" s="13" t="s">
        <v>76</v>
      </c>
      <c r="AY154" s="255" t="s">
        <v>205</v>
      </c>
    </row>
    <row r="155" s="14" customFormat="1">
      <c r="A155" s="14"/>
      <c r="B155" s="256"/>
      <c r="C155" s="257"/>
      <c r="D155" s="247" t="s">
        <v>218</v>
      </c>
      <c r="E155" s="258" t="s">
        <v>1</v>
      </c>
      <c r="F155" s="259" t="s">
        <v>2950</v>
      </c>
      <c r="G155" s="257"/>
      <c r="H155" s="260">
        <v>8.75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6" t="s">
        <v>218</v>
      </c>
      <c r="AU155" s="266" t="s">
        <v>214</v>
      </c>
      <c r="AV155" s="14" t="s">
        <v>85</v>
      </c>
      <c r="AW155" s="14" t="s">
        <v>32</v>
      </c>
      <c r="AX155" s="14" t="s">
        <v>76</v>
      </c>
      <c r="AY155" s="266" t="s">
        <v>205</v>
      </c>
    </row>
    <row r="156" s="15" customFormat="1">
      <c r="A156" s="15"/>
      <c r="B156" s="267"/>
      <c r="C156" s="268"/>
      <c r="D156" s="247" t="s">
        <v>218</v>
      </c>
      <c r="E156" s="269" t="s">
        <v>1</v>
      </c>
      <c r="F156" s="270" t="s">
        <v>229</v>
      </c>
      <c r="G156" s="268"/>
      <c r="H156" s="271">
        <v>8.75</v>
      </c>
      <c r="I156" s="272"/>
      <c r="J156" s="268"/>
      <c r="K156" s="268"/>
      <c r="L156" s="273"/>
      <c r="M156" s="274"/>
      <c r="N156" s="275"/>
      <c r="O156" s="275"/>
      <c r="P156" s="275"/>
      <c r="Q156" s="275"/>
      <c r="R156" s="275"/>
      <c r="S156" s="275"/>
      <c r="T156" s="27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7" t="s">
        <v>218</v>
      </c>
      <c r="AU156" s="277" t="s">
        <v>214</v>
      </c>
      <c r="AV156" s="15" t="s">
        <v>213</v>
      </c>
      <c r="AW156" s="15" t="s">
        <v>32</v>
      </c>
      <c r="AX156" s="15" t="s">
        <v>83</v>
      </c>
      <c r="AY156" s="277" t="s">
        <v>205</v>
      </c>
    </row>
    <row r="157" s="14" customFormat="1">
      <c r="A157" s="14"/>
      <c r="B157" s="256"/>
      <c r="C157" s="257"/>
      <c r="D157" s="247" t="s">
        <v>218</v>
      </c>
      <c r="E157" s="257"/>
      <c r="F157" s="259" t="s">
        <v>2951</v>
      </c>
      <c r="G157" s="257"/>
      <c r="H157" s="260">
        <v>2.625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6" t="s">
        <v>218</v>
      </c>
      <c r="AU157" s="266" t="s">
        <v>214</v>
      </c>
      <c r="AV157" s="14" t="s">
        <v>85</v>
      </c>
      <c r="AW157" s="14" t="s">
        <v>4</v>
      </c>
      <c r="AX157" s="14" t="s">
        <v>83</v>
      </c>
      <c r="AY157" s="266" t="s">
        <v>205</v>
      </c>
    </row>
    <row r="158" s="2" customFormat="1" ht="24.15" customHeight="1">
      <c r="A158" s="39"/>
      <c r="B158" s="40"/>
      <c r="C158" s="227" t="s">
        <v>85</v>
      </c>
      <c r="D158" s="227" t="s">
        <v>208</v>
      </c>
      <c r="E158" s="228" t="s">
        <v>2952</v>
      </c>
      <c r="F158" s="229" t="s">
        <v>2953</v>
      </c>
      <c r="G158" s="230" t="s">
        <v>211</v>
      </c>
      <c r="H158" s="231">
        <v>6.125</v>
      </c>
      <c r="I158" s="232"/>
      <c r="J158" s="233">
        <f>ROUND(I158*H158,2)</f>
        <v>0</v>
      </c>
      <c r="K158" s="229" t="s">
        <v>212</v>
      </c>
      <c r="L158" s="45"/>
      <c r="M158" s="234" t="s">
        <v>1</v>
      </c>
      <c r="N158" s="235" t="s">
        <v>41</v>
      </c>
      <c r="O158" s="92"/>
      <c r="P158" s="236">
        <f>O158*H158</f>
        <v>0</v>
      </c>
      <c r="Q158" s="236">
        <v>0</v>
      </c>
      <c r="R158" s="236">
        <f>Q158*H158</f>
        <v>0</v>
      </c>
      <c r="S158" s="236">
        <v>0</v>
      </c>
      <c r="T158" s="237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8" t="s">
        <v>213</v>
      </c>
      <c r="AT158" s="238" t="s">
        <v>208</v>
      </c>
      <c r="AU158" s="238" t="s">
        <v>214</v>
      </c>
      <c r="AY158" s="18" t="s">
        <v>205</v>
      </c>
      <c r="BE158" s="239">
        <f>IF(N158="základní",J158,0)</f>
        <v>0</v>
      </c>
      <c r="BF158" s="239">
        <f>IF(N158="snížená",J158,0)</f>
        <v>0</v>
      </c>
      <c r="BG158" s="239">
        <f>IF(N158="zákl. přenesená",J158,0)</f>
        <v>0</v>
      </c>
      <c r="BH158" s="239">
        <f>IF(N158="sníž. přenesená",J158,0)</f>
        <v>0</v>
      </c>
      <c r="BI158" s="239">
        <f>IF(N158="nulová",J158,0)</f>
        <v>0</v>
      </c>
      <c r="BJ158" s="18" t="s">
        <v>83</v>
      </c>
      <c r="BK158" s="239">
        <f>ROUND(I158*H158,2)</f>
        <v>0</v>
      </c>
      <c r="BL158" s="18" t="s">
        <v>213</v>
      </c>
      <c r="BM158" s="238" t="s">
        <v>2954</v>
      </c>
    </row>
    <row r="159" s="2" customFormat="1">
      <c r="A159" s="39"/>
      <c r="B159" s="40"/>
      <c r="C159" s="41"/>
      <c r="D159" s="240" t="s">
        <v>216</v>
      </c>
      <c r="E159" s="41"/>
      <c r="F159" s="241" t="s">
        <v>2955</v>
      </c>
      <c r="G159" s="41"/>
      <c r="H159" s="41"/>
      <c r="I159" s="242"/>
      <c r="J159" s="41"/>
      <c r="K159" s="41"/>
      <c r="L159" s="45"/>
      <c r="M159" s="243"/>
      <c r="N159" s="244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216</v>
      </c>
      <c r="AU159" s="18" t="s">
        <v>214</v>
      </c>
    </row>
    <row r="160" s="13" customFormat="1">
      <c r="A160" s="13"/>
      <c r="B160" s="245"/>
      <c r="C160" s="246"/>
      <c r="D160" s="247" t="s">
        <v>218</v>
      </c>
      <c r="E160" s="248" t="s">
        <v>1</v>
      </c>
      <c r="F160" s="249" t="s">
        <v>554</v>
      </c>
      <c r="G160" s="246"/>
      <c r="H160" s="248" t="s">
        <v>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5" t="s">
        <v>218</v>
      </c>
      <c r="AU160" s="255" t="s">
        <v>214</v>
      </c>
      <c r="AV160" s="13" t="s">
        <v>83</v>
      </c>
      <c r="AW160" s="13" t="s">
        <v>32</v>
      </c>
      <c r="AX160" s="13" t="s">
        <v>76</v>
      </c>
      <c r="AY160" s="255" t="s">
        <v>205</v>
      </c>
    </row>
    <row r="161" s="13" customFormat="1">
      <c r="A161" s="13"/>
      <c r="B161" s="245"/>
      <c r="C161" s="246"/>
      <c r="D161" s="247" t="s">
        <v>218</v>
      </c>
      <c r="E161" s="248" t="s">
        <v>1</v>
      </c>
      <c r="F161" s="249" t="s">
        <v>220</v>
      </c>
      <c r="G161" s="246"/>
      <c r="H161" s="248" t="s">
        <v>1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5" t="s">
        <v>218</v>
      </c>
      <c r="AU161" s="255" t="s">
        <v>214</v>
      </c>
      <c r="AV161" s="13" t="s">
        <v>83</v>
      </c>
      <c r="AW161" s="13" t="s">
        <v>32</v>
      </c>
      <c r="AX161" s="13" t="s">
        <v>76</v>
      </c>
      <c r="AY161" s="255" t="s">
        <v>205</v>
      </c>
    </row>
    <row r="162" s="13" customFormat="1">
      <c r="A162" s="13"/>
      <c r="B162" s="245"/>
      <c r="C162" s="246"/>
      <c r="D162" s="247" t="s">
        <v>218</v>
      </c>
      <c r="E162" s="248" t="s">
        <v>1</v>
      </c>
      <c r="F162" s="249" t="s">
        <v>417</v>
      </c>
      <c r="G162" s="246"/>
      <c r="H162" s="248" t="s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5" t="s">
        <v>218</v>
      </c>
      <c r="AU162" s="255" t="s">
        <v>214</v>
      </c>
      <c r="AV162" s="13" t="s">
        <v>83</v>
      </c>
      <c r="AW162" s="13" t="s">
        <v>32</v>
      </c>
      <c r="AX162" s="13" t="s">
        <v>76</v>
      </c>
      <c r="AY162" s="255" t="s">
        <v>205</v>
      </c>
    </row>
    <row r="163" s="13" customFormat="1">
      <c r="A163" s="13"/>
      <c r="B163" s="245"/>
      <c r="C163" s="246"/>
      <c r="D163" s="247" t="s">
        <v>218</v>
      </c>
      <c r="E163" s="248" t="s">
        <v>1</v>
      </c>
      <c r="F163" s="249" t="s">
        <v>2949</v>
      </c>
      <c r="G163" s="246"/>
      <c r="H163" s="248" t="s">
        <v>1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5" t="s">
        <v>218</v>
      </c>
      <c r="AU163" s="255" t="s">
        <v>214</v>
      </c>
      <c r="AV163" s="13" t="s">
        <v>83</v>
      </c>
      <c r="AW163" s="13" t="s">
        <v>32</v>
      </c>
      <c r="AX163" s="13" t="s">
        <v>76</v>
      </c>
      <c r="AY163" s="255" t="s">
        <v>205</v>
      </c>
    </row>
    <row r="164" s="13" customFormat="1">
      <c r="A164" s="13"/>
      <c r="B164" s="245"/>
      <c r="C164" s="246"/>
      <c r="D164" s="247" t="s">
        <v>218</v>
      </c>
      <c r="E164" s="248" t="s">
        <v>1</v>
      </c>
      <c r="F164" s="249" t="s">
        <v>222</v>
      </c>
      <c r="G164" s="246"/>
      <c r="H164" s="248" t="s">
        <v>1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5" t="s">
        <v>218</v>
      </c>
      <c r="AU164" s="255" t="s">
        <v>214</v>
      </c>
      <c r="AV164" s="13" t="s">
        <v>83</v>
      </c>
      <c r="AW164" s="13" t="s">
        <v>32</v>
      </c>
      <c r="AX164" s="13" t="s">
        <v>76</v>
      </c>
      <c r="AY164" s="255" t="s">
        <v>205</v>
      </c>
    </row>
    <row r="165" s="14" customFormat="1">
      <c r="A165" s="14"/>
      <c r="B165" s="256"/>
      <c r="C165" s="257"/>
      <c r="D165" s="247" t="s">
        <v>218</v>
      </c>
      <c r="E165" s="258" t="s">
        <v>1</v>
      </c>
      <c r="F165" s="259" t="s">
        <v>2950</v>
      </c>
      <c r="G165" s="257"/>
      <c r="H165" s="260">
        <v>8.75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6" t="s">
        <v>218</v>
      </c>
      <c r="AU165" s="266" t="s">
        <v>214</v>
      </c>
      <c r="AV165" s="14" t="s">
        <v>85</v>
      </c>
      <c r="AW165" s="14" t="s">
        <v>32</v>
      </c>
      <c r="AX165" s="14" t="s">
        <v>76</v>
      </c>
      <c r="AY165" s="266" t="s">
        <v>205</v>
      </c>
    </row>
    <row r="166" s="15" customFormat="1">
      <c r="A166" s="15"/>
      <c r="B166" s="267"/>
      <c r="C166" s="268"/>
      <c r="D166" s="247" t="s">
        <v>218</v>
      </c>
      <c r="E166" s="269" t="s">
        <v>1</v>
      </c>
      <c r="F166" s="270" t="s">
        <v>229</v>
      </c>
      <c r="G166" s="268"/>
      <c r="H166" s="271">
        <v>8.75</v>
      </c>
      <c r="I166" s="272"/>
      <c r="J166" s="268"/>
      <c r="K166" s="268"/>
      <c r="L166" s="273"/>
      <c r="M166" s="274"/>
      <c r="N166" s="275"/>
      <c r="O166" s="275"/>
      <c r="P166" s="275"/>
      <c r="Q166" s="275"/>
      <c r="R166" s="275"/>
      <c r="S166" s="275"/>
      <c r="T166" s="27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77" t="s">
        <v>218</v>
      </c>
      <c r="AU166" s="277" t="s">
        <v>214</v>
      </c>
      <c r="AV166" s="15" t="s">
        <v>213</v>
      </c>
      <c r="AW166" s="15" t="s">
        <v>32</v>
      </c>
      <c r="AX166" s="15" t="s">
        <v>83</v>
      </c>
      <c r="AY166" s="277" t="s">
        <v>205</v>
      </c>
    </row>
    <row r="167" s="14" customFormat="1">
      <c r="A167" s="14"/>
      <c r="B167" s="256"/>
      <c r="C167" s="257"/>
      <c r="D167" s="247" t="s">
        <v>218</v>
      </c>
      <c r="E167" s="257"/>
      <c r="F167" s="259" t="s">
        <v>2956</v>
      </c>
      <c r="G167" s="257"/>
      <c r="H167" s="260">
        <v>6.125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6" t="s">
        <v>218</v>
      </c>
      <c r="AU167" s="266" t="s">
        <v>214</v>
      </c>
      <c r="AV167" s="14" t="s">
        <v>85</v>
      </c>
      <c r="AW167" s="14" t="s">
        <v>4</v>
      </c>
      <c r="AX167" s="14" t="s">
        <v>83</v>
      </c>
      <c r="AY167" s="266" t="s">
        <v>205</v>
      </c>
    </row>
    <row r="168" s="2" customFormat="1" ht="37.8" customHeight="1">
      <c r="A168" s="39"/>
      <c r="B168" s="40"/>
      <c r="C168" s="227" t="s">
        <v>214</v>
      </c>
      <c r="D168" s="227" t="s">
        <v>208</v>
      </c>
      <c r="E168" s="228" t="s">
        <v>2957</v>
      </c>
      <c r="F168" s="229" t="s">
        <v>2958</v>
      </c>
      <c r="G168" s="230" t="s">
        <v>211</v>
      </c>
      <c r="H168" s="231">
        <v>10.32</v>
      </c>
      <c r="I168" s="232"/>
      <c r="J168" s="233">
        <f>ROUND(I168*H168,2)</f>
        <v>0</v>
      </c>
      <c r="K168" s="229" t="s">
        <v>212</v>
      </c>
      <c r="L168" s="45"/>
      <c r="M168" s="234" t="s">
        <v>1</v>
      </c>
      <c r="N168" s="235" t="s">
        <v>41</v>
      </c>
      <c r="O168" s="92"/>
      <c r="P168" s="236">
        <f>O168*H168</f>
        <v>0</v>
      </c>
      <c r="Q168" s="236">
        <v>0</v>
      </c>
      <c r="R168" s="236">
        <f>Q168*H168</f>
        <v>0</v>
      </c>
      <c r="S168" s="236">
        <v>0</v>
      </c>
      <c r="T168" s="237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8" t="s">
        <v>213</v>
      </c>
      <c r="AT168" s="238" t="s">
        <v>208</v>
      </c>
      <c r="AU168" s="238" t="s">
        <v>214</v>
      </c>
      <c r="AY168" s="18" t="s">
        <v>205</v>
      </c>
      <c r="BE168" s="239">
        <f>IF(N168="základní",J168,0)</f>
        <v>0</v>
      </c>
      <c r="BF168" s="239">
        <f>IF(N168="snížená",J168,0)</f>
        <v>0</v>
      </c>
      <c r="BG168" s="239">
        <f>IF(N168="zákl. přenesená",J168,0)</f>
        <v>0</v>
      </c>
      <c r="BH168" s="239">
        <f>IF(N168="sníž. přenesená",J168,0)</f>
        <v>0</v>
      </c>
      <c r="BI168" s="239">
        <f>IF(N168="nulová",J168,0)</f>
        <v>0</v>
      </c>
      <c r="BJ168" s="18" t="s">
        <v>83</v>
      </c>
      <c r="BK168" s="239">
        <f>ROUND(I168*H168,2)</f>
        <v>0</v>
      </c>
      <c r="BL168" s="18" t="s">
        <v>213</v>
      </c>
      <c r="BM168" s="238" t="s">
        <v>2959</v>
      </c>
    </row>
    <row r="169" s="2" customFormat="1">
      <c r="A169" s="39"/>
      <c r="B169" s="40"/>
      <c r="C169" s="41"/>
      <c r="D169" s="240" t="s">
        <v>216</v>
      </c>
      <c r="E169" s="41"/>
      <c r="F169" s="241" t="s">
        <v>2960</v>
      </c>
      <c r="G169" s="41"/>
      <c r="H169" s="41"/>
      <c r="I169" s="242"/>
      <c r="J169" s="41"/>
      <c r="K169" s="41"/>
      <c r="L169" s="45"/>
      <c r="M169" s="243"/>
      <c r="N169" s="244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216</v>
      </c>
      <c r="AU169" s="18" t="s">
        <v>214</v>
      </c>
    </row>
    <row r="170" s="13" customFormat="1">
      <c r="A170" s="13"/>
      <c r="B170" s="245"/>
      <c r="C170" s="246"/>
      <c r="D170" s="247" t="s">
        <v>218</v>
      </c>
      <c r="E170" s="248" t="s">
        <v>1</v>
      </c>
      <c r="F170" s="249" t="s">
        <v>554</v>
      </c>
      <c r="G170" s="246"/>
      <c r="H170" s="248" t="s">
        <v>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5" t="s">
        <v>218</v>
      </c>
      <c r="AU170" s="255" t="s">
        <v>214</v>
      </c>
      <c r="AV170" s="13" t="s">
        <v>83</v>
      </c>
      <c r="AW170" s="13" t="s">
        <v>32</v>
      </c>
      <c r="AX170" s="13" t="s">
        <v>76</v>
      </c>
      <c r="AY170" s="255" t="s">
        <v>205</v>
      </c>
    </row>
    <row r="171" s="13" customFormat="1">
      <c r="A171" s="13"/>
      <c r="B171" s="245"/>
      <c r="C171" s="246"/>
      <c r="D171" s="247" t="s">
        <v>218</v>
      </c>
      <c r="E171" s="248" t="s">
        <v>1</v>
      </c>
      <c r="F171" s="249" t="s">
        <v>220</v>
      </c>
      <c r="G171" s="246"/>
      <c r="H171" s="248" t="s">
        <v>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5" t="s">
        <v>218</v>
      </c>
      <c r="AU171" s="255" t="s">
        <v>214</v>
      </c>
      <c r="AV171" s="13" t="s">
        <v>83</v>
      </c>
      <c r="AW171" s="13" t="s">
        <v>32</v>
      </c>
      <c r="AX171" s="13" t="s">
        <v>76</v>
      </c>
      <c r="AY171" s="255" t="s">
        <v>205</v>
      </c>
    </row>
    <row r="172" s="13" customFormat="1">
      <c r="A172" s="13"/>
      <c r="B172" s="245"/>
      <c r="C172" s="246"/>
      <c r="D172" s="247" t="s">
        <v>218</v>
      </c>
      <c r="E172" s="248" t="s">
        <v>1</v>
      </c>
      <c r="F172" s="249" t="s">
        <v>417</v>
      </c>
      <c r="G172" s="246"/>
      <c r="H172" s="248" t="s">
        <v>1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5" t="s">
        <v>218</v>
      </c>
      <c r="AU172" s="255" t="s">
        <v>214</v>
      </c>
      <c r="AV172" s="13" t="s">
        <v>83</v>
      </c>
      <c r="AW172" s="13" t="s">
        <v>32</v>
      </c>
      <c r="AX172" s="13" t="s">
        <v>76</v>
      </c>
      <c r="AY172" s="255" t="s">
        <v>205</v>
      </c>
    </row>
    <row r="173" s="13" customFormat="1">
      <c r="A173" s="13"/>
      <c r="B173" s="245"/>
      <c r="C173" s="246"/>
      <c r="D173" s="247" t="s">
        <v>218</v>
      </c>
      <c r="E173" s="248" t="s">
        <v>1</v>
      </c>
      <c r="F173" s="249" t="s">
        <v>2949</v>
      </c>
      <c r="G173" s="246"/>
      <c r="H173" s="248" t="s">
        <v>1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5" t="s">
        <v>218</v>
      </c>
      <c r="AU173" s="255" t="s">
        <v>214</v>
      </c>
      <c r="AV173" s="13" t="s">
        <v>83</v>
      </c>
      <c r="AW173" s="13" t="s">
        <v>32</v>
      </c>
      <c r="AX173" s="13" t="s">
        <v>76</v>
      </c>
      <c r="AY173" s="255" t="s">
        <v>205</v>
      </c>
    </row>
    <row r="174" s="13" customFormat="1">
      <c r="A174" s="13"/>
      <c r="B174" s="245"/>
      <c r="C174" s="246"/>
      <c r="D174" s="247" t="s">
        <v>218</v>
      </c>
      <c r="E174" s="248" t="s">
        <v>1</v>
      </c>
      <c r="F174" s="249" t="s">
        <v>222</v>
      </c>
      <c r="G174" s="246"/>
      <c r="H174" s="248" t="s">
        <v>1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5" t="s">
        <v>218</v>
      </c>
      <c r="AU174" s="255" t="s">
        <v>214</v>
      </c>
      <c r="AV174" s="13" t="s">
        <v>83</v>
      </c>
      <c r="AW174" s="13" t="s">
        <v>32</v>
      </c>
      <c r="AX174" s="13" t="s">
        <v>76</v>
      </c>
      <c r="AY174" s="255" t="s">
        <v>205</v>
      </c>
    </row>
    <row r="175" s="14" customFormat="1">
      <c r="A175" s="14"/>
      <c r="B175" s="256"/>
      <c r="C175" s="257"/>
      <c r="D175" s="247" t="s">
        <v>218</v>
      </c>
      <c r="E175" s="258" t="s">
        <v>1</v>
      </c>
      <c r="F175" s="259" t="s">
        <v>2961</v>
      </c>
      <c r="G175" s="257"/>
      <c r="H175" s="260">
        <v>13.577999999999999</v>
      </c>
      <c r="I175" s="261"/>
      <c r="J175" s="257"/>
      <c r="K175" s="257"/>
      <c r="L175" s="262"/>
      <c r="M175" s="263"/>
      <c r="N175" s="264"/>
      <c r="O175" s="264"/>
      <c r="P175" s="264"/>
      <c r="Q175" s="264"/>
      <c r="R175" s="264"/>
      <c r="S175" s="264"/>
      <c r="T175" s="26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6" t="s">
        <v>218</v>
      </c>
      <c r="AU175" s="266" t="s">
        <v>214</v>
      </c>
      <c r="AV175" s="14" t="s">
        <v>85</v>
      </c>
      <c r="AW175" s="14" t="s">
        <v>32</v>
      </c>
      <c r="AX175" s="14" t="s">
        <v>76</v>
      </c>
      <c r="AY175" s="266" t="s">
        <v>205</v>
      </c>
    </row>
    <row r="176" s="14" customFormat="1">
      <c r="A176" s="14"/>
      <c r="B176" s="256"/>
      <c r="C176" s="257"/>
      <c r="D176" s="247" t="s">
        <v>218</v>
      </c>
      <c r="E176" s="258" t="s">
        <v>1</v>
      </c>
      <c r="F176" s="259" t="s">
        <v>2962</v>
      </c>
      <c r="G176" s="257"/>
      <c r="H176" s="260">
        <v>20.823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6" t="s">
        <v>218</v>
      </c>
      <c r="AU176" s="266" t="s">
        <v>214</v>
      </c>
      <c r="AV176" s="14" t="s">
        <v>85</v>
      </c>
      <c r="AW176" s="14" t="s">
        <v>32</v>
      </c>
      <c r="AX176" s="14" t="s">
        <v>76</v>
      </c>
      <c r="AY176" s="266" t="s">
        <v>205</v>
      </c>
    </row>
    <row r="177" s="15" customFormat="1">
      <c r="A177" s="15"/>
      <c r="B177" s="267"/>
      <c r="C177" s="268"/>
      <c r="D177" s="247" t="s">
        <v>218</v>
      </c>
      <c r="E177" s="269" t="s">
        <v>1</v>
      </c>
      <c r="F177" s="270" t="s">
        <v>229</v>
      </c>
      <c r="G177" s="268"/>
      <c r="H177" s="271">
        <v>34.401000000000003</v>
      </c>
      <c r="I177" s="272"/>
      <c r="J177" s="268"/>
      <c r="K177" s="268"/>
      <c r="L177" s="273"/>
      <c r="M177" s="274"/>
      <c r="N177" s="275"/>
      <c r="O177" s="275"/>
      <c r="P177" s="275"/>
      <c r="Q177" s="275"/>
      <c r="R177" s="275"/>
      <c r="S177" s="275"/>
      <c r="T177" s="27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77" t="s">
        <v>218</v>
      </c>
      <c r="AU177" s="277" t="s">
        <v>214</v>
      </c>
      <c r="AV177" s="15" t="s">
        <v>213</v>
      </c>
      <c r="AW177" s="15" t="s">
        <v>32</v>
      </c>
      <c r="AX177" s="15" t="s">
        <v>83</v>
      </c>
      <c r="AY177" s="277" t="s">
        <v>205</v>
      </c>
    </row>
    <row r="178" s="14" customFormat="1">
      <c r="A178" s="14"/>
      <c r="B178" s="256"/>
      <c r="C178" s="257"/>
      <c r="D178" s="247" t="s">
        <v>218</v>
      </c>
      <c r="E178" s="257"/>
      <c r="F178" s="259" t="s">
        <v>2963</v>
      </c>
      <c r="G178" s="257"/>
      <c r="H178" s="260">
        <v>10.32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6" t="s">
        <v>218</v>
      </c>
      <c r="AU178" s="266" t="s">
        <v>214</v>
      </c>
      <c r="AV178" s="14" t="s">
        <v>85</v>
      </c>
      <c r="AW178" s="14" t="s">
        <v>4</v>
      </c>
      <c r="AX178" s="14" t="s">
        <v>83</v>
      </c>
      <c r="AY178" s="266" t="s">
        <v>205</v>
      </c>
    </row>
    <row r="179" s="2" customFormat="1" ht="33" customHeight="1">
      <c r="A179" s="39"/>
      <c r="B179" s="40"/>
      <c r="C179" s="227" t="s">
        <v>213</v>
      </c>
      <c r="D179" s="227" t="s">
        <v>208</v>
      </c>
      <c r="E179" s="228" t="s">
        <v>2964</v>
      </c>
      <c r="F179" s="229" t="s">
        <v>2965</v>
      </c>
      <c r="G179" s="230" t="s">
        <v>211</v>
      </c>
      <c r="H179" s="231">
        <v>24.081</v>
      </c>
      <c r="I179" s="232"/>
      <c r="J179" s="233">
        <f>ROUND(I179*H179,2)</f>
        <v>0</v>
      </c>
      <c r="K179" s="229" t="s">
        <v>212</v>
      </c>
      <c r="L179" s="45"/>
      <c r="M179" s="234" t="s">
        <v>1</v>
      </c>
      <c r="N179" s="235" t="s">
        <v>41</v>
      </c>
      <c r="O179" s="92"/>
      <c r="P179" s="236">
        <f>O179*H179</f>
        <v>0</v>
      </c>
      <c r="Q179" s="236">
        <v>0</v>
      </c>
      <c r="R179" s="236">
        <f>Q179*H179</f>
        <v>0</v>
      </c>
      <c r="S179" s="236">
        <v>0</v>
      </c>
      <c r="T179" s="237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8" t="s">
        <v>213</v>
      </c>
      <c r="AT179" s="238" t="s">
        <v>208</v>
      </c>
      <c r="AU179" s="238" t="s">
        <v>214</v>
      </c>
      <c r="AY179" s="18" t="s">
        <v>205</v>
      </c>
      <c r="BE179" s="239">
        <f>IF(N179="základní",J179,0)</f>
        <v>0</v>
      </c>
      <c r="BF179" s="239">
        <f>IF(N179="snížená",J179,0)</f>
        <v>0</v>
      </c>
      <c r="BG179" s="239">
        <f>IF(N179="zákl. přenesená",J179,0)</f>
        <v>0</v>
      </c>
      <c r="BH179" s="239">
        <f>IF(N179="sníž. přenesená",J179,0)</f>
        <v>0</v>
      </c>
      <c r="BI179" s="239">
        <f>IF(N179="nulová",J179,0)</f>
        <v>0</v>
      </c>
      <c r="BJ179" s="18" t="s">
        <v>83</v>
      </c>
      <c r="BK179" s="239">
        <f>ROUND(I179*H179,2)</f>
        <v>0</v>
      </c>
      <c r="BL179" s="18" t="s">
        <v>213</v>
      </c>
      <c r="BM179" s="238" t="s">
        <v>2966</v>
      </c>
    </row>
    <row r="180" s="2" customFormat="1">
      <c r="A180" s="39"/>
      <c r="B180" s="40"/>
      <c r="C180" s="41"/>
      <c r="D180" s="240" t="s">
        <v>216</v>
      </c>
      <c r="E180" s="41"/>
      <c r="F180" s="241" t="s">
        <v>2967</v>
      </c>
      <c r="G180" s="41"/>
      <c r="H180" s="41"/>
      <c r="I180" s="242"/>
      <c r="J180" s="41"/>
      <c r="K180" s="41"/>
      <c r="L180" s="45"/>
      <c r="M180" s="243"/>
      <c r="N180" s="244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216</v>
      </c>
      <c r="AU180" s="18" t="s">
        <v>214</v>
      </c>
    </row>
    <row r="181" s="13" customFormat="1">
      <c r="A181" s="13"/>
      <c r="B181" s="245"/>
      <c r="C181" s="246"/>
      <c r="D181" s="247" t="s">
        <v>218</v>
      </c>
      <c r="E181" s="248" t="s">
        <v>1</v>
      </c>
      <c r="F181" s="249" t="s">
        <v>554</v>
      </c>
      <c r="G181" s="246"/>
      <c r="H181" s="248" t="s">
        <v>1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5" t="s">
        <v>218</v>
      </c>
      <c r="AU181" s="255" t="s">
        <v>214</v>
      </c>
      <c r="AV181" s="13" t="s">
        <v>83</v>
      </c>
      <c r="AW181" s="13" t="s">
        <v>32</v>
      </c>
      <c r="AX181" s="13" t="s">
        <v>76</v>
      </c>
      <c r="AY181" s="255" t="s">
        <v>205</v>
      </c>
    </row>
    <row r="182" s="13" customFormat="1">
      <c r="A182" s="13"/>
      <c r="B182" s="245"/>
      <c r="C182" s="246"/>
      <c r="D182" s="247" t="s">
        <v>218</v>
      </c>
      <c r="E182" s="248" t="s">
        <v>1</v>
      </c>
      <c r="F182" s="249" t="s">
        <v>220</v>
      </c>
      <c r="G182" s="246"/>
      <c r="H182" s="248" t="s">
        <v>1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5" t="s">
        <v>218</v>
      </c>
      <c r="AU182" s="255" t="s">
        <v>214</v>
      </c>
      <c r="AV182" s="13" t="s">
        <v>83</v>
      </c>
      <c r="AW182" s="13" t="s">
        <v>32</v>
      </c>
      <c r="AX182" s="13" t="s">
        <v>76</v>
      </c>
      <c r="AY182" s="255" t="s">
        <v>205</v>
      </c>
    </row>
    <row r="183" s="13" customFormat="1">
      <c r="A183" s="13"/>
      <c r="B183" s="245"/>
      <c r="C183" s="246"/>
      <c r="D183" s="247" t="s">
        <v>218</v>
      </c>
      <c r="E183" s="248" t="s">
        <v>1</v>
      </c>
      <c r="F183" s="249" t="s">
        <v>417</v>
      </c>
      <c r="G183" s="246"/>
      <c r="H183" s="248" t="s">
        <v>1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5" t="s">
        <v>218</v>
      </c>
      <c r="AU183" s="255" t="s">
        <v>214</v>
      </c>
      <c r="AV183" s="13" t="s">
        <v>83</v>
      </c>
      <c r="AW183" s="13" t="s">
        <v>32</v>
      </c>
      <c r="AX183" s="13" t="s">
        <v>76</v>
      </c>
      <c r="AY183" s="255" t="s">
        <v>205</v>
      </c>
    </row>
    <row r="184" s="13" customFormat="1">
      <c r="A184" s="13"/>
      <c r="B184" s="245"/>
      <c r="C184" s="246"/>
      <c r="D184" s="247" t="s">
        <v>218</v>
      </c>
      <c r="E184" s="248" t="s">
        <v>1</v>
      </c>
      <c r="F184" s="249" t="s">
        <v>2949</v>
      </c>
      <c r="G184" s="246"/>
      <c r="H184" s="248" t="s">
        <v>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5" t="s">
        <v>218</v>
      </c>
      <c r="AU184" s="255" t="s">
        <v>214</v>
      </c>
      <c r="AV184" s="13" t="s">
        <v>83</v>
      </c>
      <c r="AW184" s="13" t="s">
        <v>32</v>
      </c>
      <c r="AX184" s="13" t="s">
        <v>76</v>
      </c>
      <c r="AY184" s="255" t="s">
        <v>205</v>
      </c>
    </row>
    <row r="185" s="13" customFormat="1">
      <c r="A185" s="13"/>
      <c r="B185" s="245"/>
      <c r="C185" s="246"/>
      <c r="D185" s="247" t="s">
        <v>218</v>
      </c>
      <c r="E185" s="248" t="s">
        <v>1</v>
      </c>
      <c r="F185" s="249" t="s">
        <v>222</v>
      </c>
      <c r="G185" s="246"/>
      <c r="H185" s="248" t="s">
        <v>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5" t="s">
        <v>218</v>
      </c>
      <c r="AU185" s="255" t="s">
        <v>214</v>
      </c>
      <c r="AV185" s="13" t="s">
        <v>83</v>
      </c>
      <c r="AW185" s="13" t="s">
        <v>32</v>
      </c>
      <c r="AX185" s="13" t="s">
        <v>76</v>
      </c>
      <c r="AY185" s="255" t="s">
        <v>205</v>
      </c>
    </row>
    <row r="186" s="14" customFormat="1">
      <c r="A186" s="14"/>
      <c r="B186" s="256"/>
      <c r="C186" s="257"/>
      <c r="D186" s="247" t="s">
        <v>218</v>
      </c>
      <c r="E186" s="258" t="s">
        <v>1</v>
      </c>
      <c r="F186" s="259" t="s">
        <v>2961</v>
      </c>
      <c r="G186" s="257"/>
      <c r="H186" s="260">
        <v>13.577999999999999</v>
      </c>
      <c r="I186" s="261"/>
      <c r="J186" s="257"/>
      <c r="K186" s="257"/>
      <c r="L186" s="262"/>
      <c r="M186" s="263"/>
      <c r="N186" s="264"/>
      <c r="O186" s="264"/>
      <c r="P186" s="264"/>
      <c r="Q186" s="264"/>
      <c r="R186" s="264"/>
      <c r="S186" s="264"/>
      <c r="T186" s="26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6" t="s">
        <v>218</v>
      </c>
      <c r="AU186" s="266" t="s">
        <v>214</v>
      </c>
      <c r="AV186" s="14" t="s">
        <v>85</v>
      </c>
      <c r="AW186" s="14" t="s">
        <v>32</v>
      </c>
      <c r="AX186" s="14" t="s">
        <v>76</v>
      </c>
      <c r="AY186" s="266" t="s">
        <v>205</v>
      </c>
    </row>
    <row r="187" s="14" customFormat="1">
      <c r="A187" s="14"/>
      <c r="B187" s="256"/>
      <c r="C187" s="257"/>
      <c r="D187" s="247" t="s">
        <v>218</v>
      </c>
      <c r="E187" s="258" t="s">
        <v>1</v>
      </c>
      <c r="F187" s="259" t="s">
        <v>2962</v>
      </c>
      <c r="G187" s="257"/>
      <c r="H187" s="260">
        <v>20.823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6" t="s">
        <v>218</v>
      </c>
      <c r="AU187" s="266" t="s">
        <v>214</v>
      </c>
      <c r="AV187" s="14" t="s">
        <v>85</v>
      </c>
      <c r="AW187" s="14" t="s">
        <v>32</v>
      </c>
      <c r="AX187" s="14" t="s">
        <v>76</v>
      </c>
      <c r="AY187" s="266" t="s">
        <v>205</v>
      </c>
    </row>
    <row r="188" s="15" customFormat="1">
      <c r="A188" s="15"/>
      <c r="B188" s="267"/>
      <c r="C188" s="268"/>
      <c r="D188" s="247" t="s">
        <v>218</v>
      </c>
      <c r="E188" s="269" t="s">
        <v>1</v>
      </c>
      <c r="F188" s="270" t="s">
        <v>229</v>
      </c>
      <c r="G188" s="268"/>
      <c r="H188" s="271">
        <v>34.401000000000003</v>
      </c>
      <c r="I188" s="272"/>
      <c r="J188" s="268"/>
      <c r="K188" s="268"/>
      <c r="L188" s="273"/>
      <c r="M188" s="274"/>
      <c r="N188" s="275"/>
      <c r="O188" s="275"/>
      <c r="P188" s="275"/>
      <c r="Q188" s="275"/>
      <c r="R188" s="275"/>
      <c r="S188" s="275"/>
      <c r="T188" s="276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77" t="s">
        <v>218</v>
      </c>
      <c r="AU188" s="277" t="s">
        <v>214</v>
      </c>
      <c r="AV188" s="15" t="s">
        <v>213</v>
      </c>
      <c r="AW188" s="15" t="s">
        <v>32</v>
      </c>
      <c r="AX188" s="15" t="s">
        <v>83</v>
      </c>
      <c r="AY188" s="277" t="s">
        <v>205</v>
      </c>
    </row>
    <row r="189" s="14" customFormat="1">
      <c r="A189" s="14"/>
      <c r="B189" s="256"/>
      <c r="C189" s="257"/>
      <c r="D189" s="247" t="s">
        <v>218</v>
      </c>
      <c r="E189" s="257"/>
      <c r="F189" s="259" t="s">
        <v>2968</v>
      </c>
      <c r="G189" s="257"/>
      <c r="H189" s="260">
        <v>24.081</v>
      </c>
      <c r="I189" s="261"/>
      <c r="J189" s="257"/>
      <c r="K189" s="257"/>
      <c r="L189" s="262"/>
      <c r="M189" s="263"/>
      <c r="N189" s="264"/>
      <c r="O189" s="264"/>
      <c r="P189" s="264"/>
      <c r="Q189" s="264"/>
      <c r="R189" s="264"/>
      <c r="S189" s="264"/>
      <c r="T189" s="26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6" t="s">
        <v>218</v>
      </c>
      <c r="AU189" s="266" t="s">
        <v>214</v>
      </c>
      <c r="AV189" s="14" t="s">
        <v>85</v>
      </c>
      <c r="AW189" s="14" t="s">
        <v>4</v>
      </c>
      <c r="AX189" s="14" t="s">
        <v>83</v>
      </c>
      <c r="AY189" s="266" t="s">
        <v>205</v>
      </c>
    </row>
    <row r="190" s="12" customFormat="1" ht="20.88" customHeight="1">
      <c r="A190" s="12"/>
      <c r="B190" s="211"/>
      <c r="C190" s="212"/>
      <c r="D190" s="213" t="s">
        <v>75</v>
      </c>
      <c r="E190" s="225" t="s">
        <v>341</v>
      </c>
      <c r="F190" s="225" t="s">
        <v>2969</v>
      </c>
      <c r="G190" s="212"/>
      <c r="H190" s="212"/>
      <c r="I190" s="215"/>
      <c r="J190" s="226">
        <f>BK190</f>
        <v>0</v>
      </c>
      <c r="K190" s="212"/>
      <c r="L190" s="217"/>
      <c r="M190" s="218"/>
      <c r="N190" s="219"/>
      <c r="O190" s="219"/>
      <c r="P190" s="220">
        <f>SUM(P191:P201)</f>
        <v>0</v>
      </c>
      <c r="Q190" s="219"/>
      <c r="R190" s="220">
        <f>SUM(R191:R201)</f>
        <v>0.011919600000000001</v>
      </c>
      <c r="S190" s="219"/>
      <c r="T190" s="221">
        <f>SUM(T191:T201)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2" t="s">
        <v>83</v>
      </c>
      <c r="AT190" s="223" t="s">
        <v>75</v>
      </c>
      <c r="AU190" s="223" t="s">
        <v>85</v>
      </c>
      <c r="AY190" s="222" t="s">
        <v>205</v>
      </c>
      <c r="BK190" s="224">
        <f>SUM(BK191:BK201)</f>
        <v>0</v>
      </c>
    </row>
    <row r="191" s="2" customFormat="1" ht="21.75" customHeight="1">
      <c r="A191" s="39"/>
      <c r="B191" s="40"/>
      <c r="C191" s="227" t="s">
        <v>252</v>
      </c>
      <c r="D191" s="227" t="s">
        <v>208</v>
      </c>
      <c r="E191" s="228" t="s">
        <v>2970</v>
      </c>
      <c r="F191" s="229" t="s">
        <v>2971</v>
      </c>
      <c r="G191" s="230" t="s">
        <v>398</v>
      </c>
      <c r="H191" s="231">
        <v>14.19</v>
      </c>
      <c r="I191" s="232"/>
      <c r="J191" s="233">
        <f>ROUND(I191*H191,2)</f>
        <v>0</v>
      </c>
      <c r="K191" s="229" t="s">
        <v>212</v>
      </c>
      <c r="L191" s="45"/>
      <c r="M191" s="234" t="s">
        <v>1</v>
      </c>
      <c r="N191" s="235" t="s">
        <v>41</v>
      </c>
      <c r="O191" s="92"/>
      <c r="P191" s="236">
        <f>O191*H191</f>
        <v>0</v>
      </c>
      <c r="Q191" s="236">
        <v>0.00084000000000000003</v>
      </c>
      <c r="R191" s="236">
        <f>Q191*H191</f>
        <v>0.011919600000000001</v>
      </c>
      <c r="S191" s="236">
        <v>0</v>
      </c>
      <c r="T191" s="237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8" t="s">
        <v>213</v>
      </c>
      <c r="AT191" s="238" t="s">
        <v>208</v>
      </c>
      <c r="AU191" s="238" t="s">
        <v>214</v>
      </c>
      <c r="AY191" s="18" t="s">
        <v>205</v>
      </c>
      <c r="BE191" s="239">
        <f>IF(N191="základní",J191,0)</f>
        <v>0</v>
      </c>
      <c r="BF191" s="239">
        <f>IF(N191="snížená",J191,0)</f>
        <v>0</v>
      </c>
      <c r="BG191" s="239">
        <f>IF(N191="zákl. přenesená",J191,0)</f>
        <v>0</v>
      </c>
      <c r="BH191" s="239">
        <f>IF(N191="sníž. přenesená",J191,0)</f>
        <v>0</v>
      </c>
      <c r="BI191" s="239">
        <f>IF(N191="nulová",J191,0)</f>
        <v>0</v>
      </c>
      <c r="BJ191" s="18" t="s">
        <v>83</v>
      </c>
      <c r="BK191" s="239">
        <f>ROUND(I191*H191,2)</f>
        <v>0</v>
      </c>
      <c r="BL191" s="18" t="s">
        <v>213</v>
      </c>
      <c r="BM191" s="238" t="s">
        <v>2972</v>
      </c>
    </row>
    <row r="192" s="2" customFormat="1">
      <c r="A192" s="39"/>
      <c r="B192" s="40"/>
      <c r="C192" s="41"/>
      <c r="D192" s="240" t="s">
        <v>216</v>
      </c>
      <c r="E192" s="41"/>
      <c r="F192" s="241" t="s">
        <v>2973</v>
      </c>
      <c r="G192" s="41"/>
      <c r="H192" s="41"/>
      <c r="I192" s="242"/>
      <c r="J192" s="41"/>
      <c r="K192" s="41"/>
      <c r="L192" s="45"/>
      <c r="M192" s="243"/>
      <c r="N192" s="244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216</v>
      </c>
      <c r="AU192" s="18" t="s">
        <v>214</v>
      </c>
    </row>
    <row r="193" s="13" customFormat="1">
      <c r="A193" s="13"/>
      <c r="B193" s="245"/>
      <c r="C193" s="246"/>
      <c r="D193" s="247" t="s">
        <v>218</v>
      </c>
      <c r="E193" s="248" t="s">
        <v>1</v>
      </c>
      <c r="F193" s="249" t="s">
        <v>554</v>
      </c>
      <c r="G193" s="246"/>
      <c r="H193" s="248" t="s">
        <v>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5" t="s">
        <v>218</v>
      </c>
      <c r="AU193" s="255" t="s">
        <v>214</v>
      </c>
      <c r="AV193" s="13" t="s">
        <v>83</v>
      </c>
      <c r="AW193" s="13" t="s">
        <v>32</v>
      </c>
      <c r="AX193" s="13" t="s">
        <v>76</v>
      </c>
      <c r="AY193" s="255" t="s">
        <v>205</v>
      </c>
    </row>
    <row r="194" s="13" customFormat="1">
      <c r="A194" s="13"/>
      <c r="B194" s="245"/>
      <c r="C194" s="246"/>
      <c r="D194" s="247" t="s">
        <v>218</v>
      </c>
      <c r="E194" s="248" t="s">
        <v>1</v>
      </c>
      <c r="F194" s="249" t="s">
        <v>220</v>
      </c>
      <c r="G194" s="246"/>
      <c r="H194" s="248" t="s">
        <v>1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5" t="s">
        <v>218</v>
      </c>
      <c r="AU194" s="255" t="s">
        <v>214</v>
      </c>
      <c r="AV194" s="13" t="s">
        <v>83</v>
      </c>
      <c r="AW194" s="13" t="s">
        <v>32</v>
      </c>
      <c r="AX194" s="13" t="s">
        <v>76</v>
      </c>
      <c r="AY194" s="255" t="s">
        <v>205</v>
      </c>
    </row>
    <row r="195" s="13" customFormat="1">
      <c r="A195" s="13"/>
      <c r="B195" s="245"/>
      <c r="C195" s="246"/>
      <c r="D195" s="247" t="s">
        <v>218</v>
      </c>
      <c r="E195" s="248" t="s">
        <v>1</v>
      </c>
      <c r="F195" s="249" t="s">
        <v>417</v>
      </c>
      <c r="G195" s="246"/>
      <c r="H195" s="248" t="s">
        <v>1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5" t="s">
        <v>218</v>
      </c>
      <c r="AU195" s="255" t="s">
        <v>214</v>
      </c>
      <c r="AV195" s="13" t="s">
        <v>83</v>
      </c>
      <c r="AW195" s="13" t="s">
        <v>32</v>
      </c>
      <c r="AX195" s="13" t="s">
        <v>76</v>
      </c>
      <c r="AY195" s="255" t="s">
        <v>205</v>
      </c>
    </row>
    <row r="196" s="13" customFormat="1">
      <c r="A196" s="13"/>
      <c r="B196" s="245"/>
      <c r="C196" s="246"/>
      <c r="D196" s="247" t="s">
        <v>218</v>
      </c>
      <c r="E196" s="248" t="s">
        <v>1</v>
      </c>
      <c r="F196" s="249" t="s">
        <v>2949</v>
      </c>
      <c r="G196" s="246"/>
      <c r="H196" s="248" t="s">
        <v>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5" t="s">
        <v>218</v>
      </c>
      <c r="AU196" s="255" t="s">
        <v>214</v>
      </c>
      <c r="AV196" s="13" t="s">
        <v>83</v>
      </c>
      <c r="AW196" s="13" t="s">
        <v>32</v>
      </c>
      <c r="AX196" s="13" t="s">
        <v>76</v>
      </c>
      <c r="AY196" s="255" t="s">
        <v>205</v>
      </c>
    </row>
    <row r="197" s="13" customFormat="1">
      <c r="A197" s="13"/>
      <c r="B197" s="245"/>
      <c r="C197" s="246"/>
      <c r="D197" s="247" t="s">
        <v>218</v>
      </c>
      <c r="E197" s="248" t="s">
        <v>1</v>
      </c>
      <c r="F197" s="249" t="s">
        <v>222</v>
      </c>
      <c r="G197" s="246"/>
      <c r="H197" s="248" t="s">
        <v>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5" t="s">
        <v>218</v>
      </c>
      <c r="AU197" s="255" t="s">
        <v>214</v>
      </c>
      <c r="AV197" s="13" t="s">
        <v>83</v>
      </c>
      <c r="AW197" s="13" t="s">
        <v>32</v>
      </c>
      <c r="AX197" s="13" t="s">
        <v>76</v>
      </c>
      <c r="AY197" s="255" t="s">
        <v>205</v>
      </c>
    </row>
    <row r="198" s="14" customFormat="1">
      <c r="A198" s="14"/>
      <c r="B198" s="256"/>
      <c r="C198" s="257"/>
      <c r="D198" s="247" t="s">
        <v>218</v>
      </c>
      <c r="E198" s="258" t="s">
        <v>1</v>
      </c>
      <c r="F198" s="259" t="s">
        <v>2974</v>
      </c>
      <c r="G198" s="257"/>
      <c r="H198" s="260">
        <v>14.19</v>
      </c>
      <c r="I198" s="261"/>
      <c r="J198" s="257"/>
      <c r="K198" s="257"/>
      <c r="L198" s="262"/>
      <c r="M198" s="263"/>
      <c r="N198" s="264"/>
      <c r="O198" s="264"/>
      <c r="P198" s="264"/>
      <c r="Q198" s="264"/>
      <c r="R198" s="264"/>
      <c r="S198" s="264"/>
      <c r="T198" s="26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6" t="s">
        <v>218</v>
      </c>
      <c r="AU198" s="266" t="s">
        <v>214</v>
      </c>
      <c r="AV198" s="14" t="s">
        <v>85</v>
      </c>
      <c r="AW198" s="14" t="s">
        <v>32</v>
      </c>
      <c r="AX198" s="14" t="s">
        <v>76</v>
      </c>
      <c r="AY198" s="266" t="s">
        <v>205</v>
      </c>
    </row>
    <row r="199" s="15" customFormat="1">
      <c r="A199" s="15"/>
      <c r="B199" s="267"/>
      <c r="C199" s="268"/>
      <c r="D199" s="247" t="s">
        <v>218</v>
      </c>
      <c r="E199" s="269" t="s">
        <v>1</v>
      </c>
      <c r="F199" s="270" t="s">
        <v>229</v>
      </c>
      <c r="G199" s="268"/>
      <c r="H199" s="271">
        <v>14.19</v>
      </c>
      <c r="I199" s="272"/>
      <c r="J199" s="268"/>
      <c r="K199" s="268"/>
      <c r="L199" s="273"/>
      <c r="M199" s="274"/>
      <c r="N199" s="275"/>
      <c r="O199" s="275"/>
      <c r="P199" s="275"/>
      <c r="Q199" s="275"/>
      <c r="R199" s="275"/>
      <c r="S199" s="275"/>
      <c r="T199" s="276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7" t="s">
        <v>218</v>
      </c>
      <c r="AU199" s="277" t="s">
        <v>214</v>
      </c>
      <c r="AV199" s="15" t="s">
        <v>213</v>
      </c>
      <c r="AW199" s="15" t="s">
        <v>32</v>
      </c>
      <c r="AX199" s="15" t="s">
        <v>83</v>
      </c>
      <c r="AY199" s="277" t="s">
        <v>205</v>
      </c>
    </row>
    <row r="200" s="2" customFormat="1" ht="24.15" customHeight="1">
      <c r="A200" s="39"/>
      <c r="B200" s="40"/>
      <c r="C200" s="227" t="s">
        <v>260</v>
      </c>
      <c r="D200" s="227" t="s">
        <v>208</v>
      </c>
      <c r="E200" s="228" t="s">
        <v>2975</v>
      </c>
      <c r="F200" s="229" t="s">
        <v>2976</v>
      </c>
      <c r="G200" s="230" t="s">
        <v>398</v>
      </c>
      <c r="H200" s="231">
        <v>14.19</v>
      </c>
      <c r="I200" s="232"/>
      <c r="J200" s="233">
        <f>ROUND(I200*H200,2)</f>
        <v>0</v>
      </c>
      <c r="K200" s="229" t="s">
        <v>212</v>
      </c>
      <c r="L200" s="45"/>
      <c r="M200" s="234" t="s">
        <v>1</v>
      </c>
      <c r="N200" s="235" t="s">
        <v>41</v>
      </c>
      <c r="O200" s="92"/>
      <c r="P200" s="236">
        <f>O200*H200</f>
        <v>0</v>
      </c>
      <c r="Q200" s="236">
        <v>0</v>
      </c>
      <c r="R200" s="236">
        <f>Q200*H200</f>
        <v>0</v>
      </c>
      <c r="S200" s="236">
        <v>0</v>
      </c>
      <c r="T200" s="237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8" t="s">
        <v>213</v>
      </c>
      <c r="AT200" s="238" t="s">
        <v>208</v>
      </c>
      <c r="AU200" s="238" t="s">
        <v>214</v>
      </c>
      <c r="AY200" s="18" t="s">
        <v>205</v>
      </c>
      <c r="BE200" s="239">
        <f>IF(N200="základní",J200,0)</f>
        <v>0</v>
      </c>
      <c r="BF200" s="239">
        <f>IF(N200="snížená",J200,0)</f>
        <v>0</v>
      </c>
      <c r="BG200" s="239">
        <f>IF(N200="zákl. přenesená",J200,0)</f>
        <v>0</v>
      </c>
      <c r="BH200" s="239">
        <f>IF(N200="sníž. přenesená",J200,0)</f>
        <v>0</v>
      </c>
      <c r="BI200" s="239">
        <f>IF(N200="nulová",J200,0)</f>
        <v>0</v>
      </c>
      <c r="BJ200" s="18" t="s">
        <v>83</v>
      </c>
      <c r="BK200" s="239">
        <f>ROUND(I200*H200,2)</f>
        <v>0</v>
      </c>
      <c r="BL200" s="18" t="s">
        <v>213</v>
      </c>
      <c r="BM200" s="238" t="s">
        <v>2977</v>
      </c>
    </row>
    <row r="201" s="2" customFormat="1">
      <c r="A201" s="39"/>
      <c r="B201" s="40"/>
      <c r="C201" s="41"/>
      <c r="D201" s="240" t="s">
        <v>216</v>
      </c>
      <c r="E201" s="41"/>
      <c r="F201" s="241" t="s">
        <v>2978</v>
      </c>
      <c r="G201" s="41"/>
      <c r="H201" s="41"/>
      <c r="I201" s="242"/>
      <c r="J201" s="41"/>
      <c r="K201" s="41"/>
      <c r="L201" s="45"/>
      <c r="M201" s="243"/>
      <c r="N201" s="244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216</v>
      </c>
      <c r="AU201" s="18" t="s">
        <v>214</v>
      </c>
    </row>
    <row r="202" s="12" customFormat="1" ht="20.88" customHeight="1">
      <c r="A202" s="12"/>
      <c r="B202" s="211"/>
      <c r="C202" s="212"/>
      <c r="D202" s="213" t="s">
        <v>75</v>
      </c>
      <c r="E202" s="225" t="s">
        <v>303</v>
      </c>
      <c r="F202" s="225" t="s">
        <v>304</v>
      </c>
      <c r="G202" s="212"/>
      <c r="H202" s="212"/>
      <c r="I202" s="215"/>
      <c r="J202" s="226">
        <f>BK202</f>
        <v>0</v>
      </c>
      <c r="K202" s="212"/>
      <c r="L202" s="217"/>
      <c r="M202" s="218"/>
      <c r="N202" s="219"/>
      <c r="O202" s="219"/>
      <c r="P202" s="220">
        <f>SUM(P203:P215)</f>
        <v>0</v>
      </c>
      <c r="Q202" s="219"/>
      <c r="R202" s="220">
        <f>SUM(R203:R215)</f>
        <v>0</v>
      </c>
      <c r="S202" s="219"/>
      <c r="T202" s="221">
        <f>SUM(T203:T215)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2" t="s">
        <v>83</v>
      </c>
      <c r="AT202" s="223" t="s">
        <v>75</v>
      </c>
      <c r="AU202" s="223" t="s">
        <v>85</v>
      </c>
      <c r="AY202" s="222" t="s">
        <v>205</v>
      </c>
      <c r="BK202" s="224">
        <f>SUM(BK203:BK215)</f>
        <v>0</v>
      </c>
    </row>
    <row r="203" s="2" customFormat="1" ht="37.8" customHeight="1">
      <c r="A203" s="39"/>
      <c r="B203" s="40"/>
      <c r="C203" s="227" t="s">
        <v>270</v>
      </c>
      <c r="D203" s="227" t="s">
        <v>208</v>
      </c>
      <c r="E203" s="228" t="s">
        <v>316</v>
      </c>
      <c r="F203" s="229" t="s">
        <v>317</v>
      </c>
      <c r="G203" s="230" t="s">
        <v>211</v>
      </c>
      <c r="H203" s="231">
        <v>19.774000000000001</v>
      </c>
      <c r="I203" s="232"/>
      <c r="J203" s="233">
        <f>ROUND(I203*H203,2)</f>
        <v>0</v>
      </c>
      <c r="K203" s="229" t="s">
        <v>212</v>
      </c>
      <c r="L203" s="45"/>
      <c r="M203" s="234" t="s">
        <v>1</v>
      </c>
      <c r="N203" s="235" t="s">
        <v>41</v>
      </c>
      <c r="O203" s="92"/>
      <c r="P203" s="236">
        <f>O203*H203</f>
        <v>0</v>
      </c>
      <c r="Q203" s="236">
        <v>0</v>
      </c>
      <c r="R203" s="236">
        <f>Q203*H203</f>
        <v>0</v>
      </c>
      <c r="S203" s="236">
        <v>0</v>
      </c>
      <c r="T203" s="237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8" t="s">
        <v>213</v>
      </c>
      <c r="AT203" s="238" t="s">
        <v>208</v>
      </c>
      <c r="AU203" s="238" t="s">
        <v>214</v>
      </c>
      <c r="AY203" s="18" t="s">
        <v>205</v>
      </c>
      <c r="BE203" s="239">
        <f>IF(N203="základní",J203,0)</f>
        <v>0</v>
      </c>
      <c r="BF203" s="239">
        <f>IF(N203="snížená",J203,0)</f>
        <v>0</v>
      </c>
      <c r="BG203" s="239">
        <f>IF(N203="zákl. přenesená",J203,0)</f>
        <v>0</v>
      </c>
      <c r="BH203" s="239">
        <f>IF(N203="sníž. přenesená",J203,0)</f>
        <v>0</v>
      </c>
      <c r="BI203" s="239">
        <f>IF(N203="nulová",J203,0)</f>
        <v>0</v>
      </c>
      <c r="BJ203" s="18" t="s">
        <v>83</v>
      </c>
      <c r="BK203" s="239">
        <f>ROUND(I203*H203,2)</f>
        <v>0</v>
      </c>
      <c r="BL203" s="18" t="s">
        <v>213</v>
      </c>
      <c r="BM203" s="238" t="s">
        <v>2979</v>
      </c>
    </row>
    <row r="204" s="2" customFormat="1">
      <c r="A204" s="39"/>
      <c r="B204" s="40"/>
      <c r="C204" s="41"/>
      <c r="D204" s="240" t="s">
        <v>216</v>
      </c>
      <c r="E204" s="41"/>
      <c r="F204" s="241" t="s">
        <v>319</v>
      </c>
      <c r="G204" s="41"/>
      <c r="H204" s="41"/>
      <c r="I204" s="242"/>
      <c r="J204" s="41"/>
      <c r="K204" s="41"/>
      <c r="L204" s="45"/>
      <c r="M204" s="243"/>
      <c r="N204" s="244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216</v>
      </c>
      <c r="AU204" s="18" t="s">
        <v>214</v>
      </c>
    </row>
    <row r="205" s="13" customFormat="1">
      <c r="A205" s="13"/>
      <c r="B205" s="245"/>
      <c r="C205" s="246"/>
      <c r="D205" s="247" t="s">
        <v>218</v>
      </c>
      <c r="E205" s="248" t="s">
        <v>1</v>
      </c>
      <c r="F205" s="249" t="s">
        <v>554</v>
      </c>
      <c r="G205" s="246"/>
      <c r="H205" s="248" t="s">
        <v>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5" t="s">
        <v>218</v>
      </c>
      <c r="AU205" s="255" t="s">
        <v>214</v>
      </c>
      <c r="AV205" s="13" t="s">
        <v>83</v>
      </c>
      <c r="AW205" s="13" t="s">
        <v>32</v>
      </c>
      <c r="AX205" s="13" t="s">
        <v>76</v>
      </c>
      <c r="AY205" s="255" t="s">
        <v>205</v>
      </c>
    </row>
    <row r="206" s="13" customFormat="1">
      <c r="A206" s="13"/>
      <c r="B206" s="245"/>
      <c r="C206" s="246"/>
      <c r="D206" s="247" t="s">
        <v>218</v>
      </c>
      <c r="E206" s="248" t="s">
        <v>1</v>
      </c>
      <c r="F206" s="249" t="s">
        <v>220</v>
      </c>
      <c r="G206" s="246"/>
      <c r="H206" s="248" t="s">
        <v>1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5" t="s">
        <v>218</v>
      </c>
      <c r="AU206" s="255" t="s">
        <v>214</v>
      </c>
      <c r="AV206" s="13" t="s">
        <v>83</v>
      </c>
      <c r="AW206" s="13" t="s">
        <v>32</v>
      </c>
      <c r="AX206" s="13" t="s">
        <v>76</v>
      </c>
      <c r="AY206" s="255" t="s">
        <v>205</v>
      </c>
    </row>
    <row r="207" s="13" customFormat="1">
      <c r="A207" s="13"/>
      <c r="B207" s="245"/>
      <c r="C207" s="246"/>
      <c r="D207" s="247" t="s">
        <v>218</v>
      </c>
      <c r="E207" s="248" t="s">
        <v>1</v>
      </c>
      <c r="F207" s="249" t="s">
        <v>222</v>
      </c>
      <c r="G207" s="246"/>
      <c r="H207" s="248" t="s">
        <v>1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5" t="s">
        <v>218</v>
      </c>
      <c r="AU207" s="255" t="s">
        <v>214</v>
      </c>
      <c r="AV207" s="13" t="s">
        <v>83</v>
      </c>
      <c r="AW207" s="13" t="s">
        <v>32</v>
      </c>
      <c r="AX207" s="13" t="s">
        <v>76</v>
      </c>
      <c r="AY207" s="255" t="s">
        <v>205</v>
      </c>
    </row>
    <row r="208" s="13" customFormat="1">
      <c r="A208" s="13"/>
      <c r="B208" s="245"/>
      <c r="C208" s="246"/>
      <c r="D208" s="247" t="s">
        <v>218</v>
      </c>
      <c r="E208" s="248" t="s">
        <v>1</v>
      </c>
      <c r="F208" s="249" t="s">
        <v>2980</v>
      </c>
      <c r="G208" s="246"/>
      <c r="H208" s="248" t="s">
        <v>1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5" t="s">
        <v>218</v>
      </c>
      <c r="AU208" s="255" t="s">
        <v>214</v>
      </c>
      <c r="AV208" s="13" t="s">
        <v>83</v>
      </c>
      <c r="AW208" s="13" t="s">
        <v>32</v>
      </c>
      <c r="AX208" s="13" t="s">
        <v>76</v>
      </c>
      <c r="AY208" s="255" t="s">
        <v>205</v>
      </c>
    </row>
    <row r="209" s="13" customFormat="1">
      <c r="A209" s="13"/>
      <c r="B209" s="245"/>
      <c r="C209" s="246"/>
      <c r="D209" s="247" t="s">
        <v>218</v>
      </c>
      <c r="E209" s="248" t="s">
        <v>1</v>
      </c>
      <c r="F209" s="249" t="s">
        <v>2981</v>
      </c>
      <c r="G209" s="246"/>
      <c r="H209" s="248" t="s">
        <v>1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5" t="s">
        <v>218</v>
      </c>
      <c r="AU209" s="255" t="s">
        <v>214</v>
      </c>
      <c r="AV209" s="13" t="s">
        <v>83</v>
      </c>
      <c r="AW209" s="13" t="s">
        <v>32</v>
      </c>
      <c r="AX209" s="13" t="s">
        <v>76</v>
      </c>
      <c r="AY209" s="255" t="s">
        <v>205</v>
      </c>
    </row>
    <row r="210" s="14" customFormat="1">
      <c r="A210" s="14"/>
      <c r="B210" s="256"/>
      <c r="C210" s="257"/>
      <c r="D210" s="247" t="s">
        <v>218</v>
      </c>
      <c r="E210" s="258" t="s">
        <v>1</v>
      </c>
      <c r="F210" s="259" t="s">
        <v>2982</v>
      </c>
      <c r="G210" s="257"/>
      <c r="H210" s="260">
        <v>16.623999999999999</v>
      </c>
      <c r="I210" s="261"/>
      <c r="J210" s="257"/>
      <c r="K210" s="257"/>
      <c r="L210" s="262"/>
      <c r="M210" s="263"/>
      <c r="N210" s="264"/>
      <c r="O210" s="264"/>
      <c r="P210" s="264"/>
      <c r="Q210" s="264"/>
      <c r="R210" s="264"/>
      <c r="S210" s="264"/>
      <c r="T210" s="26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6" t="s">
        <v>218</v>
      </c>
      <c r="AU210" s="266" t="s">
        <v>214</v>
      </c>
      <c r="AV210" s="14" t="s">
        <v>85</v>
      </c>
      <c r="AW210" s="14" t="s">
        <v>32</v>
      </c>
      <c r="AX210" s="14" t="s">
        <v>76</v>
      </c>
      <c r="AY210" s="266" t="s">
        <v>205</v>
      </c>
    </row>
    <row r="211" s="14" customFormat="1">
      <c r="A211" s="14"/>
      <c r="B211" s="256"/>
      <c r="C211" s="257"/>
      <c r="D211" s="247" t="s">
        <v>218</v>
      </c>
      <c r="E211" s="258" t="s">
        <v>1</v>
      </c>
      <c r="F211" s="259" t="s">
        <v>2983</v>
      </c>
      <c r="G211" s="257"/>
      <c r="H211" s="260">
        <v>3.1499999999999999</v>
      </c>
      <c r="I211" s="261"/>
      <c r="J211" s="257"/>
      <c r="K211" s="257"/>
      <c r="L211" s="262"/>
      <c r="M211" s="263"/>
      <c r="N211" s="264"/>
      <c r="O211" s="264"/>
      <c r="P211" s="264"/>
      <c r="Q211" s="264"/>
      <c r="R211" s="264"/>
      <c r="S211" s="264"/>
      <c r="T211" s="26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6" t="s">
        <v>218</v>
      </c>
      <c r="AU211" s="266" t="s">
        <v>214</v>
      </c>
      <c r="AV211" s="14" t="s">
        <v>85</v>
      </c>
      <c r="AW211" s="14" t="s">
        <v>32</v>
      </c>
      <c r="AX211" s="14" t="s">
        <v>76</v>
      </c>
      <c r="AY211" s="266" t="s">
        <v>205</v>
      </c>
    </row>
    <row r="212" s="15" customFormat="1">
      <c r="A212" s="15"/>
      <c r="B212" s="267"/>
      <c r="C212" s="268"/>
      <c r="D212" s="247" t="s">
        <v>218</v>
      </c>
      <c r="E212" s="269" t="s">
        <v>1</v>
      </c>
      <c r="F212" s="270" t="s">
        <v>229</v>
      </c>
      <c r="G212" s="268"/>
      <c r="H212" s="271">
        <v>19.774000000000001</v>
      </c>
      <c r="I212" s="272"/>
      <c r="J212" s="268"/>
      <c r="K212" s="268"/>
      <c r="L212" s="273"/>
      <c r="M212" s="274"/>
      <c r="N212" s="275"/>
      <c r="O212" s="275"/>
      <c r="P212" s="275"/>
      <c r="Q212" s="275"/>
      <c r="R212" s="275"/>
      <c r="S212" s="275"/>
      <c r="T212" s="27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77" t="s">
        <v>218</v>
      </c>
      <c r="AU212" s="277" t="s">
        <v>214</v>
      </c>
      <c r="AV212" s="15" t="s">
        <v>213</v>
      </c>
      <c r="AW212" s="15" t="s">
        <v>32</v>
      </c>
      <c r="AX212" s="15" t="s">
        <v>83</v>
      </c>
      <c r="AY212" s="277" t="s">
        <v>205</v>
      </c>
    </row>
    <row r="213" s="2" customFormat="1" ht="37.8" customHeight="1">
      <c r="A213" s="39"/>
      <c r="B213" s="40"/>
      <c r="C213" s="227" t="s">
        <v>276</v>
      </c>
      <c r="D213" s="227" t="s">
        <v>208</v>
      </c>
      <c r="E213" s="228" t="s">
        <v>328</v>
      </c>
      <c r="F213" s="229" t="s">
        <v>329</v>
      </c>
      <c r="G213" s="230" t="s">
        <v>211</v>
      </c>
      <c r="H213" s="231">
        <v>296.61000000000001</v>
      </c>
      <c r="I213" s="232"/>
      <c r="J213" s="233">
        <f>ROUND(I213*H213,2)</f>
        <v>0</v>
      </c>
      <c r="K213" s="229" t="s">
        <v>212</v>
      </c>
      <c r="L213" s="45"/>
      <c r="M213" s="234" t="s">
        <v>1</v>
      </c>
      <c r="N213" s="235" t="s">
        <v>41</v>
      </c>
      <c r="O213" s="92"/>
      <c r="P213" s="236">
        <f>O213*H213</f>
        <v>0</v>
      </c>
      <c r="Q213" s="236">
        <v>0</v>
      </c>
      <c r="R213" s="236">
        <f>Q213*H213</f>
        <v>0</v>
      </c>
      <c r="S213" s="236">
        <v>0</v>
      </c>
      <c r="T213" s="237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8" t="s">
        <v>213</v>
      </c>
      <c r="AT213" s="238" t="s">
        <v>208</v>
      </c>
      <c r="AU213" s="238" t="s">
        <v>214</v>
      </c>
      <c r="AY213" s="18" t="s">
        <v>205</v>
      </c>
      <c r="BE213" s="239">
        <f>IF(N213="základní",J213,0)</f>
        <v>0</v>
      </c>
      <c r="BF213" s="239">
        <f>IF(N213="snížená",J213,0)</f>
        <v>0</v>
      </c>
      <c r="BG213" s="239">
        <f>IF(N213="zákl. přenesená",J213,0)</f>
        <v>0</v>
      </c>
      <c r="BH213" s="239">
        <f>IF(N213="sníž. přenesená",J213,0)</f>
        <v>0</v>
      </c>
      <c r="BI213" s="239">
        <f>IF(N213="nulová",J213,0)</f>
        <v>0</v>
      </c>
      <c r="BJ213" s="18" t="s">
        <v>83</v>
      </c>
      <c r="BK213" s="239">
        <f>ROUND(I213*H213,2)</f>
        <v>0</v>
      </c>
      <c r="BL213" s="18" t="s">
        <v>213</v>
      </c>
      <c r="BM213" s="238" t="s">
        <v>2984</v>
      </c>
    </row>
    <row r="214" s="2" customFormat="1">
      <c r="A214" s="39"/>
      <c r="B214" s="40"/>
      <c r="C214" s="41"/>
      <c r="D214" s="240" t="s">
        <v>216</v>
      </c>
      <c r="E214" s="41"/>
      <c r="F214" s="241" t="s">
        <v>331</v>
      </c>
      <c r="G214" s="41"/>
      <c r="H214" s="41"/>
      <c r="I214" s="242"/>
      <c r="J214" s="41"/>
      <c r="K214" s="41"/>
      <c r="L214" s="45"/>
      <c r="M214" s="243"/>
      <c r="N214" s="244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216</v>
      </c>
      <c r="AU214" s="18" t="s">
        <v>214</v>
      </c>
    </row>
    <row r="215" s="14" customFormat="1">
      <c r="A215" s="14"/>
      <c r="B215" s="256"/>
      <c r="C215" s="257"/>
      <c r="D215" s="247" t="s">
        <v>218</v>
      </c>
      <c r="E215" s="257"/>
      <c r="F215" s="259" t="s">
        <v>2985</v>
      </c>
      <c r="G215" s="257"/>
      <c r="H215" s="260">
        <v>296.61000000000001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6" t="s">
        <v>218</v>
      </c>
      <c r="AU215" s="266" t="s">
        <v>214</v>
      </c>
      <c r="AV215" s="14" t="s">
        <v>85</v>
      </c>
      <c r="AW215" s="14" t="s">
        <v>4</v>
      </c>
      <c r="AX215" s="14" t="s">
        <v>83</v>
      </c>
      <c r="AY215" s="266" t="s">
        <v>205</v>
      </c>
    </row>
    <row r="216" s="12" customFormat="1" ht="20.88" customHeight="1">
      <c r="A216" s="12"/>
      <c r="B216" s="211"/>
      <c r="C216" s="212"/>
      <c r="D216" s="213" t="s">
        <v>75</v>
      </c>
      <c r="E216" s="225" t="s">
        <v>353</v>
      </c>
      <c r="F216" s="225" t="s">
        <v>354</v>
      </c>
      <c r="G216" s="212"/>
      <c r="H216" s="212"/>
      <c r="I216" s="215"/>
      <c r="J216" s="226">
        <f>BK216</f>
        <v>0</v>
      </c>
      <c r="K216" s="212"/>
      <c r="L216" s="217"/>
      <c r="M216" s="218"/>
      <c r="N216" s="219"/>
      <c r="O216" s="219"/>
      <c r="P216" s="220">
        <f>SUM(P217:P253)</f>
        <v>0</v>
      </c>
      <c r="Q216" s="219"/>
      <c r="R216" s="220">
        <f>SUM(R217:R253)</f>
        <v>24.936</v>
      </c>
      <c r="S216" s="219"/>
      <c r="T216" s="221">
        <f>SUM(T217:T253)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2" t="s">
        <v>83</v>
      </c>
      <c r="AT216" s="223" t="s">
        <v>75</v>
      </c>
      <c r="AU216" s="223" t="s">
        <v>85</v>
      </c>
      <c r="AY216" s="222" t="s">
        <v>205</v>
      </c>
      <c r="BK216" s="224">
        <f>SUM(BK217:BK253)</f>
        <v>0</v>
      </c>
    </row>
    <row r="217" s="2" customFormat="1" ht="33" customHeight="1">
      <c r="A217" s="39"/>
      <c r="B217" s="40"/>
      <c r="C217" s="227" t="s">
        <v>282</v>
      </c>
      <c r="D217" s="227" t="s">
        <v>208</v>
      </c>
      <c r="E217" s="228" t="s">
        <v>355</v>
      </c>
      <c r="F217" s="229" t="s">
        <v>356</v>
      </c>
      <c r="G217" s="230" t="s">
        <v>357</v>
      </c>
      <c r="H217" s="231">
        <v>39.548000000000002</v>
      </c>
      <c r="I217" s="232"/>
      <c r="J217" s="233">
        <f>ROUND(I217*H217,2)</f>
        <v>0</v>
      </c>
      <c r="K217" s="229" t="s">
        <v>212</v>
      </c>
      <c r="L217" s="45"/>
      <c r="M217" s="234" t="s">
        <v>1</v>
      </c>
      <c r="N217" s="235" t="s">
        <v>41</v>
      </c>
      <c r="O217" s="92"/>
      <c r="P217" s="236">
        <f>O217*H217</f>
        <v>0</v>
      </c>
      <c r="Q217" s="236">
        <v>0</v>
      </c>
      <c r="R217" s="236">
        <f>Q217*H217</f>
        <v>0</v>
      </c>
      <c r="S217" s="236">
        <v>0</v>
      </c>
      <c r="T217" s="237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8" t="s">
        <v>213</v>
      </c>
      <c r="AT217" s="238" t="s">
        <v>208</v>
      </c>
      <c r="AU217" s="238" t="s">
        <v>214</v>
      </c>
      <c r="AY217" s="18" t="s">
        <v>205</v>
      </c>
      <c r="BE217" s="239">
        <f>IF(N217="základní",J217,0)</f>
        <v>0</v>
      </c>
      <c r="BF217" s="239">
        <f>IF(N217="snížená",J217,0)</f>
        <v>0</v>
      </c>
      <c r="BG217" s="239">
        <f>IF(N217="zákl. přenesená",J217,0)</f>
        <v>0</v>
      </c>
      <c r="BH217" s="239">
        <f>IF(N217="sníž. přenesená",J217,0)</f>
        <v>0</v>
      </c>
      <c r="BI217" s="239">
        <f>IF(N217="nulová",J217,0)</f>
        <v>0</v>
      </c>
      <c r="BJ217" s="18" t="s">
        <v>83</v>
      </c>
      <c r="BK217" s="239">
        <f>ROUND(I217*H217,2)</f>
        <v>0</v>
      </c>
      <c r="BL217" s="18" t="s">
        <v>213</v>
      </c>
      <c r="BM217" s="238" t="s">
        <v>2986</v>
      </c>
    </row>
    <row r="218" s="2" customFormat="1">
      <c r="A218" s="39"/>
      <c r="B218" s="40"/>
      <c r="C218" s="41"/>
      <c r="D218" s="240" t="s">
        <v>216</v>
      </c>
      <c r="E218" s="41"/>
      <c r="F218" s="241" t="s">
        <v>359</v>
      </c>
      <c r="G218" s="41"/>
      <c r="H218" s="41"/>
      <c r="I218" s="242"/>
      <c r="J218" s="41"/>
      <c r="K218" s="41"/>
      <c r="L218" s="45"/>
      <c r="M218" s="243"/>
      <c r="N218" s="244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216</v>
      </c>
      <c r="AU218" s="18" t="s">
        <v>214</v>
      </c>
    </row>
    <row r="219" s="13" customFormat="1">
      <c r="A219" s="13"/>
      <c r="B219" s="245"/>
      <c r="C219" s="246"/>
      <c r="D219" s="247" t="s">
        <v>218</v>
      </c>
      <c r="E219" s="248" t="s">
        <v>1</v>
      </c>
      <c r="F219" s="249" t="s">
        <v>554</v>
      </c>
      <c r="G219" s="246"/>
      <c r="H219" s="248" t="s">
        <v>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5" t="s">
        <v>218</v>
      </c>
      <c r="AU219" s="255" t="s">
        <v>214</v>
      </c>
      <c r="AV219" s="13" t="s">
        <v>83</v>
      </c>
      <c r="AW219" s="13" t="s">
        <v>32</v>
      </c>
      <c r="AX219" s="13" t="s">
        <v>76</v>
      </c>
      <c r="AY219" s="255" t="s">
        <v>205</v>
      </c>
    </row>
    <row r="220" s="13" customFormat="1">
      <c r="A220" s="13"/>
      <c r="B220" s="245"/>
      <c r="C220" s="246"/>
      <c r="D220" s="247" t="s">
        <v>218</v>
      </c>
      <c r="E220" s="248" t="s">
        <v>1</v>
      </c>
      <c r="F220" s="249" t="s">
        <v>220</v>
      </c>
      <c r="G220" s="246"/>
      <c r="H220" s="248" t="s">
        <v>1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5" t="s">
        <v>218</v>
      </c>
      <c r="AU220" s="255" t="s">
        <v>214</v>
      </c>
      <c r="AV220" s="13" t="s">
        <v>83</v>
      </c>
      <c r="AW220" s="13" t="s">
        <v>32</v>
      </c>
      <c r="AX220" s="13" t="s">
        <v>76</v>
      </c>
      <c r="AY220" s="255" t="s">
        <v>205</v>
      </c>
    </row>
    <row r="221" s="13" customFormat="1">
      <c r="A221" s="13"/>
      <c r="B221" s="245"/>
      <c r="C221" s="246"/>
      <c r="D221" s="247" t="s">
        <v>218</v>
      </c>
      <c r="E221" s="248" t="s">
        <v>1</v>
      </c>
      <c r="F221" s="249" t="s">
        <v>222</v>
      </c>
      <c r="G221" s="246"/>
      <c r="H221" s="248" t="s">
        <v>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5" t="s">
        <v>218</v>
      </c>
      <c r="AU221" s="255" t="s">
        <v>214</v>
      </c>
      <c r="AV221" s="13" t="s">
        <v>83</v>
      </c>
      <c r="AW221" s="13" t="s">
        <v>32</v>
      </c>
      <c r="AX221" s="13" t="s">
        <v>76</v>
      </c>
      <c r="AY221" s="255" t="s">
        <v>205</v>
      </c>
    </row>
    <row r="222" s="13" customFormat="1">
      <c r="A222" s="13"/>
      <c r="B222" s="245"/>
      <c r="C222" s="246"/>
      <c r="D222" s="247" t="s">
        <v>218</v>
      </c>
      <c r="E222" s="248" t="s">
        <v>1</v>
      </c>
      <c r="F222" s="249" t="s">
        <v>2981</v>
      </c>
      <c r="G222" s="246"/>
      <c r="H222" s="248" t="s">
        <v>1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5" t="s">
        <v>218</v>
      </c>
      <c r="AU222" s="255" t="s">
        <v>214</v>
      </c>
      <c r="AV222" s="13" t="s">
        <v>83</v>
      </c>
      <c r="AW222" s="13" t="s">
        <v>32</v>
      </c>
      <c r="AX222" s="13" t="s">
        <v>76</v>
      </c>
      <c r="AY222" s="255" t="s">
        <v>205</v>
      </c>
    </row>
    <row r="223" s="14" customFormat="1">
      <c r="A223" s="14"/>
      <c r="B223" s="256"/>
      <c r="C223" s="257"/>
      <c r="D223" s="247" t="s">
        <v>218</v>
      </c>
      <c r="E223" s="258" t="s">
        <v>1</v>
      </c>
      <c r="F223" s="259" t="s">
        <v>2983</v>
      </c>
      <c r="G223" s="257"/>
      <c r="H223" s="260">
        <v>3.1499999999999999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6" t="s">
        <v>218</v>
      </c>
      <c r="AU223" s="266" t="s">
        <v>214</v>
      </c>
      <c r="AV223" s="14" t="s">
        <v>85</v>
      </c>
      <c r="AW223" s="14" t="s">
        <v>32</v>
      </c>
      <c r="AX223" s="14" t="s">
        <v>76</v>
      </c>
      <c r="AY223" s="266" t="s">
        <v>205</v>
      </c>
    </row>
    <row r="224" s="14" customFormat="1">
      <c r="A224" s="14"/>
      <c r="B224" s="256"/>
      <c r="C224" s="257"/>
      <c r="D224" s="247" t="s">
        <v>218</v>
      </c>
      <c r="E224" s="258" t="s">
        <v>1</v>
      </c>
      <c r="F224" s="259" t="s">
        <v>2982</v>
      </c>
      <c r="G224" s="257"/>
      <c r="H224" s="260">
        <v>16.623999999999999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6" t="s">
        <v>218</v>
      </c>
      <c r="AU224" s="266" t="s">
        <v>214</v>
      </c>
      <c r="AV224" s="14" t="s">
        <v>85</v>
      </c>
      <c r="AW224" s="14" t="s">
        <v>32</v>
      </c>
      <c r="AX224" s="14" t="s">
        <v>76</v>
      </c>
      <c r="AY224" s="266" t="s">
        <v>205</v>
      </c>
    </row>
    <row r="225" s="15" customFormat="1">
      <c r="A225" s="15"/>
      <c r="B225" s="267"/>
      <c r="C225" s="268"/>
      <c r="D225" s="247" t="s">
        <v>218</v>
      </c>
      <c r="E225" s="269" t="s">
        <v>1</v>
      </c>
      <c r="F225" s="270" t="s">
        <v>229</v>
      </c>
      <c r="G225" s="268"/>
      <c r="H225" s="271">
        <v>19.774000000000001</v>
      </c>
      <c r="I225" s="272"/>
      <c r="J225" s="268"/>
      <c r="K225" s="268"/>
      <c r="L225" s="273"/>
      <c r="M225" s="274"/>
      <c r="N225" s="275"/>
      <c r="O225" s="275"/>
      <c r="P225" s="275"/>
      <c r="Q225" s="275"/>
      <c r="R225" s="275"/>
      <c r="S225" s="275"/>
      <c r="T225" s="27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7" t="s">
        <v>218</v>
      </c>
      <c r="AU225" s="277" t="s">
        <v>214</v>
      </c>
      <c r="AV225" s="15" t="s">
        <v>213</v>
      </c>
      <c r="AW225" s="15" t="s">
        <v>32</v>
      </c>
      <c r="AX225" s="15" t="s">
        <v>83</v>
      </c>
      <c r="AY225" s="277" t="s">
        <v>205</v>
      </c>
    </row>
    <row r="226" s="14" customFormat="1">
      <c r="A226" s="14"/>
      <c r="B226" s="256"/>
      <c r="C226" s="257"/>
      <c r="D226" s="247" t="s">
        <v>218</v>
      </c>
      <c r="E226" s="257"/>
      <c r="F226" s="259" t="s">
        <v>2987</v>
      </c>
      <c r="G226" s="257"/>
      <c r="H226" s="260">
        <v>39.548000000000002</v>
      </c>
      <c r="I226" s="261"/>
      <c r="J226" s="257"/>
      <c r="K226" s="257"/>
      <c r="L226" s="262"/>
      <c r="M226" s="263"/>
      <c r="N226" s="264"/>
      <c r="O226" s="264"/>
      <c r="P226" s="264"/>
      <c r="Q226" s="264"/>
      <c r="R226" s="264"/>
      <c r="S226" s="264"/>
      <c r="T226" s="26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6" t="s">
        <v>218</v>
      </c>
      <c r="AU226" s="266" t="s">
        <v>214</v>
      </c>
      <c r="AV226" s="14" t="s">
        <v>85</v>
      </c>
      <c r="AW226" s="14" t="s">
        <v>4</v>
      </c>
      <c r="AX226" s="14" t="s">
        <v>83</v>
      </c>
      <c r="AY226" s="266" t="s">
        <v>205</v>
      </c>
    </row>
    <row r="227" s="2" customFormat="1" ht="16.5" customHeight="1">
      <c r="A227" s="39"/>
      <c r="B227" s="40"/>
      <c r="C227" s="227" t="s">
        <v>297</v>
      </c>
      <c r="D227" s="227" t="s">
        <v>208</v>
      </c>
      <c r="E227" s="228" t="s">
        <v>373</v>
      </c>
      <c r="F227" s="229" t="s">
        <v>374</v>
      </c>
      <c r="G227" s="230" t="s">
        <v>211</v>
      </c>
      <c r="H227" s="231">
        <v>16.623999999999999</v>
      </c>
      <c r="I227" s="232"/>
      <c r="J227" s="233">
        <f>ROUND(I227*H227,2)</f>
        <v>0</v>
      </c>
      <c r="K227" s="229" t="s">
        <v>212</v>
      </c>
      <c r="L227" s="45"/>
      <c r="M227" s="234" t="s">
        <v>1</v>
      </c>
      <c r="N227" s="235" t="s">
        <v>41</v>
      </c>
      <c r="O227" s="92"/>
      <c r="P227" s="236">
        <f>O227*H227</f>
        <v>0</v>
      </c>
      <c r="Q227" s="236">
        <v>0</v>
      </c>
      <c r="R227" s="236">
        <f>Q227*H227</f>
        <v>0</v>
      </c>
      <c r="S227" s="236">
        <v>0</v>
      </c>
      <c r="T227" s="237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8" t="s">
        <v>213</v>
      </c>
      <c r="AT227" s="238" t="s">
        <v>208</v>
      </c>
      <c r="AU227" s="238" t="s">
        <v>214</v>
      </c>
      <c r="AY227" s="18" t="s">
        <v>205</v>
      </c>
      <c r="BE227" s="239">
        <f>IF(N227="základní",J227,0)</f>
        <v>0</v>
      </c>
      <c r="BF227" s="239">
        <f>IF(N227="snížená",J227,0)</f>
        <v>0</v>
      </c>
      <c r="BG227" s="239">
        <f>IF(N227="zákl. přenesená",J227,0)</f>
        <v>0</v>
      </c>
      <c r="BH227" s="239">
        <f>IF(N227="sníž. přenesená",J227,0)</f>
        <v>0</v>
      </c>
      <c r="BI227" s="239">
        <f>IF(N227="nulová",J227,0)</f>
        <v>0</v>
      </c>
      <c r="BJ227" s="18" t="s">
        <v>83</v>
      </c>
      <c r="BK227" s="239">
        <f>ROUND(I227*H227,2)</f>
        <v>0</v>
      </c>
      <c r="BL227" s="18" t="s">
        <v>213</v>
      </c>
      <c r="BM227" s="238" t="s">
        <v>2988</v>
      </c>
    </row>
    <row r="228" s="2" customFormat="1">
      <c r="A228" s="39"/>
      <c r="B228" s="40"/>
      <c r="C228" s="41"/>
      <c r="D228" s="240" t="s">
        <v>216</v>
      </c>
      <c r="E228" s="41"/>
      <c r="F228" s="241" t="s">
        <v>376</v>
      </c>
      <c r="G228" s="41"/>
      <c r="H228" s="41"/>
      <c r="I228" s="242"/>
      <c r="J228" s="41"/>
      <c r="K228" s="41"/>
      <c r="L228" s="45"/>
      <c r="M228" s="243"/>
      <c r="N228" s="244"/>
      <c r="O228" s="92"/>
      <c r="P228" s="92"/>
      <c r="Q228" s="92"/>
      <c r="R228" s="92"/>
      <c r="S228" s="92"/>
      <c r="T228" s="93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216</v>
      </c>
      <c r="AU228" s="18" t="s">
        <v>214</v>
      </c>
    </row>
    <row r="229" s="13" customFormat="1">
      <c r="A229" s="13"/>
      <c r="B229" s="245"/>
      <c r="C229" s="246"/>
      <c r="D229" s="247" t="s">
        <v>218</v>
      </c>
      <c r="E229" s="248" t="s">
        <v>1</v>
      </c>
      <c r="F229" s="249" t="s">
        <v>554</v>
      </c>
      <c r="G229" s="246"/>
      <c r="H229" s="248" t="s">
        <v>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5" t="s">
        <v>218</v>
      </c>
      <c r="AU229" s="255" t="s">
        <v>214</v>
      </c>
      <c r="AV229" s="13" t="s">
        <v>83</v>
      </c>
      <c r="AW229" s="13" t="s">
        <v>32</v>
      </c>
      <c r="AX229" s="13" t="s">
        <v>76</v>
      </c>
      <c r="AY229" s="255" t="s">
        <v>205</v>
      </c>
    </row>
    <row r="230" s="13" customFormat="1">
      <c r="A230" s="13"/>
      <c r="B230" s="245"/>
      <c r="C230" s="246"/>
      <c r="D230" s="247" t="s">
        <v>218</v>
      </c>
      <c r="E230" s="248" t="s">
        <v>1</v>
      </c>
      <c r="F230" s="249" t="s">
        <v>222</v>
      </c>
      <c r="G230" s="246"/>
      <c r="H230" s="248" t="s">
        <v>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5" t="s">
        <v>218</v>
      </c>
      <c r="AU230" s="255" t="s">
        <v>214</v>
      </c>
      <c r="AV230" s="13" t="s">
        <v>83</v>
      </c>
      <c r="AW230" s="13" t="s">
        <v>32</v>
      </c>
      <c r="AX230" s="13" t="s">
        <v>76</v>
      </c>
      <c r="AY230" s="255" t="s">
        <v>205</v>
      </c>
    </row>
    <row r="231" s="13" customFormat="1">
      <c r="A231" s="13"/>
      <c r="B231" s="245"/>
      <c r="C231" s="246"/>
      <c r="D231" s="247" t="s">
        <v>218</v>
      </c>
      <c r="E231" s="248" t="s">
        <v>1</v>
      </c>
      <c r="F231" s="249" t="s">
        <v>2989</v>
      </c>
      <c r="G231" s="246"/>
      <c r="H231" s="248" t="s">
        <v>1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5" t="s">
        <v>218</v>
      </c>
      <c r="AU231" s="255" t="s">
        <v>214</v>
      </c>
      <c r="AV231" s="13" t="s">
        <v>83</v>
      </c>
      <c r="AW231" s="13" t="s">
        <v>32</v>
      </c>
      <c r="AX231" s="13" t="s">
        <v>76</v>
      </c>
      <c r="AY231" s="255" t="s">
        <v>205</v>
      </c>
    </row>
    <row r="232" s="13" customFormat="1">
      <c r="A232" s="13"/>
      <c r="B232" s="245"/>
      <c r="C232" s="246"/>
      <c r="D232" s="247" t="s">
        <v>218</v>
      </c>
      <c r="E232" s="248" t="s">
        <v>1</v>
      </c>
      <c r="F232" s="249" t="s">
        <v>2990</v>
      </c>
      <c r="G232" s="246"/>
      <c r="H232" s="248" t="s">
        <v>1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5" t="s">
        <v>218</v>
      </c>
      <c r="AU232" s="255" t="s">
        <v>214</v>
      </c>
      <c r="AV232" s="13" t="s">
        <v>83</v>
      </c>
      <c r="AW232" s="13" t="s">
        <v>32</v>
      </c>
      <c r="AX232" s="13" t="s">
        <v>76</v>
      </c>
      <c r="AY232" s="255" t="s">
        <v>205</v>
      </c>
    </row>
    <row r="233" s="14" customFormat="1">
      <c r="A233" s="14"/>
      <c r="B233" s="256"/>
      <c r="C233" s="257"/>
      <c r="D233" s="247" t="s">
        <v>218</v>
      </c>
      <c r="E233" s="258" t="s">
        <v>1</v>
      </c>
      <c r="F233" s="259" t="s">
        <v>2982</v>
      </c>
      <c r="G233" s="257"/>
      <c r="H233" s="260">
        <v>16.623999999999999</v>
      </c>
      <c r="I233" s="261"/>
      <c r="J233" s="257"/>
      <c r="K233" s="257"/>
      <c r="L233" s="262"/>
      <c r="M233" s="263"/>
      <c r="N233" s="264"/>
      <c r="O233" s="264"/>
      <c r="P233" s="264"/>
      <c r="Q233" s="264"/>
      <c r="R233" s="264"/>
      <c r="S233" s="264"/>
      <c r="T233" s="26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6" t="s">
        <v>218</v>
      </c>
      <c r="AU233" s="266" t="s">
        <v>214</v>
      </c>
      <c r="AV233" s="14" t="s">
        <v>85</v>
      </c>
      <c r="AW233" s="14" t="s">
        <v>32</v>
      </c>
      <c r="AX233" s="14" t="s">
        <v>76</v>
      </c>
      <c r="AY233" s="266" t="s">
        <v>205</v>
      </c>
    </row>
    <row r="234" s="15" customFormat="1">
      <c r="A234" s="15"/>
      <c r="B234" s="267"/>
      <c r="C234" s="268"/>
      <c r="D234" s="247" t="s">
        <v>218</v>
      </c>
      <c r="E234" s="269" t="s">
        <v>1</v>
      </c>
      <c r="F234" s="270" t="s">
        <v>229</v>
      </c>
      <c r="G234" s="268"/>
      <c r="H234" s="271">
        <v>16.623999999999999</v>
      </c>
      <c r="I234" s="272"/>
      <c r="J234" s="268"/>
      <c r="K234" s="268"/>
      <c r="L234" s="273"/>
      <c r="M234" s="274"/>
      <c r="N234" s="275"/>
      <c r="O234" s="275"/>
      <c r="P234" s="275"/>
      <c r="Q234" s="275"/>
      <c r="R234" s="275"/>
      <c r="S234" s="275"/>
      <c r="T234" s="276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7" t="s">
        <v>218</v>
      </c>
      <c r="AU234" s="277" t="s">
        <v>214</v>
      </c>
      <c r="AV234" s="15" t="s">
        <v>213</v>
      </c>
      <c r="AW234" s="15" t="s">
        <v>32</v>
      </c>
      <c r="AX234" s="15" t="s">
        <v>83</v>
      </c>
      <c r="AY234" s="277" t="s">
        <v>205</v>
      </c>
    </row>
    <row r="235" s="2" customFormat="1" ht="24.15" customHeight="1">
      <c r="A235" s="39"/>
      <c r="B235" s="40"/>
      <c r="C235" s="227" t="s">
        <v>305</v>
      </c>
      <c r="D235" s="227" t="s">
        <v>208</v>
      </c>
      <c r="E235" s="228" t="s">
        <v>378</v>
      </c>
      <c r="F235" s="229" t="s">
        <v>379</v>
      </c>
      <c r="G235" s="230" t="s">
        <v>211</v>
      </c>
      <c r="H235" s="231">
        <v>17.698</v>
      </c>
      <c r="I235" s="232"/>
      <c r="J235" s="233">
        <f>ROUND(I235*H235,2)</f>
        <v>0</v>
      </c>
      <c r="K235" s="229" t="s">
        <v>212</v>
      </c>
      <c r="L235" s="45"/>
      <c r="M235" s="234" t="s">
        <v>1</v>
      </c>
      <c r="N235" s="235" t="s">
        <v>41</v>
      </c>
      <c r="O235" s="92"/>
      <c r="P235" s="236">
        <f>O235*H235</f>
        <v>0</v>
      </c>
      <c r="Q235" s="236">
        <v>0</v>
      </c>
      <c r="R235" s="236">
        <f>Q235*H235</f>
        <v>0</v>
      </c>
      <c r="S235" s="236">
        <v>0</v>
      </c>
      <c r="T235" s="237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8" t="s">
        <v>213</v>
      </c>
      <c r="AT235" s="238" t="s">
        <v>208</v>
      </c>
      <c r="AU235" s="238" t="s">
        <v>214</v>
      </c>
      <c r="AY235" s="18" t="s">
        <v>205</v>
      </c>
      <c r="BE235" s="239">
        <f>IF(N235="základní",J235,0)</f>
        <v>0</v>
      </c>
      <c r="BF235" s="239">
        <f>IF(N235="snížená",J235,0)</f>
        <v>0</v>
      </c>
      <c r="BG235" s="239">
        <f>IF(N235="zákl. přenesená",J235,0)</f>
        <v>0</v>
      </c>
      <c r="BH235" s="239">
        <f>IF(N235="sníž. přenesená",J235,0)</f>
        <v>0</v>
      </c>
      <c r="BI235" s="239">
        <f>IF(N235="nulová",J235,0)</f>
        <v>0</v>
      </c>
      <c r="BJ235" s="18" t="s">
        <v>83</v>
      </c>
      <c r="BK235" s="239">
        <f>ROUND(I235*H235,2)</f>
        <v>0</v>
      </c>
      <c r="BL235" s="18" t="s">
        <v>213</v>
      </c>
      <c r="BM235" s="238" t="s">
        <v>2991</v>
      </c>
    </row>
    <row r="236" s="2" customFormat="1">
      <c r="A236" s="39"/>
      <c r="B236" s="40"/>
      <c r="C236" s="41"/>
      <c r="D236" s="240" t="s">
        <v>216</v>
      </c>
      <c r="E236" s="41"/>
      <c r="F236" s="241" t="s">
        <v>381</v>
      </c>
      <c r="G236" s="41"/>
      <c r="H236" s="41"/>
      <c r="I236" s="242"/>
      <c r="J236" s="41"/>
      <c r="K236" s="41"/>
      <c r="L236" s="45"/>
      <c r="M236" s="243"/>
      <c r="N236" s="244"/>
      <c r="O236" s="92"/>
      <c r="P236" s="92"/>
      <c r="Q236" s="92"/>
      <c r="R236" s="92"/>
      <c r="S236" s="92"/>
      <c r="T236" s="93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216</v>
      </c>
      <c r="AU236" s="18" t="s">
        <v>214</v>
      </c>
    </row>
    <row r="237" s="13" customFormat="1">
      <c r="A237" s="13"/>
      <c r="B237" s="245"/>
      <c r="C237" s="246"/>
      <c r="D237" s="247" t="s">
        <v>218</v>
      </c>
      <c r="E237" s="248" t="s">
        <v>1</v>
      </c>
      <c r="F237" s="249" t="s">
        <v>1458</v>
      </c>
      <c r="G237" s="246"/>
      <c r="H237" s="248" t="s">
        <v>1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5" t="s">
        <v>218</v>
      </c>
      <c r="AU237" s="255" t="s">
        <v>214</v>
      </c>
      <c r="AV237" s="13" t="s">
        <v>83</v>
      </c>
      <c r="AW237" s="13" t="s">
        <v>32</v>
      </c>
      <c r="AX237" s="13" t="s">
        <v>76</v>
      </c>
      <c r="AY237" s="255" t="s">
        <v>205</v>
      </c>
    </row>
    <row r="238" s="13" customFormat="1">
      <c r="A238" s="13"/>
      <c r="B238" s="245"/>
      <c r="C238" s="246"/>
      <c r="D238" s="247" t="s">
        <v>218</v>
      </c>
      <c r="E238" s="248" t="s">
        <v>1</v>
      </c>
      <c r="F238" s="249" t="s">
        <v>220</v>
      </c>
      <c r="G238" s="246"/>
      <c r="H238" s="248" t="s">
        <v>1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5" t="s">
        <v>218</v>
      </c>
      <c r="AU238" s="255" t="s">
        <v>214</v>
      </c>
      <c r="AV238" s="13" t="s">
        <v>83</v>
      </c>
      <c r="AW238" s="13" t="s">
        <v>32</v>
      </c>
      <c r="AX238" s="13" t="s">
        <v>76</v>
      </c>
      <c r="AY238" s="255" t="s">
        <v>205</v>
      </c>
    </row>
    <row r="239" s="13" customFormat="1">
      <c r="A239" s="13"/>
      <c r="B239" s="245"/>
      <c r="C239" s="246"/>
      <c r="D239" s="247" t="s">
        <v>218</v>
      </c>
      <c r="E239" s="248" t="s">
        <v>1</v>
      </c>
      <c r="F239" s="249" t="s">
        <v>222</v>
      </c>
      <c r="G239" s="246"/>
      <c r="H239" s="248" t="s">
        <v>1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5" t="s">
        <v>218</v>
      </c>
      <c r="AU239" s="255" t="s">
        <v>214</v>
      </c>
      <c r="AV239" s="13" t="s">
        <v>83</v>
      </c>
      <c r="AW239" s="13" t="s">
        <v>32</v>
      </c>
      <c r="AX239" s="13" t="s">
        <v>76</v>
      </c>
      <c r="AY239" s="255" t="s">
        <v>205</v>
      </c>
    </row>
    <row r="240" s="14" customFormat="1">
      <c r="A240" s="14"/>
      <c r="B240" s="256"/>
      <c r="C240" s="257"/>
      <c r="D240" s="247" t="s">
        <v>218</v>
      </c>
      <c r="E240" s="258" t="s">
        <v>1</v>
      </c>
      <c r="F240" s="259" t="s">
        <v>2992</v>
      </c>
      <c r="G240" s="257"/>
      <c r="H240" s="260">
        <v>4.5259999999999998</v>
      </c>
      <c r="I240" s="261"/>
      <c r="J240" s="257"/>
      <c r="K240" s="257"/>
      <c r="L240" s="262"/>
      <c r="M240" s="263"/>
      <c r="N240" s="264"/>
      <c r="O240" s="264"/>
      <c r="P240" s="264"/>
      <c r="Q240" s="264"/>
      <c r="R240" s="264"/>
      <c r="S240" s="264"/>
      <c r="T240" s="26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6" t="s">
        <v>218</v>
      </c>
      <c r="AU240" s="266" t="s">
        <v>214</v>
      </c>
      <c r="AV240" s="14" t="s">
        <v>85</v>
      </c>
      <c r="AW240" s="14" t="s">
        <v>32</v>
      </c>
      <c r="AX240" s="14" t="s">
        <v>76</v>
      </c>
      <c r="AY240" s="266" t="s">
        <v>205</v>
      </c>
    </row>
    <row r="241" s="14" customFormat="1">
      <c r="A241" s="14"/>
      <c r="B241" s="256"/>
      <c r="C241" s="257"/>
      <c r="D241" s="247" t="s">
        <v>218</v>
      </c>
      <c r="E241" s="258" t="s">
        <v>1</v>
      </c>
      <c r="F241" s="259" t="s">
        <v>2993</v>
      </c>
      <c r="G241" s="257"/>
      <c r="H241" s="260">
        <v>7.5720000000000001</v>
      </c>
      <c r="I241" s="261"/>
      <c r="J241" s="257"/>
      <c r="K241" s="257"/>
      <c r="L241" s="262"/>
      <c r="M241" s="263"/>
      <c r="N241" s="264"/>
      <c r="O241" s="264"/>
      <c r="P241" s="264"/>
      <c r="Q241" s="264"/>
      <c r="R241" s="264"/>
      <c r="S241" s="264"/>
      <c r="T241" s="26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6" t="s">
        <v>218</v>
      </c>
      <c r="AU241" s="266" t="s">
        <v>214</v>
      </c>
      <c r="AV241" s="14" t="s">
        <v>85</v>
      </c>
      <c r="AW241" s="14" t="s">
        <v>32</v>
      </c>
      <c r="AX241" s="14" t="s">
        <v>76</v>
      </c>
      <c r="AY241" s="266" t="s">
        <v>205</v>
      </c>
    </row>
    <row r="242" s="14" customFormat="1">
      <c r="A242" s="14"/>
      <c r="B242" s="256"/>
      <c r="C242" s="257"/>
      <c r="D242" s="247" t="s">
        <v>218</v>
      </c>
      <c r="E242" s="258" t="s">
        <v>1</v>
      </c>
      <c r="F242" s="259" t="s">
        <v>2994</v>
      </c>
      <c r="G242" s="257"/>
      <c r="H242" s="260">
        <v>5.5999999999999996</v>
      </c>
      <c r="I242" s="261"/>
      <c r="J242" s="257"/>
      <c r="K242" s="257"/>
      <c r="L242" s="262"/>
      <c r="M242" s="263"/>
      <c r="N242" s="264"/>
      <c r="O242" s="264"/>
      <c r="P242" s="264"/>
      <c r="Q242" s="264"/>
      <c r="R242" s="264"/>
      <c r="S242" s="264"/>
      <c r="T242" s="26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6" t="s">
        <v>218</v>
      </c>
      <c r="AU242" s="266" t="s">
        <v>214</v>
      </c>
      <c r="AV242" s="14" t="s">
        <v>85</v>
      </c>
      <c r="AW242" s="14" t="s">
        <v>32</v>
      </c>
      <c r="AX242" s="14" t="s">
        <v>76</v>
      </c>
      <c r="AY242" s="266" t="s">
        <v>205</v>
      </c>
    </row>
    <row r="243" s="15" customFormat="1">
      <c r="A243" s="15"/>
      <c r="B243" s="267"/>
      <c r="C243" s="268"/>
      <c r="D243" s="247" t="s">
        <v>218</v>
      </c>
      <c r="E243" s="269" t="s">
        <v>1</v>
      </c>
      <c r="F243" s="270" t="s">
        <v>229</v>
      </c>
      <c r="G243" s="268"/>
      <c r="H243" s="271">
        <v>17.698</v>
      </c>
      <c r="I243" s="272"/>
      <c r="J243" s="268"/>
      <c r="K243" s="268"/>
      <c r="L243" s="273"/>
      <c r="M243" s="274"/>
      <c r="N243" s="275"/>
      <c r="O243" s="275"/>
      <c r="P243" s="275"/>
      <c r="Q243" s="275"/>
      <c r="R243" s="275"/>
      <c r="S243" s="275"/>
      <c r="T243" s="27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7" t="s">
        <v>218</v>
      </c>
      <c r="AU243" s="277" t="s">
        <v>214</v>
      </c>
      <c r="AV243" s="15" t="s">
        <v>213</v>
      </c>
      <c r="AW243" s="15" t="s">
        <v>32</v>
      </c>
      <c r="AX243" s="15" t="s">
        <v>83</v>
      </c>
      <c r="AY243" s="277" t="s">
        <v>205</v>
      </c>
    </row>
    <row r="244" s="2" customFormat="1" ht="24.15" customHeight="1">
      <c r="A244" s="39"/>
      <c r="B244" s="40"/>
      <c r="C244" s="227" t="s">
        <v>8</v>
      </c>
      <c r="D244" s="227" t="s">
        <v>208</v>
      </c>
      <c r="E244" s="228" t="s">
        <v>2995</v>
      </c>
      <c r="F244" s="229" t="s">
        <v>2996</v>
      </c>
      <c r="G244" s="230" t="s">
        <v>211</v>
      </c>
      <c r="H244" s="231">
        <v>12.468</v>
      </c>
      <c r="I244" s="232"/>
      <c r="J244" s="233">
        <f>ROUND(I244*H244,2)</f>
        <v>0</v>
      </c>
      <c r="K244" s="229" t="s">
        <v>212</v>
      </c>
      <c r="L244" s="45"/>
      <c r="M244" s="234" t="s">
        <v>1</v>
      </c>
      <c r="N244" s="235" t="s">
        <v>41</v>
      </c>
      <c r="O244" s="92"/>
      <c r="P244" s="236">
        <f>O244*H244</f>
        <v>0</v>
      </c>
      <c r="Q244" s="236">
        <v>0</v>
      </c>
      <c r="R244" s="236">
        <f>Q244*H244</f>
        <v>0</v>
      </c>
      <c r="S244" s="236">
        <v>0</v>
      </c>
      <c r="T244" s="237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8" t="s">
        <v>213</v>
      </c>
      <c r="AT244" s="238" t="s">
        <v>208</v>
      </c>
      <c r="AU244" s="238" t="s">
        <v>214</v>
      </c>
      <c r="AY244" s="18" t="s">
        <v>205</v>
      </c>
      <c r="BE244" s="239">
        <f>IF(N244="základní",J244,0)</f>
        <v>0</v>
      </c>
      <c r="BF244" s="239">
        <f>IF(N244="snížená",J244,0)</f>
        <v>0</v>
      </c>
      <c r="BG244" s="239">
        <f>IF(N244="zákl. přenesená",J244,0)</f>
        <v>0</v>
      </c>
      <c r="BH244" s="239">
        <f>IF(N244="sníž. přenesená",J244,0)</f>
        <v>0</v>
      </c>
      <c r="BI244" s="239">
        <f>IF(N244="nulová",J244,0)</f>
        <v>0</v>
      </c>
      <c r="BJ244" s="18" t="s">
        <v>83</v>
      </c>
      <c r="BK244" s="239">
        <f>ROUND(I244*H244,2)</f>
        <v>0</v>
      </c>
      <c r="BL244" s="18" t="s">
        <v>213</v>
      </c>
      <c r="BM244" s="238" t="s">
        <v>2997</v>
      </c>
    </row>
    <row r="245" s="2" customFormat="1">
      <c r="A245" s="39"/>
      <c r="B245" s="40"/>
      <c r="C245" s="41"/>
      <c r="D245" s="240" t="s">
        <v>216</v>
      </c>
      <c r="E245" s="41"/>
      <c r="F245" s="241" t="s">
        <v>2998</v>
      </c>
      <c r="G245" s="41"/>
      <c r="H245" s="41"/>
      <c r="I245" s="242"/>
      <c r="J245" s="41"/>
      <c r="K245" s="41"/>
      <c r="L245" s="45"/>
      <c r="M245" s="243"/>
      <c r="N245" s="244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216</v>
      </c>
      <c r="AU245" s="18" t="s">
        <v>214</v>
      </c>
    </row>
    <row r="246" s="13" customFormat="1">
      <c r="A246" s="13"/>
      <c r="B246" s="245"/>
      <c r="C246" s="246"/>
      <c r="D246" s="247" t="s">
        <v>218</v>
      </c>
      <c r="E246" s="248" t="s">
        <v>1</v>
      </c>
      <c r="F246" s="249" t="s">
        <v>1458</v>
      </c>
      <c r="G246" s="246"/>
      <c r="H246" s="248" t="s">
        <v>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5" t="s">
        <v>218</v>
      </c>
      <c r="AU246" s="255" t="s">
        <v>214</v>
      </c>
      <c r="AV246" s="13" t="s">
        <v>83</v>
      </c>
      <c r="AW246" s="13" t="s">
        <v>32</v>
      </c>
      <c r="AX246" s="13" t="s">
        <v>76</v>
      </c>
      <c r="AY246" s="255" t="s">
        <v>205</v>
      </c>
    </row>
    <row r="247" s="13" customFormat="1">
      <c r="A247" s="13"/>
      <c r="B247" s="245"/>
      <c r="C247" s="246"/>
      <c r="D247" s="247" t="s">
        <v>218</v>
      </c>
      <c r="E247" s="248" t="s">
        <v>1</v>
      </c>
      <c r="F247" s="249" t="s">
        <v>220</v>
      </c>
      <c r="G247" s="246"/>
      <c r="H247" s="248" t="s">
        <v>1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5" t="s">
        <v>218</v>
      </c>
      <c r="AU247" s="255" t="s">
        <v>214</v>
      </c>
      <c r="AV247" s="13" t="s">
        <v>83</v>
      </c>
      <c r="AW247" s="13" t="s">
        <v>32</v>
      </c>
      <c r="AX247" s="13" t="s">
        <v>76</v>
      </c>
      <c r="AY247" s="255" t="s">
        <v>205</v>
      </c>
    </row>
    <row r="248" s="13" customFormat="1">
      <c r="A248" s="13"/>
      <c r="B248" s="245"/>
      <c r="C248" s="246"/>
      <c r="D248" s="247" t="s">
        <v>218</v>
      </c>
      <c r="E248" s="248" t="s">
        <v>1</v>
      </c>
      <c r="F248" s="249" t="s">
        <v>222</v>
      </c>
      <c r="G248" s="246"/>
      <c r="H248" s="248" t="s">
        <v>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5" t="s">
        <v>218</v>
      </c>
      <c r="AU248" s="255" t="s">
        <v>214</v>
      </c>
      <c r="AV248" s="13" t="s">
        <v>83</v>
      </c>
      <c r="AW248" s="13" t="s">
        <v>32</v>
      </c>
      <c r="AX248" s="13" t="s">
        <v>76</v>
      </c>
      <c r="AY248" s="255" t="s">
        <v>205</v>
      </c>
    </row>
    <row r="249" s="14" customFormat="1">
      <c r="A249" s="14"/>
      <c r="B249" s="256"/>
      <c r="C249" s="257"/>
      <c r="D249" s="247" t="s">
        <v>218</v>
      </c>
      <c r="E249" s="258" t="s">
        <v>1</v>
      </c>
      <c r="F249" s="259" t="s">
        <v>2999</v>
      </c>
      <c r="G249" s="257"/>
      <c r="H249" s="260">
        <v>6.7889999999999997</v>
      </c>
      <c r="I249" s="261"/>
      <c r="J249" s="257"/>
      <c r="K249" s="257"/>
      <c r="L249" s="262"/>
      <c r="M249" s="263"/>
      <c r="N249" s="264"/>
      <c r="O249" s="264"/>
      <c r="P249" s="264"/>
      <c r="Q249" s="264"/>
      <c r="R249" s="264"/>
      <c r="S249" s="264"/>
      <c r="T249" s="26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6" t="s">
        <v>218</v>
      </c>
      <c r="AU249" s="266" t="s">
        <v>214</v>
      </c>
      <c r="AV249" s="14" t="s">
        <v>85</v>
      </c>
      <c r="AW249" s="14" t="s">
        <v>32</v>
      </c>
      <c r="AX249" s="14" t="s">
        <v>76</v>
      </c>
      <c r="AY249" s="266" t="s">
        <v>205</v>
      </c>
    </row>
    <row r="250" s="14" customFormat="1">
      <c r="A250" s="14"/>
      <c r="B250" s="256"/>
      <c r="C250" s="257"/>
      <c r="D250" s="247" t="s">
        <v>218</v>
      </c>
      <c r="E250" s="258" t="s">
        <v>1</v>
      </c>
      <c r="F250" s="259" t="s">
        <v>3000</v>
      </c>
      <c r="G250" s="257"/>
      <c r="H250" s="260">
        <v>5.6790000000000003</v>
      </c>
      <c r="I250" s="261"/>
      <c r="J250" s="257"/>
      <c r="K250" s="257"/>
      <c r="L250" s="262"/>
      <c r="M250" s="263"/>
      <c r="N250" s="264"/>
      <c r="O250" s="264"/>
      <c r="P250" s="264"/>
      <c r="Q250" s="264"/>
      <c r="R250" s="264"/>
      <c r="S250" s="264"/>
      <c r="T250" s="265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6" t="s">
        <v>218</v>
      </c>
      <c r="AU250" s="266" t="s">
        <v>214</v>
      </c>
      <c r="AV250" s="14" t="s">
        <v>85</v>
      </c>
      <c r="AW250" s="14" t="s">
        <v>32</v>
      </c>
      <c r="AX250" s="14" t="s">
        <v>76</v>
      </c>
      <c r="AY250" s="266" t="s">
        <v>205</v>
      </c>
    </row>
    <row r="251" s="15" customFormat="1">
      <c r="A251" s="15"/>
      <c r="B251" s="267"/>
      <c r="C251" s="268"/>
      <c r="D251" s="247" t="s">
        <v>218</v>
      </c>
      <c r="E251" s="269" t="s">
        <v>1</v>
      </c>
      <c r="F251" s="270" t="s">
        <v>229</v>
      </c>
      <c r="G251" s="268"/>
      <c r="H251" s="271">
        <v>12.468</v>
      </c>
      <c r="I251" s="272"/>
      <c r="J251" s="268"/>
      <c r="K251" s="268"/>
      <c r="L251" s="273"/>
      <c r="M251" s="274"/>
      <c r="N251" s="275"/>
      <c r="O251" s="275"/>
      <c r="P251" s="275"/>
      <c r="Q251" s="275"/>
      <c r="R251" s="275"/>
      <c r="S251" s="275"/>
      <c r="T251" s="276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7" t="s">
        <v>218</v>
      </c>
      <c r="AU251" s="277" t="s">
        <v>214</v>
      </c>
      <c r="AV251" s="15" t="s">
        <v>213</v>
      </c>
      <c r="AW251" s="15" t="s">
        <v>32</v>
      </c>
      <c r="AX251" s="15" t="s">
        <v>83</v>
      </c>
      <c r="AY251" s="277" t="s">
        <v>205</v>
      </c>
    </row>
    <row r="252" s="2" customFormat="1" ht="16.5" customHeight="1">
      <c r="A252" s="39"/>
      <c r="B252" s="40"/>
      <c r="C252" s="289" t="s">
        <v>250</v>
      </c>
      <c r="D252" s="289" t="s">
        <v>386</v>
      </c>
      <c r="E252" s="290" t="s">
        <v>3001</v>
      </c>
      <c r="F252" s="291" t="s">
        <v>3002</v>
      </c>
      <c r="G252" s="292" t="s">
        <v>357</v>
      </c>
      <c r="H252" s="293">
        <v>24.936</v>
      </c>
      <c r="I252" s="294"/>
      <c r="J252" s="295">
        <f>ROUND(I252*H252,2)</f>
        <v>0</v>
      </c>
      <c r="K252" s="291" t="s">
        <v>212</v>
      </c>
      <c r="L252" s="296"/>
      <c r="M252" s="297" t="s">
        <v>1</v>
      </c>
      <c r="N252" s="298" t="s">
        <v>41</v>
      </c>
      <c r="O252" s="92"/>
      <c r="P252" s="236">
        <f>O252*H252</f>
        <v>0</v>
      </c>
      <c r="Q252" s="236">
        <v>1</v>
      </c>
      <c r="R252" s="236">
        <f>Q252*H252</f>
        <v>24.936</v>
      </c>
      <c r="S252" s="236">
        <v>0</v>
      </c>
      <c r="T252" s="237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8" t="s">
        <v>276</v>
      </c>
      <c r="AT252" s="238" t="s">
        <v>386</v>
      </c>
      <c r="AU252" s="238" t="s">
        <v>214</v>
      </c>
      <c r="AY252" s="18" t="s">
        <v>205</v>
      </c>
      <c r="BE252" s="239">
        <f>IF(N252="základní",J252,0)</f>
        <v>0</v>
      </c>
      <c r="BF252" s="239">
        <f>IF(N252="snížená",J252,0)</f>
        <v>0</v>
      </c>
      <c r="BG252" s="239">
        <f>IF(N252="zákl. přenesená",J252,0)</f>
        <v>0</v>
      </c>
      <c r="BH252" s="239">
        <f>IF(N252="sníž. přenesená",J252,0)</f>
        <v>0</v>
      </c>
      <c r="BI252" s="239">
        <f>IF(N252="nulová",J252,0)</f>
        <v>0</v>
      </c>
      <c r="BJ252" s="18" t="s">
        <v>83</v>
      </c>
      <c r="BK252" s="239">
        <f>ROUND(I252*H252,2)</f>
        <v>0</v>
      </c>
      <c r="BL252" s="18" t="s">
        <v>213</v>
      </c>
      <c r="BM252" s="238" t="s">
        <v>3003</v>
      </c>
    </row>
    <row r="253" s="14" customFormat="1">
      <c r="A253" s="14"/>
      <c r="B253" s="256"/>
      <c r="C253" s="257"/>
      <c r="D253" s="247" t="s">
        <v>218</v>
      </c>
      <c r="E253" s="257"/>
      <c r="F253" s="259" t="s">
        <v>3004</v>
      </c>
      <c r="G253" s="257"/>
      <c r="H253" s="260">
        <v>24.936</v>
      </c>
      <c r="I253" s="261"/>
      <c r="J253" s="257"/>
      <c r="K253" s="257"/>
      <c r="L253" s="262"/>
      <c r="M253" s="263"/>
      <c r="N253" s="264"/>
      <c r="O253" s="264"/>
      <c r="P253" s="264"/>
      <c r="Q253" s="264"/>
      <c r="R253" s="264"/>
      <c r="S253" s="264"/>
      <c r="T253" s="26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66" t="s">
        <v>218</v>
      </c>
      <c r="AU253" s="266" t="s">
        <v>214</v>
      </c>
      <c r="AV253" s="14" t="s">
        <v>85</v>
      </c>
      <c r="AW253" s="14" t="s">
        <v>4</v>
      </c>
      <c r="AX253" s="14" t="s">
        <v>83</v>
      </c>
      <c r="AY253" s="266" t="s">
        <v>205</v>
      </c>
    </row>
    <row r="254" s="12" customFormat="1" ht="20.88" customHeight="1">
      <c r="A254" s="12"/>
      <c r="B254" s="211"/>
      <c r="C254" s="212"/>
      <c r="D254" s="213" t="s">
        <v>75</v>
      </c>
      <c r="E254" s="225" t="s">
        <v>365</v>
      </c>
      <c r="F254" s="225" t="s">
        <v>3005</v>
      </c>
      <c r="G254" s="212"/>
      <c r="H254" s="212"/>
      <c r="I254" s="215"/>
      <c r="J254" s="226">
        <f>BK254</f>
        <v>0</v>
      </c>
      <c r="K254" s="212"/>
      <c r="L254" s="217"/>
      <c r="M254" s="218"/>
      <c r="N254" s="219"/>
      <c r="O254" s="219"/>
      <c r="P254" s="220">
        <f>SUM(P255:P263)</f>
        <v>0</v>
      </c>
      <c r="Q254" s="219"/>
      <c r="R254" s="220">
        <f>SUM(R255:R263)</f>
        <v>0</v>
      </c>
      <c r="S254" s="219"/>
      <c r="T254" s="221">
        <f>SUM(T255:T263)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22" t="s">
        <v>83</v>
      </c>
      <c r="AT254" s="223" t="s">
        <v>75</v>
      </c>
      <c r="AU254" s="223" t="s">
        <v>85</v>
      </c>
      <c r="AY254" s="222" t="s">
        <v>205</v>
      </c>
      <c r="BK254" s="224">
        <f>SUM(BK255:BK263)</f>
        <v>0</v>
      </c>
    </row>
    <row r="255" s="2" customFormat="1" ht="24.15" customHeight="1">
      <c r="A255" s="39"/>
      <c r="B255" s="40"/>
      <c r="C255" s="227" t="s">
        <v>333</v>
      </c>
      <c r="D255" s="227" t="s">
        <v>208</v>
      </c>
      <c r="E255" s="228" t="s">
        <v>3006</v>
      </c>
      <c r="F255" s="229" t="s">
        <v>3007</v>
      </c>
      <c r="G255" s="230" t="s">
        <v>398</v>
      </c>
      <c r="H255" s="231">
        <v>46.560000000000002</v>
      </c>
      <c r="I255" s="232"/>
      <c r="J255" s="233">
        <f>ROUND(I255*H255,2)</f>
        <v>0</v>
      </c>
      <c r="K255" s="229" t="s">
        <v>212</v>
      </c>
      <c r="L255" s="45"/>
      <c r="M255" s="234" t="s">
        <v>1</v>
      </c>
      <c r="N255" s="235" t="s">
        <v>41</v>
      </c>
      <c r="O255" s="92"/>
      <c r="P255" s="236">
        <f>O255*H255</f>
        <v>0</v>
      </c>
      <c r="Q255" s="236">
        <v>0</v>
      </c>
      <c r="R255" s="236">
        <f>Q255*H255</f>
        <v>0</v>
      </c>
      <c r="S255" s="236">
        <v>0</v>
      </c>
      <c r="T255" s="237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8" t="s">
        <v>213</v>
      </c>
      <c r="AT255" s="238" t="s">
        <v>208</v>
      </c>
      <c r="AU255" s="238" t="s">
        <v>214</v>
      </c>
      <c r="AY255" s="18" t="s">
        <v>205</v>
      </c>
      <c r="BE255" s="239">
        <f>IF(N255="základní",J255,0)</f>
        <v>0</v>
      </c>
      <c r="BF255" s="239">
        <f>IF(N255="snížená",J255,0)</f>
        <v>0</v>
      </c>
      <c r="BG255" s="239">
        <f>IF(N255="zákl. přenesená",J255,0)</f>
        <v>0</v>
      </c>
      <c r="BH255" s="239">
        <f>IF(N255="sníž. přenesená",J255,0)</f>
        <v>0</v>
      </c>
      <c r="BI255" s="239">
        <f>IF(N255="nulová",J255,0)</f>
        <v>0</v>
      </c>
      <c r="BJ255" s="18" t="s">
        <v>83</v>
      </c>
      <c r="BK255" s="239">
        <f>ROUND(I255*H255,2)</f>
        <v>0</v>
      </c>
      <c r="BL255" s="18" t="s">
        <v>213</v>
      </c>
      <c r="BM255" s="238" t="s">
        <v>3008</v>
      </c>
    </row>
    <row r="256" s="2" customFormat="1">
      <c r="A256" s="39"/>
      <c r="B256" s="40"/>
      <c r="C256" s="41"/>
      <c r="D256" s="240" t="s">
        <v>216</v>
      </c>
      <c r="E256" s="41"/>
      <c r="F256" s="241" t="s">
        <v>3009</v>
      </c>
      <c r="G256" s="41"/>
      <c r="H256" s="41"/>
      <c r="I256" s="242"/>
      <c r="J256" s="41"/>
      <c r="K256" s="41"/>
      <c r="L256" s="45"/>
      <c r="M256" s="243"/>
      <c r="N256" s="244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216</v>
      </c>
      <c r="AU256" s="18" t="s">
        <v>214</v>
      </c>
    </row>
    <row r="257" s="13" customFormat="1">
      <c r="A257" s="13"/>
      <c r="B257" s="245"/>
      <c r="C257" s="246"/>
      <c r="D257" s="247" t="s">
        <v>218</v>
      </c>
      <c r="E257" s="248" t="s">
        <v>1</v>
      </c>
      <c r="F257" s="249" t="s">
        <v>554</v>
      </c>
      <c r="G257" s="246"/>
      <c r="H257" s="248" t="s">
        <v>1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5" t="s">
        <v>218</v>
      </c>
      <c r="AU257" s="255" t="s">
        <v>214</v>
      </c>
      <c r="AV257" s="13" t="s">
        <v>83</v>
      </c>
      <c r="AW257" s="13" t="s">
        <v>32</v>
      </c>
      <c r="AX257" s="13" t="s">
        <v>76</v>
      </c>
      <c r="AY257" s="255" t="s">
        <v>205</v>
      </c>
    </row>
    <row r="258" s="13" customFormat="1">
      <c r="A258" s="13"/>
      <c r="B258" s="245"/>
      <c r="C258" s="246"/>
      <c r="D258" s="247" t="s">
        <v>218</v>
      </c>
      <c r="E258" s="248" t="s">
        <v>1</v>
      </c>
      <c r="F258" s="249" t="s">
        <v>220</v>
      </c>
      <c r="G258" s="246"/>
      <c r="H258" s="248" t="s">
        <v>1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5" t="s">
        <v>218</v>
      </c>
      <c r="AU258" s="255" t="s">
        <v>214</v>
      </c>
      <c r="AV258" s="13" t="s">
        <v>83</v>
      </c>
      <c r="AW258" s="13" t="s">
        <v>32</v>
      </c>
      <c r="AX258" s="13" t="s">
        <v>76</v>
      </c>
      <c r="AY258" s="255" t="s">
        <v>205</v>
      </c>
    </row>
    <row r="259" s="13" customFormat="1">
      <c r="A259" s="13"/>
      <c r="B259" s="245"/>
      <c r="C259" s="246"/>
      <c r="D259" s="247" t="s">
        <v>218</v>
      </c>
      <c r="E259" s="248" t="s">
        <v>1</v>
      </c>
      <c r="F259" s="249" t="s">
        <v>222</v>
      </c>
      <c r="G259" s="246"/>
      <c r="H259" s="248" t="s">
        <v>1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5" t="s">
        <v>218</v>
      </c>
      <c r="AU259" s="255" t="s">
        <v>214</v>
      </c>
      <c r="AV259" s="13" t="s">
        <v>83</v>
      </c>
      <c r="AW259" s="13" t="s">
        <v>32</v>
      </c>
      <c r="AX259" s="13" t="s">
        <v>76</v>
      </c>
      <c r="AY259" s="255" t="s">
        <v>205</v>
      </c>
    </row>
    <row r="260" s="14" customFormat="1">
      <c r="A260" s="14"/>
      <c r="B260" s="256"/>
      <c r="C260" s="257"/>
      <c r="D260" s="247" t="s">
        <v>218</v>
      </c>
      <c r="E260" s="258" t="s">
        <v>1</v>
      </c>
      <c r="F260" s="259" t="s">
        <v>3010</v>
      </c>
      <c r="G260" s="257"/>
      <c r="H260" s="260">
        <v>22.629999999999999</v>
      </c>
      <c r="I260" s="261"/>
      <c r="J260" s="257"/>
      <c r="K260" s="257"/>
      <c r="L260" s="262"/>
      <c r="M260" s="263"/>
      <c r="N260" s="264"/>
      <c r="O260" s="264"/>
      <c r="P260" s="264"/>
      <c r="Q260" s="264"/>
      <c r="R260" s="264"/>
      <c r="S260" s="264"/>
      <c r="T260" s="26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6" t="s">
        <v>218</v>
      </c>
      <c r="AU260" s="266" t="s">
        <v>214</v>
      </c>
      <c r="AV260" s="14" t="s">
        <v>85</v>
      </c>
      <c r="AW260" s="14" t="s">
        <v>32</v>
      </c>
      <c r="AX260" s="14" t="s">
        <v>76</v>
      </c>
      <c r="AY260" s="266" t="s">
        <v>205</v>
      </c>
    </row>
    <row r="261" s="14" customFormat="1">
      <c r="A261" s="14"/>
      <c r="B261" s="256"/>
      <c r="C261" s="257"/>
      <c r="D261" s="247" t="s">
        <v>218</v>
      </c>
      <c r="E261" s="258" t="s">
        <v>1</v>
      </c>
      <c r="F261" s="259" t="s">
        <v>3011</v>
      </c>
      <c r="G261" s="257"/>
      <c r="H261" s="260">
        <v>18.93</v>
      </c>
      <c r="I261" s="261"/>
      <c r="J261" s="257"/>
      <c r="K261" s="257"/>
      <c r="L261" s="262"/>
      <c r="M261" s="263"/>
      <c r="N261" s="264"/>
      <c r="O261" s="264"/>
      <c r="P261" s="264"/>
      <c r="Q261" s="264"/>
      <c r="R261" s="264"/>
      <c r="S261" s="264"/>
      <c r="T261" s="26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6" t="s">
        <v>218</v>
      </c>
      <c r="AU261" s="266" t="s">
        <v>214</v>
      </c>
      <c r="AV261" s="14" t="s">
        <v>85</v>
      </c>
      <c r="AW261" s="14" t="s">
        <v>32</v>
      </c>
      <c r="AX261" s="14" t="s">
        <v>76</v>
      </c>
      <c r="AY261" s="266" t="s">
        <v>205</v>
      </c>
    </row>
    <row r="262" s="14" customFormat="1">
      <c r="A262" s="14"/>
      <c r="B262" s="256"/>
      <c r="C262" s="257"/>
      <c r="D262" s="247" t="s">
        <v>218</v>
      </c>
      <c r="E262" s="258" t="s">
        <v>1</v>
      </c>
      <c r="F262" s="259" t="s">
        <v>3012</v>
      </c>
      <c r="G262" s="257"/>
      <c r="H262" s="260">
        <v>5</v>
      </c>
      <c r="I262" s="261"/>
      <c r="J262" s="257"/>
      <c r="K262" s="257"/>
      <c r="L262" s="262"/>
      <c r="M262" s="263"/>
      <c r="N262" s="264"/>
      <c r="O262" s="264"/>
      <c r="P262" s="264"/>
      <c r="Q262" s="264"/>
      <c r="R262" s="264"/>
      <c r="S262" s="264"/>
      <c r="T262" s="26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6" t="s">
        <v>218</v>
      </c>
      <c r="AU262" s="266" t="s">
        <v>214</v>
      </c>
      <c r="AV262" s="14" t="s">
        <v>85</v>
      </c>
      <c r="AW262" s="14" t="s">
        <v>32</v>
      </c>
      <c r="AX262" s="14" t="s">
        <v>76</v>
      </c>
      <c r="AY262" s="266" t="s">
        <v>205</v>
      </c>
    </row>
    <row r="263" s="15" customFormat="1">
      <c r="A263" s="15"/>
      <c r="B263" s="267"/>
      <c r="C263" s="268"/>
      <c r="D263" s="247" t="s">
        <v>218</v>
      </c>
      <c r="E263" s="269" t="s">
        <v>1</v>
      </c>
      <c r="F263" s="270" t="s">
        <v>229</v>
      </c>
      <c r="G263" s="268"/>
      <c r="H263" s="271">
        <v>46.560000000000002</v>
      </c>
      <c r="I263" s="272"/>
      <c r="J263" s="268"/>
      <c r="K263" s="268"/>
      <c r="L263" s="273"/>
      <c r="M263" s="274"/>
      <c r="N263" s="275"/>
      <c r="O263" s="275"/>
      <c r="P263" s="275"/>
      <c r="Q263" s="275"/>
      <c r="R263" s="275"/>
      <c r="S263" s="275"/>
      <c r="T263" s="276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7" t="s">
        <v>218</v>
      </c>
      <c r="AU263" s="277" t="s">
        <v>214</v>
      </c>
      <c r="AV263" s="15" t="s">
        <v>213</v>
      </c>
      <c r="AW263" s="15" t="s">
        <v>32</v>
      </c>
      <c r="AX263" s="15" t="s">
        <v>83</v>
      </c>
      <c r="AY263" s="277" t="s">
        <v>205</v>
      </c>
    </row>
    <row r="264" s="12" customFormat="1" ht="22.8" customHeight="1">
      <c r="A264" s="12"/>
      <c r="B264" s="211"/>
      <c r="C264" s="212"/>
      <c r="D264" s="213" t="s">
        <v>75</v>
      </c>
      <c r="E264" s="225" t="s">
        <v>85</v>
      </c>
      <c r="F264" s="225" t="s">
        <v>404</v>
      </c>
      <c r="G264" s="212"/>
      <c r="H264" s="212"/>
      <c r="I264" s="215"/>
      <c r="J264" s="226">
        <f>BK264</f>
        <v>0</v>
      </c>
      <c r="K264" s="212"/>
      <c r="L264" s="217"/>
      <c r="M264" s="218"/>
      <c r="N264" s="219"/>
      <c r="O264" s="219"/>
      <c r="P264" s="220">
        <f>SUM(P265:P272)</f>
        <v>0</v>
      </c>
      <c r="Q264" s="219"/>
      <c r="R264" s="220">
        <f>SUM(R265:R272)</f>
        <v>7.9795199999999991</v>
      </c>
      <c r="S264" s="219"/>
      <c r="T264" s="221">
        <f>SUM(T265:T272)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22" t="s">
        <v>83</v>
      </c>
      <c r="AT264" s="223" t="s">
        <v>75</v>
      </c>
      <c r="AU264" s="223" t="s">
        <v>83</v>
      </c>
      <c r="AY264" s="222" t="s">
        <v>205</v>
      </c>
      <c r="BK264" s="224">
        <f>SUM(BK265:BK272)</f>
        <v>0</v>
      </c>
    </row>
    <row r="265" s="2" customFormat="1" ht="16.5" customHeight="1">
      <c r="A265" s="39"/>
      <c r="B265" s="40"/>
      <c r="C265" s="227" t="s">
        <v>341</v>
      </c>
      <c r="D265" s="227" t="s">
        <v>208</v>
      </c>
      <c r="E265" s="228" t="s">
        <v>3013</v>
      </c>
      <c r="F265" s="229" t="s">
        <v>3014</v>
      </c>
      <c r="G265" s="230" t="s">
        <v>211</v>
      </c>
      <c r="H265" s="231">
        <v>4.1559999999999997</v>
      </c>
      <c r="I265" s="232"/>
      <c r="J265" s="233">
        <f>ROUND(I265*H265,2)</f>
        <v>0</v>
      </c>
      <c r="K265" s="229" t="s">
        <v>212</v>
      </c>
      <c r="L265" s="45"/>
      <c r="M265" s="234" t="s">
        <v>1</v>
      </c>
      <c r="N265" s="235" t="s">
        <v>41</v>
      </c>
      <c r="O265" s="92"/>
      <c r="P265" s="236">
        <f>O265*H265</f>
        <v>0</v>
      </c>
      <c r="Q265" s="236">
        <v>1.9199999999999999</v>
      </c>
      <c r="R265" s="236">
        <f>Q265*H265</f>
        <v>7.9795199999999991</v>
      </c>
      <c r="S265" s="236">
        <v>0</v>
      </c>
      <c r="T265" s="237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8" t="s">
        <v>213</v>
      </c>
      <c r="AT265" s="238" t="s">
        <v>208</v>
      </c>
      <c r="AU265" s="238" t="s">
        <v>85</v>
      </c>
      <c r="AY265" s="18" t="s">
        <v>205</v>
      </c>
      <c r="BE265" s="239">
        <f>IF(N265="základní",J265,0)</f>
        <v>0</v>
      </c>
      <c r="BF265" s="239">
        <f>IF(N265="snížená",J265,0)</f>
        <v>0</v>
      </c>
      <c r="BG265" s="239">
        <f>IF(N265="zákl. přenesená",J265,0)</f>
        <v>0</v>
      </c>
      <c r="BH265" s="239">
        <f>IF(N265="sníž. přenesená",J265,0)</f>
        <v>0</v>
      </c>
      <c r="BI265" s="239">
        <f>IF(N265="nulová",J265,0)</f>
        <v>0</v>
      </c>
      <c r="BJ265" s="18" t="s">
        <v>83</v>
      </c>
      <c r="BK265" s="239">
        <f>ROUND(I265*H265,2)</f>
        <v>0</v>
      </c>
      <c r="BL265" s="18" t="s">
        <v>213</v>
      </c>
      <c r="BM265" s="238" t="s">
        <v>3015</v>
      </c>
    </row>
    <row r="266" s="2" customFormat="1">
      <c r="A266" s="39"/>
      <c r="B266" s="40"/>
      <c r="C266" s="41"/>
      <c r="D266" s="240" t="s">
        <v>216</v>
      </c>
      <c r="E266" s="41"/>
      <c r="F266" s="241" t="s">
        <v>3016</v>
      </c>
      <c r="G266" s="41"/>
      <c r="H266" s="41"/>
      <c r="I266" s="242"/>
      <c r="J266" s="41"/>
      <c r="K266" s="41"/>
      <c r="L266" s="45"/>
      <c r="M266" s="243"/>
      <c r="N266" s="244"/>
      <c r="O266" s="92"/>
      <c r="P266" s="92"/>
      <c r="Q266" s="92"/>
      <c r="R266" s="92"/>
      <c r="S266" s="92"/>
      <c r="T266" s="93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216</v>
      </c>
      <c r="AU266" s="18" t="s">
        <v>85</v>
      </c>
    </row>
    <row r="267" s="13" customFormat="1">
      <c r="A267" s="13"/>
      <c r="B267" s="245"/>
      <c r="C267" s="246"/>
      <c r="D267" s="247" t="s">
        <v>218</v>
      </c>
      <c r="E267" s="248" t="s">
        <v>1</v>
      </c>
      <c r="F267" s="249" t="s">
        <v>1458</v>
      </c>
      <c r="G267" s="246"/>
      <c r="H267" s="248" t="s">
        <v>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5" t="s">
        <v>218</v>
      </c>
      <c r="AU267" s="255" t="s">
        <v>85</v>
      </c>
      <c r="AV267" s="13" t="s">
        <v>83</v>
      </c>
      <c r="AW267" s="13" t="s">
        <v>32</v>
      </c>
      <c r="AX267" s="13" t="s">
        <v>76</v>
      </c>
      <c r="AY267" s="255" t="s">
        <v>205</v>
      </c>
    </row>
    <row r="268" s="13" customFormat="1">
      <c r="A268" s="13"/>
      <c r="B268" s="245"/>
      <c r="C268" s="246"/>
      <c r="D268" s="247" t="s">
        <v>218</v>
      </c>
      <c r="E268" s="248" t="s">
        <v>1</v>
      </c>
      <c r="F268" s="249" t="s">
        <v>220</v>
      </c>
      <c r="G268" s="246"/>
      <c r="H268" s="248" t="s">
        <v>1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5" t="s">
        <v>218</v>
      </c>
      <c r="AU268" s="255" t="s">
        <v>85</v>
      </c>
      <c r="AV268" s="13" t="s">
        <v>83</v>
      </c>
      <c r="AW268" s="13" t="s">
        <v>32</v>
      </c>
      <c r="AX268" s="13" t="s">
        <v>76</v>
      </c>
      <c r="AY268" s="255" t="s">
        <v>205</v>
      </c>
    </row>
    <row r="269" s="13" customFormat="1">
      <c r="A269" s="13"/>
      <c r="B269" s="245"/>
      <c r="C269" s="246"/>
      <c r="D269" s="247" t="s">
        <v>218</v>
      </c>
      <c r="E269" s="248" t="s">
        <v>1</v>
      </c>
      <c r="F269" s="249" t="s">
        <v>222</v>
      </c>
      <c r="G269" s="246"/>
      <c r="H269" s="248" t="s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5" t="s">
        <v>218</v>
      </c>
      <c r="AU269" s="255" t="s">
        <v>85</v>
      </c>
      <c r="AV269" s="13" t="s">
        <v>83</v>
      </c>
      <c r="AW269" s="13" t="s">
        <v>32</v>
      </c>
      <c r="AX269" s="13" t="s">
        <v>76</v>
      </c>
      <c r="AY269" s="255" t="s">
        <v>205</v>
      </c>
    </row>
    <row r="270" s="14" customFormat="1">
      <c r="A270" s="14"/>
      <c r="B270" s="256"/>
      <c r="C270" s="257"/>
      <c r="D270" s="247" t="s">
        <v>218</v>
      </c>
      <c r="E270" s="258" t="s">
        <v>1</v>
      </c>
      <c r="F270" s="259" t="s">
        <v>3017</v>
      </c>
      <c r="G270" s="257"/>
      <c r="H270" s="260">
        <v>2.2629999999999999</v>
      </c>
      <c r="I270" s="261"/>
      <c r="J270" s="257"/>
      <c r="K270" s="257"/>
      <c r="L270" s="262"/>
      <c r="M270" s="263"/>
      <c r="N270" s="264"/>
      <c r="O270" s="264"/>
      <c r="P270" s="264"/>
      <c r="Q270" s="264"/>
      <c r="R270" s="264"/>
      <c r="S270" s="264"/>
      <c r="T270" s="26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6" t="s">
        <v>218</v>
      </c>
      <c r="AU270" s="266" t="s">
        <v>85</v>
      </c>
      <c r="AV270" s="14" t="s">
        <v>85</v>
      </c>
      <c r="AW270" s="14" t="s">
        <v>32</v>
      </c>
      <c r="AX270" s="14" t="s">
        <v>76</v>
      </c>
      <c r="AY270" s="266" t="s">
        <v>205</v>
      </c>
    </row>
    <row r="271" s="14" customFormat="1">
      <c r="A271" s="14"/>
      <c r="B271" s="256"/>
      <c r="C271" s="257"/>
      <c r="D271" s="247" t="s">
        <v>218</v>
      </c>
      <c r="E271" s="258" t="s">
        <v>1</v>
      </c>
      <c r="F271" s="259" t="s">
        <v>3018</v>
      </c>
      <c r="G271" s="257"/>
      <c r="H271" s="260">
        <v>1.893</v>
      </c>
      <c r="I271" s="261"/>
      <c r="J271" s="257"/>
      <c r="K271" s="257"/>
      <c r="L271" s="262"/>
      <c r="M271" s="263"/>
      <c r="N271" s="264"/>
      <c r="O271" s="264"/>
      <c r="P271" s="264"/>
      <c r="Q271" s="264"/>
      <c r="R271" s="264"/>
      <c r="S271" s="264"/>
      <c r="T271" s="26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6" t="s">
        <v>218</v>
      </c>
      <c r="AU271" s="266" t="s">
        <v>85</v>
      </c>
      <c r="AV271" s="14" t="s">
        <v>85</v>
      </c>
      <c r="AW271" s="14" t="s">
        <v>32</v>
      </c>
      <c r="AX271" s="14" t="s">
        <v>76</v>
      </c>
      <c r="AY271" s="266" t="s">
        <v>205</v>
      </c>
    </row>
    <row r="272" s="15" customFormat="1">
      <c r="A272" s="15"/>
      <c r="B272" s="267"/>
      <c r="C272" s="268"/>
      <c r="D272" s="247" t="s">
        <v>218</v>
      </c>
      <c r="E272" s="269" t="s">
        <v>1</v>
      </c>
      <c r="F272" s="270" t="s">
        <v>229</v>
      </c>
      <c r="G272" s="268"/>
      <c r="H272" s="271">
        <v>4.1559999999999997</v>
      </c>
      <c r="I272" s="272"/>
      <c r="J272" s="268"/>
      <c r="K272" s="268"/>
      <c r="L272" s="273"/>
      <c r="M272" s="274"/>
      <c r="N272" s="275"/>
      <c r="O272" s="275"/>
      <c r="P272" s="275"/>
      <c r="Q272" s="275"/>
      <c r="R272" s="275"/>
      <c r="S272" s="275"/>
      <c r="T272" s="276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7" t="s">
        <v>218</v>
      </c>
      <c r="AU272" s="277" t="s">
        <v>85</v>
      </c>
      <c r="AV272" s="15" t="s">
        <v>213</v>
      </c>
      <c r="AW272" s="15" t="s">
        <v>32</v>
      </c>
      <c r="AX272" s="15" t="s">
        <v>83</v>
      </c>
      <c r="AY272" s="277" t="s">
        <v>205</v>
      </c>
    </row>
    <row r="273" s="12" customFormat="1" ht="22.8" customHeight="1">
      <c r="A273" s="12"/>
      <c r="B273" s="211"/>
      <c r="C273" s="212"/>
      <c r="D273" s="213" t="s">
        <v>75</v>
      </c>
      <c r="E273" s="225" t="s">
        <v>260</v>
      </c>
      <c r="F273" s="225" t="s">
        <v>958</v>
      </c>
      <c r="G273" s="212"/>
      <c r="H273" s="212"/>
      <c r="I273" s="215"/>
      <c r="J273" s="226">
        <f>BK273</f>
        <v>0</v>
      </c>
      <c r="K273" s="212"/>
      <c r="L273" s="217"/>
      <c r="M273" s="218"/>
      <c r="N273" s="219"/>
      <c r="O273" s="219"/>
      <c r="P273" s="220">
        <f>SUM(P274:P279)</f>
        <v>0</v>
      </c>
      <c r="Q273" s="219"/>
      <c r="R273" s="220">
        <f>SUM(R274:R279)</f>
        <v>0.84504000000000001</v>
      </c>
      <c r="S273" s="219"/>
      <c r="T273" s="221">
        <f>SUM(T274:T279)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22" t="s">
        <v>83</v>
      </c>
      <c r="AT273" s="223" t="s">
        <v>75</v>
      </c>
      <c r="AU273" s="223" t="s">
        <v>83</v>
      </c>
      <c r="AY273" s="222" t="s">
        <v>205</v>
      </c>
      <c r="BK273" s="224">
        <f>SUM(BK274:BK279)</f>
        <v>0</v>
      </c>
    </row>
    <row r="274" s="2" customFormat="1" ht="21.75" customHeight="1">
      <c r="A274" s="39"/>
      <c r="B274" s="40"/>
      <c r="C274" s="227" t="s">
        <v>303</v>
      </c>
      <c r="D274" s="227" t="s">
        <v>208</v>
      </c>
      <c r="E274" s="228" t="s">
        <v>1031</v>
      </c>
      <c r="F274" s="229" t="s">
        <v>1032</v>
      </c>
      <c r="G274" s="230" t="s">
        <v>398</v>
      </c>
      <c r="H274" s="231">
        <v>15.09</v>
      </c>
      <c r="I274" s="232"/>
      <c r="J274" s="233">
        <f>ROUND(I274*H274,2)</f>
        <v>0</v>
      </c>
      <c r="K274" s="229" t="s">
        <v>212</v>
      </c>
      <c r="L274" s="45"/>
      <c r="M274" s="234" t="s">
        <v>1</v>
      </c>
      <c r="N274" s="235" t="s">
        <v>41</v>
      </c>
      <c r="O274" s="92"/>
      <c r="P274" s="236">
        <f>O274*H274</f>
        <v>0</v>
      </c>
      <c r="Q274" s="236">
        <v>0.056000000000000001</v>
      </c>
      <c r="R274" s="236">
        <f>Q274*H274</f>
        <v>0.84504000000000001</v>
      </c>
      <c r="S274" s="236">
        <v>0</v>
      </c>
      <c r="T274" s="237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8" t="s">
        <v>213</v>
      </c>
      <c r="AT274" s="238" t="s">
        <v>208</v>
      </c>
      <c r="AU274" s="238" t="s">
        <v>85</v>
      </c>
      <c r="AY274" s="18" t="s">
        <v>205</v>
      </c>
      <c r="BE274" s="239">
        <f>IF(N274="základní",J274,0)</f>
        <v>0</v>
      </c>
      <c r="BF274" s="239">
        <f>IF(N274="snížená",J274,0)</f>
        <v>0</v>
      </c>
      <c r="BG274" s="239">
        <f>IF(N274="zákl. přenesená",J274,0)</f>
        <v>0</v>
      </c>
      <c r="BH274" s="239">
        <f>IF(N274="sníž. přenesená",J274,0)</f>
        <v>0</v>
      </c>
      <c r="BI274" s="239">
        <f>IF(N274="nulová",J274,0)</f>
        <v>0</v>
      </c>
      <c r="BJ274" s="18" t="s">
        <v>83</v>
      </c>
      <c r="BK274" s="239">
        <f>ROUND(I274*H274,2)</f>
        <v>0</v>
      </c>
      <c r="BL274" s="18" t="s">
        <v>213</v>
      </c>
      <c r="BM274" s="238" t="s">
        <v>3019</v>
      </c>
    </row>
    <row r="275" s="2" customFormat="1">
      <c r="A275" s="39"/>
      <c r="B275" s="40"/>
      <c r="C275" s="41"/>
      <c r="D275" s="240" t="s">
        <v>216</v>
      </c>
      <c r="E275" s="41"/>
      <c r="F275" s="241" t="s">
        <v>1034</v>
      </c>
      <c r="G275" s="41"/>
      <c r="H275" s="41"/>
      <c r="I275" s="242"/>
      <c r="J275" s="41"/>
      <c r="K275" s="41"/>
      <c r="L275" s="45"/>
      <c r="M275" s="243"/>
      <c r="N275" s="244"/>
      <c r="O275" s="92"/>
      <c r="P275" s="92"/>
      <c r="Q275" s="92"/>
      <c r="R275" s="92"/>
      <c r="S275" s="92"/>
      <c r="T275" s="93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216</v>
      </c>
      <c r="AU275" s="18" t="s">
        <v>85</v>
      </c>
    </row>
    <row r="276" s="13" customFormat="1">
      <c r="A276" s="13"/>
      <c r="B276" s="245"/>
      <c r="C276" s="246"/>
      <c r="D276" s="247" t="s">
        <v>218</v>
      </c>
      <c r="E276" s="248" t="s">
        <v>1</v>
      </c>
      <c r="F276" s="249" t="s">
        <v>1458</v>
      </c>
      <c r="G276" s="246"/>
      <c r="H276" s="248" t="s">
        <v>1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5" t="s">
        <v>218</v>
      </c>
      <c r="AU276" s="255" t="s">
        <v>85</v>
      </c>
      <c r="AV276" s="13" t="s">
        <v>83</v>
      </c>
      <c r="AW276" s="13" t="s">
        <v>32</v>
      </c>
      <c r="AX276" s="13" t="s">
        <v>76</v>
      </c>
      <c r="AY276" s="255" t="s">
        <v>205</v>
      </c>
    </row>
    <row r="277" s="13" customFormat="1">
      <c r="A277" s="13"/>
      <c r="B277" s="245"/>
      <c r="C277" s="246"/>
      <c r="D277" s="247" t="s">
        <v>218</v>
      </c>
      <c r="E277" s="248" t="s">
        <v>1</v>
      </c>
      <c r="F277" s="249" t="s">
        <v>222</v>
      </c>
      <c r="G277" s="246"/>
      <c r="H277" s="248" t="s">
        <v>1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5" t="s">
        <v>218</v>
      </c>
      <c r="AU277" s="255" t="s">
        <v>85</v>
      </c>
      <c r="AV277" s="13" t="s">
        <v>83</v>
      </c>
      <c r="AW277" s="13" t="s">
        <v>32</v>
      </c>
      <c r="AX277" s="13" t="s">
        <v>76</v>
      </c>
      <c r="AY277" s="255" t="s">
        <v>205</v>
      </c>
    </row>
    <row r="278" s="14" customFormat="1">
      <c r="A278" s="14"/>
      <c r="B278" s="256"/>
      <c r="C278" s="257"/>
      <c r="D278" s="247" t="s">
        <v>218</v>
      </c>
      <c r="E278" s="258" t="s">
        <v>1</v>
      </c>
      <c r="F278" s="259" t="s">
        <v>3020</v>
      </c>
      <c r="G278" s="257"/>
      <c r="H278" s="260">
        <v>15.09</v>
      </c>
      <c r="I278" s="261"/>
      <c r="J278" s="257"/>
      <c r="K278" s="257"/>
      <c r="L278" s="262"/>
      <c r="M278" s="263"/>
      <c r="N278" s="264"/>
      <c r="O278" s="264"/>
      <c r="P278" s="264"/>
      <c r="Q278" s="264"/>
      <c r="R278" s="264"/>
      <c r="S278" s="264"/>
      <c r="T278" s="26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6" t="s">
        <v>218</v>
      </c>
      <c r="AU278" s="266" t="s">
        <v>85</v>
      </c>
      <c r="AV278" s="14" t="s">
        <v>85</v>
      </c>
      <c r="AW278" s="14" t="s">
        <v>32</v>
      </c>
      <c r="AX278" s="14" t="s">
        <v>76</v>
      </c>
      <c r="AY278" s="266" t="s">
        <v>205</v>
      </c>
    </row>
    <row r="279" s="15" customFormat="1">
      <c r="A279" s="15"/>
      <c r="B279" s="267"/>
      <c r="C279" s="268"/>
      <c r="D279" s="247" t="s">
        <v>218</v>
      </c>
      <c r="E279" s="269" t="s">
        <v>1</v>
      </c>
      <c r="F279" s="270" t="s">
        <v>229</v>
      </c>
      <c r="G279" s="268"/>
      <c r="H279" s="271">
        <v>15.09</v>
      </c>
      <c r="I279" s="272"/>
      <c r="J279" s="268"/>
      <c r="K279" s="268"/>
      <c r="L279" s="273"/>
      <c r="M279" s="274"/>
      <c r="N279" s="275"/>
      <c r="O279" s="275"/>
      <c r="P279" s="275"/>
      <c r="Q279" s="275"/>
      <c r="R279" s="275"/>
      <c r="S279" s="275"/>
      <c r="T279" s="276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7" t="s">
        <v>218</v>
      </c>
      <c r="AU279" s="277" t="s">
        <v>85</v>
      </c>
      <c r="AV279" s="15" t="s">
        <v>213</v>
      </c>
      <c r="AW279" s="15" t="s">
        <v>32</v>
      </c>
      <c r="AX279" s="15" t="s">
        <v>83</v>
      </c>
      <c r="AY279" s="277" t="s">
        <v>205</v>
      </c>
    </row>
    <row r="280" s="12" customFormat="1" ht="22.8" customHeight="1">
      <c r="A280" s="12"/>
      <c r="B280" s="211"/>
      <c r="C280" s="212"/>
      <c r="D280" s="213" t="s">
        <v>75</v>
      </c>
      <c r="E280" s="225" t="s">
        <v>276</v>
      </c>
      <c r="F280" s="225" t="s">
        <v>3021</v>
      </c>
      <c r="G280" s="212"/>
      <c r="H280" s="212"/>
      <c r="I280" s="215"/>
      <c r="J280" s="226">
        <f>BK280</f>
        <v>0</v>
      </c>
      <c r="K280" s="212"/>
      <c r="L280" s="217"/>
      <c r="M280" s="218"/>
      <c r="N280" s="219"/>
      <c r="O280" s="219"/>
      <c r="P280" s="220">
        <f>SUM(P281:P336)</f>
        <v>0</v>
      </c>
      <c r="Q280" s="219"/>
      <c r="R280" s="220">
        <f>SUM(R281:R336)</f>
        <v>2.1710119999999997</v>
      </c>
      <c r="S280" s="219"/>
      <c r="T280" s="221">
        <f>SUM(T281:T336)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2" t="s">
        <v>83</v>
      </c>
      <c r="AT280" s="223" t="s">
        <v>75</v>
      </c>
      <c r="AU280" s="223" t="s">
        <v>83</v>
      </c>
      <c r="AY280" s="222" t="s">
        <v>205</v>
      </c>
      <c r="BK280" s="224">
        <f>SUM(BK281:BK336)</f>
        <v>0</v>
      </c>
    </row>
    <row r="281" s="2" customFormat="1" ht="24.15" customHeight="1">
      <c r="A281" s="39"/>
      <c r="B281" s="40"/>
      <c r="C281" s="227" t="s">
        <v>353</v>
      </c>
      <c r="D281" s="227" t="s">
        <v>208</v>
      </c>
      <c r="E281" s="228" t="s">
        <v>3022</v>
      </c>
      <c r="F281" s="229" t="s">
        <v>3023</v>
      </c>
      <c r="G281" s="230" t="s">
        <v>547</v>
      </c>
      <c r="H281" s="231">
        <v>2</v>
      </c>
      <c r="I281" s="232"/>
      <c r="J281" s="233">
        <f>ROUND(I281*H281,2)</f>
        <v>0</v>
      </c>
      <c r="K281" s="229" t="s">
        <v>212</v>
      </c>
      <c r="L281" s="45"/>
      <c r="M281" s="234" t="s">
        <v>1</v>
      </c>
      <c r="N281" s="235" t="s">
        <v>41</v>
      </c>
      <c r="O281" s="92"/>
      <c r="P281" s="236">
        <f>O281*H281</f>
        <v>0</v>
      </c>
      <c r="Q281" s="236">
        <v>0.10546999999999999</v>
      </c>
      <c r="R281" s="236">
        <f>Q281*H281</f>
        <v>0.21093999999999999</v>
      </c>
      <c r="S281" s="236">
        <v>0</v>
      </c>
      <c r="T281" s="237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8" t="s">
        <v>213</v>
      </c>
      <c r="AT281" s="238" t="s">
        <v>208</v>
      </c>
      <c r="AU281" s="238" t="s">
        <v>85</v>
      </c>
      <c r="AY281" s="18" t="s">
        <v>205</v>
      </c>
      <c r="BE281" s="239">
        <f>IF(N281="základní",J281,0)</f>
        <v>0</v>
      </c>
      <c r="BF281" s="239">
        <f>IF(N281="snížená",J281,0)</f>
        <v>0</v>
      </c>
      <c r="BG281" s="239">
        <f>IF(N281="zákl. přenesená",J281,0)</f>
        <v>0</v>
      </c>
      <c r="BH281" s="239">
        <f>IF(N281="sníž. přenesená",J281,0)</f>
        <v>0</v>
      </c>
      <c r="BI281" s="239">
        <f>IF(N281="nulová",J281,0)</f>
        <v>0</v>
      </c>
      <c r="BJ281" s="18" t="s">
        <v>83</v>
      </c>
      <c r="BK281" s="239">
        <f>ROUND(I281*H281,2)</f>
        <v>0</v>
      </c>
      <c r="BL281" s="18" t="s">
        <v>213</v>
      </c>
      <c r="BM281" s="238" t="s">
        <v>3024</v>
      </c>
    </row>
    <row r="282" s="2" customFormat="1">
      <c r="A282" s="39"/>
      <c r="B282" s="40"/>
      <c r="C282" s="41"/>
      <c r="D282" s="240" t="s">
        <v>216</v>
      </c>
      <c r="E282" s="41"/>
      <c r="F282" s="241" t="s">
        <v>3025</v>
      </c>
      <c r="G282" s="41"/>
      <c r="H282" s="41"/>
      <c r="I282" s="242"/>
      <c r="J282" s="41"/>
      <c r="K282" s="41"/>
      <c r="L282" s="45"/>
      <c r="M282" s="243"/>
      <c r="N282" s="244"/>
      <c r="O282" s="92"/>
      <c r="P282" s="92"/>
      <c r="Q282" s="92"/>
      <c r="R282" s="92"/>
      <c r="S282" s="92"/>
      <c r="T282" s="93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216</v>
      </c>
      <c r="AU282" s="18" t="s">
        <v>85</v>
      </c>
    </row>
    <row r="283" s="13" customFormat="1">
      <c r="A283" s="13"/>
      <c r="B283" s="245"/>
      <c r="C283" s="246"/>
      <c r="D283" s="247" t="s">
        <v>218</v>
      </c>
      <c r="E283" s="248" t="s">
        <v>1</v>
      </c>
      <c r="F283" s="249" t="s">
        <v>554</v>
      </c>
      <c r="G283" s="246"/>
      <c r="H283" s="248" t="s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5" t="s">
        <v>218</v>
      </c>
      <c r="AU283" s="255" t="s">
        <v>85</v>
      </c>
      <c r="AV283" s="13" t="s">
        <v>83</v>
      </c>
      <c r="AW283" s="13" t="s">
        <v>32</v>
      </c>
      <c r="AX283" s="13" t="s">
        <v>76</v>
      </c>
      <c r="AY283" s="255" t="s">
        <v>205</v>
      </c>
    </row>
    <row r="284" s="13" customFormat="1">
      <c r="A284" s="13"/>
      <c r="B284" s="245"/>
      <c r="C284" s="246"/>
      <c r="D284" s="247" t="s">
        <v>218</v>
      </c>
      <c r="E284" s="248" t="s">
        <v>1</v>
      </c>
      <c r="F284" s="249" t="s">
        <v>220</v>
      </c>
      <c r="G284" s="246"/>
      <c r="H284" s="248" t="s">
        <v>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5" t="s">
        <v>218</v>
      </c>
      <c r="AU284" s="255" t="s">
        <v>85</v>
      </c>
      <c r="AV284" s="13" t="s">
        <v>83</v>
      </c>
      <c r="AW284" s="13" t="s">
        <v>32</v>
      </c>
      <c r="AX284" s="13" t="s">
        <v>76</v>
      </c>
      <c r="AY284" s="255" t="s">
        <v>205</v>
      </c>
    </row>
    <row r="285" s="13" customFormat="1">
      <c r="A285" s="13"/>
      <c r="B285" s="245"/>
      <c r="C285" s="246"/>
      <c r="D285" s="247" t="s">
        <v>218</v>
      </c>
      <c r="E285" s="248" t="s">
        <v>1</v>
      </c>
      <c r="F285" s="249" t="s">
        <v>222</v>
      </c>
      <c r="G285" s="246"/>
      <c r="H285" s="248" t="s">
        <v>1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5" t="s">
        <v>218</v>
      </c>
      <c r="AU285" s="255" t="s">
        <v>85</v>
      </c>
      <c r="AV285" s="13" t="s">
        <v>83</v>
      </c>
      <c r="AW285" s="13" t="s">
        <v>32</v>
      </c>
      <c r="AX285" s="13" t="s">
        <v>76</v>
      </c>
      <c r="AY285" s="255" t="s">
        <v>205</v>
      </c>
    </row>
    <row r="286" s="14" customFormat="1">
      <c r="A286" s="14"/>
      <c r="B286" s="256"/>
      <c r="C286" s="257"/>
      <c r="D286" s="247" t="s">
        <v>218</v>
      </c>
      <c r="E286" s="258" t="s">
        <v>1</v>
      </c>
      <c r="F286" s="259" t="s">
        <v>3026</v>
      </c>
      <c r="G286" s="257"/>
      <c r="H286" s="260">
        <v>1</v>
      </c>
      <c r="I286" s="261"/>
      <c r="J286" s="257"/>
      <c r="K286" s="257"/>
      <c r="L286" s="262"/>
      <c r="M286" s="263"/>
      <c r="N286" s="264"/>
      <c r="O286" s="264"/>
      <c r="P286" s="264"/>
      <c r="Q286" s="264"/>
      <c r="R286" s="264"/>
      <c r="S286" s="264"/>
      <c r="T286" s="26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66" t="s">
        <v>218</v>
      </c>
      <c r="AU286" s="266" t="s">
        <v>85</v>
      </c>
      <c r="AV286" s="14" t="s">
        <v>85</v>
      </c>
      <c r="AW286" s="14" t="s">
        <v>32</v>
      </c>
      <c r="AX286" s="14" t="s">
        <v>76</v>
      </c>
      <c r="AY286" s="266" t="s">
        <v>205</v>
      </c>
    </row>
    <row r="287" s="14" customFormat="1">
      <c r="A287" s="14"/>
      <c r="B287" s="256"/>
      <c r="C287" s="257"/>
      <c r="D287" s="247" t="s">
        <v>218</v>
      </c>
      <c r="E287" s="258" t="s">
        <v>1</v>
      </c>
      <c r="F287" s="259" t="s">
        <v>3027</v>
      </c>
      <c r="G287" s="257"/>
      <c r="H287" s="260">
        <v>1</v>
      </c>
      <c r="I287" s="261"/>
      <c r="J287" s="257"/>
      <c r="K287" s="257"/>
      <c r="L287" s="262"/>
      <c r="M287" s="263"/>
      <c r="N287" s="264"/>
      <c r="O287" s="264"/>
      <c r="P287" s="264"/>
      <c r="Q287" s="264"/>
      <c r="R287" s="264"/>
      <c r="S287" s="264"/>
      <c r="T287" s="26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66" t="s">
        <v>218</v>
      </c>
      <c r="AU287" s="266" t="s">
        <v>85</v>
      </c>
      <c r="AV287" s="14" t="s">
        <v>85</v>
      </c>
      <c r="AW287" s="14" t="s">
        <v>32</v>
      </c>
      <c r="AX287" s="14" t="s">
        <v>76</v>
      </c>
      <c r="AY287" s="266" t="s">
        <v>205</v>
      </c>
    </row>
    <row r="288" s="15" customFormat="1">
      <c r="A288" s="15"/>
      <c r="B288" s="267"/>
      <c r="C288" s="268"/>
      <c r="D288" s="247" t="s">
        <v>218</v>
      </c>
      <c r="E288" s="269" t="s">
        <v>1</v>
      </c>
      <c r="F288" s="270" t="s">
        <v>229</v>
      </c>
      <c r="G288" s="268"/>
      <c r="H288" s="271">
        <v>2</v>
      </c>
      <c r="I288" s="272"/>
      <c r="J288" s="268"/>
      <c r="K288" s="268"/>
      <c r="L288" s="273"/>
      <c r="M288" s="274"/>
      <c r="N288" s="275"/>
      <c r="O288" s="275"/>
      <c r="P288" s="275"/>
      <c r="Q288" s="275"/>
      <c r="R288" s="275"/>
      <c r="S288" s="275"/>
      <c r="T288" s="276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77" t="s">
        <v>218</v>
      </c>
      <c r="AU288" s="277" t="s">
        <v>85</v>
      </c>
      <c r="AV288" s="15" t="s">
        <v>213</v>
      </c>
      <c r="AW288" s="15" t="s">
        <v>32</v>
      </c>
      <c r="AX288" s="15" t="s">
        <v>83</v>
      </c>
      <c r="AY288" s="277" t="s">
        <v>205</v>
      </c>
    </row>
    <row r="289" s="2" customFormat="1" ht="24.15" customHeight="1">
      <c r="A289" s="39"/>
      <c r="B289" s="40"/>
      <c r="C289" s="227" t="s">
        <v>365</v>
      </c>
      <c r="D289" s="227" t="s">
        <v>208</v>
      </c>
      <c r="E289" s="228" t="s">
        <v>3028</v>
      </c>
      <c r="F289" s="229" t="s">
        <v>3029</v>
      </c>
      <c r="G289" s="230" t="s">
        <v>547</v>
      </c>
      <c r="H289" s="231">
        <v>1</v>
      </c>
      <c r="I289" s="232"/>
      <c r="J289" s="233">
        <f>ROUND(I289*H289,2)</f>
        <v>0</v>
      </c>
      <c r="K289" s="229" t="s">
        <v>212</v>
      </c>
      <c r="L289" s="45"/>
      <c r="M289" s="234" t="s">
        <v>1</v>
      </c>
      <c r="N289" s="235" t="s">
        <v>41</v>
      </c>
      <c r="O289" s="92"/>
      <c r="P289" s="236">
        <f>O289*H289</f>
        <v>0</v>
      </c>
      <c r="Q289" s="236">
        <v>0.1056</v>
      </c>
      <c r="R289" s="236">
        <f>Q289*H289</f>
        <v>0.1056</v>
      </c>
      <c r="S289" s="236">
        <v>0</v>
      </c>
      <c r="T289" s="237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8" t="s">
        <v>213</v>
      </c>
      <c r="AT289" s="238" t="s">
        <v>208</v>
      </c>
      <c r="AU289" s="238" t="s">
        <v>85</v>
      </c>
      <c r="AY289" s="18" t="s">
        <v>205</v>
      </c>
      <c r="BE289" s="239">
        <f>IF(N289="základní",J289,0)</f>
        <v>0</v>
      </c>
      <c r="BF289" s="239">
        <f>IF(N289="snížená",J289,0)</f>
        <v>0</v>
      </c>
      <c r="BG289" s="239">
        <f>IF(N289="zákl. přenesená",J289,0)</f>
        <v>0</v>
      </c>
      <c r="BH289" s="239">
        <f>IF(N289="sníž. přenesená",J289,0)</f>
        <v>0</v>
      </c>
      <c r="BI289" s="239">
        <f>IF(N289="nulová",J289,0)</f>
        <v>0</v>
      </c>
      <c r="BJ289" s="18" t="s">
        <v>83</v>
      </c>
      <c r="BK289" s="239">
        <f>ROUND(I289*H289,2)</f>
        <v>0</v>
      </c>
      <c r="BL289" s="18" t="s">
        <v>213</v>
      </c>
      <c r="BM289" s="238" t="s">
        <v>3030</v>
      </c>
    </row>
    <row r="290" s="2" customFormat="1">
      <c r="A290" s="39"/>
      <c r="B290" s="40"/>
      <c r="C290" s="41"/>
      <c r="D290" s="240" t="s">
        <v>216</v>
      </c>
      <c r="E290" s="41"/>
      <c r="F290" s="241" t="s">
        <v>3031</v>
      </c>
      <c r="G290" s="41"/>
      <c r="H290" s="41"/>
      <c r="I290" s="242"/>
      <c r="J290" s="41"/>
      <c r="K290" s="41"/>
      <c r="L290" s="45"/>
      <c r="M290" s="243"/>
      <c r="N290" s="244"/>
      <c r="O290" s="92"/>
      <c r="P290" s="92"/>
      <c r="Q290" s="92"/>
      <c r="R290" s="92"/>
      <c r="S290" s="92"/>
      <c r="T290" s="93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216</v>
      </c>
      <c r="AU290" s="18" t="s">
        <v>85</v>
      </c>
    </row>
    <row r="291" s="13" customFormat="1">
      <c r="A291" s="13"/>
      <c r="B291" s="245"/>
      <c r="C291" s="246"/>
      <c r="D291" s="247" t="s">
        <v>218</v>
      </c>
      <c r="E291" s="248" t="s">
        <v>1</v>
      </c>
      <c r="F291" s="249" t="s">
        <v>554</v>
      </c>
      <c r="G291" s="246"/>
      <c r="H291" s="248" t="s">
        <v>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5" t="s">
        <v>218</v>
      </c>
      <c r="AU291" s="255" t="s">
        <v>85</v>
      </c>
      <c r="AV291" s="13" t="s">
        <v>83</v>
      </c>
      <c r="AW291" s="13" t="s">
        <v>32</v>
      </c>
      <c r="AX291" s="13" t="s">
        <v>76</v>
      </c>
      <c r="AY291" s="255" t="s">
        <v>205</v>
      </c>
    </row>
    <row r="292" s="13" customFormat="1">
      <c r="A292" s="13"/>
      <c r="B292" s="245"/>
      <c r="C292" s="246"/>
      <c r="D292" s="247" t="s">
        <v>218</v>
      </c>
      <c r="E292" s="248" t="s">
        <v>1</v>
      </c>
      <c r="F292" s="249" t="s">
        <v>220</v>
      </c>
      <c r="G292" s="246"/>
      <c r="H292" s="248" t="s">
        <v>1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5" t="s">
        <v>218</v>
      </c>
      <c r="AU292" s="255" t="s">
        <v>85</v>
      </c>
      <c r="AV292" s="13" t="s">
        <v>83</v>
      </c>
      <c r="AW292" s="13" t="s">
        <v>32</v>
      </c>
      <c r="AX292" s="13" t="s">
        <v>76</v>
      </c>
      <c r="AY292" s="255" t="s">
        <v>205</v>
      </c>
    </row>
    <row r="293" s="13" customFormat="1">
      <c r="A293" s="13"/>
      <c r="B293" s="245"/>
      <c r="C293" s="246"/>
      <c r="D293" s="247" t="s">
        <v>218</v>
      </c>
      <c r="E293" s="248" t="s">
        <v>1</v>
      </c>
      <c r="F293" s="249" t="s">
        <v>222</v>
      </c>
      <c r="G293" s="246"/>
      <c r="H293" s="248" t="s">
        <v>1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5" t="s">
        <v>218</v>
      </c>
      <c r="AU293" s="255" t="s">
        <v>85</v>
      </c>
      <c r="AV293" s="13" t="s">
        <v>83</v>
      </c>
      <c r="AW293" s="13" t="s">
        <v>32</v>
      </c>
      <c r="AX293" s="13" t="s">
        <v>76</v>
      </c>
      <c r="AY293" s="255" t="s">
        <v>205</v>
      </c>
    </row>
    <row r="294" s="14" customFormat="1">
      <c r="A294" s="14"/>
      <c r="B294" s="256"/>
      <c r="C294" s="257"/>
      <c r="D294" s="247" t="s">
        <v>218</v>
      </c>
      <c r="E294" s="258" t="s">
        <v>1</v>
      </c>
      <c r="F294" s="259" t="s">
        <v>3032</v>
      </c>
      <c r="G294" s="257"/>
      <c r="H294" s="260">
        <v>1</v>
      </c>
      <c r="I294" s="261"/>
      <c r="J294" s="257"/>
      <c r="K294" s="257"/>
      <c r="L294" s="262"/>
      <c r="M294" s="263"/>
      <c r="N294" s="264"/>
      <c r="O294" s="264"/>
      <c r="P294" s="264"/>
      <c r="Q294" s="264"/>
      <c r="R294" s="264"/>
      <c r="S294" s="264"/>
      <c r="T294" s="26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6" t="s">
        <v>218</v>
      </c>
      <c r="AU294" s="266" t="s">
        <v>85</v>
      </c>
      <c r="AV294" s="14" t="s">
        <v>85</v>
      </c>
      <c r="AW294" s="14" t="s">
        <v>32</v>
      </c>
      <c r="AX294" s="14" t="s">
        <v>76</v>
      </c>
      <c r="AY294" s="266" t="s">
        <v>205</v>
      </c>
    </row>
    <row r="295" s="15" customFormat="1">
      <c r="A295" s="15"/>
      <c r="B295" s="267"/>
      <c r="C295" s="268"/>
      <c r="D295" s="247" t="s">
        <v>218</v>
      </c>
      <c r="E295" s="269" t="s">
        <v>1</v>
      </c>
      <c r="F295" s="270" t="s">
        <v>229</v>
      </c>
      <c r="G295" s="268"/>
      <c r="H295" s="271">
        <v>1</v>
      </c>
      <c r="I295" s="272"/>
      <c r="J295" s="268"/>
      <c r="K295" s="268"/>
      <c r="L295" s="273"/>
      <c r="M295" s="274"/>
      <c r="N295" s="275"/>
      <c r="O295" s="275"/>
      <c r="P295" s="275"/>
      <c r="Q295" s="275"/>
      <c r="R295" s="275"/>
      <c r="S295" s="275"/>
      <c r="T295" s="276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7" t="s">
        <v>218</v>
      </c>
      <c r="AU295" s="277" t="s">
        <v>85</v>
      </c>
      <c r="AV295" s="15" t="s">
        <v>213</v>
      </c>
      <c r="AW295" s="15" t="s">
        <v>32</v>
      </c>
      <c r="AX295" s="15" t="s">
        <v>83</v>
      </c>
      <c r="AY295" s="277" t="s">
        <v>205</v>
      </c>
    </row>
    <row r="296" s="2" customFormat="1" ht="24.15" customHeight="1">
      <c r="A296" s="39"/>
      <c r="B296" s="40"/>
      <c r="C296" s="227" t="s">
        <v>372</v>
      </c>
      <c r="D296" s="227" t="s">
        <v>208</v>
      </c>
      <c r="E296" s="228" t="s">
        <v>3033</v>
      </c>
      <c r="F296" s="229" t="s">
        <v>3034</v>
      </c>
      <c r="G296" s="230" t="s">
        <v>547</v>
      </c>
      <c r="H296" s="231">
        <v>2</v>
      </c>
      <c r="I296" s="232"/>
      <c r="J296" s="233">
        <f>ROUND(I296*H296,2)</f>
        <v>0</v>
      </c>
      <c r="K296" s="229" t="s">
        <v>212</v>
      </c>
      <c r="L296" s="45"/>
      <c r="M296" s="234" t="s">
        <v>1</v>
      </c>
      <c r="N296" s="235" t="s">
        <v>41</v>
      </c>
      <c r="O296" s="92"/>
      <c r="P296" s="236">
        <f>O296*H296</f>
        <v>0</v>
      </c>
      <c r="Q296" s="236">
        <v>0.10609</v>
      </c>
      <c r="R296" s="236">
        <f>Q296*H296</f>
        <v>0.21218000000000001</v>
      </c>
      <c r="S296" s="236">
        <v>0</v>
      </c>
      <c r="T296" s="237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8" t="s">
        <v>213</v>
      </c>
      <c r="AT296" s="238" t="s">
        <v>208</v>
      </c>
      <c r="AU296" s="238" t="s">
        <v>85</v>
      </c>
      <c r="AY296" s="18" t="s">
        <v>205</v>
      </c>
      <c r="BE296" s="239">
        <f>IF(N296="základní",J296,0)</f>
        <v>0</v>
      </c>
      <c r="BF296" s="239">
        <f>IF(N296="snížená",J296,0)</f>
        <v>0</v>
      </c>
      <c r="BG296" s="239">
        <f>IF(N296="zákl. přenesená",J296,0)</f>
        <v>0</v>
      </c>
      <c r="BH296" s="239">
        <f>IF(N296="sníž. přenesená",J296,0)</f>
        <v>0</v>
      </c>
      <c r="BI296" s="239">
        <f>IF(N296="nulová",J296,0)</f>
        <v>0</v>
      </c>
      <c r="BJ296" s="18" t="s">
        <v>83</v>
      </c>
      <c r="BK296" s="239">
        <f>ROUND(I296*H296,2)</f>
        <v>0</v>
      </c>
      <c r="BL296" s="18" t="s">
        <v>213</v>
      </c>
      <c r="BM296" s="238" t="s">
        <v>3035</v>
      </c>
    </row>
    <row r="297" s="2" customFormat="1">
      <c r="A297" s="39"/>
      <c r="B297" s="40"/>
      <c r="C297" s="41"/>
      <c r="D297" s="240" t="s">
        <v>216</v>
      </c>
      <c r="E297" s="41"/>
      <c r="F297" s="241" t="s">
        <v>3036</v>
      </c>
      <c r="G297" s="41"/>
      <c r="H297" s="41"/>
      <c r="I297" s="242"/>
      <c r="J297" s="41"/>
      <c r="K297" s="41"/>
      <c r="L297" s="45"/>
      <c r="M297" s="243"/>
      <c r="N297" s="244"/>
      <c r="O297" s="92"/>
      <c r="P297" s="92"/>
      <c r="Q297" s="92"/>
      <c r="R297" s="92"/>
      <c r="S297" s="92"/>
      <c r="T297" s="93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216</v>
      </c>
      <c r="AU297" s="18" t="s">
        <v>85</v>
      </c>
    </row>
    <row r="298" s="13" customFormat="1">
      <c r="A298" s="13"/>
      <c r="B298" s="245"/>
      <c r="C298" s="246"/>
      <c r="D298" s="247" t="s">
        <v>218</v>
      </c>
      <c r="E298" s="248" t="s">
        <v>1</v>
      </c>
      <c r="F298" s="249" t="s">
        <v>554</v>
      </c>
      <c r="G298" s="246"/>
      <c r="H298" s="248" t="s">
        <v>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5" t="s">
        <v>218</v>
      </c>
      <c r="AU298" s="255" t="s">
        <v>85</v>
      </c>
      <c r="AV298" s="13" t="s">
        <v>83</v>
      </c>
      <c r="AW298" s="13" t="s">
        <v>32</v>
      </c>
      <c r="AX298" s="13" t="s">
        <v>76</v>
      </c>
      <c r="AY298" s="255" t="s">
        <v>205</v>
      </c>
    </row>
    <row r="299" s="13" customFormat="1">
      <c r="A299" s="13"/>
      <c r="B299" s="245"/>
      <c r="C299" s="246"/>
      <c r="D299" s="247" t="s">
        <v>218</v>
      </c>
      <c r="E299" s="248" t="s">
        <v>1</v>
      </c>
      <c r="F299" s="249" t="s">
        <v>220</v>
      </c>
      <c r="G299" s="246"/>
      <c r="H299" s="248" t="s">
        <v>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5" t="s">
        <v>218</v>
      </c>
      <c r="AU299" s="255" t="s">
        <v>85</v>
      </c>
      <c r="AV299" s="13" t="s">
        <v>83</v>
      </c>
      <c r="AW299" s="13" t="s">
        <v>32</v>
      </c>
      <c r="AX299" s="13" t="s">
        <v>76</v>
      </c>
      <c r="AY299" s="255" t="s">
        <v>205</v>
      </c>
    </row>
    <row r="300" s="13" customFormat="1">
      <c r="A300" s="13"/>
      <c r="B300" s="245"/>
      <c r="C300" s="246"/>
      <c r="D300" s="247" t="s">
        <v>218</v>
      </c>
      <c r="E300" s="248" t="s">
        <v>1</v>
      </c>
      <c r="F300" s="249" t="s">
        <v>222</v>
      </c>
      <c r="G300" s="246"/>
      <c r="H300" s="248" t="s">
        <v>1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5" t="s">
        <v>218</v>
      </c>
      <c r="AU300" s="255" t="s">
        <v>85</v>
      </c>
      <c r="AV300" s="13" t="s">
        <v>83</v>
      </c>
      <c r="AW300" s="13" t="s">
        <v>32</v>
      </c>
      <c r="AX300" s="13" t="s">
        <v>76</v>
      </c>
      <c r="AY300" s="255" t="s">
        <v>205</v>
      </c>
    </row>
    <row r="301" s="14" customFormat="1">
      <c r="A301" s="14"/>
      <c r="B301" s="256"/>
      <c r="C301" s="257"/>
      <c r="D301" s="247" t="s">
        <v>218</v>
      </c>
      <c r="E301" s="258" t="s">
        <v>1</v>
      </c>
      <c r="F301" s="259" t="s">
        <v>3037</v>
      </c>
      <c r="G301" s="257"/>
      <c r="H301" s="260">
        <v>1</v>
      </c>
      <c r="I301" s="261"/>
      <c r="J301" s="257"/>
      <c r="K301" s="257"/>
      <c r="L301" s="262"/>
      <c r="M301" s="263"/>
      <c r="N301" s="264"/>
      <c r="O301" s="264"/>
      <c r="P301" s="264"/>
      <c r="Q301" s="264"/>
      <c r="R301" s="264"/>
      <c r="S301" s="264"/>
      <c r="T301" s="265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66" t="s">
        <v>218</v>
      </c>
      <c r="AU301" s="266" t="s">
        <v>85</v>
      </c>
      <c r="AV301" s="14" t="s">
        <v>85</v>
      </c>
      <c r="AW301" s="14" t="s">
        <v>32</v>
      </c>
      <c r="AX301" s="14" t="s">
        <v>76</v>
      </c>
      <c r="AY301" s="266" t="s">
        <v>205</v>
      </c>
    </row>
    <row r="302" s="14" customFormat="1">
      <c r="A302" s="14"/>
      <c r="B302" s="256"/>
      <c r="C302" s="257"/>
      <c r="D302" s="247" t="s">
        <v>218</v>
      </c>
      <c r="E302" s="258" t="s">
        <v>1</v>
      </c>
      <c r="F302" s="259" t="s">
        <v>3038</v>
      </c>
      <c r="G302" s="257"/>
      <c r="H302" s="260">
        <v>1</v>
      </c>
      <c r="I302" s="261"/>
      <c r="J302" s="257"/>
      <c r="K302" s="257"/>
      <c r="L302" s="262"/>
      <c r="M302" s="263"/>
      <c r="N302" s="264"/>
      <c r="O302" s="264"/>
      <c r="P302" s="264"/>
      <c r="Q302" s="264"/>
      <c r="R302" s="264"/>
      <c r="S302" s="264"/>
      <c r="T302" s="26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66" t="s">
        <v>218</v>
      </c>
      <c r="AU302" s="266" t="s">
        <v>85</v>
      </c>
      <c r="AV302" s="14" t="s">
        <v>85</v>
      </c>
      <c r="AW302" s="14" t="s">
        <v>32</v>
      </c>
      <c r="AX302" s="14" t="s">
        <v>76</v>
      </c>
      <c r="AY302" s="266" t="s">
        <v>205</v>
      </c>
    </row>
    <row r="303" s="15" customFormat="1">
      <c r="A303" s="15"/>
      <c r="B303" s="267"/>
      <c r="C303" s="268"/>
      <c r="D303" s="247" t="s">
        <v>218</v>
      </c>
      <c r="E303" s="269" t="s">
        <v>1</v>
      </c>
      <c r="F303" s="270" t="s">
        <v>229</v>
      </c>
      <c r="G303" s="268"/>
      <c r="H303" s="271">
        <v>2</v>
      </c>
      <c r="I303" s="272"/>
      <c r="J303" s="268"/>
      <c r="K303" s="268"/>
      <c r="L303" s="273"/>
      <c r="M303" s="274"/>
      <c r="N303" s="275"/>
      <c r="O303" s="275"/>
      <c r="P303" s="275"/>
      <c r="Q303" s="275"/>
      <c r="R303" s="275"/>
      <c r="S303" s="275"/>
      <c r="T303" s="27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7" t="s">
        <v>218</v>
      </c>
      <c r="AU303" s="277" t="s">
        <v>85</v>
      </c>
      <c r="AV303" s="15" t="s">
        <v>213</v>
      </c>
      <c r="AW303" s="15" t="s">
        <v>32</v>
      </c>
      <c r="AX303" s="15" t="s">
        <v>83</v>
      </c>
      <c r="AY303" s="277" t="s">
        <v>205</v>
      </c>
    </row>
    <row r="304" s="2" customFormat="1" ht="24.15" customHeight="1">
      <c r="A304" s="39"/>
      <c r="B304" s="40"/>
      <c r="C304" s="227" t="s">
        <v>377</v>
      </c>
      <c r="D304" s="227" t="s">
        <v>208</v>
      </c>
      <c r="E304" s="228" t="s">
        <v>3039</v>
      </c>
      <c r="F304" s="229" t="s">
        <v>3040</v>
      </c>
      <c r="G304" s="230" t="s">
        <v>547</v>
      </c>
      <c r="H304" s="231">
        <v>5</v>
      </c>
      <c r="I304" s="232"/>
      <c r="J304" s="233">
        <f>ROUND(I304*H304,2)</f>
        <v>0</v>
      </c>
      <c r="K304" s="229" t="s">
        <v>212</v>
      </c>
      <c r="L304" s="45"/>
      <c r="M304" s="234" t="s">
        <v>1</v>
      </c>
      <c r="N304" s="235" t="s">
        <v>41</v>
      </c>
      <c r="O304" s="92"/>
      <c r="P304" s="236">
        <f>O304*H304</f>
        <v>0</v>
      </c>
      <c r="Q304" s="236">
        <v>0.024240000000000001</v>
      </c>
      <c r="R304" s="236">
        <f>Q304*H304</f>
        <v>0.1212</v>
      </c>
      <c r="S304" s="236">
        <v>0</v>
      </c>
      <c r="T304" s="237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38" t="s">
        <v>213</v>
      </c>
      <c r="AT304" s="238" t="s">
        <v>208</v>
      </c>
      <c r="AU304" s="238" t="s">
        <v>85</v>
      </c>
      <c r="AY304" s="18" t="s">
        <v>205</v>
      </c>
      <c r="BE304" s="239">
        <f>IF(N304="základní",J304,0)</f>
        <v>0</v>
      </c>
      <c r="BF304" s="239">
        <f>IF(N304="snížená",J304,0)</f>
        <v>0</v>
      </c>
      <c r="BG304" s="239">
        <f>IF(N304="zákl. přenesená",J304,0)</f>
        <v>0</v>
      </c>
      <c r="BH304" s="239">
        <f>IF(N304="sníž. přenesená",J304,0)</f>
        <v>0</v>
      </c>
      <c r="BI304" s="239">
        <f>IF(N304="nulová",J304,0)</f>
        <v>0</v>
      </c>
      <c r="BJ304" s="18" t="s">
        <v>83</v>
      </c>
      <c r="BK304" s="239">
        <f>ROUND(I304*H304,2)</f>
        <v>0</v>
      </c>
      <c r="BL304" s="18" t="s">
        <v>213</v>
      </c>
      <c r="BM304" s="238" t="s">
        <v>3041</v>
      </c>
    </row>
    <row r="305" s="2" customFormat="1">
      <c r="A305" s="39"/>
      <c r="B305" s="40"/>
      <c r="C305" s="41"/>
      <c r="D305" s="240" t="s">
        <v>216</v>
      </c>
      <c r="E305" s="41"/>
      <c r="F305" s="241" t="s">
        <v>3042</v>
      </c>
      <c r="G305" s="41"/>
      <c r="H305" s="41"/>
      <c r="I305" s="242"/>
      <c r="J305" s="41"/>
      <c r="K305" s="41"/>
      <c r="L305" s="45"/>
      <c r="M305" s="243"/>
      <c r="N305" s="244"/>
      <c r="O305" s="92"/>
      <c r="P305" s="92"/>
      <c r="Q305" s="92"/>
      <c r="R305" s="92"/>
      <c r="S305" s="92"/>
      <c r="T305" s="93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T305" s="18" t="s">
        <v>216</v>
      </c>
      <c r="AU305" s="18" t="s">
        <v>85</v>
      </c>
    </row>
    <row r="306" s="13" customFormat="1">
      <c r="A306" s="13"/>
      <c r="B306" s="245"/>
      <c r="C306" s="246"/>
      <c r="D306" s="247" t="s">
        <v>218</v>
      </c>
      <c r="E306" s="248" t="s">
        <v>1</v>
      </c>
      <c r="F306" s="249" t="s">
        <v>554</v>
      </c>
      <c r="G306" s="246"/>
      <c r="H306" s="248" t="s">
        <v>1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5" t="s">
        <v>218</v>
      </c>
      <c r="AU306" s="255" t="s">
        <v>85</v>
      </c>
      <c r="AV306" s="13" t="s">
        <v>83</v>
      </c>
      <c r="AW306" s="13" t="s">
        <v>32</v>
      </c>
      <c r="AX306" s="13" t="s">
        <v>76</v>
      </c>
      <c r="AY306" s="255" t="s">
        <v>205</v>
      </c>
    </row>
    <row r="307" s="13" customFormat="1">
      <c r="A307" s="13"/>
      <c r="B307" s="245"/>
      <c r="C307" s="246"/>
      <c r="D307" s="247" t="s">
        <v>218</v>
      </c>
      <c r="E307" s="248" t="s">
        <v>1</v>
      </c>
      <c r="F307" s="249" t="s">
        <v>220</v>
      </c>
      <c r="G307" s="246"/>
      <c r="H307" s="248" t="s">
        <v>1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5" t="s">
        <v>218</v>
      </c>
      <c r="AU307" s="255" t="s">
        <v>85</v>
      </c>
      <c r="AV307" s="13" t="s">
        <v>83</v>
      </c>
      <c r="AW307" s="13" t="s">
        <v>32</v>
      </c>
      <c r="AX307" s="13" t="s">
        <v>76</v>
      </c>
      <c r="AY307" s="255" t="s">
        <v>205</v>
      </c>
    </row>
    <row r="308" s="13" customFormat="1">
      <c r="A308" s="13"/>
      <c r="B308" s="245"/>
      <c r="C308" s="246"/>
      <c r="D308" s="247" t="s">
        <v>218</v>
      </c>
      <c r="E308" s="248" t="s">
        <v>1</v>
      </c>
      <c r="F308" s="249" t="s">
        <v>222</v>
      </c>
      <c r="G308" s="246"/>
      <c r="H308" s="248" t="s">
        <v>1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5" t="s">
        <v>218</v>
      </c>
      <c r="AU308" s="255" t="s">
        <v>85</v>
      </c>
      <c r="AV308" s="13" t="s">
        <v>83</v>
      </c>
      <c r="AW308" s="13" t="s">
        <v>32</v>
      </c>
      <c r="AX308" s="13" t="s">
        <v>76</v>
      </c>
      <c r="AY308" s="255" t="s">
        <v>205</v>
      </c>
    </row>
    <row r="309" s="14" customFormat="1">
      <c r="A309" s="14"/>
      <c r="B309" s="256"/>
      <c r="C309" s="257"/>
      <c r="D309" s="247" t="s">
        <v>218</v>
      </c>
      <c r="E309" s="258" t="s">
        <v>1</v>
      </c>
      <c r="F309" s="259" t="s">
        <v>3043</v>
      </c>
      <c r="G309" s="257"/>
      <c r="H309" s="260">
        <v>1</v>
      </c>
      <c r="I309" s="261"/>
      <c r="J309" s="257"/>
      <c r="K309" s="257"/>
      <c r="L309" s="262"/>
      <c r="M309" s="263"/>
      <c r="N309" s="264"/>
      <c r="O309" s="264"/>
      <c r="P309" s="264"/>
      <c r="Q309" s="264"/>
      <c r="R309" s="264"/>
      <c r="S309" s="264"/>
      <c r="T309" s="26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6" t="s">
        <v>218</v>
      </c>
      <c r="AU309" s="266" t="s">
        <v>85</v>
      </c>
      <c r="AV309" s="14" t="s">
        <v>85</v>
      </c>
      <c r="AW309" s="14" t="s">
        <v>32</v>
      </c>
      <c r="AX309" s="14" t="s">
        <v>76</v>
      </c>
      <c r="AY309" s="266" t="s">
        <v>205</v>
      </c>
    </row>
    <row r="310" s="14" customFormat="1">
      <c r="A310" s="14"/>
      <c r="B310" s="256"/>
      <c r="C310" s="257"/>
      <c r="D310" s="247" t="s">
        <v>218</v>
      </c>
      <c r="E310" s="258" t="s">
        <v>1</v>
      </c>
      <c r="F310" s="259" t="s">
        <v>3044</v>
      </c>
      <c r="G310" s="257"/>
      <c r="H310" s="260">
        <v>1</v>
      </c>
      <c r="I310" s="261"/>
      <c r="J310" s="257"/>
      <c r="K310" s="257"/>
      <c r="L310" s="262"/>
      <c r="M310" s="263"/>
      <c r="N310" s="264"/>
      <c r="O310" s="264"/>
      <c r="P310" s="264"/>
      <c r="Q310" s="264"/>
      <c r="R310" s="264"/>
      <c r="S310" s="264"/>
      <c r="T310" s="26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6" t="s">
        <v>218</v>
      </c>
      <c r="AU310" s="266" t="s">
        <v>85</v>
      </c>
      <c r="AV310" s="14" t="s">
        <v>85</v>
      </c>
      <c r="AW310" s="14" t="s">
        <v>32</v>
      </c>
      <c r="AX310" s="14" t="s">
        <v>76</v>
      </c>
      <c r="AY310" s="266" t="s">
        <v>205</v>
      </c>
    </row>
    <row r="311" s="14" customFormat="1">
      <c r="A311" s="14"/>
      <c r="B311" s="256"/>
      <c r="C311" s="257"/>
      <c r="D311" s="247" t="s">
        <v>218</v>
      </c>
      <c r="E311" s="258" t="s">
        <v>1</v>
      </c>
      <c r="F311" s="259" t="s">
        <v>3045</v>
      </c>
      <c r="G311" s="257"/>
      <c r="H311" s="260">
        <v>1</v>
      </c>
      <c r="I311" s="261"/>
      <c r="J311" s="257"/>
      <c r="K311" s="257"/>
      <c r="L311" s="262"/>
      <c r="M311" s="263"/>
      <c r="N311" s="264"/>
      <c r="O311" s="264"/>
      <c r="P311" s="264"/>
      <c r="Q311" s="264"/>
      <c r="R311" s="264"/>
      <c r="S311" s="264"/>
      <c r="T311" s="26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6" t="s">
        <v>218</v>
      </c>
      <c r="AU311" s="266" t="s">
        <v>85</v>
      </c>
      <c r="AV311" s="14" t="s">
        <v>85</v>
      </c>
      <c r="AW311" s="14" t="s">
        <v>32</v>
      </c>
      <c r="AX311" s="14" t="s">
        <v>76</v>
      </c>
      <c r="AY311" s="266" t="s">
        <v>205</v>
      </c>
    </row>
    <row r="312" s="14" customFormat="1">
      <c r="A312" s="14"/>
      <c r="B312" s="256"/>
      <c r="C312" s="257"/>
      <c r="D312" s="247" t="s">
        <v>218</v>
      </c>
      <c r="E312" s="258" t="s">
        <v>1</v>
      </c>
      <c r="F312" s="259" t="s">
        <v>3046</v>
      </c>
      <c r="G312" s="257"/>
      <c r="H312" s="260">
        <v>1</v>
      </c>
      <c r="I312" s="261"/>
      <c r="J312" s="257"/>
      <c r="K312" s="257"/>
      <c r="L312" s="262"/>
      <c r="M312" s="263"/>
      <c r="N312" s="264"/>
      <c r="O312" s="264"/>
      <c r="P312" s="264"/>
      <c r="Q312" s="264"/>
      <c r="R312" s="264"/>
      <c r="S312" s="264"/>
      <c r="T312" s="26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6" t="s">
        <v>218</v>
      </c>
      <c r="AU312" s="266" t="s">
        <v>85</v>
      </c>
      <c r="AV312" s="14" t="s">
        <v>85</v>
      </c>
      <c r="AW312" s="14" t="s">
        <v>32</v>
      </c>
      <c r="AX312" s="14" t="s">
        <v>76</v>
      </c>
      <c r="AY312" s="266" t="s">
        <v>205</v>
      </c>
    </row>
    <row r="313" s="14" customFormat="1">
      <c r="A313" s="14"/>
      <c r="B313" s="256"/>
      <c r="C313" s="257"/>
      <c r="D313" s="247" t="s">
        <v>218</v>
      </c>
      <c r="E313" s="258" t="s">
        <v>1</v>
      </c>
      <c r="F313" s="259" t="s">
        <v>3047</v>
      </c>
      <c r="G313" s="257"/>
      <c r="H313" s="260">
        <v>1</v>
      </c>
      <c r="I313" s="261"/>
      <c r="J313" s="257"/>
      <c r="K313" s="257"/>
      <c r="L313" s="262"/>
      <c r="M313" s="263"/>
      <c r="N313" s="264"/>
      <c r="O313" s="264"/>
      <c r="P313" s="264"/>
      <c r="Q313" s="264"/>
      <c r="R313" s="264"/>
      <c r="S313" s="264"/>
      <c r="T313" s="26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66" t="s">
        <v>218</v>
      </c>
      <c r="AU313" s="266" t="s">
        <v>85</v>
      </c>
      <c r="AV313" s="14" t="s">
        <v>85</v>
      </c>
      <c r="AW313" s="14" t="s">
        <v>32</v>
      </c>
      <c r="AX313" s="14" t="s">
        <v>76</v>
      </c>
      <c r="AY313" s="266" t="s">
        <v>205</v>
      </c>
    </row>
    <row r="314" s="15" customFormat="1">
      <c r="A314" s="15"/>
      <c r="B314" s="267"/>
      <c r="C314" s="268"/>
      <c r="D314" s="247" t="s">
        <v>218</v>
      </c>
      <c r="E314" s="269" t="s">
        <v>1</v>
      </c>
      <c r="F314" s="270" t="s">
        <v>229</v>
      </c>
      <c r="G314" s="268"/>
      <c r="H314" s="271">
        <v>5</v>
      </c>
      <c r="I314" s="272"/>
      <c r="J314" s="268"/>
      <c r="K314" s="268"/>
      <c r="L314" s="273"/>
      <c r="M314" s="274"/>
      <c r="N314" s="275"/>
      <c r="O314" s="275"/>
      <c r="P314" s="275"/>
      <c r="Q314" s="275"/>
      <c r="R314" s="275"/>
      <c r="S314" s="275"/>
      <c r="T314" s="276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77" t="s">
        <v>218</v>
      </c>
      <c r="AU314" s="277" t="s">
        <v>85</v>
      </c>
      <c r="AV314" s="15" t="s">
        <v>213</v>
      </c>
      <c r="AW314" s="15" t="s">
        <v>32</v>
      </c>
      <c r="AX314" s="15" t="s">
        <v>83</v>
      </c>
      <c r="AY314" s="277" t="s">
        <v>205</v>
      </c>
    </row>
    <row r="315" s="2" customFormat="1" ht="24.15" customHeight="1">
      <c r="A315" s="39"/>
      <c r="B315" s="40"/>
      <c r="C315" s="227" t="s">
        <v>7</v>
      </c>
      <c r="D315" s="227" t="s">
        <v>208</v>
      </c>
      <c r="E315" s="228" t="s">
        <v>3048</v>
      </c>
      <c r="F315" s="229" t="s">
        <v>3049</v>
      </c>
      <c r="G315" s="230" t="s">
        <v>547</v>
      </c>
      <c r="H315" s="231">
        <v>5</v>
      </c>
      <c r="I315" s="232"/>
      <c r="J315" s="233">
        <f>ROUND(I315*H315,2)</f>
        <v>0</v>
      </c>
      <c r="K315" s="229" t="s">
        <v>212</v>
      </c>
      <c r="L315" s="45"/>
      <c r="M315" s="234" t="s">
        <v>1</v>
      </c>
      <c r="N315" s="235" t="s">
        <v>41</v>
      </c>
      <c r="O315" s="92"/>
      <c r="P315" s="236">
        <f>O315*H315</f>
        <v>0</v>
      </c>
      <c r="Q315" s="236">
        <v>0</v>
      </c>
      <c r="R315" s="236">
        <f>Q315*H315</f>
        <v>0</v>
      </c>
      <c r="S315" s="236">
        <v>0</v>
      </c>
      <c r="T315" s="237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8" t="s">
        <v>213</v>
      </c>
      <c r="AT315" s="238" t="s">
        <v>208</v>
      </c>
      <c r="AU315" s="238" t="s">
        <v>85</v>
      </c>
      <c r="AY315" s="18" t="s">
        <v>205</v>
      </c>
      <c r="BE315" s="239">
        <f>IF(N315="základní",J315,0)</f>
        <v>0</v>
      </c>
      <c r="BF315" s="239">
        <f>IF(N315="snížená",J315,0)</f>
        <v>0</v>
      </c>
      <c r="BG315" s="239">
        <f>IF(N315="zákl. přenesená",J315,0)</f>
        <v>0</v>
      </c>
      <c r="BH315" s="239">
        <f>IF(N315="sníž. přenesená",J315,0)</f>
        <v>0</v>
      </c>
      <c r="BI315" s="239">
        <f>IF(N315="nulová",J315,0)</f>
        <v>0</v>
      </c>
      <c r="BJ315" s="18" t="s">
        <v>83</v>
      </c>
      <c r="BK315" s="239">
        <f>ROUND(I315*H315,2)</f>
        <v>0</v>
      </c>
      <c r="BL315" s="18" t="s">
        <v>213</v>
      </c>
      <c r="BM315" s="238" t="s">
        <v>3050</v>
      </c>
    </row>
    <row r="316" s="2" customFormat="1">
      <c r="A316" s="39"/>
      <c r="B316" s="40"/>
      <c r="C316" s="41"/>
      <c r="D316" s="240" t="s">
        <v>216</v>
      </c>
      <c r="E316" s="41"/>
      <c r="F316" s="241" t="s">
        <v>3051</v>
      </c>
      <c r="G316" s="41"/>
      <c r="H316" s="41"/>
      <c r="I316" s="242"/>
      <c r="J316" s="41"/>
      <c r="K316" s="41"/>
      <c r="L316" s="45"/>
      <c r="M316" s="243"/>
      <c r="N316" s="244"/>
      <c r="O316" s="92"/>
      <c r="P316" s="92"/>
      <c r="Q316" s="92"/>
      <c r="R316" s="92"/>
      <c r="S316" s="92"/>
      <c r="T316" s="93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216</v>
      </c>
      <c r="AU316" s="18" t="s">
        <v>85</v>
      </c>
    </row>
    <row r="317" s="14" customFormat="1">
      <c r="A317" s="14"/>
      <c r="B317" s="256"/>
      <c r="C317" s="257"/>
      <c r="D317" s="247" t="s">
        <v>218</v>
      </c>
      <c r="E317" s="258" t="s">
        <v>1</v>
      </c>
      <c r="F317" s="259" t="s">
        <v>3052</v>
      </c>
      <c r="G317" s="257"/>
      <c r="H317" s="260">
        <v>5</v>
      </c>
      <c r="I317" s="261"/>
      <c r="J317" s="257"/>
      <c r="K317" s="257"/>
      <c r="L317" s="262"/>
      <c r="M317" s="263"/>
      <c r="N317" s="264"/>
      <c r="O317" s="264"/>
      <c r="P317" s="264"/>
      <c r="Q317" s="264"/>
      <c r="R317" s="264"/>
      <c r="S317" s="264"/>
      <c r="T317" s="26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6" t="s">
        <v>218</v>
      </c>
      <c r="AU317" s="266" t="s">
        <v>85</v>
      </c>
      <c r="AV317" s="14" t="s">
        <v>85</v>
      </c>
      <c r="AW317" s="14" t="s">
        <v>32</v>
      </c>
      <c r="AX317" s="14" t="s">
        <v>76</v>
      </c>
      <c r="AY317" s="266" t="s">
        <v>205</v>
      </c>
    </row>
    <row r="318" s="15" customFormat="1">
      <c r="A318" s="15"/>
      <c r="B318" s="267"/>
      <c r="C318" s="268"/>
      <c r="D318" s="247" t="s">
        <v>218</v>
      </c>
      <c r="E318" s="269" t="s">
        <v>1</v>
      </c>
      <c r="F318" s="270" t="s">
        <v>229</v>
      </c>
      <c r="G318" s="268"/>
      <c r="H318" s="271">
        <v>5</v>
      </c>
      <c r="I318" s="272"/>
      <c r="J318" s="268"/>
      <c r="K318" s="268"/>
      <c r="L318" s="273"/>
      <c r="M318" s="274"/>
      <c r="N318" s="275"/>
      <c r="O318" s="275"/>
      <c r="P318" s="275"/>
      <c r="Q318" s="275"/>
      <c r="R318" s="275"/>
      <c r="S318" s="275"/>
      <c r="T318" s="276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77" t="s">
        <v>218</v>
      </c>
      <c r="AU318" s="277" t="s">
        <v>85</v>
      </c>
      <c r="AV318" s="15" t="s">
        <v>213</v>
      </c>
      <c r="AW318" s="15" t="s">
        <v>32</v>
      </c>
      <c r="AX318" s="15" t="s">
        <v>83</v>
      </c>
      <c r="AY318" s="277" t="s">
        <v>205</v>
      </c>
    </row>
    <row r="319" s="2" customFormat="1" ht="33" customHeight="1">
      <c r="A319" s="39"/>
      <c r="B319" s="40"/>
      <c r="C319" s="227" t="s">
        <v>395</v>
      </c>
      <c r="D319" s="227" t="s">
        <v>208</v>
      </c>
      <c r="E319" s="228" t="s">
        <v>3053</v>
      </c>
      <c r="F319" s="229" t="s">
        <v>3054</v>
      </c>
      <c r="G319" s="230" t="s">
        <v>547</v>
      </c>
      <c r="H319" s="231">
        <v>5</v>
      </c>
      <c r="I319" s="232"/>
      <c r="J319" s="233">
        <f>ROUND(I319*H319,2)</f>
        <v>0</v>
      </c>
      <c r="K319" s="229" t="s">
        <v>212</v>
      </c>
      <c r="L319" s="45"/>
      <c r="M319" s="234" t="s">
        <v>1</v>
      </c>
      <c r="N319" s="235" t="s">
        <v>41</v>
      </c>
      <c r="O319" s="92"/>
      <c r="P319" s="236">
        <f>O319*H319</f>
        <v>0</v>
      </c>
      <c r="Q319" s="236">
        <v>0.30399999999999999</v>
      </c>
      <c r="R319" s="236">
        <f>Q319*H319</f>
        <v>1.52</v>
      </c>
      <c r="S319" s="236">
        <v>0</v>
      </c>
      <c r="T319" s="237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38" t="s">
        <v>213</v>
      </c>
      <c r="AT319" s="238" t="s">
        <v>208</v>
      </c>
      <c r="AU319" s="238" t="s">
        <v>85</v>
      </c>
      <c r="AY319" s="18" t="s">
        <v>205</v>
      </c>
      <c r="BE319" s="239">
        <f>IF(N319="základní",J319,0)</f>
        <v>0</v>
      </c>
      <c r="BF319" s="239">
        <f>IF(N319="snížená",J319,0)</f>
        <v>0</v>
      </c>
      <c r="BG319" s="239">
        <f>IF(N319="zákl. přenesená",J319,0)</f>
        <v>0</v>
      </c>
      <c r="BH319" s="239">
        <f>IF(N319="sníž. přenesená",J319,0)</f>
        <v>0</v>
      </c>
      <c r="BI319" s="239">
        <f>IF(N319="nulová",J319,0)</f>
        <v>0</v>
      </c>
      <c r="BJ319" s="18" t="s">
        <v>83</v>
      </c>
      <c r="BK319" s="239">
        <f>ROUND(I319*H319,2)</f>
        <v>0</v>
      </c>
      <c r="BL319" s="18" t="s">
        <v>213</v>
      </c>
      <c r="BM319" s="238" t="s">
        <v>3055</v>
      </c>
    </row>
    <row r="320" s="2" customFormat="1">
      <c r="A320" s="39"/>
      <c r="B320" s="40"/>
      <c r="C320" s="41"/>
      <c r="D320" s="240" t="s">
        <v>216</v>
      </c>
      <c r="E320" s="41"/>
      <c r="F320" s="241" t="s">
        <v>3056</v>
      </c>
      <c r="G320" s="41"/>
      <c r="H320" s="41"/>
      <c r="I320" s="242"/>
      <c r="J320" s="41"/>
      <c r="K320" s="41"/>
      <c r="L320" s="45"/>
      <c r="M320" s="243"/>
      <c r="N320" s="244"/>
      <c r="O320" s="92"/>
      <c r="P320" s="92"/>
      <c r="Q320" s="92"/>
      <c r="R320" s="92"/>
      <c r="S320" s="92"/>
      <c r="T320" s="93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T320" s="18" t="s">
        <v>216</v>
      </c>
      <c r="AU320" s="18" t="s">
        <v>85</v>
      </c>
    </row>
    <row r="321" s="13" customFormat="1">
      <c r="A321" s="13"/>
      <c r="B321" s="245"/>
      <c r="C321" s="246"/>
      <c r="D321" s="247" t="s">
        <v>218</v>
      </c>
      <c r="E321" s="248" t="s">
        <v>1</v>
      </c>
      <c r="F321" s="249" t="s">
        <v>554</v>
      </c>
      <c r="G321" s="246"/>
      <c r="H321" s="248" t="s">
        <v>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5" t="s">
        <v>218</v>
      </c>
      <c r="AU321" s="255" t="s">
        <v>85</v>
      </c>
      <c r="AV321" s="13" t="s">
        <v>83</v>
      </c>
      <c r="AW321" s="13" t="s">
        <v>32</v>
      </c>
      <c r="AX321" s="13" t="s">
        <v>76</v>
      </c>
      <c r="AY321" s="255" t="s">
        <v>205</v>
      </c>
    </row>
    <row r="322" s="13" customFormat="1">
      <c r="A322" s="13"/>
      <c r="B322" s="245"/>
      <c r="C322" s="246"/>
      <c r="D322" s="247" t="s">
        <v>218</v>
      </c>
      <c r="E322" s="248" t="s">
        <v>1</v>
      </c>
      <c r="F322" s="249" t="s">
        <v>220</v>
      </c>
      <c r="G322" s="246"/>
      <c r="H322" s="248" t="s">
        <v>1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5" t="s">
        <v>218</v>
      </c>
      <c r="AU322" s="255" t="s">
        <v>85</v>
      </c>
      <c r="AV322" s="13" t="s">
        <v>83</v>
      </c>
      <c r="AW322" s="13" t="s">
        <v>32</v>
      </c>
      <c r="AX322" s="13" t="s">
        <v>76</v>
      </c>
      <c r="AY322" s="255" t="s">
        <v>205</v>
      </c>
    </row>
    <row r="323" s="13" customFormat="1">
      <c r="A323" s="13"/>
      <c r="B323" s="245"/>
      <c r="C323" s="246"/>
      <c r="D323" s="247" t="s">
        <v>218</v>
      </c>
      <c r="E323" s="248" t="s">
        <v>1</v>
      </c>
      <c r="F323" s="249" t="s">
        <v>222</v>
      </c>
      <c r="G323" s="246"/>
      <c r="H323" s="248" t="s">
        <v>1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5" t="s">
        <v>218</v>
      </c>
      <c r="AU323" s="255" t="s">
        <v>85</v>
      </c>
      <c r="AV323" s="13" t="s">
        <v>83</v>
      </c>
      <c r="AW323" s="13" t="s">
        <v>32</v>
      </c>
      <c r="AX323" s="13" t="s">
        <v>76</v>
      </c>
      <c r="AY323" s="255" t="s">
        <v>205</v>
      </c>
    </row>
    <row r="324" s="14" customFormat="1">
      <c r="A324" s="14"/>
      <c r="B324" s="256"/>
      <c r="C324" s="257"/>
      <c r="D324" s="247" t="s">
        <v>218</v>
      </c>
      <c r="E324" s="258" t="s">
        <v>1</v>
      </c>
      <c r="F324" s="259" t="s">
        <v>3043</v>
      </c>
      <c r="G324" s="257"/>
      <c r="H324" s="260">
        <v>1</v>
      </c>
      <c r="I324" s="261"/>
      <c r="J324" s="257"/>
      <c r="K324" s="257"/>
      <c r="L324" s="262"/>
      <c r="M324" s="263"/>
      <c r="N324" s="264"/>
      <c r="O324" s="264"/>
      <c r="P324" s="264"/>
      <c r="Q324" s="264"/>
      <c r="R324" s="264"/>
      <c r="S324" s="264"/>
      <c r="T324" s="26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6" t="s">
        <v>218</v>
      </c>
      <c r="AU324" s="266" t="s">
        <v>85</v>
      </c>
      <c r="AV324" s="14" t="s">
        <v>85</v>
      </c>
      <c r="AW324" s="14" t="s">
        <v>32</v>
      </c>
      <c r="AX324" s="14" t="s">
        <v>76</v>
      </c>
      <c r="AY324" s="266" t="s">
        <v>205</v>
      </c>
    </row>
    <row r="325" s="14" customFormat="1">
      <c r="A325" s="14"/>
      <c r="B325" s="256"/>
      <c r="C325" s="257"/>
      <c r="D325" s="247" t="s">
        <v>218</v>
      </c>
      <c r="E325" s="258" t="s">
        <v>1</v>
      </c>
      <c r="F325" s="259" t="s">
        <v>3044</v>
      </c>
      <c r="G325" s="257"/>
      <c r="H325" s="260">
        <v>1</v>
      </c>
      <c r="I325" s="261"/>
      <c r="J325" s="257"/>
      <c r="K325" s="257"/>
      <c r="L325" s="262"/>
      <c r="M325" s="263"/>
      <c r="N325" s="264"/>
      <c r="O325" s="264"/>
      <c r="P325" s="264"/>
      <c r="Q325" s="264"/>
      <c r="R325" s="264"/>
      <c r="S325" s="264"/>
      <c r="T325" s="26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6" t="s">
        <v>218</v>
      </c>
      <c r="AU325" s="266" t="s">
        <v>85</v>
      </c>
      <c r="AV325" s="14" t="s">
        <v>85</v>
      </c>
      <c r="AW325" s="14" t="s">
        <v>32</v>
      </c>
      <c r="AX325" s="14" t="s">
        <v>76</v>
      </c>
      <c r="AY325" s="266" t="s">
        <v>205</v>
      </c>
    </row>
    <row r="326" s="14" customFormat="1">
      <c r="A326" s="14"/>
      <c r="B326" s="256"/>
      <c r="C326" s="257"/>
      <c r="D326" s="247" t="s">
        <v>218</v>
      </c>
      <c r="E326" s="258" t="s">
        <v>1</v>
      </c>
      <c r="F326" s="259" t="s">
        <v>3045</v>
      </c>
      <c r="G326" s="257"/>
      <c r="H326" s="260">
        <v>1</v>
      </c>
      <c r="I326" s="261"/>
      <c r="J326" s="257"/>
      <c r="K326" s="257"/>
      <c r="L326" s="262"/>
      <c r="M326" s="263"/>
      <c r="N326" s="264"/>
      <c r="O326" s="264"/>
      <c r="P326" s="264"/>
      <c r="Q326" s="264"/>
      <c r="R326" s="264"/>
      <c r="S326" s="264"/>
      <c r="T326" s="26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6" t="s">
        <v>218</v>
      </c>
      <c r="AU326" s="266" t="s">
        <v>85</v>
      </c>
      <c r="AV326" s="14" t="s">
        <v>85</v>
      </c>
      <c r="AW326" s="14" t="s">
        <v>32</v>
      </c>
      <c r="AX326" s="14" t="s">
        <v>76</v>
      </c>
      <c r="AY326" s="266" t="s">
        <v>205</v>
      </c>
    </row>
    <row r="327" s="14" customFormat="1">
      <c r="A327" s="14"/>
      <c r="B327" s="256"/>
      <c r="C327" s="257"/>
      <c r="D327" s="247" t="s">
        <v>218</v>
      </c>
      <c r="E327" s="258" t="s">
        <v>1</v>
      </c>
      <c r="F327" s="259" t="s">
        <v>3046</v>
      </c>
      <c r="G327" s="257"/>
      <c r="H327" s="260">
        <v>1</v>
      </c>
      <c r="I327" s="261"/>
      <c r="J327" s="257"/>
      <c r="K327" s="257"/>
      <c r="L327" s="262"/>
      <c r="M327" s="263"/>
      <c r="N327" s="264"/>
      <c r="O327" s="264"/>
      <c r="P327" s="264"/>
      <c r="Q327" s="264"/>
      <c r="R327" s="264"/>
      <c r="S327" s="264"/>
      <c r="T327" s="26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66" t="s">
        <v>218</v>
      </c>
      <c r="AU327" s="266" t="s">
        <v>85</v>
      </c>
      <c r="AV327" s="14" t="s">
        <v>85</v>
      </c>
      <c r="AW327" s="14" t="s">
        <v>32</v>
      </c>
      <c r="AX327" s="14" t="s">
        <v>76</v>
      </c>
      <c r="AY327" s="266" t="s">
        <v>205</v>
      </c>
    </row>
    <row r="328" s="14" customFormat="1">
      <c r="A328" s="14"/>
      <c r="B328" s="256"/>
      <c r="C328" s="257"/>
      <c r="D328" s="247" t="s">
        <v>218</v>
      </c>
      <c r="E328" s="258" t="s">
        <v>1</v>
      </c>
      <c r="F328" s="259" t="s">
        <v>3047</v>
      </c>
      <c r="G328" s="257"/>
      <c r="H328" s="260">
        <v>1</v>
      </c>
      <c r="I328" s="261"/>
      <c r="J328" s="257"/>
      <c r="K328" s="257"/>
      <c r="L328" s="262"/>
      <c r="M328" s="263"/>
      <c r="N328" s="264"/>
      <c r="O328" s="264"/>
      <c r="P328" s="264"/>
      <c r="Q328" s="264"/>
      <c r="R328" s="264"/>
      <c r="S328" s="264"/>
      <c r="T328" s="26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66" t="s">
        <v>218</v>
      </c>
      <c r="AU328" s="266" t="s">
        <v>85</v>
      </c>
      <c r="AV328" s="14" t="s">
        <v>85</v>
      </c>
      <c r="AW328" s="14" t="s">
        <v>32</v>
      </c>
      <c r="AX328" s="14" t="s">
        <v>76</v>
      </c>
      <c r="AY328" s="266" t="s">
        <v>205</v>
      </c>
    </row>
    <row r="329" s="15" customFormat="1">
      <c r="A329" s="15"/>
      <c r="B329" s="267"/>
      <c r="C329" s="268"/>
      <c r="D329" s="247" t="s">
        <v>218</v>
      </c>
      <c r="E329" s="269" t="s">
        <v>1</v>
      </c>
      <c r="F329" s="270" t="s">
        <v>229</v>
      </c>
      <c r="G329" s="268"/>
      <c r="H329" s="271">
        <v>5</v>
      </c>
      <c r="I329" s="272"/>
      <c r="J329" s="268"/>
      <c r="K329" s="268"/>
      <c r="L329" s="273"/>
      <c r="M329" s="274"/>
      <c r="N329" s="275"/>
      <c r="O329" s="275"/>
      <c r="P329" s="275"/>
      <c r="Q329" s="275"/>
      <c r="R329" s="275"/>
      <c r="S329" s="275"/>
      <c r="T329" s="276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77" t="s">
        <v>218</v>
      </c>
      <c r="AU329" s="277" t="s">
        <v>85</v>
      </c>
      <c r="AV329" s="15" t="s">
        <v>213</v>
      </c>
      <c r="AW329" s="15" t="s">
        <v>32</v>
      </c>
      <c r="AX329" s="15" t="s">
        <v>83</v>
      </c>
      <c r="AY329" s="277" t="s">
        <v>205</v>
      </c>
    </row>
    <row r="330" s="2" customFormat="1" ht="24.15" customHeight="1">
      <c r="A330" s="39"/>
      <c r="B330" s="40"/>
      <c r="C330" s="227" t="s">
        <v>405</v>
      </c>
      <c r="D330" s="227" t="s">
        <v>208</v>
      </c>
      <c r="E330" s="228" t="s">
        <v>3057</v>
      </c>
      <c r="F330" s="229" t="s">
        <v>3058</v>
      </c>
      <c r="G330" s="230" t="s">
        <v>255</v>
      </c>
      <c r="H330" s="231">
        <v>15.6</v>
      </c>
      <c r="I330" s="232"/>
      <c r="J330" s="233">
        <f>ROUND(I330*H330,2)</f>
        <v>0</v>
      </c>
      <c r="K330" s="229" t="s">
        <v>212</v>
      </c>
      <c r="L330" s="45"/>
      <c r="M330" s="234" t="s">
        <v>1</v>
      </c>
      <c r="N330" s="235" t="s">
        <v>41</v>
      </c>
      <c r="O330" s="92"/>
      <c r="P330" s="236">
        <f>O330*H330</f>
        <v>0</v>
      </c>
      <c r="Q330" s="236">
        <v>6.9999999999999994E-05</v>
      </c>
      <c r="R330" s="236">
        <f>Q330*H330</f>
        <v>0.0010919999999999999</v>
      </c>
      <c r="S330" s="236">
        <v>0</v>
      </c>
      <c r="T330" s="237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8" t="s">
        <v>213</v>
      </c>
      <c r="AT330" s="238" t="s">
        <v>208</v>
      </c>
      <c r="AU330" s="238" t="s">
        <v>85</v>
      </c>
      <c r="AY330" s="18" t="s">
        <v>205</v>
      </c>
      <c r="BE330" s="239">
        <f>IF(N330="základní",J330,0)</f>
        <v>0</v>
      </c>
      <c r="BF330" s="239">
        <f>IF(N330="snížená",J330,0)</f>
        <v>0</v>
      </c>
      <c r="BG330" s="239">
        <f>IF(N330="zákl. přenesená",J330,0)</f>
        <v>0</v>
      </c>
      <c r="BH330" s="239">
        <f>IF(N330="sníž. přenesená",J330,0)</f>
        <v>0</v>
      </c>
      <c r="BI330" s="239">
        <f>IF(N330="nulová",J330,0)</f>
        <v>0</v>
      </c>
      <c r="BJ330" s="18" t="s">
        <v>83</v>
      </c>
      <c r="BK330" s="239">
        <f>ROUND(I330*H330,2)</f>
        <v>0</v>
      </c>
      <c r="BL330" s="18" t="s">
        <v>213</v>
      </c>
      <c r="BM330" s="238" t="s">
        <v>3059</v>
      </c>
    </row>
    <row r="331" s="2" customFormat="1">
      <c r="A331" s="39"/>
      <c r="B331" s="40"/>
      <c r="C331" s="41"/>
      <c r="D331" s="240" t="s">
        <v>216</v>
      </c>
      <c r="E331" s="41"/>
      <c r="F331" s="241" t="s">
        <v>3060</v>
      </c>
      <c r="G331" s="41"/>
      <c r="H331" s="41"/>
      <c r="I331" s="242"/>
      <c r="J331" s="41"/>
      <c r="K331" s="41"/>
      <c r="L331" s="45"/>
      <c r="M331" s="243"/>
      <c r="N331" s="244"/>
      <c r="O331" s="92"/>
      <c r="P331" s="92"/>
      <c r="Q331" s="92"/>
      <c r="R331" s="92"/>
      <c r="S331" s="92"/>
      <c r="T331" s="93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T331" s="18" t="s">
        <v>216</v>
      </c>
      <c r="AU331" s="18" t="s">
        <v>85</v>
      </c>
    </row>
    <row r="332" s="13" customFormat="1">
      <c r="A332" s="13"/>
      <c r="B332" s="245"/>
      <c r="C332" s="246"/>
      <c r="D332" s="247" t="s">
        <v>218</v>
      </c>
      <c r="E332" s="248" t="s">
        <v>1</v>
      </c>
      <c r="F332" s="249" t="s">
        <v>554</v>
      </c>
      <c r="G332" s="246"/>
      <c r="H332" s="248" t="s">
        <v>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5" t="s">
        <v>218</v>
      </c>
      <c r="AU332" s="255" t="s">
        <v>85</v>
      </c>
      <c r="AV332" s="13" t="s">
        <v>83</v>
      </c>
      <c r="AW332" s="13" t="s">
        <v>32</v>
      </c>
      <c r="AX332" s="13" t="s">
        <v>76</v>
      </c>
      <c r="AY332" s="255" t="s">
        <v>205</v>
      </c>
    </row>
    <row r="333" s="13" customFormat="1">
      <c r="A333" s="13"/>
      <c r="B333" s="245"/>
      <c r="C333" s="246"/>
      <c r="D333" s="247" t="s">
        <v>218</v>
      </c>
      <c r="E333" s="248" t="s">
        <v>1</v>
      </c>
      <c r="F333" s="249" t="s">
        <v>220</v>
      </c>
      <c r="G333" s="246"/>
      <c r="H333" s="248" t="s">
        <v>1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5" t="s">
        <v>218</v>
      </c>
      <c r="AU333" s="255" t="s">
        <v>85</v>
      </c>
      <c r="AV333" s="13" t="s">
        <v>83</v>
      </c>
      <c r="AW333" s="13" t="s">
        <v>32</v>
      </c>
      <c r="AX333" s="13" t="s">
        <v>76</v>
      </c>
      <c r="AY333" s="255" t="s">
        <v>205</v>
      </c>
    </row>
    <row r="334" s="13" customFormat="1">
      <c r="A334" s="13"/>
      <c r="B334" s="245"/>
      <c r="C334" s="246"/>
      <c r="D334" s="247" t="s">
        <v>218</v>
      </c>
      <c r="E334" s="248" t="s">
        <v>1</v>
      </c>
      <c r="F334" s="249" t="s">
        <v>222</v>
      </c>
      <c r="G334" s="246"/>
      <c r="H334" s="248" t="s">
        <v>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5" t="s">
        <v>218</v>
      </c>
      <c r="AU334" s="255" t="s">
        <v>85</v>
      </c>
      <c r="AV334" s="13" t="s">
        <v>83</v>
      </c>
      <c r="AW334" s="13" t="s">
        <v>32</v>
      </c>
      <c r="AX334" s="13" t="s">
        <v>76</v>
      </c>
      <c r="AY334" s="255" t="s">
        <v>205</v>
      </c>
    </row>
    <row r="335" s="14" customFormat="1">
      <c r="A335" s="14"/>
      <c r="B335" s="256"/>
      <c r="C335" s="257"/>
      <c r="D335" s="247" t="s">
        <v>218</v>
      </c>
      <c r="E335" s="258" t="s">
        <v>1</v>
      </c>
      <c r="F335" s="259" t="s">
        <v>3061</v>
      </c>
      <c r="G335" s="257"/>
      <c r="H335" s="260">
        <v>15.6</v>
      </c>
      <c r="I335" s="261"/>
      <c r="J335" s="257"/>
      <c r="K335" s="257"/>
      <c r="L335" s="262"/>
      <c r="M335" s="263"/>
      <c r="N335" s="264"/>
      <c r="O335" s="264"/>
      <c r="P335" s="264"/>
      <c r="Q335" s="264"/>
      <c r="R335" s="264"/>
      <c r="S335" s="264"/>
      <c r="T335" s="26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66" t="s">
        <v>218</v>
      </c>
      <c r="AU335" s="266" t="s">
        <v>85</v>
      </c>
      <c r="AV335" s="14" t="s">
        <v>85</v>
      </c>
      <c r="AW335" s="14" t="s">
        <v>32</v>
      </c>
      <c r="AX335" s="14" t="s">
        <v>76</v>
      </c>
      <c r="AY335" s="266" t="s">
        <v>205</v>
      </c>
    </row>
    <row r="336" s="15" customFormat="1">
      <c r="A336" s="15"/>
      <c r="B336" s="267"/>
      <c r="C336" s="268"/>
      <c r="D336" s="247" t="s">
        <v>218</v>
      </c>
      <c r="E336" s="269" t="s">
        <v>1</v>
      </c>
      <c r="F336" s="270" t="s">
        <v>229</v>
      </c>
      <c r="G336" s="268"/>
      <c r="H336" s="271">
        <v>15.6</v>
      </c>
      <c r="I336" s="272"/>
      <c r="J336" s="268"/>
      <c r="K336" s="268"/>
      <c r="L336" s="273"/>
      <c r="M336" s="274"/>
      <c r="N336" s="275"/>
      <c r="O336" s="275"/>
      <c r="P336" s="275"/>
      <c r="Q336" s="275"/>
      <c r="R336" s="275"/>
      <c r="S336" s="275"/>
      <c r="T336" s="276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77" t="s">
        <v>218</v>
      </c>
      <c r="AU336" s="277" t="s">
        <v>85</v>
      </c>
      <c r="AV336" s="15" t="s">
        <v>213</v>
      </c>
      <c r="AW336" s="15" t="s">
        <v>32</v>
      </c>
      <c r="AX336" s="15" t="s">
        <v>83</v>
      </c>
      <c r="AY336" s="277" t="s">
        <v>205</v>
      </c>
    </row>
    <row r="337" s="12" customFormat="1" ht="22.8" customHeight="1">
      <c r="A337" s="12"/>
      <c r="B337" s="211"/>
      <c r="C337" s="212"/>
      <c r="D337" s="213" t="s">
        <v>75</v>
      </c>
      <c r="E337" s="225" t="s">
        <v>282</v>
      </c>
      <c r="F337" s="225" t="s">
        <v>1293</v>
      </c>
      <c r="G337" s="212"/>
      <c r="H337" s="212"/>
      <c r="I337" s="215"/>
      <c r="J337" s="226">
        <f>BK337</f>
        <v>0</v>
      </c>
      <c r="K337" s="212"/>
      <c r="L337" s="217"/>
      <c r="M337" s="218"/>
      <c r="N337" s="219"/>
      <c r="O337" s="219"/>
      <c r="P337" s="220">
        <f>SUM(P338:P439)</f>
        <v>0</v>
      </c>
      <c r="Q337" s="219"/>
      <c r="R337" s="220">
        <f>SUM(R338:R439)</f>
        <v>7.9297091000000011</v>
      </c>
      <c r="S337" s="219"/>
      <c r="T337" s="221">
        <f>SUM(T338:T439)</f>
        <v>6.4814300000000005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22" t="s">
        <v>83</v>
      </c>
      <c r="AT337" s="223" t="s">
        <v>75</v>
      </c>
      <c r="AU337" s="223" t="s">
        <v>83</v>
      </c>
      <c r="AY337" s="222" t="s">
        <v>205</v>
      </c>
      <c r="BK337" s="224">
        <f>SUM(BK338:BK439)</f>
        <v>0</v>
      </c>
    </row>
    <row r="338" s="2" customFormat="1" ht="24.15" customHeight="1">
      <c r="A338" s="39"/>
      <c r="B338" s="40"/>
      <c r="C338" s="227" t="s">
        <v>412</v>
      </c>
      <c r="D338" s="227" t="s">
        <v>208</v>
      </c>
      <c r="E338" s="228" t="s">
        <v>3062</v>
      </c>
      <c r="F338" s="229" t="s">
        <v>3063</v>
      </c>
      <c r="G338" s="230" t="s">
        <v>547</v>
      </c>
      <c r="H338" s="231">
        <v>8</v>
      </c>
      <c r="I338" s="232"/>
      <c r="J338" s="233">
        <f>ROUND(I338*H338,2)</f>
        <v>0</v>
      </c>
      <c r="K338" s="229" t="s">
        <v>212</v>
      </c>
      <c r="L338" s="45"/>
      <c r="M338" s="234" t="s">
        <v>1</v>
      </c>
      <c r="N338" s="235" t="s">
        <v>41</v>
      </c>
      <c r="O338" s="92"/>
      <c r="P338" s="236">
        <f>O338*H338</f>
        <v>0</v>
      </c>
      <c r="Q338" s="236">
        <v>0.012619999999999999</v>
      </c>
      <c r="R338" s="236">
        <f>Q338*H338</f>
        <v>0.10095999999999999</v>
      </c>
      <c r="S338" s="236">
        <v>0</v>
      </c>
      <c r="T338" s="237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8" t="s">
        <v>213</v>
      </c>
      <c r="AT338" s="238" t="s">
        <v>208</v>
      </c>
      <c r="AU338" s="238" t="s">
        <v>85</v>
      </c>
      <c r="AY338" s="18" t="s">
        <v>205</v>
      </c>
      <c r="BE338" s="239">
        <f>IF(N338="základní",J338,0)</f>
        <v>0</v>
      </c>
      <c r="BF338" s="239">
        <f>IF(N338="snížená",J338,0)</f>
        <v>0</v>
      </c>
      <c r="BG338" s="239">
        <f>IF(N338="zákl. přenesená",J338,0)</f>
        <v>0</v>
      </c>
      <c r="BH338" s="239">
        <f>IF(N338="sníž. přenesená",J338,0)</f>
        <v>0</v>
      </c>
      <c r="BI338" s="239">
        <f>IF(N338="nulová",J338,0)</f>
        <v>0</v>
      </c>
      <c r="BJ338" s="18" t="s">
        <v>83</v>
      </c>
      <c r="BK338" s="239">
        <f>ROUND(I338*H338,2)</f>
        <v>0</v>
      </c>
      <c r="BL338" s="18" t="s">
        <v>213</v>
      </c>
      <c r="BM338" s="238" t="s">
        <v>3064</v>
      </c>
    </row>
    <row r="339" s="2" customFormat="1">
      <c r="A339" s="39"/>
      <c r="B339" s="40"/>
      <c r="C339" s="41"/>
      <c r="D339" s="240" t="s">
        <v>216</v>
      </c>
      <c r="E339" s="41"/>
      <c r="F339" s="241" t="s">
        <v>3065</v>
      </c>
      <c r="G339" s="41"/>
      <c r="H339" s="41"/>
      <c r="I339" s="242"/>
      <c r="J339" s="41"/>
      <c r="K339" s="41"/>
      <c r="L339" s="45"/>
      <c r="M339" s="243"/>
      <c r="N339" s="244"/>
      <c r="O339" s="92"/>
      <c r="P339" s="92"/>
      <c r="Q339" s="92"/>
      <c r="R339" s="92"/>
      <c r="S339" s="92"/>
      <c r="T339" s="93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T339" s="18" t="s">
        <v>216</v>
      </c>
      <c r="AU339" s="18" t="s">
        <v>85</v>
      </c>
    </row>
    <row r="340" s="13" customFormat="1">
      <c r="A340" s="13"/>
      <c r="B340" s="245"/>
      <c r="C340" s="246"/>
      <c r="D340" s="247" t="s">
        <v>218</v>
      </c>
      <c r="E340" s="248" t="s">
        <v>1</v>
      </c>
      <c r="F340" s="249" t="s">
        <v>3066</v>
      </c>
      <c r="G340" s="246"/>
      <c r="H340" s="248" t="s">
        <v>1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5" t="s">
        <v>218</v>
      </c>
      <c r="AU340" s="255" t="s">
        <v>85</v>
      </c>
      <c r="AV340" s="13" t="s">
        <v>83</v>
      </c>
      <c r="AW340" s="13" t="s">
        <v>32</v>
      </c>
      <c r="AX340" s="13" t="s">
        <v>76</v>
      </c>
      <c r="AY340" s="255" t="s">
        <v>205</v>
      </c>
    </row>
    <row r="341" s="13" customFormat="1">
      <c r="A341" s="13"/>
      <c r="B341" s="245"/>
      <c r="C341" s="246"/>
      <c r="D341" s="247" t="s">
        <v>218</v>
      </c>
      <c r="E341" s="248" t="s">
        <v>1</v>
      </c>
      <c r="F341" s="249" t="s">
        <v>222</v>
      </c>
      <c r="G341" s="246"/>
      <c r="H341" s="248" t="s">
        <v>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5" t="s">
        <v>218</v>
      </c>
      <c r="AU341" s="255" t="s">
        <v>85</v>
      </c>
      <c r="AV341" s="13" t="s">
        <v>83</v>
      </c>
      <c r="AW341" s="13" t="s">
        <v>32</v>
      </c>
      <c r="AX341" s="13" t="s">
        <v>76</v>
      </c>
      <c r="AY341" s="255" t="s">
        <v>205</v>
      </c>
    </row>
    <row r="342" s="14" customFormat="1">
      <c r="A342" s="14"/>
      <c r="B342" s="256"/>
      <c r="C342" s="257"/>
      <c r="D342" s="247" t="s">
        <v>218</v>
      </c>
      <c r="E342" s="258" t="s">
        <v>1</v>
      </c>
      <c r="F342" s="259" t="s">
        <v>3067</v>
      </c>
      <c r="G342" s="257"/>
      <c r="H342" s="260">
        <v>8</v>
      </c>
      <c r="I342" s="261"/>
      <c r="J342" s="257"/>
      <c r="K342" s="257"/>
      <c r="L342" s="262"/>
      <c r="M342" s="263"/>
      <c r="N342" s="264"/>
      <c r="O342" s="264"/>
      <c r="P342" s="264"/>
      <c r="Q342" s="264"/>
      <c r="R342" s="264"/>
      <c r="S342" s="264"/>
      <c r="T342" s="26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6" t="s">
        <v>218</v>
      </c>
      <c r="AU342" s="266" t="s">
        <v>85</v>
      </c>
      <c r="AV342" s="14" t="s">
        <v>85</v>
      </c>
      <c r="AW342" s="14" t="s">
        <v>32</v>
      </c>
      <c r="AX342" s="14" t="s">
        <v>76</v>
      </c>
      <c r="AY342" s="266" t="s">
        <v>205</v>
      </c>
    </row>
    <row r="343" s="15" customFormat="1">
      <c r="A343" s="15"/>
      <c r="B343" s="267"/>
      <c r="C343" s="268"/>
      <c r="D343" s="247" t="s">
        <v>218</v>
      </c>
      <c r="E343" s="269" t="s">
        <v>1</v>
      </c>
      <c r="F343" s="270" t="s">
        <v>229</v>
      </c>
      <c r="G343" s="268"/>
      <c r="H343" s="271">
        <v>8</v>
      </c>
      <c r="I343" s="272"/>
      <c r="J343" s="268"/>
      <c r="K343" s="268"/>
      <c r="L343" s="273"/>
      <c r="M343" s="274"/>
      <c r="N343" s="275"/>
      <c r="O343" s="275"/>
      <c r="P343" s="275"/>
      <c r="Q343" s="275"/>
      <c r="R343" s="275"/>
      <c r="S343" s="275"/>
      <c r="T343" s="276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77" t="s">
        <v>218</v>
      </c>
      <c r="AU343" s="277" t="s">
        <v>85</v>
      </c>
      <c r="AV343" s="15" t="s">
        <v>213</v>
      </c>
      <c r="AW343" s="15" t="s">
        <v>32</v>
      </c>
      <c r="AX343" s="15" t="s">
        <v>83</v>
      </c>
      <c r="AY343" s="277" t="s">
        <v>205</v>
      </c>
    </row>
    <row r="344" s="2" customFormat="1" ht="33" customHeight="1">
      <c r="A344" s="39"/>
      <c r="B344" s="40"/>
      <c r="C344" s="227" t="s">
        <v>425</v>
      </c>
      <c r="D344" s="227" t="s">
        <v>208</v>
      </c>
      <c r="E344" s="228" t="s">
        <v>3068</v>
      </c>
      <c r="F344" s="229" t="s">
        <v>3069</v>
      </c>
      <c r="G344" s="230" t="s">
        <v>255</v>
      </c>
      <c r="H344" s="231">
        <v>22.600000000000001</v>
      </c>
      <c r="I344" s="232"/>
      <c r="J344" s="233">
        <f>ROUND(I344*H344,2)</f>
        <v>0</v>
      </c>
      <c r="K344" s="229" t="s">
        <v>755</v>
      </c>
      <c r="L344" s="45"/>
      <c r="M344" s="234" t="s">
        <v>1</v>
      </c>
      <c r="N344" s="235" t="s">
        <v>41</v>
      </c>
      <c r="O344" s="92"/>
      <c r="P344" s="236">
        <f>O344*H344</f>
        <v>0</v>
      </c>
      <c r="Q344" s="236">
        <v>0.29221000000000003</v>
      </c>
      <c r="R344" s="236">
        <f>Q344*H344</f>
        <v>6.6039460000000014</v>
      </c>
      <c r="S344" s="236">
        <v>0</v>
      </c>
      <c r="T344" s="237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8" t="s">
        <v>213</v>
      </c>
      <c r="AT344" s="238" t="s">
        <v>208</v>
      </c>
      <c r="AU344" s="238" t="s">
        <v>85</v>
      </c>
      <c r="AY344" s="18" t="s">
        <v>205</v>
      </c>
      <c r="BE344" s="239">
        <f>IF(N344="základní",J344,0)</f>
        <v>0</v>
      </c>
      <c r="BF344" s="239">
        <f>IF(N344="snížená",J344,0)</f>
        <v>0</v>
      </c>
      <c r="BG344" s="239">
        <f>IF(N344="zákl. přenesená",J344,0)</f>
        <v>0</v>
      </c>
      <c r="BH344" s="239">
        <f>IF(N344="sníž. přenesená",J344,0)</f>
        <v>0</v>
      </c>
      <c r="BI344" s="239">
        <f>IF(N344="nulová",J344,0)</f>
        <v>0</v>
      </c>
      <c r="BJ344" s="18" t="s">
        <v>83</v>
      </c>
      <c r="BK344" s="239">
        <f>ROUND(I344*H344,2)</f>
        <v>0</v>
      </c>
      <c r="BL344" s="18" t="s">
        <v>213</v>
      </c>
      <c r="BM344" s="238" t="s">
        <v>3070</v>
      </c>
    </row>
    <row r="345" s="13" customFormat="1">
      <c r="A345" s="13"/>
      <c r="B345" s="245"/>
      <c r="C345" s="246"/>
      <c r="D345" s="247" t="s">
        <v>218</v>
      </c>
      <c r="E345" s="248" t="s">
        <v>1</v>
      </c>
      <c r="F345" s="249" t="s">
        <v>3071</v>
      </c>
      <c r="G345" s="246"/>
      <c r="H345" s="248" t="s">
        <v>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5" t="s">
        <v>218</v>
      </c>
      <c r="AU345" s="255" t="s">
        <v>85</v>
      </c>
      <c r="AV345" s="13" t="s">
        <v>83</v>
      </c>
      <c r="AW345" s="13" t="s">
        <v>32</v>
      </c>
      <c r="AX345" s="13" t="s">
        <v>76</v>
      </c>
      <c r="AY345" s="255" t="s">
        <v>205</v>
      </c>
    </row>
    <row r="346" s="13" customFormat="1">
      <c r="A346" s="13"/>
      <c r="B346" s="245"/>
      <c r="C346" s="246"/>
      <c r="D346" s="247" t="s">
        <v>218</v>
      </c>
      <c r="E346" s="248" t="s">
        <v>1</v>
      </c>
      <c r="F346" s="249" t="s">
        <v>3072</v>
      </c>
      <c r="G346" s="246"/>
      <c r="H346" s="248" t="s">
        <v>1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5" t="s">
        <v>218</v>
      </c>
      <c r="AU346" s="255" t="s">
        <v>85</v>
      </c>
      <c r="AV346" s="13" t="s">
        <v>83</v>
      </c>
      <c r="AW346" s="13" t="s">
        <v>32</v>
      </c>
      <c r="AX346" s="13" t="s">
        <v>76</v>
      </c>
      <c r="AY346" s="255" t="s">
        <v>205</v>
      </c>
    </row>
    <row r="347" s="13" customFormat="1">
      <c r="A347" s="13"/>
      <c r="B347" s="245"/>
      <c r="C347" s="246"/>
      <c r="D347" s="247" t="s">
        <v>218</v>
      </c>
      <c r="E347" s="248" t="s">
        <v>1</v>
      </c>
      <c r="F347" s="249" t="s">
        <v>222</v>
      </c>
      <c r="G347" s="246"/>
      <c r="H347" s="248" t="s">
        <v>1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5" t="s">
        <v>218</v>
      </c>
      <c r="AU347" s="255" t="s">
        <v>85</v>
      </c>
      <c r="AV347" s="13" t="s">
        <v>83</v>
      </c>
      <c r="AW347" s="13" t="s">
        <v>32</v>
      </c>
      <c r="AX347" s="13" t="s">
        <v>76</v>
      </c>
      <c r="AY347" s="255" t="s">
        <v>205</v>
      </c>
    </row>
    <row r="348" s="13" customFormat="1">
      <c r="A348" s="13"/>
      <c r="B348" s="245"/>
      <c r="C348" s="246"/>
      <c r="D348" s="247" t="s">
        <v>218</v>
      </c>
      <c r="E348" s="248" t="s">
        <v>1</v>
      </c>
      <c r="F348" s="249" t="s">
        <v>3073</v>
      </c>
      <c r="G348" s="246"/>
      <c r="H348" s="248" t="s">
        <v>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5" t="s">
        <v>218</v>
      </c>
      <c r="AU348" s="255" t="s">
        <v>85</v>
      </c>
      <c r="AV348" s="13" t="s">
        <v>83</v>
      </c>
      <c r="AW348" s="13" t="s">
        <v>32</v>
      </c>
      <c r="AX348" s="13" t="s">
        <v>76</v>
      </c>
      <c r="AY348" s="255" t="s">
        <v>205</v>
      </c>
    </row>
    <row r="349" s="13" customFormat="1">
      <c r="A349" s="13"/>
      <c r="B349" s="245"/>
      <c r="C349" s="246"/>
      <c r="D349" s="247" t="s">
        <v>218</v>
      </c>
      <c r="E349" s="248" t="s">
        <v>1</v>
      </c>
      <c r="F349" s="249" t="s">
        <v>3074</v>
      </c>
      <c r="G349" s="246"/>
      <c r="H349" s="248" t="s">
        <v>1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5" t="s">
        <v>218</v>
      </c>
      <c r="AU349" s="255" t="s">
        <v>85</v>
      </c>
      <c r="AV349" s="13" t="s">
        <v>83</v>
      </c>
      <c r="AW349" s="13" t="s">
        <v>32</v>
      </c>
      <c r="AX349" s="13" t="s">
        <v>76</v>
      </c>
      <c r="AY349" s="255" t="s">
        <v>205</v>
      </c>
    </row>
    <row r="350" s="13" customFormat="1">
      <c r="A350" s="13"/>
      <c r="B350" s="245"/>
      <c r="C350" s="246"/>
      <c r="D350" s="247" t="s">
        <v>218</v>
      </c>
      <c r="E350" s="248" t="s">
        <v>1</v>
      </c>
      <c r="F350" s="249" t="s">
        <v>3075</v>
      </c>
      <c r="G350" s="246"/>
      <c r="H350" s="248" t="s">
        <v>1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5" t="s">
        <v>218</v>
      </c>
      <c r="AU350" s="255" t="s">
        <v>85</v>
      </c>
      <c r="AV350" s="13" t="s">
        <v>83</v>
      </c>
      <c r="AW350" s="13" t="s">
        <v>32</v>
      </c>
      <c r="AX350" s="13" t="s">
        <v>76</v>
      </c>
      <c r="AY350" s="255" t="s">
        <v>205</v>
      </c>
    </row>
    <row r="351" s="13" customFormat="1">
      <c r="A351" s="13"/>
      <c r="B351" s="245"/>
      <c r="C351" s="246"/>
      <c r="D351" s="247" t="s">
        <v>218</v>
      </c>
      <c r="E351" s="248" t="s">
        <v>1</v>
      </c>
      <c r="F351" s="249" t="s">
        <v>222</v>
      </c>
      <c r="G351" s="246"/>
      <c r="H351" s="248" t="s">
        <v>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5" t="s">
        <v>218</v>
      </c>
      <c r="AU351" s="255" t="s">
        <v>85</v>
      </c>
      <c r="AV351" s="13" t="s">
        <v>83</v>
      </c>
      <c r="AW351" s="13" t="s">
        <v>32</v>
      </c>
      <c r="AX351" s="13" t="s">
        <v>76</v>
      </c>
      <c r="AY351" s="255" t="s">
        <v>205</v>
      </c>
    </row>
    <row r="352" s="14" customFormat="1">
      <c r="A352" s="14"/>
      <c r="B352" s="256"/>
      <c r="C352" s="257"/>
      <c r="D352" s="247" t="s">
        <v>218</v>
      </c>
      <c r="E352" s="258" t="s">
        <v>1</v>
      </c>
      <c r="F352" s="259" t="s">
        <v>3076</v>
      </c>
      <c r="G352" s="257"/>
      <c r="H352" s="260">
        <v>9</v>
      </c>
      <c r="I352" s="261"/>
      <c r="J352" s="257"/>
      <c r="K352" s="257"/>
      <c r="L352" s="262"/>
      <c r="M352" s="263"/>
      <c r="N352" s="264"/>
      <c r="O352" s="264"/>
      <c r="P352" s="264"/>
      <c r="Q352" s="264"/>
      <c r="R352" s="264"/>
      <c r="S352" s="264"/>
      <c r="T352" s="26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66" t="s">
        <v>218</v>
      </c>
      <c r="AU352" s="266" t="s">
        <v>85</v>
      </c>
      <c r="AV352" s="14" t="s">
        <v>85</v>
      </c>
      <c r="AW352" s="14" t="s">
        <v>32</v>
      </c>
      <c r="AX352" s="14" t="s">
        <v>76</v>
      </c>
      <c r="AY352" s="266" t="s">
        <v>205</v>
      </c>
    </row>
    <row r="353" s="14" customFormat="1">
      <c r="A353" s="14"/>
      <c r="B353" s="256"/>
      <c r="C353" s="257"/>
      <c r="D353" s="247" t="s">
        <v>218</v>
      </c>
      <c r="E353" s="258" t="s">
        <v>1</v>
      </c>
      <c r="F353" s="259" t="s">
        <v>3077</v>
      </c>
      <c r="G353" s="257"/>
      <c r="H353" s="260">
        <v>9.9600000000000009</v>
      </c>
      <c r="I353" s="261"/>
      <c r="J353" s="257"/>
      <c r="K353" s="257"/>
      <c r="L353" s="262"/>
      <c r="M353" s="263"/>
      <c r="N353" s="264"/>
      <c r="O353" s="264"/>
      <c r="P353" s="264"/>
      <c r="Q353" s="264"/>
      <c r="R353" s="264"/>
      <c r="S353" s="264"/>
      <c r="T353" s="265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6" t="s">
        <v>218</v>
      </c>
      <c r="AU353" s="266" t="s">
        <v>85</v>
      </c>
      <c r="AV353" s="14" t="s">
        <v>85</v>
      </c>
      <c r="AW353" s="14" t="s">
        <v>32</v>
      </c>
      <c r="AX353" s="14" t="s">
        <v>76</v>
      </c>
      <c r="AY353" s="266" t="s">
        <v>205</v>
      </c>
    </row>
    <row r="354" s="14" customFormat="1">
      <c r="A354" s="14"/>
      <c r="B354" s="256"/>
      <c r="C354" s="257"/>
      <c r="D354" s="247" t="s">
        <v>218</v>
      </c>
      <c r="E354" s="258" t="s">
        <v>1</v>
      </c>
      <c r="F354" s="259" t="s">
        <v>3078</v>
      </c>
      <c r="G354" s="257"/>
      <c r="H354" s="260">
        <v>3.6400000000000001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6" t="s">
        <v>218</v>
      </c>
      <c r="AU354" s="266" t="s">
        <v>85</v>
      </c>
      <c r="AV354" s="14" t="s">
        <v>85</v>
      </c>
      <c r="AW354" s="14" t="s">
        <v>32</v>
      </c>
      <c r="AX354" s="14" t="s">
        <v>76</v>
      </c>
      <c r="AY354" s="266" t="s">
        <v>205</v>
      </c>
    </row>
    <row r="355" s="15" customFormat="1">
      <c r="A355" s="15"/>
      <c r="B355" s="267"/>
      <c r="C355" s="268"/>
      <c r="D355" s="247" t="s">
        <v>218</v>
      </c>
      <c r="E355" s="269" t="s">
        <v>1</v>
      </c>
      <c r="F355" s="270" t="s">
        <v>229</v>
      </c>
      <c r="G355" s="268"/>
      <c r="H355" s="271">
        <v>22.600000000000001</v>
      </c>
      <c r="I355" s="272"/>
      <c r="J355" s="268"/>
      <c r="K355" s="268"/>
      <c r="L355" s="273"/>
      <c r="M355" s="274"/>
      <c r="N355" s="275"/>
      <c r="O355" s="275"/>
      <c r="P355" s="275"/>
      <c r="Q355" s="275"/>
      <c r="R355" s="275"/>
      <c r="S355" s="275"/>
      <c r="T355" s="27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77" t="s">
        <v>218</v>
      </c>
      <c r="AU355" s="277" t="s">
        <v>85</v>
      </c>
      <c r="AV355" s="15" t="s">
        <v>213</v>
      </c>
      <c r="AW355" s="15" t="s">
        <v>32</v>
      </c>
      <c r="AX355" s="15" t="s">
        <v>83</v>
      </c>
      <c r="AY355" s="277" t="s">
        <v>205</v>
      </c>
    </row>
    <row r="356" s="2" customFormat="1" ht="16.5" customHeight="1">
      <c r="A356" s="39"/>
      <c r="B356" s="40"/>
      <c r="C356" s="289" t="s">
        <v>431</v>
      </c>
      <c r="D356" s="289" t="s">
        <v>386</v>
      </c>
      <c r="E356" s="290" t="s">
        <v>3079</v>
      </c>
      <c r="F356" s="291" t="s">
        <v>3080</v>
      </c>
      <c r="G356" s="292" t="s">
        <v>255</v>
      </c>
      <c r="H356" s="293">
        <v>22.600000000000001</v>
      </c>
      <c r="I356" s="294"/>
      <c r="J356" s="295">
        <f>ROUND(I356*H356,2)</f>
        <v>0</v>
      </c>
      <c r="K356" s="291" t="s">
        <v>1</v>
      </c>
      <c r="L356" s="296"/>
      <c r="M356" s="297" t="s">
        <v>1</v>
      </c>
      <c r="N356" s="298" t="s">
        <v>41</v>
      </c>
      <c r="O356" s="92"/>
      <c r="P356" s="236">
        <f>O356*H356</f>
        <v>0</v>
      </c>
      <c r="Q356" s="236">
        <v>0.033000000000000002</v>
      </c>
      <c r="R356" s="236">
        <f>Q356*H356</f>
        <v>0.74580000000000013</v>
      </c>
      <c r="S356" s="236">
        <v>0</v>
      </c>
      <c r="T356" s="237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38" t="s">
        <v>276</v>
      </c>
      <c r="AT356" s="238" t="s">
        <v>386</v>
      </c>
      <c r="AU356" s="238" t="s">
        <v>85</v>
      </c>
      <c r="AY356" s="18" t="s">
        <v>205</v>
      </c>
      <c r="BE356" s="239">
        <f>IF(N356="základní",J356,0)</f>
        <v>0</v>
      </c>
      <c r="BF356" s="239">
        <f>IF(N356="snížená",J356,0)</f>
        <v>0</v>
      </c>
      <c r="BG356" s="239">
        <f>IF(N356="zákl. přenesená",J356,0)</f>
        <v>0</v>
      </c>
      <c r="BH356" s="239">
        <f>IF(N356="sníž. přenesená",J356,0)</f>
        <v>0</v>
      </c>
      <c r="BI356" s="239">
        <f>IF(N356="nulová",J356,0)</f>
        <v>0</v>
      </c>
      <c r="BJ356" s="18" t="s">
        <v>83</v>
      </c>
      <c r="BK356" s="239">
        <f>ROUND(I356*H356,2)</f>
        <v>0</v>
      </c>
      <c r="BL356" s="18" t="s">
        <v>213</v>
      </c>
      <c r="BM356" s="238" t="s">
        <v>3081</v>
      </c>
    </row>
    <row r="357" s="2" customFormat="1" ht="24.15" customHeight="1">
      <c r="A357" s="39"/>
      <c r="B357" s="40"/>
      <c r="C357" s="289" t="s">
        <v>438</v>
      </c>
      <c r="D357" s="289" t="s">
        <v>386</v>
      </c>
      <c r="E357" s="290" t="s">
        <v>3082</v>
      </c>
      <c r="F357" s="291" t="s">
        <v>3083</v>
      </c>
      <c r="G357" s="292" t="s">
        <v>255</v>
      </c>
      <c r="H357" s="293">
        <v>22.600000000000001</v>
      </c>
      <c r="I357" s="294"/>
      <c r="J357" s="295">
        <f>ROUND(I357*H357,2)</f>
        <v>0</v>
      </c>
      <c r="K357" s="291" t="s">
        <v>1</v>
      </c>
      <c r="L357" s="296"/>
      <c r="M357" s="297" t="s">
        <v>1</v>
      </c>
      <c r="N357" s="298" t="s">
        <v>41</v>
      </c>
      <c r="O357" s="92"/>
      <c r="P357" s="236">
        <f>O357*H357</f>
        <v>0</v>
      </c>
      <c r="Q357" s="236">
        <v>0.012999999999999999</v>
      </c>
      <c r="R357" s="236">
        <f>Q357*H357</f>
        <v>0.29380000000000001</v>
      </c>
      <c r="S357" s="236">
        <v>0</v>
      </c>
      <c r="T357" s="237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8" t="s">
        <v>276</v>
      </c>
      <c r="AT357" s="238" t="s">
        <v>386</v>
      </c>
      <c r="AU357" s="238" t="s">
        <v>85</v>
      </c>
      <c r="AY357" s="18" t="s">
        <v>205</v>
      </c>
      <c r="BE357" s="239">
        <f>IF(N357="základní",J357,0)</f>
        <v>0</v>
      </c>
      <c r="BF357" s="239">
        <f>IF(N357="snížená",J357,0)</f>
        <v>0</v>
      </c>
      <c r="BG357" s="239">
        <f>IF(N357="zákl. přenesená",J357,0)</f>
        <v>0</v>
      </c>
      <c r="BH357" s="239">
        <f>IF(N357="sníž. přenesená",J357,0)</f>
        <v>0</v>
      </c>
      <c r="BI357" s="239">
        <f>IF(N357="nulová",J357,0)</f>
        <v>0</v>
      </c>
      <c r="BJ357" s="18" t="s">
        <v>83</v>
      </c>
      <c r="BK357" s="239">
        <f>ROUND(I357*H357,2)</f>
        <v>0</v>
      </c>
      <c r="BL357" s="18" t="s">
        <v>213</v>
      </c>
      <c r="BM357" s="238" t="s">
        <v>3084</v>
      </c>
    </row>
    <row r="358" s="2" customFormat="1" ht="21.75" customHeight="1">
      <c r="A358" s="39"/>
      <c r="B358" s="40"/>
      <c r="C358" s="289" t="s">
        <v>444</v>
      </c>
      <c r="D358" s="289" t="s">
        <v>386</v>
      </c>
      <c r="E358" s="290" t="s">
        <v>3085</v>
      </c>
      <c r="F358" s="291" t="s">
        <v>3086</v>
      </c>
      <c r="G358" s="292" t="s">
        <v>547</v>
      </c>
      <c r="H358" s="293">
        <v>9.4009999999999998</v>
      </c>
      <c r="I358" s="294"/>
      <c r="J358" s="295">
        <f>ROUND(I358*H358,2)</f>
        <v>0</v>
      </c>
      <c r="K358" s="291" t="s">
        <v>1</v>
      </c>
      <c r="L358" s="296"/>
      <c r="M358" s="297" t="s">
        <v>1</v>
      </c>
      <c r="N358" s="298" t="s">
        <v>41</v>
      </c>
      <c r="O358" s="92"/>
      <c r="P358" s="236">
        <f>O358*H358</f>
        <v>0</v>
      </c>
      <c r="Q358" s="236">
        <v>0.0041000000000000003</v>
      </c>
      <c r="R358" s="236">
        <f>Q358*H358</f>
        <v>0.038544100000000005</v>
      </c>
      <c r="S358" s="236">
        <v>0</v>
      </c>
      <c r="T358" s="237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38" t="s">
        <v>276</v>
      </c>
      <c r="AT358" s="238" t="s">
        <v>386</v>
      </c>
      <c r="AU358" s="238" t="s">
        <v>85</v>
      </c>
      <c r="AY358" s="18" t="s">
        <v>205</v>
      </c>
      <c r="BE358" s="239">
        <f>IF(N358="základní",J358,0)</f>
        <v>0</v>
      </c>
      <c r="BF358" s="239">
        <f>IF(N358="snížená",J358,0)</f>
        <v>0</v>
      </c>
      <c r="BG358" s="239">
        <f>IF(N358="zákl. přenesená",J358,0)</f>
        <v>0</v>
      </c>
      <c r="BH358" s="239">
        <f>IF(N358="sníž. přenesená",J358,0)</f>
        <v>0</v>
      </c>
      <c r="BI358" s="239">
        <f>IF(N358="nulová",J358,0)</f>
        <v>0</v>
      </c>
      <c r="BJ358" s="18" t="s">
        <v>83</v>
      </c>
      <c r="BK358" s="239">
        <f>ROUND(I358*H358,2)</f>
        <v>0</v>
      </c>
      <c r="BL358" s="18" t="s">
        <v>213</v>
      </c>
      <c r="BM358" s="238" t="s">
        <v>3087</v>
      </c>
    </row>
    <row r="359" s="2" customFormat="1" ht="24.15" customHeight="1">
      <c r="A359" s="39"/>
      <c r="B359" s="40"/>
      <c r="C359" s="227" t="s">
        <v>449</v>
      </c>
      <c r="D359" s="227" t="s">
        <v>208</v>
      </c>
      <c r="E359" s="228" t="s">
        <v>1454</v>
      </c>
      <c r="F359" s="229" t="s">
        <v>1455</v>
      </c>
      <c r="G359" s="230" t="s">
        <v>255</v>
      </c>
      <c r="H359" s="231">
        <v>85</v>
      </c>
      <c r="I359" s="232"/>
      <c r="J359" s="233">
        <f>ROUND(I359*H359,2)</f>
        <v>0</v>
      </c>
      <c r="K359" s="229" t="s">
        <v>212</v>
      </c>
      <c r="L359" s="45"/>
      <c r="M359" s="234" t="s">
        <v>1</v>
      </c>
      <c r="N359" s="235" t="s">
        <v>41</v>
      </c>
      <c r="O359" s="92"/>
      <c r="P359" s="236">
        <f>O359*H359</f>
        <v>0</v>
      </c>
      <c r="Q359" s="236">
        <v>0</v>
      </c>
      <c r="R359" s="236">
        <f>Q359*H359</f>
        <v>0</v>
      </c>
      <c r="S359" s="236">
        <v>0.002</v>
      </c>
      <c r="T359" s="237">
        <f>S359*H359</f>
        <v>0.17000000000000001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8" t="s">
        <v>213</v>
      </c>
      <c r="AT359" s="238" t="s">
        <v>208</v>
      </c>
      <c r="AU359" s="238" t="s">
        <v>85</v>
      </c>
      <c r="AY359" s="18" t="s">
        <v>205</v>
      </c>
      <c r="BE359" s="239">
        <f>IF(N359="základní",J359,0)</f>
        <v>0</v>
      </c>
      <c r="BF359" s="239">
        <f>IF(N359="snížená",J359,0)</f>
        <v>0</v>
      </c>
      <c r="BG359" s="239">
        <f>IF(N359="zákl. přenesená",J359,0)</f>
        <v>0</v>
      </c>
      <c r="BH359" s="239">
        <f>IF(N359="sníž. přenesená",J359,0)</f>
        <v>0</v>
      </c>
      <c r="BI359" s="239">
        <f>IF(N359="nulová",J359,0)</f>
        <v>0</v>
      </c>
      <c r="BJ359" s="18" t="s">
        <v>83</v>
      </c>
      <c r="BK359" s="239">
        <f>ROUND(I359*H359,2)</f>
        <v>0</v>
      </c>
      <c r="BL359" s="18" t="s">
        <v>213</v>
      </c>
      <c r="BM359" s="238" t="s">
        <v>3088</v>
      </c>
    </row>
    <row r="360" s="2" customFormat="1">
      <c r="A360" s="39"/>
      <c r="B360" s="40"/>
      <c r="C360" s="41"/>
      <c r="D360" s="240" t="s">
        <v>216</v>
      </c>
      <c r="E360" s="41"/>
      <c r="F360" s="241" t="s">
        <v>1457</v>
      </c>
      <c r="G360" s="41"/>
      <c r="H360" s="41"/>
      <c r="I360" s="242"/>
      <c r="J360" s="41"/>
      <c r="K360" s="41"/>
      <c r="L360" s="45"/>
      <c r="M360" s="243"/>
      <c r="N360" s="244"/>
      <c r="O360" s="92"/>
      <c r="P360" s="92"/>
      <c r="Q360" s="92"/>
      <c r="R360" s="92"/>
      <c r="S360" s="92"/>
      <c r="T360" s="93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216</v>
      </c>
      <c r="AU360" s="18" t="s">
        <v>85</v>
      </c>
    </row>
    <row r="361" s="13" customFormat="1">
      <c r="A361" s="13"/>
      <c r="B361" s="245"/>
      <c r="C361" s="246"/>
      <c r="D361" s="247" t="s">
        <v>218</v>
      </c>
      <c r="E361" s="248" t="s">
        <v>1</v>
      </c>
      <c r="F361" s="249" t="s">
        <v>1458</v>
      </c>
      <c r="G361" s="246"/>
      <c r="H361" s="248" t="s">
        <v>1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5" t="s">
        <v>218</v>
      </c>
      <c r="AU361" s="255" t="s">
        <v>85</v>
      </c>
      <c r="AV361" s="13" t="s">
        <v>83</v>
      </c>
      <c r="AW361" s="13" t="s">
        <v>32</v>
      </c>
      <c r="AX361" s="13" t="s">
        <v>76</v>
      </c>
      <c r="AY361" s="255" t="s">
        <v>205</v>
      </c>
    </row>
    <row r="362" s="13" customFormat="1">
      <c r="A362" s="13"/>
      <c r="B362" s="245"/>
      <c r="C362" s="246"/>
      <c r="D362" s="247" t="s">
        <v>218</v>
      </c>
      <c r="E362" s="248" t="s">
        <v>1</v>
      </c>
      <c r="F362" s="249" t="s">
        <v>222</v>
      </c>
      <c r="G362" s="246"/>
      <c r="H362" s="248" t="s">
        <v>1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5" t="s">
        <v>218</v>
      </c>
      <c r="AU362" s="255" t="s">
        <v>85</v>
      </c>
      <c r="AV362" s="13" t="s">
        <v>83</v>
      </c>
      <c r="AW362" s="13" t="s">
        <v>32</v>
      </c>
      <c r="AX362" s="13" t="s">
        <v>76</v>
      </c>
      <c r="AY362" s="255" t="s">
        <v>205</v>
      </c>
    </row>
    <row r="363" s="14" customFormat="1">
      <c r="A363" s="14"/>
      <c r="B363" s="256"/>
      <c r="C363" s="257"/>
      <c r="D363" s="247" t="s">
        <v>218</v>
      </c>
      <c r="E363" s="258" t="s">
        <v>1</v>
      </c>
      <c r="F363" s="259" t="s">
        <v>3089</v>
      </c>
      <c r="G363" s="257"/>
      <c r="H363" s="260">
        <v>85</v>
      </c>
      <c r="I363" s="261"/>
      <c r="J363" s="257"/>
      <c r="K363" s="257"/>
      <c r="L363" s="262"/>
      <c r="M363" s="263"/>
      <c r="N363" s="264"/>
      <c r="O363" s="264"/>
      <c r="P363" s="264"/>
      <c r="Q363" s="264"/>
      <c r="R363" s="264"/>
      <c r="S363" s="264"/>
      <c r="T363" s="26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6" t="s">
        <v>218</v>
      </c>
      <c r="AU363" s="266" t="s">
        <v>85</v>
      </c>
      <c r="AV363" s="14" t="s">
        <v>85</v>
      </c>
      <c r="AW363" s="14" t="s">
        <v>32</v>
      </c>
      <c r="AX363" s="14" t="s">
        <v>83</v>
      </c>
      <c r="AY363" s="266" t="s">
        <v>205</v>
      </c>
    </row>
    <row r="364" s="2" customFormat="1" ht="24.15" customHeight="1">
      <c r="A364" s="39"/>
      <c r="B364" s="40"/>
      <c r="C364" s="227" t="s">
        <v>460</v>
      </c>
      <c r="D364" s="227" t="s">
        <v>208</v>
      </c>
      <c r="E364" s="228" t="s">
        <v>1461</v>
      </c>
      <c r="F364" s="229" t="s">
        <v>1462</v>
      </c>
      <c r="G364" s="230" t="s">
        <v>255</v>
      </c>
      <c r="H364" s="231">
        <v>89</v>
      </c>
      <c r="I364" s="232"/>
      <c r="J364" s="233">
        <f>ROUND(I364*H364,2)</f>
        <v>0</v>
      </c>
      <c r="K364" s="229" t="s">
        <v>212</v>
      </c>
      <c r="L364" s="45"/>
      <c r="M364" s="234" t="s">
        <v>1</v>
      </c>
      <c r="N364" s="235" t="s">
        <v>41</v>
      </c>
      <c r="O364" s="92"/>
      <c r="P364" s="236">
        <f>O364*H364</f>
        <v>0</v>
      </c>
      <c r="Q364" s="236">
        <v>0</v>
      </c>
      <c r="R364" s="236">
        <f>Q364*H364</f>
        <v>0</v>
      </c>
      <c r="S364" s="236">
        <v>0.0060000000000000001</v>
      </c>
      <c r="T364" s="237">
        <f>S364*H364</f>
        <v>0.53400000000000003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8" t="s">
        <v>213</v>
      </c>
      <c r="AT364" s="238" t="s">
        <v>208</v>
      </c>
      <c r="AU364" s="238" t="s">
        <v>85</v>
      </c>
      <c r="AY364" s="18" t="s">
        <v>205</v>
      </c>
      <c r="BE364" s="239">
        <f>IF(N364="základní",J364,0)</f>
        <v>0</v>
      </c>
      <c r="BF364" s="239">
        <f>IF(N364="snížená",J364,0)</f>
        <v>0</v>
      </c>
      <c r="BG364" s="239">
        <f>IF(N364="zákl. přenesená",J364,0)</f>
        <v>0</v>
      </c>
      <c r="BH364" s="239">
        <f>IF(N364="sníž. přenesená",J364,0)</f>
        <v>0</v>
      </c>
      <c r="BI364" s="239">
        <f>IF(N364="nulová",J364,0)</f>
        <v>0</v>
      </c>
      <c r="BJ364" s="18" t="s">
        <v>83</v>
      </c>
      <c r="BK364" s="239">
        <f>ROUND(I364*H364,2)</f>
        <v>0</v>
      </c>
      <c r="BL364" s="18" t="s">
        <v>213</v>
      </c>
      <c r="BM364" s="238" t="s">
        <v>3090</v>
      </c>
    </row>
    <row r="365" s="2" customFormat="1">
      <c r="A365" s="39"/>
      <c r="B365" s="40"/>
      <c r="C365" s="41"/>
      <c r="D365" s="240" t="s">
        <v>216</v>
      </c>
      <c r="E365" s="41"/>
      <c r="F365" s="241" t="s">
        <v>1464</v>
      </c>
      <c r="G365" s="41"/>
      <c r="H365" s="41"/>
      <c r="I365" s="242"/>
      <c r="J365" s="41"/>
      <c r="K365" s="41"/>
      <c r="L365" s="45"/>
      <c r="M365" s="243"/>
      <c r="N365" s="244"/>
      <c r="O365" s="92"/>
      <c r="P365" s="92"/>
      <c r="Q365" s="92"/>
      <c r="R365" s="92"/>
      <c r="S365" s="92"/>
      <c r="T365" s="93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216</v>
      </c>
      <c r="AU365" s="18" t="s">
        <v>85</v>
      </c>
    </row>
    <row r="366" s="13" customFormat="1">
      <c r="A366" s="13"/>
      <c r="B366" s="245"/>
      <c r="C366" s="246"/>
      <c r="D366" s="247" t="s">
        <v>218</v>
      </c>
      <c r="E366" s="248" t="s">
        <v>1</v>
      </c>
      <c r="F366" s="249" t="s">
        <v>1458</v>
      </c>
      <c r="G366" s="246"/>
      <c r="H366" s="248" t="s">
        <v>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5" t="s">
        <v>218</v>
      </c>
      <c r="AU366" s="255" t="s">
        <v>85</v>
      </c>
      <c r="AV366" s="13" t="s">
        <v>83</v>
      </c>
      <c r="AW366" s="13" t="s">
        <v>32</v>
      </c>
      <c r="AX366" s="13" t="s">
        <v>76</v>
      </c>
      <c r="AY366" s="255" t="s">
        <v>205</v>
      </c>
    </row>
    <row r="367" s="13" customFormat="1">
      <c r="A367" s="13"/>
      <c r="B367" s="245"/>
      <c r="C367" s="246"/>
      <c r="D367" s="247" t="s">
        <v>218</v>
      </c>
      <c r="E367" s="248" t="s">
        <v>1</v>
      </c>
      <c r="F367" s="249" t="s">
        <v>222</v>
      </c>
      <c r="G367" s="246"/>
      <c r="H367" s="248" t="s">
        <v>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5" t="s">
        <v>218</v>
      </c>
      <c r="AU367" s="255" t="s">
        <v>85</v>
      </c>
      <c r="AV367" s="13" t="s">
        <v>83</v>
      </c>
      <c r="AW367" s="13" t="s">
        <v>32</v>
      </c>
      <c r="AX367" s="13" t="s">
        <v>76</v>
      </c>
      <c r="AY367" s="255" t="s">
        <v>205</v>
      </c>
    </row>
    <row r="368" s="14" customFormat="1">
      <c r="A368" s="14"/>
      <c r="B368" s="256"/>
      <c r="C368" s="257"/>
      <c r="D368" s="247" t="s">
        <v>218</v>
      </c>
      <c r="E368" s="258" t="s">
        <v>1</v>
      </c>
      <c r="F368" s="259" t="s">
        <v>3091</v>
      </c>
      <c r="G368" s="257"/>
      <c r="H368" s="260">
        <v>17</v>
      </c>
      <c r="I368" s="261"/>
      <c r="J368" s="257"/>
      <c r="K368" s="257"/>
      <c r="L368" s="262"/>
      <c r="M368" s="263"/>
      <c r="N368" s="264"/>
      <c r="O368" s="264"/>
      <c r="P368" s="264"/>
      <c r="Q368" s="264"/>
      <c r="R368" s="264"/>
      <c r="S368" s="264"/>
      <c r="T368" s="26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66" t="s">
        <v>218</v>
      </c>
      <c r="AU368" s="266" t="s">
        <v>85</v>
      </c>
      <c r="AV368" s="14" t="s">
        <v>85</v>
      </c>
      <c r="AW368" s="14" t="s">
        <v>32</v>
      </c>
      <c r="AX368" s="14" t="s">
        <v>76</v>
      </c>
      <c r="AY368" s="266" t="s">
        <v>205</v>
      </c>
    </row>
    <row r="369" s="14" customFormat="1">
      <c r="A369" s="14"/>
      <c r="B369" s="256"/>
      <c r="C369" s="257"/>
      <c r="D369" s="247" t="s">
        <v>218</v>
      </c>
      <c r="E369" s="258" t="s">
        <v>1</v>
      </c>
      <c r="F369" s="259" t="s">
        <v>3092</v>
      </c>
      <c r="G369" s="257"/>
      <c r="H369" s="260">
        <v>72</v>
      </c>
      <c r="I369" s="261"/>
      <c r="J369" s="257"/>
      <c r="K369" s="257"/>
      <c r="L369" s="262"/>
      <c r="M369" s="263"/>
      <c r="N369" s="264"/>
      <c r="O369" s="264"/>
      <c r="P369" s="264"/>
      <c r="Q369" s="264"/>
      <c r="R369" s="264"/>
      <c r="S369" s="264"/>
      <c r="T369" s="26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6" t="s">
        <v>218</v>
      </c>
      <c r="AU369" s="266" t="s">
        <v>85</v>
      </c>
      <c r="AV369" s="14" t="s">
        <v>85</v>
      </c>
      <c r="AW369" s="14" t="s">
        <v>32</v>
      </c>
      <c r="AX369" s="14" t="s">
        <v>76</v>
      </c>
      <c r="AY369" s="266" t="s">
        <v>205</v>
      </c>
    </row>
    <row r="370" s="15" customFormat="1">
      <c r="A370" s="15"/>
      <c r="B370" s="267"/>
      <c r="C370" s="268"/>
      <c r="D370" s="247" t="s">
        <v>218</v>
      </c>
      <c r="E370" s="269" t="s">
        <v>1</v>
      </c>
      <c r="F370" s="270" t="s">
        <v>229</v>
      </c>
      <c r="G370" s="268"/>
      <c r="H370" s="271">
        <v>89</v>
      </c>
      <c r="I370" s="272"/>
      <c r="J370" s="268"/>
      <c r="K370" s="268"/>
      <c r="L370" s="273"/>
      <c r="M370" s="274"/>
      <c r="N370" s="275"/>
      <c r="O370" s="275"/>
      <c r="P370" s="275"/>
      <c r="Q370" s="275"/>
      <c r="R370" s="275"/>
      <c r="S370" s="275"/>
      <c r="T370" s="276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77" t="s">
        <v>218</v>
      </c>
      <c r="AU370" s="277" t="s">
        <v>85</v>
      </c>
      <c r="AV370" s="15" t="s">
        <v>213</v>
      </c>
      <c r="AW370" s="15" t="s">
        <v>32</v>
      </c>
      <c r="AX370" s="15" t="s">
        <v>83</v>
      </c>
      <c r="AY370" s="277" t="s">
        <v>205</v>
      </c>
    </row>
    <row r="371" s="2" customFormat="1" ht="24.15" customHeight="1">
      <c r="A371" s="39"/>
      <c r="B371" s="40"/>
      <c r="C371" s="227" t="s">
        <v>467</v>
      </c>
      <c r="D371" s="227" t="s">
        <v>208</v>
      </c>
      <c r="E371" s="228" t="s">
        <v>1467</v>
      </c>
      <c r="F371" s="229" t="s">
        <v>1468</v>
      </c>
      <c r="G371" s="230" t="s">
        <v>255</v>
      </c>
      <c r="H371" s="231">
        <v>30</v>
      </c>
      <c r="I371" s="232"/>
      <c r="J371" s="233">
        <f>ROUND(I371*H371,2)</f>
        <v>0</v>
      </c>
      <c r="K371" s="229" t="s">
        <v>212</v>
      </c>
      <c r="L371" s="45"/>
      <c r="M371" s="234" t="s">
        <v>1</v>
      </c>
      <c r="N371" s="235" t="s">
        <v>41</v>
      </c>
      <c r="O371" s="92"/>
      <c r="P371" s="236">
        <f>O371*H371</f>
        <v>0</v>
      </c>
      <c r="Q371" s="236">
        <v>0</v>
      </c>
      <c r="R371" s="236">
        <f>Q371*H371</f>
        <v>0</v>
      </c>
      <c r="S371" s="236">
        <v>0.0089999999999999993</v>
      </c>
      <c r="T371" s="237">
        <f>S371*H371</f>
        <v>0.26999999999999996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38" t="s">
        <v>213</v>
      </c>
      <c r="AT371" s="238" t="s">
        <v>208</v>
      </c>
      <c r="AU371" s="238" t="s">
        <v>85</v>
      </c>
      <c r="AY371" s="18" t="s">
        <v>205</v>
      </c>
      <c r="BE371" s="239">
        <f>IF(N371="základní",J371,0)</f>
        <v>0</v>
      </c>
      <c r="BF371" s="239">
        <f>IF(N371="snížená",J371,0)</f>
        <v>0</v>
      </c>
      <c r="BG371" s="239">
        <f>IF(N371="zákl. přenesená",J371,0)</f>
        <v>0</v>
      </c>
      <c r="BH371" s="239">
        <f>IF(N371="sníž. přenesená",J371,0)</f>
        <v>0</v>
      </c>
      <c r="BI371" s="239">
        <f>IF(N371="nulová",J371,0)</f>
        <v>0</v>
      </c>
      <c r="BJ371" s="18" t="s">
        <v>83</v>
      </c>
      <c r="BK371" s="239">
        <f>ROUND(I371*H371,2)</f>
        <v>0</v>
      </c>
      <c r="BL371" s="18" t="s">
        <v>213</v>
      </c>
      <c r="BM371" s="238" t="s">
        <v>3093</v>
      </c>
    </row>
    <row r="372" s="2" customFormat="1">
      <c r="A372" s="39"/>
      <c r="B372" s="40"/>
      <c r="C372" s="41"/>
      <c r="D372" s="240" t="s">
        <v>216</v>
      </c>
      <c r="E372" s="41"/>
      <c r="F372" s="241" t="s">
        <v>1470</v>
      </c>
      <c r="G372" s="41"/>
      <c r="H372" s="41"/>
      <c r="I372" s="242"/>
      <c r="J372" s="41"/>
      <c r="K372" s="41"/>
      <c r="L372" s="45"/>
      <c r="M372" s="243"/>
      <c r="N372" s="244"/>
      <c r="O372" s="92"/>
      <c r="P372" s="92"/>
      <c r="Q372" s="92"/>
      <c r="R372" s="92"/>
      <c r="S372" s="92"/>
      <c r="T372" s="93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216</v>
      </c>
      <c r="AU372" s="18" t="s">
        <v>85</v>
      </c>
    </row>
    <row r="373" s="13" customFormat="1">
      <c r="A373" s="13"/>
      <c r="B373" s="245"/>
      <c r="C373" s="246"/>
      <c r="D373" s="247" t="s">
        <v>218</v>
      </c>
      <c r="E373" s="248" t="s">
        <v>1</v>
      </c>
      <c r="F373" s="249" t="s">
        <v>1458</v>
      </c>
      <c r="G373" s="246"/>
      <c r="H373" s="248" t="s">
        <v>1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5" t="s">
        <v>218</v>
      </c>
      <c r="AU373" s="255" t="s">
        <v>85</v>
      </c>
      <c r="AV373" s="13" t="s">
        <v>83</v>
      </c>
      <c r="AW373" s="13" t="s">
        <v>32</v>
      </c>
      <c r="AX373" s="13" t="s">
        <v>76</v>
      </c>
      <c r="AY373" s="255" t="s">
        <v>205</v>
      </c>
    </row>
    <row r="374" s="13" customFormat="1">
      <c r="A374" s="13"/>
      <c r="B374" s="245"/>
      <c r="C374" s="246"/>
      <c r="D374" s="247" t="s">
        <v>218</v>
      </c>
      <c r="E374" s="248" t="s">
        <v>1</v>
      </c>
      <c r="F374" s="249" t="s">
        <v>222</v>
      </c>
      <c r="G374" s="246"/>
      <c r="H374" s="248" t="s">
        <v>1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5" t="s">
        <v>218</v>
      </c>
      <c r="AU374" s="255" t="s">
        <v>85</v>
      </c>
      <c r="AV374" s="13" t="s">
        <v>83</v>
      </c>
      <c r="AW374" s="13" t="s">
        <v>32</v>
      </c>
      <c r="AX374" s="13" t="s">
        <v>76</v>
      </c>
      <c r="AY374" s="255" t="s">
        <v>205</v>
      </c>
    </row>
    <row r="375" s="14" customFormat="1">
      <c r="A375" s="14"/>
      <c r="B375" s="256"/>
      <c r="C375" s="257"/>
      <c r="D375" s="247" t="s">
        <v>218</v>
      </c>
      <c r="E375" s="258" t="s">
        <v>1</v>
      </c>
      <c r="F375" s="259" t="s">
        <v>3094</v>
      </c>
      <c r="G375" s="257"/>
      <c r="H375" s="260">
        <v>5</v>
      </c>
      <c r="I375" s="261"/>
      <c r="J375" s="257"/>
      <c r="K375" s="257"/>
      <c r="L375" s="262"/>
      <c r="M375" s="263"/>
      <c r="N375" s="264"/>
      <c r="O375" s="264"/>
      <c r="P375" s="264"/>
      <c r="Q375" s="264"/>
      <c r="R375" s="264"/>
      <c r="S375" s="264"/>
      <c r="T375" s="26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66" t="s">
        <v>218</v>
      </c>
      <c r="AU375" s="266" t="s">
        <v>85</v>
      </c>
      <c r="AV375" s="14" t="s">
        <v>85</v>
      </c>
      <c r="AW375" s="14" t="s">
        <v>32</v>
      </c>
      <c r="AX375" s="14" t="s">
        <v>76</v>
      </c>
      <c r="AY375" s="266" t="s">
        <v>205</v>
      </c>
    </row>
    <row r="376" s="14" customFormat="1">
      <c r="A376" s="14"/>
      <c r="B376" s="256"/>
      <c r="C376" s="257"/>
      <c r="D376" s="247" t="s">
        <v>218</v>
      </c>
      <c r="E376" s="258" t="s">
        <v>1</v>
      </c>
      <c r="F376" s="259" t="s">
        <v>3095</v>
      </c>
      <c r="G376" s="257"/>
      <c r="H376" s="260">
        <v>25</v>
      </c>
      <c r="I376" s="261"/>
      <c r="J376" s="257"/>
      <c r="K376" s="257"/>
      <c r="L376" s="262"/>
      <c r="M376" s="263"/>
      <c r="N376" s="264"/>
      <c r="O376" s="264"/>
      <c r="P376" s="264"/>
      <c r="Q376" s="264"/>
      <c r="R376" s="264"/>
      <c r="S376" s="264"/>
      <c r="T376" s="26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6" t="s">
        <v>218</v>
      </c>
      <c r="AU376" s="266" t="s">
        <v>85</v>
      </c>
      <c r="AV376" s="14" t="s">
        <v>85</v>
      </c>
      <c r="AW376" s="14" t="s">
        <v>32</v>
      </c>
      <c r="AX376" s="14" t="s">
        <v>76</v>
      </c>
      <c r="AY376" s="266" t="s">
        <v>205</v>
      </c>
    </row>
    <row r="377" s="15" customFormat="1">
      <c r="A377" s="15"/>
      <c r="B377" s="267"/>
      <c r="C377" s="268"/>
      <c r="D377" s="247" t="s">
        <v>218</v>
      </c>
      <c r="E377" s="269" t="s">
        <v>1</v>
      </c>
      <c r="F377" s="270" t="s">
        <v>229</v>
      </c>
      <c r="G377" s="268"/>
      <c r="H377" s="271">
        <v>30</v>
      </c>
      <c r="I377" s="272"/>
      <c r="J377" s="268"/>
      <c r="K377" s="268"/>
      <c r="L377" s="273"/>
      <c r="M377" s="274"/>
      <c r="N377" s="275"/>
      <c r="O377" s="275"/>
      <c r="P377" s="275"/>
      <c r="Q377" s="275"/>
      <c r="R377" s="275"/>
      <c r="S377" s="275"/>
      <c r="T377" s="276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77" t="s">
        <v>218</v>
      </c>
      <c r="AU377" s="277" t="s">
        <v>85</v>
      </c>
      <c r="AV377" s="15" t="s">
        <v>213</v>
      </c>
      <c r="AW377" s="15" t="s">
        <v>32</v>
      </c>
      <c r="AX377" s="15" t="s">
        <v>83</v>
      </c>
      <c r="AY377" s="277" t="s">
        <v>205</v>
      </c>
    </row>
    <row r="378" s="2" customFormat="1" ht="24.15" customHeight="1">
      <c r="A378" s="39"/>
      <c r="B378" s="40"/>
      <c r="C378" s="227" t="s">
        <v>473</v>
      </c>
      <c r="D378" s="227" t="s">
        <v>208</v>
      </c>
      <c r="E378" s="228" t="s">
        <v>1473</v>
      </c>
      <c r="F378" s="229" t="s">
        <v>1474</v>
      </c>
      <c r="G378" s="230" t="s">
        <v>255</v>
      </c>
      <c r="H378" s="231">
        <v>4.1500000000000004</v>
      </c>
      <c r="I378" s="232"/>
      <c r="J378" s="233">
        <f>ROUND(I378*H378,2)</f>
        <v>0</v>
      </c>
      <c r="K378" s="229" t="s">
        <v>212</v>
      </c>
      <c r="L378" s="45"/>
      <c r="M378" s="234" t="s">
        <v>1</v>
      </c>
      <c r="N378" s="235" t="s">
        <v>41</v>
      </c>
      <c r="O378" s="92"/>
      <c r="P378" s="236">
        <f>O378*H378</f>
        <v>0</v>
      </c>
      <c r="Q378" s="236">
        <v>0</v>
      </c>
      <c r="R378" s="236">
        <f>Q378*H378</f>
        <v>0</v>
      </c>
      <c r="S378" s="236">
        <v>0.017999999999999999</v>
      </c>
      <c r="T378" s="237">
        <f>S378*H378</f>
        <v>0.074700000000000003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38" t="s">
        <v>213</v>
      </c>
      <c r="AT378" s="238" t="s">
        <v>208</v>
      </c>
      <c r="AU378" s="238" t="s">
        <v>85</v>
      </c>
      <c r="AY378" s="18" t="s">
        <v>205</v>
      </c>
      <c r="BE378" s="239">
        <f>IF(N378="základní",J378,0)</f>
        <v>0</v>
      </c>
      <c r="BF378" s="239">
        <f>IF(N378="snížená",J378,0)</f>
        <v>0</v>
      </c>
      <c r="BG378" s="239">
        <f>IF(N378="zákl. přenesená",J378,0)</f>
        <v>0</v>
      </c>
      <c r="BH378" s="239">
        <f>IF(N378="sníž. přenesená",J378,0)</f>
        <v>0</v>
      </c>
      <c r="BI378" s="239">
        <f>IF(N378="nulová",J378,0)</f>
        <v>0</v>
      </c>
      <c r="BJ378" s="18" t="s">
        <v>83</v>
      </c>
      <c r="BK378" s="239">
        <f>ROUND(I378*H378,2)</f>
        <v>0</v>
      </c>
      <c r="BL378" s="18" t="s">
        <v>213</v>
      </c>
      <c r="BM378" s="238" t="s">
        <v>3096</v>
      </c>
    </row>
    <row r="379" s="2" customFormat="1">
      <c r="A379" s="39"/>
      <c r="B379" s="40"/>
      <c r="C379" s="41"/>
      <c r="D379" s="240" t="s">
        <v>216</v>
      </c>
      <c r="E379" s="41"/>
      <c r="F379" s="241" t="s">
        <v>1476</v>
      </c>
      <c r="G379" s="41"/>
      <c r="H379" s="41"/>
      <c r="I379" s="242"/>
      <c r="J379" s="41"/>
      <c r="K379" s="41"/>
      <c r="L379" s="45"/>
      <c r="M379" s="243"/>
      <c r="N379" s="244"/>
      <c r="O379" s="92"/>
      <c r="P379" s="92"/>
      <c r="Q379" s="92"/>
      <c r="R379" s="92"/>
      <c r="S379" s="92"/>
      <c r="T379" s="93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T379" s="18" t="s">
        <v>216</v>
      </c>
      <c r="AU379" s="18" t="s">
        <v>85</v>
      </c>
    </row>
    <row r="380" s="13" customFormat="1">
      <c r="A380" s="13"/>
      <c r="B380" s="245"/>
      <c r="C380" s="246"/>
      <c r="D380" s="247" t="s">
        <v>218</v>
      </c>
      <c r="E380" s="248" t="s">
        <v>1</v>
      </c>
      <c r="F380" s="249" t="s">
        <v>1458</v>
      </c>
      <c r="G380" s="246"/>
      <c r="H380" s="248" t="s">
        <v>1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5" t="s">
        <v>218</v>
      </c>
      <c r="AU380" s="255" t="s">
        <v>85</v>
      </c>
      <c r="AV380" s="13" t="s">
        <v>83</v>
      </c>
      <c r="AW380" s="13" t="s">
        <v>32</v>
      </c>
      <c r="AX380" s="13" t="s">
        <v>76</v>
      </c>
      <c r="AY380" s="255" t="s">
        <v>205</v>
      </c>
    </row>
    <row r="381" s="13" customFormat="1">
      <c r="A381" s="13"/>
      <c r="B381" s="245"/>
      <c r="C381" s="246"/>
      <c r="D381" s="247" t="s">
        <v>218</v>
      </c>
      <c r="E381" s="248" t="s">
        <v>1</v>
      </c>
      <c r="F381" s="249" t="s">
        <v>222</v>
      </c>
      <c r="G381" s="246"/>
      <c r="H381" s="248" t="s">
        <v>1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5" t="s">
        <v>218</v>
      </c>
      <c r="AU381" s="255" t="s">
        <v>85</v>
      </c>
      <c r="AV381" s="13" t="s">
        <v>83</v>
      </c>
      <c r="AW381" s="13" t="s">
        <v>32</v>
      </c>
      <c r="AX381" s="13" t="s">
        <v>76</v>
      </c>
      <c r="AY381" s="255" t="s">
        <v>205</v>
      </c>
    </row>
    <row r="382" s="14" customFormat="1">
      <c r="A382" s="14"/>
      <c r="B382" s="256"/>
      <c r="C382" s="257"/>
      <c r="D382" s="247" t="s">
        <v>218</v>
      </c>
      <c r="E382" s="258" t="s">
        <v>1</v>
      </c>
      <c r="F382" s="259" t="s">
        <v>3097</v>
      </c>
      <c r="G382" s="257"/>
      <c r="H382" s="260">
        <v>4.1500000000000004</v>
      </c>
      <c r="I382" s="261"/>
      <c r="J382" s="257"/>
      <c r="K382" s="257"/>
      <c r="L382" s="262"/>
      <c r="M382" s="263"/>
      <c r="N382" s="264"/>
      <c r="O382" s="264"/>
      <c r="P382" s="264"/>
      <c r="Q382" s="264"/>
      <c r="R382" s="264"/>
      <c r="S382" s="264"/>
      <c r="T382" s="26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66" t="s">
        <v>218</v>
      </c>
      <c r="AU382" s="266" t="s">
        <v>85</v>
      </c>
      <c r="AV382" s="14" t="s">
        <v>85</v>
      </c>
      <c r="AW382" s="14" t="s">
        <v>32</v>
      </c>
      <c r="AX382" s="14" t="s">
        <v>83</v>
      </c>
      <c r="AY382" s="266" t="s">
        <v>205</v>
      </c>
    </row>
    <row r="383" s="2" customFormat="1" ht="24.15" customHeight="1">
      <c r="A383" s="39"/>
      <c r="B383" s="40"/>
      <c r="C383" s="227" t="s">
        <v>481</v>
      </c>
      <c r="D383" s="227" t="s">
        <v>208</v>
      </c>
      <c r="E383" s="228" t="s">
        <v>1479</v>
      </c>
      <c r="F383" s="229" t="s">
        <v>1480</v>
      </c>
      <c r="G383" s="230" t="s">
        <v>255</v>
      </c>
      <c r="H383" s="231">
        <v>25.300000000000001</v>
      </c>
      <c r="I383" s="232"/>
      <c r="J383" s="233">
        <f>ROUND(I383*H383,2)</f>
        <v>0</v>
      </c>
      <c r="K383" s="229" t="s">
        <v>212</v>
      </c>
      <c r="L383" s="45"/>
      <c r="M383" s="234" t="s">
        <v>1</v>
      </c>
      <c r="N383" s="235" t="s">
        <v>41</v>
      </c>
      <c r="O383" s="92"/>
      <c r="P383" s="236">
        <f>O383*H383</f>
        <v>0</v>
      </c>
      <c r="Q383" s="236">
        <v>0</v>
      </c>
      <c r="R383" s="236">
        <f>Q383*H383</f>
        <v>0</v>
      </c>
      <c r="S383" s="236">
        <v>0.040000000000000001</v>
      </c>
      <c r="T383" s="237">
        <f>S383*H383</f>
        <v>1.012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38" t="s">
        <v>213</v>
      </c>
      <c r="AT383" s="238" t="s">
        <v>208</v>
      </c>
      <c r="AU383" s="238" t="s">
        <v>85</v>
      </c>
      <c r="AY383" s="18" t="s">
        <v>205</v>
      </c>
      <c r="BE383" s="239">
        <f>IF(N383="základní",J383,0)</f>
        <v>0</v>
      </c>
      <c r="BF383" s="239">
        <f>IF(N383="snížená",J383,0)</f>
        <v>0</v>
      </c>
      <c r="BG383" s="239">
        <f>IF(N383="zákl. přenesená",J383,0)</f>
        <v>0</v>
      </c>
      <c r="BH383" s="239">
        <f>IF(N383="sníž. přenesená",J383,0)</f>
        <v>0</v>
      </c>
      <c r="BI383" s="239">
        <f>IF(N383="nulová",J383,0)</f>
        <v>0</v>
      </c>
      <c r="BJ383" s="18" t="s">
        <v>83</v>
      </c>
      <c r="BK383" s="239">
        <f>ROUND(I383*H383,2)</f>
        <v>0</v>
      </c>
      <c r="BL383" s="18" t="s">
        <v>213</v>
      </c>
      <c r="BM383" s="238" t="s">
        <v>3098</v>
      </c>
    </row>
    <row r="384" s="2" customFormat="1">
      <c r="A384" s="39"/>
      <c r="B384" s="40"/>
      <c r="C384" s="41"/>
      <c r="D384" s="240" t="s">
        <v>216</v>
      </c>
      <c r="E384" s="41"/>
      <c r="F384" s="241" t="s">
        <v>1482</v>
      </c>
      <c r="G384" s="41"/>
      <c r="H384" s="41"/>
      <c r="I384" s="242"/>
      <c r="J384" s="41"/>
      <c r="K384" s="41"/>
      <c r="L384" s="45"/>
      <c r="M384" s="243"/>
      <c r="N384" s="244"/>
      <c r="O384" s="92"/>
      <c r="P384" s="92"/>
      <c r="Q384" s="92"/>
      <c r="R384" s="92"/>
      <c r="S384" s="92"/>
      <c r="T384" s="93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T384" s="18" t="s">
        <v>216</v>
      </c>
      <c r="AU384" s="18" t="s">
        <v>85</v>
      </c>
    </row>
    <row r="385" s="13" customFormat="1">
      <c r="A385" s="13"/>
      <c r="B385" s="245"/>
      <c r="C385" s="246"/>
      <c r="D385" s="247" t="s">
        <v>218</v>
      </c>
      <c r="E385" s="248" t="s">
        <v>1</v>
      </c>
      <c r="F385" s="249" t="s">
        <v>1458</v>
      </c>
      <c r="G385" s="246"/>
      <c r="H385" s="248" t="s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5" t="s">
        <v>218</v>
      </c>
      <c r="AU385" s="255" t="s">
        <v>85</v>
      </c>
      <c r="AV385" s="13" t="s">
        <v>83</v>
      </c>
      <c r="AW385" s="13" t="s">
        <v>32</v>
      </c>
      <c r="AX385" s="13" t="s">
        <v>76</v>
      </c>
      <c r="AY385" s="255" t="s">
        <v>205</v>
      </c>
    </row>
    <row r="386" s="13" customFormat="1">
      <c r="A386" s="13"/>
      <c r="B386" s="245"/>
      <c r="C386" s="246"/>
      <c r="D386" s="247" t="s">
        <v>218</v>
      </c>
      <c r="E386" s="248" t="s">
        <v>1</v>
      </c>
      <c r="F386" s="249" t="s">
        <v>222</v>
      </c>
      <c r="G386" s="246"/>
      <c r="H386" s="248" t="s">
        <v>1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5" t="s">
        <v>218</v>
      </c>
      <c r="AU386" s="255" t="s">
        <v>85</v>
      </c>
      <c r="AV386" s="13" t="s">
        <v>83</v>
      </c>
      <c r="AW386" s="13" t="s">
        <v>32</v>
      </c>
      <c r="AX386" s="13" t="s">
        <v>76</v>
      </c>
      <c r="AY386" s="255" t="s">
        <v>205</v>
      </c>
    </row>
    <row r="387" s="14" customFormat="1">
      <c r="A387" s="14"/>
      <c r="B387" s="256"/>
      <c r="C387" s="257"/>
      <c r="D387" s="247" t="s">
        <v>218</v>
      </c>
      <c r="E387" s="258" t="s">
        <v>1</v>
      </c>
      <c r="F387" s="259" t="s">
        <v>3099</v>
      </c>
      <c r="G387" s="257"/>
      <c r="H387" s="260">
        <v>25.300000000000001</v>
      </c>
      <c r="I387" s="261"/>
      <c r="J387" s="257"/>
      <c r="K387" s="257"/>
      <c r="L387" s="262"/>
      <c r="M387" s="263"/>
      <c r="N387" s="264"/>
      <c r="O387" s="264"/>
      <c r="P387" s="264"/>
      <c r="Q387" s="264"/>
      <c r="R387" s="264"/>
      <c r="S387" s="264"/>
      <c r="T387" s="26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6" t="s">
        <v>218</v>
      </c>
      <c r="AU387" s="266" t="s">
        <v>85</v>
      </c>
      <c r="AV387" s="14" t="s">
        <v>85</v>
      </c>
      <c r="AW387" s="14" t="s">
        <v>32</v>
      </c>
      <c r="AX387" s="14" t="s">
        <v>76</v>
      </c>
      <c r="AY387" s="266" t="s">
        <v>205</v>
      </c>
    </row>
    <row r="388" s="15" customFormat="1">
      <c r="A388" s="15"/>
      <c r="B388" s="267"/>
      <c r="C388" s="268"/>
      <c r="D388" s="247" t="s">
        <v>218</v>
      </c>
      <c r="E388" s="269" t="s">
        <v>1</v>
      </c>
      <c r="F388" s="270" t="s">
        <v>229</v>
      </c>
      <c r="G388" s="268"/>
      <c r="H388" s="271">
        <v>25.300000000000001</v>
      </c>
      <c r="I388" s="272"/>
      <c r="J388" s="268"/>
      <c r="K388" s="268"/>
      <c r="L388" s="273"/>
      <c r="M388" s="274"/>
      <c r="N388" s="275"/>
      <c r="O388" s="275"/>
      <c r="P388" s="275"/>
      <c r="Q388" s="275"/>
      <c r="R388" s="275"/>
      <c r="S388" s="275"/>
      <c r="T388" s="276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77" t="s">
        <v>218</v>
      </c>
      <c r="AU388" s="277" t="s">
        <v>85</v>
      </c>
      <c r="AV388" s="15" t="s">
        <v>213</v>
      </c>
      <c r="AW388" s="15" t="s">
        <v>32</v>
      </c>
      <c r="AX388" s="15" t="s">
        <v>83</v>
      </c>
      <c r="AY388" s="277" t="s">
        <v>205</v>
      </c>
    </row>
    <row r="389" s="2" customFormat="1" ht="24.15" customHeight="1">
      <c r="A389" s="39"/>
      <c r="B389" s="40"/>
      <c r="C389" s="227" t="s">
        <v>489</v>
      </c>
      <c r="D389" s="227" t="s">
        <v>208</v>
      </c>
      <c r="E389" s="228" t="s">
        <v>1497</v>
      </c>
      <c r="F389" s="229" t="s">
        <v>1498</v>
      </c>
      <c r="G389" s="230" t="s">
        <v>255</v>
      </c>
      <c r="H389" s="231">
        <v>0.29999999999999999</v>
      </c>
      <c r="I389" s="232"/>
      <c r="J389" s="233">
        <f>ROUND(I389*H389,2)</f>
        <v>0</v>
      </c>
      <c r="K389" s="229" t="s">
        <v>212</v>
      </c>
      <c r="L389" s="45"/>
      <c r="M389" s="234" t="s">
        <v>1</v>
      </c>
      <c r="N389" s="235" t="s">
        <v>41</v>
      </c>
      <c r="O389" s="92"/>
      <c r="P389" s="236">
        <f>O389*H389</f>
        <v>0</v>
      </c>
      <c r="Q389" s="236">
        <v>0.00076000000000000004</v>
      </c>
      <c r="R389" s="236">
        <f>Q389*H389</f>
        <v>0.00022800000000000001</v>
      </c>
      <c r="S389" s="236">
        <v>0.0020999999999999999</v>
      </c>
      <c r="T389" s="237">
        <f>S389*H389</f>
        <v>0.00062999999999999992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38" t="s">
        <v>213</v>
      </c>
      <c r="AT389" s="238" t="s">
        <v>208</v>
      </c>
      <c r="AU389" s="238" t="s">
        <v>85</v>
      </c>
      <c r="AY389" s="18" t="s">
        <v>205</v>
      </c>
      <c r="BE389" s="239">
        <f>IF(N389="základní",J389,0)</f>
        <v>0</v>
      </c>
      <c r="BF389" s="239">
        <f>IF(N389="snížená",J389,0)</f>
        <v>0</v>
      </c>
      <c r="BG389" s="239">
        <f>IF(N389="zákl. přenesená",J389,0)</f>
        <v>0</v>
      </c>
      <c r="BH389" s="239">
        <f>IF(N389="sníž. přenesená",J389,0)</f>
        <v>0</v>
      </c>
      <c r="BI389" s="239">
        <f>IF(N389="nulová",J389,0)</f>
        <v>0</v>
      </c>
      <c r="BJ389" s="18" t="s">
        <v>83</v>
      </c>
      <c r="BK389" s="239">
        <f>ROUND(I389*H389,2)</f>
        <v>0</v>
      </c>
      <c r="BL389" s="18" t="s">
        <v>213</v>
      </c>
      <c r="BM389" s="238" t="s">
        <v>3100</v>
      </c>
    </row>
    <row r="390" s="2" customFormat="1">
      <c r="A390" s="39"/>
      <c r="B390" s="40"/>
      <c r="C390" s="41"/>
      <c r="D390" s="240" t="s">
        <v>216</v>
      </c>
      <c r="E390" s="41"/>
      <c r="F390" s="241" t="s">
        <v>1500</v>
      </c>
      <c r="G390" s="41"/>
      <c r="H390" s="41"/>
      <c r="I390" s="242"/>
      <c r="J390" s="41"/>
      <c r="K390" s="41"/>
      <c r="L390" s="45"/>
      <c r="M390" s="243"/>
      <c r="N390" s="244"/>
      <c r="O390" s="92"/>
      <c r="P390" s="92"/>
      <c r="Q390" s="92"/>
      <c r="R390" s="92"/>
      <c r="S390" s="92"/>
      <c r="T390" s="93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216</v>
      </c>
      <c r="AU390" s="18" t="s">
        <v>85</v>
      </c>
    </row>
    <row r="391" s="13" customFormat="1">
      <c r="A391" s="13"/>
      <c r="B391" s="245"/>
      <c r="C391" s="246"/>
      <c r="D391" s="247" t="s">
        <v>218</v>
      </c>
      <c r="E391" s="248" t="s">
        <v>1</v>
      </c>
      <c r="F391" s="249" t="s">
        <v>1458</v>
      </c>
      <c r="G391" s="246"/>
      <c r="H391" s="248" t="s">
        <v>1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5" t="s">
        <v>218</v>
      </c>
      <c r="AU391" s="255" t="s">
        <v>85</v>
      </c>
      <c r="AV391" s="13" t="s">
        <v>83</v>
      </c>
      <c r="AW391" s="13" t="s">
        <v>32</v>
      </c>
      <c r="AX391" s="13" t="s">
        <v>76</v>
      </c>
      <c r="AY391" s="255" t="s">
        <v>205</v>
      </c>
    </row>
    <row r="392" s="13" customFormat="1">
      <c r="A392" s="13"/>
      <c r="B392" s="245"/>
      <c r="C392" s="246"/>
      <c r="D392" s="247" t="s">
        <v>218</v>
      </c>
      <c r="E392" s="248" t="s">
        <v>1</v>
      </c>
      <c r="F392" s="249" t="s">
        <v>222</v>
      </c>
      <c r="G392" s="246"/>
      <c r="H392" s="248" t="s">
        <v>1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5" t="s">
        <v>218</v>
      </c>
      <c r="AU392" s="255" t="s">
        <v>85</v>
      </c>
      <c r="AV392" s="13" t="s">
        <v>83</v>
      </c>
      <c r="AW392" s="13" t="s">
        <v>32</v>
      </c>
      <c r="AX392" s="13" t="s">
        <v>76</v>
      </c>
      <c r="AY392" s="255" t="s">
        <v>205</v>
      </c>
    </row>
    <row r="393" s="14" customFormat="1">
      <c r="A393" s="14"/>
      <c r="B393" s="256"/>
      <c r="C393" s="257"/>
      <c r="D393" s="247" t="s">
        <v>218</v>
      </c>
      <c r="E393" s="258" t="s">
        <v>1</v>
      </c>
      <c r="F393" s="259" t="s">
        <v>3101</v>
      </c>
      <c r="G393" s="257"/>
      <c r="H393" s="260">
        <v>0.29999999999999999</v>
      </c>
      <c r="I393" s="261"/>
      <c r="J393" s="257"/>
      <c r="K393" s="257"/>
      <c r="L393" s="262"/>
      <c r="M393" s="263"/>
      <c r="N393" s="264"/>
      <c r="O393" s="264"/>
      <c r="P393" s="264"/>
      <c r="Q393" s="264"/>
      <c r="R393" s="264"/>
      <c r="S393" s="264"/>
      <c r="T393" s="26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6" t="s">
        <v>218</v>
      </c>
      <c r="AU393" s="266" t="s">
        <v>85</v>
      </c>
      <c r="AV393" s="14" t="s">
        <v>85</v>
      </c>
      <c r="AW393" s="14" t="s">
        <v>32</v>
      </c>
      <c r="AX393" s="14" t="s">
        <v>83</v>
      </c>
      <c r="AY393" s="266" t="s">
        <v>205</v>
      </c>
    </row>
    <row r="394" s="2" customFormat="1" ht="24.15" customHeight="1">
      <c r="A394" s="39"/>
      <c r="B394" s="40"/>
      <c r="C394" s="227" t="s">
        <v>494</v>
      </c>
      <c r="D394" s="227" t="s">
        <v>208</v>
      </c>
      <c r="E394" s="228" t="s">
        <v>1503</v>
      </c>
      <c r="F394" s="229" t="s">
        <v>1504</v>
      </c>
      <c r="G394" s="230" t="s">
        <v>255</v>
      </c>
      <c r="H394" s="231">
        <v>1.5</v>
      </c>
      <c r="I394" s="232"/>
      <c r="J394" s="233">
        <f>ROUND(I394*H394,2)</f>
        <v>0</v>
      </c>
      <c r="K394" s="229" t="s">
        <v>212</v>
      </c>
      <c r="L394" s="45"/>
      <c r="M394" s="234" t="s">
        <v>1</v>
      </c>
      <c r="N394" s="235" t="s">
        <v>41</v>
      </c>
      <c r="O394" s="92"/>
      <c r="P394" s="236">
        <f>O394*H394</f>
        <v>0</v>
      </c>
      <c r="Q394" s="236">
        <v>0.0011299999999999999</v>
      </c>
      <c r="R394" s="236">
        <f>Q394*H394</f>
        <v>0.0016949999999999999</v>
      </c>
      <c r="S394" s="236">
        <v>0.010999999999999999</v>
      </c>
      <c r="T394" s="237">
        <f>S394*H394</f>
        <v>0.016500000000000001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38" t="s">
        <v>213</v>
      </c>
      <c r="AT394" s="238" t="s">
        <v>208</v>
      </c>
      <c r="AU394" s="238" t="s">
        <v>85</v>
      </c>
      <c r="AY394" s="18" t="s">
        <v>205</v>
      </c>
      <c r="BE394" s="239">
        <f>IF(N394="základní",J394,0)</f>
        <v>0</v>
      </c>
      <c r="BF394" s="239">
        <f>IF(N394="snížená",J394,0)</f>
        <v>0</v>
      </c>
      <c r="BG394" s="239">
        <f>IF(N394="zákl. přenesená",J394,0)</f>
        <v>0</v>
      </c>
      <c r="BH394" s="239">
        <f>IF(N394="sníž. přenesená",J394,0)</f>
        <v>0</v>
      </c>
      <c r="BI394" s="239">
        <f>IF(N394="nulová",J394,0)</f>
        <v>0</v>
      </c>
      <c r="BJ394" s="18" t="s">
        <v>83</v>
      </c>
      <c r="BK394" s="239">
        <f>ROUND(I394*H394,2)</f>
        <v>0</v>
      </c>
      <c r="BL394" s="18" t="s">
        <v>213</v>
      </c>
      <c r="BM394" s="238" t="s">
        <v>3102</v>
      </c>
    </row>
    <row r="395" s="2" customFormat="1">
      <c r="A395" s="39"/>
      <c r="B395" s="40"/>
      <c r="C395" s="41"/>
      <c r="D395" s="240" t="s">
        <v>216</v>
      </c>
      <c r="E395" s="41"/>
      <c r="F395" s="241" t="s">
        <v>1506</v>
      </c>
      <c r="G395" s="41"/>
      <c r="H395" s="41"/>
      <c r="I395" s="242"/>
      <c r="J395" s="41"/>
      <c r="K395" s="41"/>
      <c r="L395" s="45"/>
      <c r="M395" s="243"/>
      <c r="N395" s="244"/>
      <c r="O395" s="92"/>
      <c r="P395" s="92"/>
      <c r="Q395" s="92"/>
      <c r="R395" s="92"/>
      <c r="S395" s="92"/>
      <c r="T395" s="93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216</v>
      </c>
      <c r="AU395" s="18" t="s">
        <v>85</v>
      </c>
    </row>
    <row r="396" s="13" customFormat="1">
      <c r="A396" s="13"/>
      <c r="B396" s="245"/>
      <c r="C396" s="246"/>
      <c r="D396" s="247" t="s">
        <v>218</v>
      </c>
      <c r="E396" s="248" t="s">
        <v>1</v>
      </c>
      <c r="F396" s="249" t="s">
        <v>1458</v>
      </c>
      <c r="G396" s="246"/>
      <c r="H396" s="248" t="s">
        <v>1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5" t="s">
        <v>218</v>
      </c>
      <c r="AU396" s="255" t="s">
        <v>85</v>
      </c>
      <c r="AV396" s="13" t="s">
        <v>83</v>
      </c>
      <c r="AW396" s="13" t="s">
        <v>32</v>
      </c>
      <c r="AX396" s="13" t="s">
        <v>76</v>
      </c>
      <c r="AY396" s="255" t="s">
        <v>205</v>
      </c>
    </row>
    <row r="397" s="13" customFormat="1">
      <c r="A397" s="13"/>
      <c r="B397" s="245"/>
      <c r="C397" s="246"/>
      <c r="D397" s="247" t="s">
        <v>218</v>
      </c>
      <c r="E397" s="248" t="s">
        <v>1</v>
      </c>
      <c r="F397" s="249" t="s">
        <v>222</v>
      </c>
      <c r="G397" s="246"/>
      <c r="H397" s="248" t="s">
        <v>1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5" t="s">
        <v>218</v>
      </c>
      <c r="AU397" s="255" t="s">
        <v>85</v>
      </c>
      <c r="AV397" s="13" t="s">
        <v>83</v>
      </c>
      <c r="AW397" s="13" t="s">
        <v>32</v>
      </c>
      <c r="AX397" s="13" t="s">
        <v>76</v>
      </c>
      <c r="AY397" s="255" t="s">
        <v>205</v>
      </c>
    </row>
    <row r="398" s="14" customFormat="1">
      <c r="A398" s="14"/>
      <c r="B398" s="256"/>
      <c r="C398" s="257"/>
      <c r="D398" s="247" t="s">
        <v>218</v>
      </c>
      <c r="E398" s="258" t="s">
        <v>1</v>
      </c>
      <c r="F398" s="259" t="s">
        <v>3103</v>
      </c>
      <c r="G398" s="257"/>
      <c r="H398" s="260">
        <v>0.75</v>
      </c>
      <c r="I398" s="261"/>
      <c r="J398" s="257"/>
      <c r="K398" s="257"/>
      <c r="L398" s="262"/>
      <c r="M398" s="263"/>
      <c r="N398" s="264"/>
      <c r="O398" s="264"/>
      <c r="P398" s="264"/>
      <c r="Q398" s="264"/>
      <c r="R398" s="264"/>
      <c r="S398" s="264"/>
      <c r="T398" s="26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66" t="s">
        <v>218</v>
      </c>
      <c r="AU398" s="266" t="s">
        <v>85</v>
      </c>
      <c r="AV398" s="14" t="s">
        <v>85</v>
      </c>
      <c r="AW398" s="14" t="s">
        <v>32</v>
      </c>
      <c r="AX398" s="14" t="s">
        <v>76</v>
      </c>
      <c r="AY398" s="266" t="s">
        <v>205</v>
      </c>
    </row>
    <row r="399" s="14" customFormat="1">
      <c r="A399" s="14"/>
      <c r="B399" s="256"/>
      <c r="C399" s="257"/>
      <c r="D399" s="247" t="s">
        <v>218</v>
      </c>
      <c r="E399" s="258" t="s">
        <v>1</v>
      </c>
      <c r="F399" s="259" t="s">
        <v>3104</v>
      </c>
      <c r="G399" s="257"/>
      <c r="H399" s="260">
        <v>0.75</v>
      </c>
      <c r="I399" s="261"/>
      <c r="J399" s="257"/>
      <c r="K399" s="257"/>
      <c r="L399" s="262"/>
      <c r="M399" s="263"/>
      <c r="N399" s="264"/>
      <c r="O399" s="264"/>
      <c r="P399" s="264"/>
      <c r="Q399" s="264"/>
      <c r="R399" s="264"/>
      <c r="S399" s="264"/>
      <c r="T399" s="26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66" t="s">
        <v>218</v>
      </c>
      <c r="AU399" s="266" t="s">
        <v>85</v>
      </c>
      <c r="AV399" s="14" t="s">
        <v>85</v>
      </c>
      <c r="AW399" s="14" t="s">
        <v>32</v>
      </c>
      <c r="AX399" s="14" t="s">
        <v>76</v>
      </c>
      <c r="AY399" s="266" t="s">
        <v>205</v>
      </c>
    </row>
    <row r="400" s="15" customFormat="1">
      <c r="A400" s="15"/>
      <c r="B400" s="267"/>
      <c r="C400" s="268"/>
      <c r="D400" s="247" t="s">
        <v>218</v>
      </c>
      <c r="E400" s="269" t="s">
        <v>1</v>
      </c>
      <c r="F400" s="270" t="s">
        <v>229</v>
      </c>
      <c r="G400" s="268"/>
      <c r="H400" s="271">
        <v>1.5</v>
      </c>
      <c r="I400" s="272"/>
      <c r="J400" s="268"/>
      <c r="K400" s="268"/>
      <c r="L400" s="273"/>
      <c r="M400" s="274"/>
      <c r="N400" s="275"/>
      <c r="O400" s="275"/>
      <c r="P400" s="275"/>
      <c r="Q400" s="275"/>
      <c r="R400" s="275"/>
      <c r="S400" s="275"/>
      <c r="T400" s="276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77" t="s">
        <v>218</v>
      </c>
      <c r="AU400" s="277" t="s">
        <v>85</v>
      </c>
      <c r="AV400" s="15" t="s">
        <v>213</v>
      </c>
      <c r="AW400" s="15" t="s">
        <v>32</v>
      </c>
      <c r="AX400" s="15" t="s">
        <v>83</v>
      </c>
      <c r="AY400" s="277" t="s">
        <v>205</v>
      </c>
    </row>
    <row r="401" s="2" customFormat="1" ht="24.15" customHeight="1">
      <c r="A401" s="39"/>
      <c r="B401" s="40"/>
      <c r="C401" s="227" t="s">
        <v>502</v>
      </c>
      <c r="D401" s="227" t="s">
        <v>208</v>
      </c>
      <c r="E401" s="228" t="s">
        <v>1509</v>
      </c>
      <c r="F401" s="229" t="s">
        <v>1510</v>
      </c>
      <c r="G401" s="230" t="s">
        <v>255</v>
      </c>
      <c r="H401" s="231">
        <v>0.5</v>
      </c>
      <c r="I401" s="232"/>
      <c r="J401" s="233">
        <f>ROUND(I401*H401,2)</f>
        <v>0</v>
      </c>
      <c r="K401" s="229" t="s">
        <v>212</v>
      </c>
      <c r="L401" s="45"/>
      <c r="M401" s="234" t="s">
        <v>1</v>
      </c>
      <c r="N401" s="235" t="s">
        <v>41</v>
      </c>
      <c r="O401" s="92"/>
      <c r="P401" s="236">
        <f>O401*H401</f>
        <v>0</v>
      </c>
      <c r="Q401" s="236">
        <v>0.00132</v>
      </c>
      <c r="R401" s="236">
        <f>Q401*H401</f>
        <v>0.00066</v>
      </c>
      <c r="S401" s="236">
        <v>0.025000000000000001</v>
      </c>
      <c r="T401" s="237">
        <f>S401*H401</f>
        <v>0.012500000000000001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38" t="s">
        <v>213</v>
      </c>
      <c r="AT401" s="238" t="s">
        <v>208</v>
      </c>
      <c r="AU401" s="238" t="s">
        <v>85</v>
      </c>
      <c r="AY401" s="18" t="s">
        <v>205</v>
      </c>
      <c r="BE401" s="239">
        <f>IF(N401="základní",J401,0)</f>
        <v>0</v>
      </c>
      <c r="BF401" s="239">
        <f>IF(N401="snížená",J401,0)</f>
        <v>0</v>
      </c>
      <c r="BG401" s="239">
        <f>IF(N401="zákl. přenesená",J401,0)</f>
        <v>0</v>
      </c>
      <c r="BH401" s="239">
        <f>IF(N401="sníž. přenesená",J401,0)</f>
        <v>0</v>
      </c>
      <c r="BI401" s="239">
        <f>IF(N401="nulová",J401,0)</f>
        <v>0</v>
      </c>
      <c r="BJ401" s="18" t="s">
        <v>83</v>
      </c>
      <c r="BK401" s="239">
        <f>ROUND(I401*H401,2)</f>
        <v>0</v>
      </c>
      <c r="BL401" s="18" t="s">
        <v>213</v>
      </c>
      <c r="BM401" s="238" t="s">
        <v>3105</v>
      </c>
    </row>
    <row r="402" s="2" customFormat="1">
      <c r="A402" s="39"/>
      <c r="B402" s="40"/>
      <c r="C402" s="41"/>
      <c r="D402" s="240" t="s">
        <v>216</v>
      </c>
      <c r="E402" s="41"/>
      <c r="F402" s="241" t="s">
        <v>1512</v>
      </c>
      <c r="G402" s="41"/>
      <c r="H402" s="41"/>
      <c r="I402" s="242"/>
      <c r="J402" s="41"/>
      <c r="K402" s="41"/>
      <c r="L402" s="45"/>
      <c r="M402" s="243"/>
      <c r="N402" s="244"/>
      <c r="O402" s="92"/>
      <c r="P402" s="92"/>
      <c r="Q402" s="92"/>
      <c r="R402" s="92"/>
      <c r="S402" s="92"/>
      <c r="T402" s="93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216</v>
      </c>
      <c r="AU402" s="18" t="s">
        <v>85</v>
      </c>
    </row>
    <row r="403" s="13" customFormat="1">
      <c r="A403" s="13"/>
      <c r="B403" s="245"/>
      <c r="C403" s="246"/>
      <c r="D403" s="247" t="s">
        <v>218</v>
      </c>
      <c r="E403" s="248" t="s">
        <v>1</v>
      </c>
      <c r="F403" s="249" t="s">
        <v>1458</v>
      </c>
      <c r="G403" s="246"/>
      <c r="H403" s="248" t="s">
        <v>1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5" t="s">
        <v>218</v>
      </c>
      <c r="AU403" s="255" t="s">
        <v>85</v>
      </c>
      <c r="AV403" s="13" t="s">
        <v>83</v>
      </c>
      <c r="AW403" s="13" t="s">
        <v>32</v>
      </c>
      <c r="AX403" s="13" t="s">
        <v>76</v>
      </c>
      <c r="AY403" s="255" t="s">
        <v>205</v>
      </c>
    </row>
    <row r="404" s="13" customFormat="1">
      <c r="A404" s="13"/>
      <c r="B404" s="245"/>
      <c r="C404" s="246"/>
      <c r="D404" s="247" t="s">
        <v>218</v>
      </c>
      <c r="E404" s="248" t="s">
        <v>1</v>
      </c>
      <c r="F404" s="249" t="s">
        <v>222</v>
      </c>
      <c r="G404" s="246"/>
      <c r="H404" s="248" t="s">
        <v>1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5" t="s">
        <v>218</v>
      </c>
      <c r="AU404" s="255" t="s">
        <v>85</v>
      </c>
      <c r="AV404" s="13" t="s">
        <v>83</v>
      </c>
      <c r="AW404" s="13" t="s">
        <v>32</v>
      </c>
      <c r="AX404" s="13" t="s">
        <v>76</v>
      </c>
      <c r="AY404" s="255" t="s">
        <v>205</v>
      </c>
    </row>
    <row r="405" s="14" customFormat="1">
      <c r="A405" s="14"/>
      <c r="B405" s="256"/>
      <c r="C405" s="257"/>
      <c r="D405" s="247" t="s">
        <v>218</v>
      </c>
      <c r="E405" s="258" t="s">
        <v>1</v>
      </c>
      <c r="F405" s="259" t="s">
        <v>3106</v>
      </c>
      <c r="G405" s="257"/>
      <c r="H405" s="260">
        <v>0.5</v>
      </c>
      <c r="I405" s="261"/>
      <c r="J405" s="257"/>
      <c r="K405" s="257"/>
      <c r="L405" s="262"/>
      <c r="M405" s="263"/>
      <c r="N405" s="264"/>
      <c r="O405" s="264"/>
      <c r="P405" s="264"/>
      <c r="Q405" s="264"/>
      <c r="R405" s="264"/>
      <c r="S405" s="264"/>
      <c r="T405" s="26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66" t="s">
        <v>218</v>
      </c>
      <c r="AU405" s="266" t="s">
        <v>85</v>
      </c>
      <c r="AV405" s="14" t="s">
        <v>85</v>
      </c>
      <c r="AW405" s="14" t="s">
        <v>32</v>
      </c>
      <c r="AX405" s="14" t="s">
        <v>76</v>
      </c>
      <c r="AY405" s="266" t="s">
        <v>205</v>
      </c>
    </row>
    <row r="406" s="15" customFormat="1">
      <c r="A406" s="15"/>
      <c r="B406" s="267"/>
      <c r="C406" s="268"/>
      <c r="D406" s="247" t="s">
        <v>218</v>
      </c>
      <c r="E406" s="269" t="s">
        <v>1</v>
      </c>
      <c r="F406" s="270" t="s">
        <v>229</v>
      </c>
      <c r="G406" s="268"/>
      <c r="H406" s="271">
        <v>0.5</v>
      </c>
      <c r="I406" s="272"/>
      <c r="J406" s="268"/>
      <c r="K406" s="268"/>
      <c r="L406" s="273"/>
      <c r="M406" s="274"/>
      <c r="N406" s="275"/>
      <c r="O406" s="275"/>
      <c r="P406" s="275"/>
      <c r="Q406" s="275"/>
      <c r="R406" s="275"/>
      <c r="S406" s="275"/>
      <c r="T406" s="276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77" t="s">
        <v>218</v>
      </c>
      <c r="AU406" s="277" t="s">
        <v>85</v>
      </c>
      <c r="AV406" s="15" t="s">
        <v>213</v>
      </c>
      <c r="AW406" s="15" t="s">
        <v>32</v>
      </c>
      <c r="AX406" s="15" t="s">
        <v>83</v>
      </c>
      <c r="AY406" s="277" t="s">
        <v>205</v>
      </c>
    </row>
    <row r="407" s="2" customFormat="1" ht="24.15" customHeight="1">
      <c r="A407" s="39"/>
      <c r="B407" s="40"/>
      <c r="C407" s="227" t="s">
        <v>513</v>
      </c>
      <c r="D407" s="227" t="s">
        <v>208</v>
      </c>
      <c r="E407" s="228" t="s">
        <v>1515</v>
      </c>
      <c r="F407" s="229" t="s">
        <v>1516</v>
      </c>
      <c r="G407" s="230" t="s">
        <v>255</v>
      </c>
      <c r="H407" s="231">
        <v>0.20000000000000001</v>
      </c>
      <c r="I407" s="232"/>
      <c r="J407" s="233">
        <f>ROUND(I407*H407,2)</f>
        <v>0</v>
      </c>
      <c r="K407" s="229" t="s">
        <v>212</v>
      </c>
      <c r="L407" s="45"/>
      <c r="M407" s="234" t="s">
        <v>1</v>
      </c>
      <c r="N407" s="235" t="s">
        <v>41</v>
      </c>
      <c r="O407" s="92"/>
      <c r="P407" s="236">
        <f>O407*H407</f>
        <v>0</v>
      </c>
      <c r="Q407" s="236">
        <v>0.00142</v>
      </c>
      <c r="R407" s="236">
        <f>Q407*H407</f>
        <v>0.00028400000000000002</v>
      </c>
      <c r="S407" s="236">
        <v>0.029000000000000001</v>
      </c>
      <c r="T407" s="237">
        <f>S407*H407</f>
        <v>0.0058000000000000005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38" t="s">
        <v>213</v>
      </c>
      <c r="AT407" s="238" t="s">
        <v>208</v>
      </c>
      <c r="AU407" s="238" t="s">
        <v>85</v>
      </c>
      <c r="AY407" s="18" t="s">
        <v>205</v>
      </c>
      <c r="BE407" s="239">
        <f>IF(N407="základní",J407,0)</f>
        <v>0</v>
      </c>
      <c r="BF407" s="239">
        <f>IF(N407="snížená",J407,0)</f>
        <v>0</v>
      </c>
      <c r="BG407" s="239">
        <f>IF(N407="zákl. přenesená",J407,0)</f>
        <v>0</v>
      </c>
      <c r="BH407" s="239">
        <f>IF(N407="sníž. přenesená",J407,0)</f>
        <v>0</v>
      </c>
      <c r="BI407" s="239">
        <f>IF(N407="nulová",J407,0)</f>
        <v>0</v>
      </c>
      <c r="BJ407" s="18" t="s">
        <v>83</v>
      </c>
      <c r="BK407" s="239">
        <f>ROUND(I407*H407,2)</f>
        <v>0</v>
      </c>
      <c r="BL407" s="18" t="s">
        <v>213</v>
      </c>
      <c r="BM407" s="238" t="s">
        <v>3107</v>
      </c>
    </row>
    <row r="408" s="2" customFormat="1">
      <c r="A408" s="39"/>
      <c r="B408" s="40"/>
      <c r="C408" s="41"/>
      <c r="D408" s="240" t="s">
        <v>216</v>
      </c>
      <c r="E408" s="41"/>
      <c r="F408" s="241" t="s">
        <v>1518</v>
      </c>
      <c r="G408" s="41"/>
      <c r="H408" s="41"/>
      <c r="I408" s="242"/>
      <c r="J408" s="41"/>
      <c r="K408" s="41"/>
      <c r="L408" s="45"/>
      <c r="M408" s="243"/>
      <c r="N408" s="244"/>
      <c r="O408" s="92"/>
      <c r="P408" s="92"/>
      <c r="Q408" s="92"/>
      <c r="R408" s="92"/>
      <c r="S408" s="92"/>
      <c r="T408" s="93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216</v>
      </c>
      <c r="AU408" s="18" t="s">
        <v>85</v>
      </c>
    </row>
    <row r="409" s="13" customFormat="1">
      <c r="A409" s="13"/>
      <c r="B409" s="245"/>
      <c r="C409" s="246"/>
      <c r="D409" s="247" t="s">
        <v>218</v>
      </c>
      <c r="E409" s="248" t="s">
        <v>1</v>
      </c>
      <c r="F409" s="249" t="s">
        <v>1458</v>
      </c>
      <c r="G409" s="246"/>
      <c r="H409" s="248" t="s">
        <v>1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5" t="s">
        <v>218</v>
      </c>
      <c r="AU409" s="255" t="s">
        <v>85</v>
      </c>
      <c r="AV409" s="13" t="s">
        <v>83</v>
      </c>
      <c r="AW409" s="13" t="s">
        <v>32</v>
      </c>
      <c r="AX409" s="13" t="s">
        <v>76</v>
      </c>
      <c r="AY409" s="255" t="s">
        <v>205</v>
      </c>
    </row>
    <row r="410" s="13" customFormat="1">
      <c r="A410" s="13"/>
      <c r="B410" s="245"/>
      <c r="C410" s="246"/>
      <c r="D410" s="247" t="s">
        <v>218</v>
      </c>
      <c r="E410" s="248" t="s">
        <v>1</v>
      </c>
      <c r="F410" s="249" t="s">
        <v>222</v>
      </c>
      <c r="G410" s="246"/>
      <c r="H410" s="248" t="s">
        <v>1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5" t="s">
        <v>218</v>
      </c>
      <c r="AU410" s="255" t="s">
        <v>85</v>
      </c>
      <c r="AV410" s="13" t="s">
        <v>83</v>
      </c>
      <c r="AW410" s="13" t="s">
        <v>32</v>
      </c>
      <c r="AX410" s="13" t="s">
        <v>76</v>
      </c>
      <c r="AY410" s="255" t="s">
        <v>205</v>
      </c>
    </row>
    <row r="411" s="14" customFormat="1">
      <c r="A411" s="14"/>
      <c r="B411" s="256"/>
      <c r="C411" s="257"/>
      <c r="D411" s="247" t="s">
        <v>218</v>
      </c>
      <c r="E411" s="258" t="s">
        <v>1</v>
      </c>
      <c r="F411" s="259" t="s">
        <v>3108</v>
      </c>
      <c r="G411" s="257"/>
      <c r="H411" s="260">
        <v>0.20000000000000001</v>
      </c>
      <c r="I411" s="261"/>
      <c r="J411" s="257"/>
      <c r="K411" s="257"/>
      <c r="L411" s="262"/>
      <c r="M411" s="263"/>
      <c r="N411" s="264"/>
      <c r="O411" s="264"/>
      <c r="P411" s="264"/>
      <c r="Q411" s="264"/>
      <c r="R411" s="264"/>
      <c r="S411" s="264"/>
      <c r="T411" s="26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66" t="s">
        <v>218</v>
      </c>
      <c r="AU411" s="266" t="s">
        <v>85</v>
      </c>
      <c r="AV411" s="14" t="s">
        <v>85</v>
      </c>
      <c r="AW411" s="14" t="s">
        <v>32</v>
      </c>
      <c r="AX411" s="14" t="s">
        <v>76</v>
      </c>
      <c r="AY411" s="266" t="s">
        <v>205</v>
      </c>
    </row>
    <row r="412" s="15" customFormat="1">
      <c r="A412" s="15"/>
      <c r="B412" s="267"/>
      <c r="C412" s="268"/>
      <c r="D412" s="247" t="s">
        <v>218</v>
      </c>
      <c r="E412" s="269" t="s">
        <v>1</v>
      </c>
      <c r="F412" s="270" t="s">
        <v>229</v>
      </c>
      <c r="G412" s="268"/>
      <c r="H412" s="271">
        <v>0.20000000000000001</v>
      </c>
      <c r="I412" s="272"/>
      <c r="J412" s="268"/>
      <c r="K412" s="268"/>
      <c r="L412" s="273"/>
      <c r="M412" s="274"/>
      <c r="N412" s="275"/>
      <c r="O412" s="275"/>
      <c r="P412" s="275"/>
      <c r="Q412" s="275"/>
      <c r="R412" s="275"/>
      <c r="S412" s="275"/>
      <c r="T412" s="276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77" t="s">
        <v>218</v>
      </c>
      <c r="AU412" s="277" t="s">
        <v>85</v>
      </c>
      <c r="AV412" s="15" t="s">
        <v>213</v>
      </c>
      <c r="AW412" s="15" t="s">
        <v>32</v>
      </c>
      <c r="AX412" s="15" t="s">
        <v>83</v>
      </c>
      <c r="AY412" s="277" t="s">
        <v>205</v>
      </c>
    </row>
    <row r="413" s="2" customFormat="1" ht="24.15" customHeight="1">
      <c r="A413" s="39"/>
      <c r="B413" s="40"/>
      <c r="C413" s="227" t="s">
        <v>525</v>
      </c>
      <c r="D413" s="227" t="s">
        <v>208</v>
      </c>
      <c r="E413" s="228" t="s">
        <v>3109</v>
      </c>
      <c r="F413" s="229" t="s">
        <v>3110</v>
      </c>
      <c r="G413" s="230" t="s">
        <v>255</v>
      </c>
      <c r="H413" s="231">
        <v>13.550000000000001</v>
      </c>
      <c r="I413" s="232"/>
      <c r="J413" s="233">
        <f>ROUND(I413*H413,2)</f>
        <v>0</v>
      </c>
      <c r="K413" s="229" t="s">
        <v>212</v>
      </c>
      <c r="L413" s="45"/>
      <c r="M413" s="234" t="s">
        <v>1</v>
      </c>
      <c r="N413" s="235" t="s">
        <v>41</v>
      </c>
      <c r="O413" s="92"/>
      <c r="P413" s="236">
        <f>O413*H413</f>
        <v>0</v>
      </c>
      <c r="Q413" s="236">
        <v>0.0024399999999999999</v>
      </c>
      <c r="R413" s="236">
        <f>Q413*H413</f>
        <v>0.033062000000000001</v>
      </c>
      <c r="S413" s="236">
        <v>0.056000000000000001</v>
      </c>
      <c r="T413" s="237">
        <f>S413*H413</f>
        <v>0.75880000000000003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38" t="s">
        <v>213</v>
      </c>
      <c r="AT413" s="238" t="s">
        <v>208</v>
      </c>
      <c r="AU413" s="238" t="s">
        <v>85</v>
      </c>
      <c r="AY413" s="18" t="s">
        <v>205</v>
      </c>
      <c r="BE413" s="239">
        <f>IF(N413="základní",J413,0)</f>
        <v>0</v>
      </c>
      <c r="BF413" s="239">
        <f>IF(N413="snížená",J413,0)</f>
        <v>0</v>
      </c>
      <c r="BG413" s="239">
        <f>IF(N413="zákl. přenesená",J413,0)</f>
        <v>0</v>
      </c>
      <c r="BH413" s="239">
        <f>IF(N413="sníž. přenesená",J413,0)</f>
        <v>0</v>
      </c>
      <c r="BI413" s="239">
        <f>IF(N413="nulová",J413,0)</f>
        <v>0</v>
      </c>
      <c r="BJ413" s="18" t="s">
        <v>83</v>
      </c>
      <c r="BK413" s="239">
        <f>ROUND(I413*H413,2)</f>
        <v>0</v>
      </c>
      <c r="BL413" s="18" t="s">
        <v>213</v>
      </c>
      <c r="BM413" s="238" t="s">
        <v>3111</v>
      </c>
    </row>
    <row r="414" s="2" customFormat="1">
      <c r="A414" s="39"/>
      <c r="B414" s="40"/>
      <c r="C414" s="41"/>
      <c r="D414" s="240" t="s">
        <v>216</v>
      </c>
      <c r="E414" s="41"/>
      <c r="F414" s="241" t="s">
        <v>3112</v>
      </c>
      <c r="G414" s="41"/>
      <c r="H414" s="41"/>
      <c r="I414" s="242"/>
      <c r="J414" s="41"/>
      <c r="K414" s="41"/>
      <c r="L414" s="45"/>
      <c r="M414" s="243"/>
      <c r="N414" s="244"/>
      <c r="O414" s="92"/>
      <c r="P414" s="92"/>
      <c r="Q414" s="92"/>
      <c r="R414" s="92"/>
      <c r="S414" s="92"/>
      <c r="T414" s="93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216</v>
      </c>
      <c r="AU414" s="18" t="s">
        <v>85</v>
      </c>
    </row>
    <row r="415" s="13" customFormat="1">
      <c r="A415" s="13"/>
      <c r="B415" s="245"/>
      <c r="C415" s="246"/>
      <c r="D415" s="247" t="s">
        <v>218</v>
      </c>
      <c r="E415" s="248" t="s">
        <v>1</v>
      </c>
      <c r="F415" s="249" t="s">
        <v>1458</v>
      </c>
      <c r="G415" s="246"/>
      <c r="H415" s="248" t="s">
        <v>1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5" t="s">
        <v>218</v>
      </c>
      <c r="AU415" s="255" t="s">
        <v>85</v>
      </c>
      <c r="AV415" s="13" t="s">
        <v>83</v>
      </c>
      <c r="AW415" s="13" t="s">
        <v>32</v>
      </c>
      <c r="AX415" s="13" t="s">
        <v>76</v>
      </c>
      <c r="AY415" s="255" t="s">
        <v>205</v>
      </c>
    </row>
    <row r="416" s="13" customFormat="1">
      <c r="A416" s="13"/>
      <c r="B416" s="245"/>
      <c r="C416" s="246"/>
      <c r="D416" s="247" t="s">
        <v>218</v>
      </c>
      <c r="E416" s="248" t="s">
        <v>1</v>
      </c>
      <c r="F416" s="249" t="s">
        <v>222</v>
      </c>
      <c r="G416" s="246"/>
      <c r="H416" s="248" t="s">
        <v>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5" t="s">
        <v>218</v>
      </c>
      <c r="AU416" s="255" t="s">
        <v>85</v>
      </c>
      <c r="AV416" s="13" t="s">
        <v>83</v>
      </c>
      <c r="AW416" s="13" t="s">
        <v>32</v>
      </c>
      <c r="AX416" s="13" t="s">
        <v>76</v>
      </c>
      <c r="AY416" s="255" t="s">
        <v>205</v>
      </c>
    </row>
    <row r="417" s="13" customFormat="1">
      <c r="A417" s="13"/>
      <c r="B417" s="245"/>
      <c r="C417" s="246"/>
      <c r="D417" s="247" t="s">
        <v>218</v>
      </c>
      <c r="E417" s="248" t="s">
        <v>1</v>
      </c>
      <c r="F417" s="249" t="s">
        <v>3113</v>
      </c>
      <c r="G417" s="246"/>
      <c r="H417" s="248" t="s">
        <v>1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5" t="s">
        <v>218</v>
      </c>
      <c r="AU417" s="255" t="s">
        <v>85</v>
      </c>
      <c r="AV417" s="13" t="s">
        <v>83</v>
      </c>
      <c r="AW417" s="13" t="s">
        <v>32</v>
      </c>
      <c r="AX417" s="13" t="s">
        <v>76</v>
      </c>
      <c r="AY417" s="255" t="s">
        <v>205</v>
      </c>
    </row>
    <row r="418" s="14" customFormat="1">
      <c r="A418" s="14"/>
      <c r="B418" s="256"/>
      <c r="C418" s="257"/>
      <c r="D418" s="247" t="s">
        <v>218</v>
      </c>
      <c r="E418" s="258" t="s">
        <v>1</v>
      </c>
      <c r="F418" s="259" t="s">
        <v>3114</v>
      </c>
      <c r="G418" s="257"/>
      <c r="H418" s="260">
        <v>1.75</v>
      </c>
      <c r="I418" s="261"/>
      <c r="J418" s="257"/>
      <c r="K418" s="257"/>
      <c r="L418" s="262"/>
      <c r="M418" s="263"/>
      <c r="N418" s="264"/>
      <c r="O418" s="264"/>
      <c r="P418" s="264"/>
      <c r="Q418" s="264"/>
      <c r="R418" s="264"/>
      <c r="S418" s="264"/>
      <c r="T418" s="26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66" t="s">
        <v>218</v>
      </c>
      <c r="AU418" s="266" t="s">
        <v>85</v>
      </c>
      <c r="AV418" s="14" t="s">
        <v>85</v>
      </c>
      <c r="AW418" s="14" t="s">
        <v>32</v>
      </c>
      <c r="AX418" s="14" t="s">
        <v>76</v>
      </c>
      <c r="AY418" s="266" t="s">
        <v>205</v>
      </c>
    </row>
    <row r="419" s="14" customFormat="1">
      <c r="A419" s="14"/>
      <c r="B419" s="256"/>
      <c r="C419" s="257"/>
      <c r="D419" s="247" t="s">
        <v>218</v>
      </c>
      <c r="E419" s="258" t="s">
        <v>1</v>
      </c>
      <c r="F419" s="259" t="s">
        <v>3115</v>
      </c>
      <c r="G419" s="257"/>
      <c r="H419" s="260">
        <v>7.2000000000000002</v>
      </c>
      <c r="I419" s="261"/>
      <c r="J419" s="257"/>
      <c r="K419" s="257"/>
      <c r="L419" s="262"/>
      <c r="M419" s="263"/>
      <c r="N419" s="264"/>
      <c r="O419" s="264"/>
      <c r="P419" s="264"/>
      <c r="Q419" s="264"/>
      <c r="R419" s="264"/>
      <c r="S419" s="264"/>
      <c r="T419" s="26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66" t="s">
        <v>218</v>
      </c>
      <c r="AU419" s="266" t="s">
        <v>85</v>
      </c>
      <c r="AV419" s="14" t="s">
        <v>85</v>
      </c>
      <c r="AW419" s="14" t="s">
        <v>32</v>
      </c>
      <c r="AX419" s="14" t="s">
        <v>76</v>
      </c>
      <c r="AY419" s="266" t="s">
        <v>205</v>
      </c>
    </row>
    <row r="420" s="16" customFormat="1">
      <c r="A420" s="16"/>
      <c r="B420" s="278"/>
      <c r="C420" s="279"/>
      <c r="D420" s="247" t="s">
        <v>218</v>
      </c>
      <c r="E420" s="280" t="s">
        <v>1</v>
      </c>
      <c r="F420" s="281" t="s">
        <v>241</v>
      </c>
      <c r="G420" s="279"/>
      <c r="H420" s="282">
        <v>8.9499999999999993</v>
      </c>
      <c r="I420" s="283"/>
      <c r="J420" s="279"/>
      <c r="K420" s="279"/>
      <c r="L420" s="284"/>
      <c r="M420" s="285"/>
      <c r="N420" s="286"/>
      <c r="O420" s="286"/>
      <c r="P420" s="286"/>
      <c r="Q420" s="286"/>
      <c r="R420" s="286"/>
      <c r="S420" s="286"/>
      <c r="T420" s="287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T420" s="288" t="s">
        <v>218</v>
      </c>
      <c r="AU420" s="288" t="s">
        <v>85</v>
      </c>
      <c r="AV420" s="16" t="s">
        <v>214</v>
      </c>
      <c r="AW420" s="16" t="s">
        <v>32</v>
      </c>
      <c r="AX420" s="16" t="s">
        <v>76</v>
      </c>
      <c r="AY420" s="288" t="s">
        <v>205</v>
      </c>
    </row>
    <row r="421" s="14" customFormat="1">
      <c r="A421" s="14"/>
      <c r="B421" s="256"/>
      <c r="C421" s="257"/>
      <c r="D421" s="247" t="s">
        <v>218</v>
      </c>
      <c r="E421" s="258" t="s">
        <v>1</v>
      </c>
      <c r="F421" s="259" t="s">
        <v>3116</v>
      </c>
      <c r="G421" s="257"/>
      <c r="H421" s="260">
        <v>1</v>
      </c>
      <c r="I421" s="261"/>
      <c r="J421" s="257"/>
      <c r="K421" s="257"/>
      <c r="L421" s="262"/>
      <c r="M421" s="263"/>
      <c r="N421" s="264"/>
      <c r="O421" s="264"/>
      <c r="P421" s="264"/>
      <c r="Q421" s="264"/>
      <c r="R421" s="264"/>
      <c r="S421" s="264"/>
      <c r="T421" s="26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6" t="s">
        <v>218</v>
      </c>
      <c r="AU421" s="266" t="s">
        <v>85</v>
      </c>
      <c r="AV421" s="14" t="s">
        <v>85</v>
      </c>
      <c r="AW421" s="14" t="s">
        <v>32</v>
      </c>
      <c r="AX421" s="14" t="s">
        <v>76</v>
      </c>
      <c r="AY421" s="266" t="s">
        <v>205</v>
      </c>
    </row>
    <row r="422" s="14" customFormat="1">
      <c r="A422" s="14"/>
      <c r="B422" s="256"/>
      <c r="C422" s="257"/>
      <c r="D422" s="247" t="s">
        <v>218</v>
      </c>
      <c r="E422" s="258" t="s">
        <v>1</v>
      </c>
      <c r="F422" s="259" t="s">
        <v>3117</v>
      </c>
      <c r="G422" s="257"/>
      <c r="H422" s="260">
        <v>3.6000000000000001</v>
      </c>
      <c r="I422" s="261"/>
      <c r="J422" s="257"/>
      <c r="K422" s="257"/>
      <c r="L422" s="262"/>
      <c r="M422" s="263"/>
      <c r="N422" s="264"/>
      <c r="O422" s="264"/>
      <c r="P422" s="264"/>
      <c r="Q422" s="264"/>
      <c r="R422" s="264"/>
      <c r="S422" s="264"/>
      <c r="T422" s="265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66" t="s">
        <v>218</v>
      </c>
      <c r="AU422" s="266" t="s">
        <v>85</v>
      </c>
      <c r="AV422" s="14" t="s">
        <v>85</v>
      </c>
      <c r="AW422" s="14" t="s">
        <v>32</v>
      </c>
      <c r="AX422" s="14" t="s">
        <v>76</v>
      </c>
      <c r="AY422" s="266" t="s">
        <v>205</v>
      </c>
    </row>
    <row r="423" s="16" customFormat="1">
      <c r="A423" s="16"/>
      <c r="B423" s="278"/>
      <c r="C423" s="279"/>
      <c r="D423" s="247" t="s">
        <v>218</v>
      </c>
      <c r="E423" s="280" t="s">
        <v>1</v>
      </c>
      <c r="F423" s="281" t="s">
        <v>241</v>
      </c>
      <c r="G423" s="279"/>
      <c r="H423" s="282">
        <v>4.5999999999999996</v>
      </c>
      <c r="I423" s="283"/>
      <c r="J423" s="279"/>
      <c r="K423" s="279"/>
      <c r="L423" s="284"/>
      <c r="M423" s="285"/>
      <c r="N423" s="286"/>
      <c r="O423" s="286"/>
      <c r="P423" s="286"/>
      <c r="Q423" s="286"/>
      <c r="R423" s="286"/>
      <c r="S423" s="286"/>
      <c r="T423" s="287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T423" s="288" t="s">
        <v>218</v>
      </c>
      <c r="AU423" s="288" t="s">
        <v>85</v>
      </c>
      <c r="AV423" s="16" t="s">
        <v>214</v>
      </c>
      <c r="AW423" s="16" t="s">
        <v>32</v>
      </c>
      <c r="AX423" s="16" t="s">
        <v>76</v>
      </c>
      <c r="AY423" s="288" t="s">
        <v>205</v>
      </c>
    </row>
    <row r="424" s="15" customFormat="1">
      <c r="A424" s="15"/>
      <c r="B424" s="267"/>
      <c r="C424" s="268"/>
      <c r="D424" s="247" t="s">
        <v>218</v>
      </c>
      <c r="E424" s="269" t="s">
        <v>1</v>
      </c>
      <c r="F424" s="270" t="s">
        <v>229</v>
      </c>
      <c r="G424" s="268"/>
      <c r="H424" s="271">
        <v>13.550000000000001</v>
      </c>
      <c r="I424" s="272"/>
      <c r="J424" s="268"/>
      <c r="K424" s="268"/>
      <c r="L424" s="273"/>
      <c r="M424" s="274"/>
      <c r="N424" s="275"/>
      <c r="O424" s="275"/>
      <c r="P424" s="275"/>
      <c r="Q424" s="275"/>
      <c r="R424" s="275"/>
      <c r="S424" s="275"/>
      <c r="T424" s="276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77" t="s">
        <v>218</v>
      </c>
      <c r="AU424" s="277" t="s">
        <v>85</v>
      </c>
      <c r="AV424" s="15" t="s">
        <v>213</v>
      </c>
      <c r="AW424" s="15" t="s">
        <v>32</v>
      </c>
      <c r="AX424" s="15" t="s">
        <v>83</v>
      </c>
      <c r="AY424" s="277" t="s">
        <v>205</v>
      </c>
    </row>
    <row r="425" s="2" customFormat="1" ht="24.15" customHeight="1">
      <c r="A425" s="39"/>
      <c r="B425" s="40"/>
      <c r="C425" s="227" t="s">
        <v>530</v>
      </c>
      <c r="D425" s="227" t="s">
        <v>208</v>
      </c>
      <c r="E425" s="228" t="s">
        <v>3118</v>
      </c>
      <c r="F425" s="229" t="s">
        <v>3119</v>
      </c>
      <c r="G425" s="230" t="s">
        <v>255</v>
      </c>
      <c r="H425" s="231">
        <v>25.5</v>
      </c>
      <c r="I425" s="232"/>
      <c r="J425" s="233">
        <f>ROUND(I425*H425,2)</f>
        <v>0</v>
      </c>
      <c r="K425" s="229" t="s">
        <v>212</v>
      </c>
      <c r="L425" s="45"/>
      <c r="M425" s="234" t="s">
        <v>1</v>
      </c>
      <c r="N425" s="235" t="s">
        <v>41</v>
      </c>
      <c r="O425" s="92"/>
      <c r="P425" s="236">
        <f>O425*H425</f>
        <v>0</v>
      </c>
      <c r="Q425" s="236">
        <v>0.0030999999999999999</v>
      </c>
      <c r="R425" s="236">
        <f>Q425*H425</f>
        <v>0.079049999999999995</v>
      </c>
      <c r="S425" s="236">
        <v>0.086999999999999994</v>
      </c>
      <c r="T425" s="237">
        <f>S425*H425</f>
        <v>2.2184999999999997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38" t="s">
        <v>213</v>
      </c>
      <c r="AT425" s="238" t="s">
        <v>208</v>
      </c>
      <c r="AU425" s="238" t="s">
        <v>85</v>
      </c>
      <c r="AY425" s="18" t="s">
        <v>205</v>
      </c>
      <c r="BE425" s="239">
        <f>IF(N425="základní",J425,0)</f>
        <v>0</v>
      </c>
      <c r="BF425" s="239">
        <f>IF(N425="snížená",J425,0)</f>
        <v>0</v>
      </c>
      <c r="BG425" s="239">
        <f>IF(N425="zákl. přenesená",J425,0)</f>
        <v>0</v>
      </c>
      <c r="BH425" s="239">
        <f>IF(N425="sníž. přenesená",J425,0)</f>
        <v>0</v>
      </c>
      <c r="BI425" s="239">
        <f>IF(N425="nulová",J425,0)</f>
        <v>0</v>
      </c>
      <c r="BJ425" s="18" t="s">
        <v>83</v>
      </c>
      <c r="BK425" s="239">
        <f>ROUND(I425*H425,2)</f>
        <v>0</v>
      </c>
      <c r="BL425" s="18" t="s">
        <v>213</v>
      </c>
      <c r="BM425" s="238" t="s">
        <v>3120</v>
      </c>
    </row>
    <row r="426" s="2" customFormat="1">
      <c r="A426" s="39"/>
      <c r="B426" s="40"/>
      <c r="C426" s="41"/>
      <c r="D426" s="240" t="s">
        <v>216</v>
      </c>
      <c r="E426" s="41"/>
      <c r="F426" s="241" t="s">
        <v>3121</v>
      </c>
      <c r="G426" s="41"/>
      <c r="H426" s="41"/>
      <c r="I426" s="242"/>
      <c r="J426" s="41"/>
      <c r="K426" s="41"/>
      <c r="L426" s="45"/>
      <c r="M426" s="243"/>
      <c r="N426" s="244"/>
      <c r="O426" s="92"/>
      <c r="P426" s="92"/>
      <c r="Q426" s="92"/>
      <c r="R426" s="92"/>
      <c r="S426" s="92"/>
      <c r="T426" s="93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216</v>
      </c>
      <c r="AU426" s="18" t="s">
        <v>85</v>
      </c>
    </row>
    <row r="427" s="13" customFormat="1">
      <c r="A427" s="13"/>
      <c r="B427" s="245"/>
      <c r="C427" s="246"/>
      <c r="D427" s="247" t="s">
        <v>218</v>
      </c>
      <c r="E427" s="248" t="s">
        <v>1</v>
      </c>
      <c r="F427" s="249" t="s">
        <v>1458</v>
      </c>
      <c r="G427" s="246"/>
      <c r="H427" s="248" t="s">
        <v>1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5" t="s">
        <v>218</v>
      </c>
      <c r="AU427" s="255" t="s">
        <v>85</v>
      </c>
      <c r="AV427" s="13" t="s">
        <v>83</v>
      </c>
      <c r="AW427" s="13" t="s">
        <v>32</v>
      </c>
      <c r="AX427" s="13" t="s">
        <v>76</v>
      </c>
      <c r="AY427" s="255" t="s">
        <v>205</v>
      </c>
    </row>
    <row r="428" s="13" customFormat="1">
      <c r="A428" s="13"/>
      <c r="B428" s="245"/>
      <c r="C428" s="246"/>
      <c r="D428" s="247" t="s">
        <v>218</v>
      </c>
      <c r="E428" s="248" t="s">
        <v>1</v>
      </c>
      <c r="F428" s="249" t="s">
        <v>222</v>
      </c>
      <c r="G428" s="246"/>
      <c r="H428" s="248" t="s">
        <v>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5" t="s">
        <v>218</v>
      </c>
      <c r="AU428" s="255" t="s">
        <v>85</v>
      </c>
      <c r="AV428" s="13" t="s">
        <v>83</v>
      </c>
      <c r="AW428" s="13" t="s">
        <v>32</v>
      </c>
      <c r="AX428" s="13" t="s">
        <v>76</v>
      </c>
      <c r="AY428" s="255" t="s">
        <v>205</v>
      </c>
    </row>
    <row r="429" s="13" customFormat="1">
      <c r="A429" s="13"/>
      <c r="B429" s="245"/>
      <c r="C429" s="246"/>
      <c r="D429" s="247" t="s">
        <v>218</v>
      </c>
      <c r="E429" s="248" t="s">
        <v>1</v>
      </c>
      <c r="F429" s="249" t="s">
        <v>3113</v>
      </c>
      <c r="G429" s="246"/>
      <c r="H429" s="248" t="s">
        <v>1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5" t="s">
        <v>218</v>
      </c>
      <c r="AU429" s="255" t="s">
        <v>85</v>
      </c>
      <c r="AV429" s="13" t="s">
        <v>83</v>
      </c>
      <c r="AW429" s="13" t="s">
        <v>32</v>
      </c>
      <c r="AX429" s="13" t="s">
        <v>76</v>
      </c>
      <c r="AY429" s="255" t="s">
        <v>205</v>
      </c>
    </row>
    <row r="430" s="14" customFormat="1">
      <c r="A430" s="14"/>
      <c r="B430" s="256"/>
      <c r="C430" s="257"/>
      <c r="D430" s="247" t="s">
        <v>218</v>
      </c>
      <c r="E430" s="258" t="s">
        <v>1</v>
      </c>
      <c r="F430" s="259" t="s">
        <v>3122</v>
      </c>
      <c r="G430" s="257"/>
      <c r="H430" s="260">
        <v>6</v>
      </c>
      <c r="I430" s="261"/>
      <c r="J430" s="257"/>
      <c r="K430" s="257"/>
      <c r="L430" s="262"/>
      <c r="M430" s="263"/>
      <c r="N430" s="264"/>
      <c r="O430" s="264"/>
      <c r="P430" s="264"/>
      <c r="Q430" s="264"/>
      <c r="R430" s="264"/>
      <c r="S430" s="264"/>
      <c r="T430" s="26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6" t="s">
        <v>218</v>
      </c>
      <c r="AU430" s="266" t="s">
        <v>85</v>
      </c>
      <c r="AV430" s="14" t="s">
        <v>85</v>
      </c>
      <c r="AW430" s="14" t="s">
        <v>32</v>
      </c>
      <c r="AX430" s="14" t="s">
        <v>76</v>
      </c>
      <c r="AY430" s="266" t="s">
        <v>205</v>
      </c>
    </row>
    <row r="431" s="14" customFormat="1">
      <c r="A431" s="14"/>
      <c r="B431" s="256"/>
      <c r="C431" s="257"/>
      <c r="D431" s="247" t="s">
        <v>218</v>
      </c>
      <c r="E431" s="258" t="s">
        <v>1</v>
      </c>
      <c r="F431" s="259" t="s">
        <v>3123</v>
      </c>
      <c r="G431" s="257"/>
      <c r="H431" s="260">
        <v>19.5</v>
      </c>
      <c r="I431" s="261"/>
      <c r="J431" s="257"/>
      <c r="K431" s="257"/>
      <c r="L431" s="262"/>
      <c r="M431" s="263"/>
      <c r="N431" s="264"/>
      <c r="O431" s="264"/>
      <c r="P431" s="264"/>
      <c r="Q431" s="264"/>
      <c r="R431" s="264"/>
      <c r="S431" s="264"/>
      <c r="T431" s="26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6" t="s">
        <v>218</v>
      </c>
      <c r="AU431" s="266" t="s">
        <v>85</v>
      </c>
      <c r="AV431" s="14" t="s">
        <v>85</v>
      </c>
      <c r="AW431" s="14" t="s">
        <v>32</v>
      </c>
      <c r="AX431" s="14" t="s">
        <v>76</v>
      </c>
      <c r="AY431" s="266" t="s">
        <v>205</v>
      </c>
    </row>
    <row r="432" s="15" customFormat="1">
      <c r="A432" s="15"/>
      <c r="B432" s="267"/>
      <c r="C432" s="268"/>
      <c r="D432" s="247" t="s">
        <v>218</v>
      </c>
      <c r="E432" s="269" t="s">
        <v>1</v>
      </c>
      <c r="F432" s="270" t="s">
        <v>229</v>
      </c>
      <c r="G432" s="268"/>
      <c r="H432" s="271">
        <v>25.5</v>
      </c>
      <c r="I432" s="272"/>
      <c r="J432" s="268"/>
      <c r="K432" s="268"/>
      <c r="L432" s="273"/>
      <c r="M432" s="274"/>
      <c r="N432" s="275"/>
      <c r="O432" s="275"/>
      <c r="P432" s="275"/>
      <c r="Q432" s="275"/>
      <c r="R432" s="275"/>
      <c r="S432" s="275"/>
      <c r="T432" s="276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7" t="s">
        <v>218</v>
      </c>
      <c r="AU432" s="277" t="s">
        <v>85</v>
      </c>
      <c r="AV432" s="15" t="s">
        <v>213</v>
      </c>
      <c r="AW432" s="15" t="s">
        <v>32</v>
      </c>
      <c r="AX432" s="15" t="s">
        <v>83</v>
      </c>
      <c r="AY432" s="277" t="s">
        <v>205</v>
      </c>
    </row>
    <row r="433" s="2" customFormat="1" ht="24.15" customHeight="1">
      <c r="A433" s="39"/>
      <c r="B433" s="40"/>
      <c r="C433" s="227" t="s">
        <v>537</v>
      </c>
      <c r="D433" s="227" t="s">
        <v>208</v>
      </c>
      <c r="E433" s="228" t="s">
        <v>3124</v>
      </c>
      <c r="F433" s="229" t="s">
        <v>3125</v>
      </c>
      <c r="G433" s="230" t="s">
        <v>255</v>
      </c>
      <c r="H433" s="231">
        <v>8.8000000000000007</v>
      </c>
      <c r="I433" s="232"/>
      <c r="J433" s="233">
        <f>ROUND(I433*H433,2)</f>
        <v>0</v>
      </c>
      <c r="K433" s="229" t="s">
        <v>212</v>
      </c>
      <c r="L433" s="45"/>
      <c r="M433" s="234" t="s">
        <v>1</v>
      </c>
      <c r="N433" s="235" t="s">
        <v>41</v>
      </c>
      <c r="O433" s="92"/>
      <c r="P433" s="236">
        <f>O433*H433</f>
        <v>0</v>
      </c>
      <c r="Q433" s="236">
        <v>0.0035999999999999999</v>
      </c>
      <c r="R433" s="236">
        <f>Q433*H433</f>
        <v>0.03168</v>
      </c>
      <c r="S433" s="236">
        <v>0.16</v>
      </c>
      <c r="T433" s="237">
        <f>S433*H433</f>
        <v>1.4080000000000001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38" t="s">
        <v>213</v>
      </c>
      <c r="AT433" s="238" t="s">
        <v>208</v>
      </c>
      <c r="AU433" s="238" t="s">
        <v>85</v>
      </c>
      <c r="AY433" s="18" t="s">
        <v>205</v>
      </c>
      <c r="BE433" s="239">
        <f>IF(N433="základní",J433,0)</f>
        <v>0</v>
      </c>
      <c r="BF433" s="239">
        <f>IF(N433="snížená",J433,0)</f>
        <v>0</v>
      </c>
      <c r="BG433" s="239">
        <f>IF(N433="zákl. přenesená",J433,0)</f>
        <v>0</v>
      </c>
      <c r="BH433" s="239">
        <f>IF(N433="sníž. přenesená",J433,0)</f>
        <v>0</v>
      </c>
      <c r="BI433" s="239">
        <f>IF(N433="nulová",J433,0)</f>
        <v>0</v>
      </c>
      <c r="BJ433" s="18" t="s">
        <v>83</v>
      </c>
      <c r="BK433" s="239">
        <f>ROUND(I433*H433,2)</f>
        <v>0</v>
      </c>
      <c r="BL433" s="18" t="s">
        <v>213</v>
      </c>
      <c r="BM433" s="238" t="s">
        <v>3126</v>
      </c>
    </row>
    <row r="434" s="2" customFormat="1">
      <c r="A434" s="39"/>
      <c r="B434" s="40"/>
      <c r="C434" s="41"/>
      <c r="D434" s="240" t="s">
        <v>216</v>
      </c>
      <c r="E434" s="41"/>
      <c r="F434" s="241" t="s">
        <v>3127</v>
      </c>
      <c r="G434" s="41"/>
      <c r="H434" s="41"/>
      <c r="I434" s="242"/>
      <c r="J434" s="41"/>
      <c r="K434" s="41"/>
      <c r="L434" s="45"/>
      <c r="M434" s="243"/>
      <c r="N434" s="244"/>
      <c r="O434" s="92"/>
      <c r="P434" s="92"/>
      <c r="Q434" s="92"/>
      <c r="R434" s="92"/>
      <c r="S434" s="92"/>
      <c r="T434" s="93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T434" s="18" t="s">
        <v>216</v>
      </c>
      <c r="AU434" s="18" t="s">
        <v>85</v>
      </c>
    </row>
    <row r="435" s="13" customFormat="1">
      <c r="A435" s="13"/>
      <c r="B435" s="245"/>
      <c r="C435" s="246"/>
      <c r="D435" s="247" t="s">
        <v>218</v>
      </c>
      <c r="E435" s="248" t="s">
        <v>1</v>
      </c>
      <c r="F435" s="249" t="s">
        <v>1458</v>
      </c>
      <c r="G435" s="246"/>
      <c r="H435" s="248" t="s">
        <v>1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5" t="s">
        <v>218</v>
      </c>
      <c r="AU435" s="255" t="s">
        <v>85</v>
      </c>
      <c r="AV435" s="13" t="s">
        <v>83</v>
      </c>
      <c r="AW435" s="13" t="s">
        <v>32</v>
      </c>
      <c r="AX435" s="13" t="s">
        <v>76</v>
      </c>
      <c r="AY435" s="255" t="s">
        <v>205</v>
      </c>
    </row>
    <row r="436" s="13" customFormat="1">
      <c r="A436" s="13"/>
      <c r="B436" s="245"/>
      <c r="C436" s="246"/>
      <c r="D436" s="247" t="s">
        <v>218</v>
      </c>
      <c r="E436" s="248" t="s">
        <v>1</v>
      </c>
      <c r="F436" s="249" t="s">
        <v>222</v>
      </c>
      <c r="G436" s="246"/>
      <c r="H436" s="248" t="s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5" t="s">
        <v>218</v>
      </c>
      <c r="AU436" s="255" t="s">
        <v>85</v>
      </c>
      <c r="AV436" s="13" t="s">
        <v>83</v>
      </c>
      <c r="AW436" s="13" t="s">
        <v>32</v>
      </c>
      <c r="AX436" s="13" t="s">
        <v>76</v>
      </c>
      <c r="AY436" s="255" t="s">
        <v>205</v>
      </c>
    </row>
    <row r="437" s="13" customFormat="1">
      <c r="A437" s="13"/>
      <c r="B437" s="245"/>
      <c r="C437" s="246"/>
      <c r="D437" s="247" t="s">
        <v>218</v>
      </c>
      <c r="E437" s="248" t="s">
        <v>1</v>
      </c>
      <c r="F437" s="249" t="s">
        <v>3113</v>
      </c>
      <c r="G437" s="246"/>
      <c r="H437" s="248" t="s">
        <v>1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5" t="s">
        <v>218</v>
      </c>
      <c r="AU437" s="255" t="s">
        <v>85</v>
      </c>
      <c r="AV437" s="13" t="s">
        <v>83</v>
      </c>
      <c r="AW437" s="13" t="s">
        <v>32</v>
      </c>
      <c r="AX437" s="13" t="s">
        <v>76</v>
      </c>
      <c r="AY437" s="255" t="s">
        <v>205</v>
      </c>
    </row>
    <row r="438" s="14" customFormat="1">
      <c r="A438" s="14"/>
      <c r="B438" s="256"/>
      <c r="C438" s="257"/>
      <c r="D438" s="247" t="s">
        <v>218</v>
      </c>
      <c r="E438" s="258" t="s">
        <v>1</v>
      </c>
      <c r="F438" s="259" t="s">
        <v>3128</v>
      </c>
      <c r="G438" s="257"/>
      <c r="H438" s="260">
        <v>8.8000000000000007</v>
      </c>
      <c r="I438" s="261"/>
      <c r="J438" s="257"/>
      <c r="K438" s="257"/>
      <c r="L438" s="262"/>
      <c r="M438" s="263"/>
      <c r="N438" s="264"/>
      <c r="O438" s="264"/>
      <c r="P438" s="264"/>
      <c r="Q438" s="264"/>
      <c r="R438" s="264"/>
      <c r="S438" s="264"/>
      <c r="T438" s="265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6" t="s">
        <v>218</v>
      </c>
      <c r="AU438" s="266" t="s">
        <v>85</v>
      </c>
      <c r="AV438" s="14" t="s">
        <v>85</v>
      </c>
      <c r="AW438" s="14" t="s">
        <v>32</v>
      </c>
      <c r="AX438" s="14" t="s">
        <v>76</v>
      </c>
      <c r="AY438" s="266" t="s">
        <v>205</v>
      </c>
    </row>
    <row r="439" s="15" customFormat="1">
      <c r="A439" s="15"/>
      <c r="B439" s="267"/>
      <c r="C439" s="268"/>
      <c r="D439" s="247" t="s">
        <v>218</v>
      </c>
      <c r="E439" s="269" t="s">
        <v>1</v>
      </c>
      <c r="F439" s="270" t="s">
        <v>229</v>
      </c>
      <c r="G439" s="268"/>
      <c r="H439" s="271">
        <v>8.8000000000000007</v>
      </c>
      <c r="I439" s="272"/>
      <c r="J439" s="268"/>
      <c r="K439" s="268"/>
      <c r="L439" s="273"/>
      <c r="M439" s="274"/>
      <c r="N439" s="275"/>
      <c r="O439" s="275"/>
      <c r="P439" s="275"/>
      <c r="Q439" s="275"/>
      <c r="R439" s="275"/>
      <c r="S439" s="275"/>
      <c r="T439" s="276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77" t="s">
        <v>218</v>
      </c>
      <c r="AU439" s="277" t="s">
        <v>85</v>
      </c>
      <c r="AV439" s="15" t="s">
        <v>213</v>
      </c>
      <c r="AW439" s="15" t="s">
        <v>32</v>
      </c>
      <c r="AX439" s="15" t="s">
        <v>83</v>
      </c>
      <c r="AY439" s="277" t="s">
        <v>205</v>
      </c>
    </row>
    <row r="440" s="12" customFormat="1" ht="22.8" customHeight="1">
      <c r="A440" s="12"/>
      <c r="B440" s="211"/>
      <c r="C440" s="212"/>
      <c r="D440" s="213" t="s">
        <v>75</v>
      </c>
      <c r="E440" s="225" t="s">
        <v>1580</v>
      </c>
      <c r="F440" s="225" t="s">
        <v>1581</v>
      </c>
      <c r="G440" s="212"/>
      <c r="H440" s="212"/>
      <c r="I440" s="215"/>
      <c r="J440" s="226">
        <f>BK440</f>
        <v>0</v>
      </c>
      <c r="K440" s="212"/>
      <c r="L440" s="217"/>
      <c r="M440" s="218"/>
      <c r="N440" s="219"/>
      <c r="O440" s="219"/>
      <c r="P440" s="220">
        <f>SUM(P441:P449)</f>
        <v>0</v>
      </c>
      <c r="Q440" s="219"/>
      <c r="R440" s="220">
        <f>SUM(R441:R449)</f>
        <v>0</v>
      </c>
      <c r="S440" s="219"/>
      <c r="T440" s="221">
        <f>SUM(T441:T449)</f>
        <v>0</v>
      </c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R440" s="222" t="s">
        <v>83</v>
      </c>
      <c r="AT440" s="223" t="s">
        <v>75</v>
      </c>
      <c r="AU440" s="223" t="s">
        <v>83</v>
      </c>
      <c r="AY440" s="222" t="s">
        <v>205</v>
      </c>
      <c r="BK440" s="224">
        <f>SUM(BK441:BK449)</f>
        <v>0</v>
      </c>
    </row>
    <row r="441" s="2" customFormat="1" ht="33" customHeight="1">
      <c r="A441" s="39"/>
      <c r="B441" s="40"/>
      <c r="C441" s="227" t="s">
        <v>544</v>
      </c>
      <c r="D441" s="227" t="s">
        <v>208</v>
      </c>
      <c r="E441" s="228" t="s">
        <v>3129</v>
      </c>
      <c r="F441" s="229" t="s">
        <v>3130</v>
      </c>
      <c r="G441" s="230" t="s">
        <v>357</v>
      </c>
      <c r="H441" s="231">
        <v>6.4809999999999999</v>
      </c>
      <c r="I441" s="232"/>
      <c r="J441" s="233">
        <f>ROUND(I441*H441,2)</f>
        <v>0</v>
      </c>
      <c r="K441" s="229" t="s">
        <v>212</v>
      </c>
      <c r="L441" s="45"/>
      <c r="M441" s="234" t="s">
        <v>1</v>
      </c>
      <c r="N441" s="235" t="s">
        <v>41</v>
      </c>
      <c r="O441" s="92"/>
      <c r="P441" s="236">
        <f>O441*H441</f>
        <v>0</v>
      </c>
      <c r="Q441" s="236">
        <v>0</v>
      </c>
      <c r="R441" s="236">
        <f>Q441*H441</f>
        <v>0</v>
      </c>
      <c r="S441" s="236">
        <v>0</v>
      </c>
      <c r="T441" s="237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8" t="s">
        <v>213</v>
      </c>
      <c r="AT441" s="238" t="s">
        <v>208</v>
      </c>
      <c r="AU441" s="238" t="s">
        <v>85</v>
      </c>
      <c r="AY441" s="18" t="s">
        <v>205</v>
      </c>
      <c r="BE441" s="239">
        <f>IF(N441="základní",J441,0)</f>
        <v>0</v>
      </c>
      <c r="BF441" s="239">
        <f>IF(N441="snížená",J441,0)</f>
        <v>0</v>
      </c>
      <c r="BG441" s="239">
        <f>IF(N441="zákl. přenesená",J441,0)</f>
        <v>0</v>
      </c>
      <c r="BH441" s="239">
        <f>IF(N441="sníž. přenesená",J441,0)</f>
        <v>0</v>
      </c>
      <c r="BI441" s="239">
        <f>IF(N441="nulová",J441,0)</f>
        <v>0</v>
      </c>
      <c r="BJ441" s="18" t="s">
        <v>83</v>
      </c>
      <c r="BK441" s="239">
        <f>ROUND(I441*H441,2)</f>
        <v>0</v>
      </c>
      <c r="BL441" s="18" t="s">
        <v>213</v>
      </c>
      <c r="BM441" s="238" t="s">
        <v>3131</v>
      </c>
    </row>
    <row r="442" s="2" customFormat="1">
      <c r="A442" s="39"/>
      <c r="B442" s="40"/>
      <c r="C442" s="41"/>
      <c r="D442" s="240" t="s">
        <v>216</v>
      </c>
      <c r="E442" s="41"/>
      <c r="F442" s="241" t="s">
        <v>3132</v>
      </c>
      <c r="G442" s="41"/>
      <c r="H442" s="41"/>
      <c r="I442" s="242"/>
      <c r="J442" s="41"/>
      <c r="K442" s="41"/>
      <c r="L442" s="45"/>
      <c r="M442" s="243"/>
      <c r="N442" s="244"/>
      <c r="O442" s="92"/>
      <c r="P442" s="92"/>
      <c r="Q442" s="92"/>
      <c r="R442" s="92"/>
      <c r="S442" s="92"/>
      <c r="T442" s="93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216</v>
      </c>
      <c r="AU442" s="18" t="s">
        <v>85</v>
      </c>
    </row>
    <row r="443" s="2" customFormat="1" ht="24.15" customHeight="1">
      <c r="A443" s="39"/>
      <c r="B443" s="40"/>
      <c r="C443" s="227" t="s">
        <v>550</v>
      </c>
      <c r="D443" s="227" t="s">
        <v>208</v>
      </c>
      <c r="E443" s="228" t="s">
        <v>1588</v>
      </c>
      <c r="F443" s="229" t="s">
        <v>1589</v>
      </c>
      <c r="G443" s="230" t="s">
        <v>357</v>
      </c>
      <c r="H443" s="231">
        <v>6.4809999999999999</v>
      </c>
      <c r="I443" s="232"/>
      <c r="J443" s="233">
        <f>ROUND(I443*H443,2)</f>
        <v>0</v>
      </c>
      <c r="K443" s="229" t="s">
        <v>212</v>
      </c>
      <c r="L443" s="45"/>
      <c r="M443" s="234" t="s">
        <v>1</v>
      </c>
      <c r="N443" s="235" t="s">
        <v>41</v>
      </c>
      <c r="O443" s="92"/>
      <c r="P443" s="236">
        <f>O443*H443</f>
        <v>0</v>
      </c>
      <c r="Q443" s="236">
        <v>0</v>
      </c>
      <c r="R443" s="236">
        <f>Q443*H443</f>
        <v>0</v>
      </c>
      <c r="S443" s="236">
        <v>0</v>
      </c>
      <c r="T443" s="237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38" t="s">
        <v>213</v>
      </c>
      <c r="AT443" s="238" t="s">
        <v>208</v>
      </c>
      <c r="AU443" s="238" t="s">
        <v>85</v>
      </c>
      <c r="AY443" s="18" t="s">
        <v>205</v>
      </c>
      <c r="BE443" s="239">
        <f>IF(N443="základní",J443,0)</f>
        <v>0</v>
      </c>
      <c r="BF443" s="239">
        <f>IF(N443="snížená",J443,0)</f>
        <v>0</v>
      </c>
      <c r="BG443" s="239">
        <f>IF(N443="zákl. přenesená",J443,0)</f>
        <v>0</v>
      </c>
      <c r="BH443" s="239">
        <f>IF(N443="sníž. přenesená",J443,0)</f>
        <v>0</v>
      </c>
      <c r="BI443" s="239">
        <f>IF(N443="nulová",J443,0)</f>
        <v>0</v>
      </c>
      <c r="BJ443" s="18" t="s">
        <v>83</v>
      </c>
      <c r="BK443" s="239">
        <f>ROUND(I443*H443,2)</f>
        <v>0</v>
      </c>
      <c r="BL443" s="18" t="s">
        <v>213</v>
      </c>
      <c r="BM443" s="238" t="s">
        <v>3133</v>
      </c>
    </row>
    <row r="444" s="2" customFormat="1">
      <c r="A444" s="39"/>
      <c r="B444" s="40"/>
      <c r="C444" s="41"/>
      <c r="D444" s="240" t="s">
        <v>216</v>
      </c>
      <c r="E444" s="41"/>
      <c r="F444" s="241" t="s">
        <v>1591</v>
      </c>
      <c r="G444" s="41"/>
      <c r="H444" s="41"/>
      <c r="I444" s="242"/>
      <c r="J444" s="41"/>
      <c r="K444" s="41"/>
      <c r="L444" s="45"/>
      <c r="M444" s="243"/>
      <c r="N444" s="244"/>
      <c r="O444" s="92"/>
      <c r="P444" s="92"/>
      <c r="Q444" s="92"/>
      <c r="R444" s="92"/>
      <c r="S444" s="92"/>
      <c r="T444" s="93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216</v>
      </c>
      <c r="AU444" s="18" t="s">
        <v>85</v>
      </c>
    </row>
    <row r="445" s="2" customFormat="1" ht="24.15" customHeight="1">
      <c r="A445" s="39"/>
      <c r="B445" s="40"/>
      <c r="C445" s="227" t="s">
        <v>556</v>
      </c>
      <c r="D445" s="227" t="s">
        <v>208</v>
      </c>
      <c r="E445" s="228" t="s">
        <v>1593</v>
      </c>
      <c r="F445" s="229" t="s">
        <v>1594</v>
      </c>
      <c r="G445" s="230" t="s">
        <v>357</v>
      </c>
      <c r="H445" s="231">
        <v>155.54400000000001</v>
      </c>
      <c r="I445" s="232"/>
      <c r="J445" s="233">
        <f>ROUND(I445*H445,2)</f>
        <v>0</v>
      </c>
      <c r="K445" s="229" t="s">
        <v>212</v>
      </c>
      <c r="L445" s="45"/>
      <c r="M445" s="234" t="s">
        <v>1</v>
      </c>
      <c r="N445" s="235" t="s">
        <v>41</v>
      </c>
      <c r="O445" s="92"/>
      <c r="P445" s="236">
        <f>O445*H445</f>
        <v>0</v>
      </c>
      <c r="Q445" s="236">
        <v>0</v>
      </c>
      <c r="R445" s="236">
        <f>Q445*H445</f>
        <v>0</v>
      </c>
      <c r="S445" s="236">
        <v>0</v>
      </c>
      <c r="T445" s="237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38" t="s">
        <v>213</v>
      </c>
      <c r="AT445" s="238" t="s">
        <v>208</v>
      </c>
      <c r="AU445" s="238" t="s">
        <v>85</v>
      </c>
      <c r="AY445" s="18" t="s">
        <v>205</v>
      </c>
      <c r="BE445" s="239">
        <f>IF(N445="základní",J445,0)</f>
        <v>0</v>
      </c>
      <c r="BF445" s="239">
        <f>IF(N445="snížená",J445,0)</f>
        <v>0</v>
      </c>
      <c r="BG445" s="239">
        <f>IF(N445="zákl. přenesená",J445,0)</f>
        <v>0</v>
      </c>
      <c r="BH445" s="239">
        <f>IF(N445="sníž. přenesená",J445,0)</f>
        <v>0</v>
      </c>
      <c r="BI445" s="239">
        <f>IF(N445="nulová",J445,0)</f>
        <v>0</v>
      </c>
      <c r="BJ445" s="18" t="s">
        <v>83</v>
      </c>
      <c r="BK445" s="239">
        <f>ROUND(I445*H445,2)</f>
        <v>0</v>
      </c>
      <c r="BL445" s="18" t="s">
        <v>213</v>
      </c>
      <c r="BM445" s="238" t="s">
        <v>3134</v>
      </c>
    </row>
    <row r="446" s="2" customFormat="1">
      <c r="A446" s="39"/>
      <c r="B446" s="40"/>
      <c r="C446" s="41"/>
      <c r="D446" s="240" t="s">
        <v>216</v>
      </c>
      <c r="E446" s="41"/>
      <c r="F446" s="241" t="s">
        <v>1596</v>
      </c>
      <c r="G446" s="41"/>
      <c r="H446" s="41"/>
      <c r="I446" s="242"/>
      <c r="J446" s="41"/>
      <c r="K446" s="41"/>
      <c r="L446" s="45"/>
      <c r="M446" s="243"/>
      <c r="N446" s="244"/>
      <c r="O446" s="92"/>
      <c r="P446" s="92"/>
      <c r="Q446" s="92"/>
      <c r="R446" s="92"/>
      <c r="S446" s="92"/>
      <c r="T446" s="93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T446" s="18" t="s">
        <v>216</v>
      </c>
      <c r="AU446" s="18" t="s">
        <v>85</v>
      </c>
    </row>
    <row r="447" s="14" customFormat="1">
      <c r="A447" s="14"/>
      <c r="B447" s="256"/>
      <c r="C447" s="257"/>
      <c r="D447" s="247" t="s">
        <v>218</v>
      </c>
      <c r="E447" s="257"/>
      <c r="F447" s="259" t="s">
        <v>3135</v>
      </c>
      <c r="G447" s="257"/>
      <c r="H447" s="260">
        <v>155.54400000000001</v>
      </c>
      <c r="I447" s="261"/>
      <c r="J447" s="257"/>
      <c r="K447" s="257"/>
      <c r="L447" s="262"/>
      <c r="M447" s="263"/>
      <c r="N447" s="264"/>
      <c r="O447" s="264"/>
      <c r="P447" s="264"/>
      <c r="Q447" s="264"/>
      <c r="R447" s="264"/>
      <c r="S447" s="264"/>
      <c r="T447" s="265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66" t="s">
        <v>218</v>
      </c>
      <c r="AU447" s="266" t="s">
        <v>85</v>
      </c>
      <c r="AV447" s="14" t="s">
        <v>85</v>
      </c>
      <c r="AW447" s="14" t="s">
        <v>4</v>
      </c>
      <c r="AX447" s="14" t="s">
        <v>83</v>
      </c>
      <c r="AY447" s="266" t="s">
        <v>205</v>
      </c>
    </row>
    <row r="448" s="2" customFormat="1" ht="44.25" customHeight="1">
      <c r="A448" s="39"/>
      <c r="B448" s="40"/>
      <c r="C448" s="227" t="s">
        <v>561</v>
      </c>
      <c r="D448" s="227" t="s">
        <v>208</v>
      </c>
      <c r="E448" s="228" t="s">
        <v>366</v>
      </c>
      <c r="F448" s="229" t="s">
        <v>367</v>
      </c>
      <c r="G448" s="230" t="s">
        <v>357</v>
      </c>
      <c r="H448" s="231">
        <v>6.4809999999999999</v>
      </c>
      <c r="I448" s="232"/>
      <c r="J448" s="233">
        <f>ROUND(I448*H448,2)</f>
        <v>0</v>
      </c>
      <c r="K448" s="229" t="s">
        <v>212</v>
      </c>
      <c r="L448" s="45"/>
      <c r="M448" s="234" t="s">
        <v>1</v>
      </c>
      <c r="N448" s="235" t="s">
        <v>41</v>
      </c>
      <c r="O448" s="92"/>
      <c r="P448" s="236">
        <f>O448*H448</f>
        <v>0</v>
      </c>
      <c r="Q448" s="236">
        <v>0</v>
      </c>
      <c r="R448" s="236">
        <f>Q448*H448</f>
        <v>0</v>
      </c>
      <c r="S448" s="236">
        <v>0</v>
      </c>
      <c r="T448" s="237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38" t="s">
        <v>213</v>
      </c>
      <c r="AT448" s="238" t="s">
        <v>208</v>
      </c>
      <c r="AU448" s="238" t="s">
        <v>85</v>
      </c>
      <c r="AY448" s="18" t="s">
        <v>205</v>
      </c>
      <c r="BE448" s="239">
        <f>IF(N448="základní",J448,0)</f>
        <v>0</v>
      </c>
      <c r="BF448" s="239">
        <f>IF(N448="snížená",J448,0)</f>
        <v>0</v>
      </c>
      <c r="BG448" s="239">
        <f>IF(N448="zákl. přenesená",J448,0)</f>
        <v>0</v>
      </c>
      <c r="BH448" s="239">
        <f>IF(N448="sníž. přenesená",J448,0)</f>
        <v>0</v>
      </c>
      <c r="BI448" s="239">
        <f>IF(N448="nulová",J448,0)</f>
        <v>0</v>
      </c>
      <c r="BJ448" s="18" t="s">
        <v>83</v>
      </c>
      <c r="BK448" s="239">
        <f>ROUND(I448*H448,2)</f>
        <v>0</v>
      </c>
      <c r="BL448" s="18" t="s">
        <v>213</v>
      </c>
      <c r="BM448" s="238" t="s">
        <v>3136</v>
      </c>
    </row>
    <row r="449" s="2" customFormat="1">
      <c r="A449" s="39"/>
      <c r="B449" s="40"/>
      <c r="C449" s="41"/>
      <c r="D449" s="240" t="s">
        <v>216</v>
      </c>
      <c r="E449" s="41"/>
      <c r="F449" s="241" t="s">
        <v>369</v>
      </c>
      <c r="G449" s="41"/>
      <c r="H449" s="41"/>
      <c r="I449" s="242"/>
      <c r="J449" s="41"/>
      <c r="K449" s="41"/>
      <c r="L449" s="45"/>
      <c r="M449" s="243"/>
      <c r="N449" s="244"/>
      <c r="O449" s="92"/>
      <c r="P449" s="92"/>
      <c r="Q449" s="92"/>
      <c r="R449" s="92"/>
      <c r="S449" s="92"/>
      <c r="T449" s="93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T449" s="18" t="s">
        <v>216</v>
      </c>
      <c r="AU449" s="18" t="s">
        <v>85</v>
      </c>
    </row>
    <row r="450" s="12" customFormat="1" ht="22.8" customHeight="1">
      <c r="A450" s="12"/>
      <c r="B450" s="211"/>
      <c r="C450" s="212"/>
      <c r="D450" s="213" t="s">
        <v>75</v>
      </c>
      <c r="E450" s="225" t="s">
        <v>1603</v>
      </c>
      <c r="F450" s="225" t="s">
        <v>1604</v>
      </c>
      <c r="G450" s="212"/>
      <c r="H450" s="212"/>
      <c r="I450" s="215"/>
      <c r="J450" s="226">
        <f>BK450</f>
        <v>0</v>
      </c>
      <c r="K450" s="212"/>
      <c r="L450" s="217"/>
      <c r="M450" s="218"/>
      <c r="N450" s="219"/>
      <c r="O450" s="219"/>
      <c r="P450" s="220">
        <f>SUM(P451:P452)</f>
        <v>0</v>
      </c>
      <c r="Q450" s="219"/>
      <c r="R450" s="220">
        <f>SUM(R451:R452)</f>
        <v>0</v>
      </c>
      <c r="S450" s="219"/>
      <c r="T450" s="221">
        <f>SUM(T451:T452)</f>
        <v>0</v>
      </c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R450" s="222" t="s">
        <v>83</v>
      </c>
      <c r="AT450" s="223" t="s">
        <v>75</v>
      </c>
      <c r="AU450" s="223" t="s">
        <v>83</v>
      </c>
      <c r="AY450" s="222" t="s">
        <v>205</v>
      </c>
      <c r="BK450" s="224">
        <f>SUM(BK451:BK452)</f>
        <v>0</v>
      </c>
    </row>
    <row r="451" s="2" customFormat="1" ht="24.15" customHeight="1">
      <c r="A451" s="39"/>
      <c r="B451" s="40"/>
      <c r="C451" s="227" t="s">
        <v>566</v>
      </c>
      <c r="D451" s="227" t="s">
        <v>208</v>
      </c>
      <c r="E451" s="228" t="s">
        <v>3137</v>
      </c>
      <c r="F451" s="229" t="s">
        <v>3138</v>
      </c>
      <c r="G451" s="230" t="s">
        <v>357</v>
      </c>
      <c r="H451" s="231">
        <v>43.911999999999999</v>
      </c>
      <c r="I451" s="232"/>
      <c r="J451" s="233">
        <f>ROUND(I451*H451,2)</f>
        <v>0</v>
      </c>
      <c r="K451" s="229" t="s">
        <v>212</v>
      </c>
      <c r="L451" s="45"/>
      <c r="M451" s="234" t="s">
        <v>1</v>
      </c>
      <c r="N451" s="235" t="s">
        <v>41</v>
      </c>
      <c r="O451" s="92"/>
      <c r="P451" s="236">
        <f>O451*H451</f>
        <v>0</v>
      </c>
      <c r="Q451" s="236">
        <v>0</v>
      </c>
      <c r="R451" s="236">
        <f>Q451*H451</f>
        <v>0</v>
      </c>
      <c r="S451" s="236">
        <v>0</v>
      </c>
      <c r="T451" s="237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38" t="s">
        <v>213</v>
      </c>
      <c r="AT451" s="238" t="s">
        <v>208</v>
      </c>
      <c r="AU451" s="238" t="s">
        <v>85</v>
      </c>
      <c r="AY451" s="18" t="s">
        <v>205</v>
      </c>
      <c r="BE451" s="239">
        <f>IF(N451="základní",J451,0)</f>
        <v>0</v>
      </c>
      <c r="BF451" s="239">
        <f>IF(N451="snížená",J451,0)</f>
        <v>0</v>
      </c>
      <c r="BG451" s="239">
        <f>IF(N451="zákl. přenesená",J451,0)</f>
        <v>0</v>
      </c>
      <c r="BH451" s="239">
        <f>IF(N451="sníž. přenesená",J451,0)</f>
        <v>0</v>
      </c>
      <c r="BI451" s="239">
        <f>IF(N451="nulová",J451,0)</f>
        <v>0</v>
      </c>
      <c r="BJ451" s="18" t="s">
        <v>83</v>
      </c>
      <c r="BK451" s="239">
        <f>ROUND(I451*H451,2)</f>
        <v>0</v>
      </c>
      <c r="BL451" s="18" t="s">
        <v>213</v>
      </c>
      <c r="BM451" s="238" t="s">
        <v>3139</v>
      </c>
    </row>
    <row r="452" s="2" customFormat="1">
      <c r="A452" s="39"/>
      <c r="B452" s="40"/>
      <c r="C452" s="41"/>
      <c r="D452" s="240" t="s">
        <v>216</v>
      </c>
      <c r="E452" s="41"/>
      <c r="F452" s="241" t="s">
        <v>3140</v>
      </c>
      <c r="G452" s="41"/>
      <c r="H452" s="41"/>
      <c r="I452" s="242"/>
      <c r="J452" s="41"/>
      <c r="K452" s="41"/>
      <c r="L452" s="45"/>
      <c r="M452" s="243"/>
      <c r="N452" s="244"/>
      <c r="O452" s="92"/>
      <c r="P452" s="92"/>
      <c r="Q452" s="92"/>
      <c r="R452" s="92"/>
      <c r="S452" s="92"/>
      <c r="T452" s="93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T452" s="18" t="s">
        <v>216</v>
      </c>
      <c r="AU452" s="18" t="s">
        <v>85</v>
      </c>
    </row>
    <row r="453" s="12" customFormat="1" ht="22.8" customHeight="1">
      <c r="A453" s="12"/>
      <c r="B453" s="211"/>
      <c r="C453" s="212"/>
      <c r="D453" s="213" t="s">
        <v>75</v>
      </c>
      <c r="E453" s="225" t="s">
        <v>3141</v>
      </c>
      <c r="F453" s="225" t="s">
        <v>3142</v>
      </c>
      <c r="G453" s="212"/>
      <c r="H453" s="212"/>
      <c r="I453" s="215"/>
      <c r="J453" s="226">
        <f>BK453</f>
        <v>0</v>
      </c>
      <c r="K453" s="212"/>
      <c r="L453" s="217"/>
      <c r="M453" s="218"/>
      <c r="N453" s="219"/>
      <c r="O453" s="219"/>
      <c r="P453" s="220">
        <f>SUM(P454:P463)</f>
        <v>0</v>
      </c>
      <c r="Q453" s="219"/>
      <c r="R453" s="220">
        <f>SUM(R454:R463)</f>
        <v>0</v>
      </c>
      <c r="S453" s="219"/>
      <c r="T453" s="221">
        <f>SUM(T454:T463)</f>
        <v>0</v>
      </c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R453" s="222" t="s">
        <v>83</v>
      </c>
      <c r="AT453" s="223" t="s">
        <v>75</v>
      </c>
      <c r="AU453" s="223" t="s">
        <v>83</v>
      </c>
      <c r="AY453" s="222" t="s">
        <v>205</v>
      </c>
      <c r="BK453" s="224">
        <f>SUM(BK454:BK463)</f>
        <v>0</v>
      </c>
    </row>
    <row r="454" s="2" customFormat="1" ht="16.5" customHeight="1">
      <c r="A454" s="39"/>
      <c r="B454" s="40"/>
      <c r="C454" s="227" t="s">
        <v>572</v>
      </c>
      <c r="D454" s="227" t="s">
        <v>208</v>
      </c>
      <c r="E454" s="228" t="s">
        <v>3143</v>
      </c>
      <c r="F454" s="229" t="s">
        <v>3144</v>
      </c>
      <c r="G454" s="230" t="s">
        <v>3145</v>
      </c>
      <c r="H454" s="231">
        <v>1</v>
      </c>
      <c r="I454" s="232"/>
      <c r="J454" s="233">
        <f>ROUND(I454*H454,2)</f>
        <v>0</v>
      </c>
      <c r="K454" s="229" t="s">
        <v>1</v>
      </c>
      <c r="L454" s="45"/>
      <c r="M454" s="234" t="s">
        <v>1</v>
      </c>
      <c r="N454" s="235" t="s">
        <v>41</v>
      </c>
      <c r="O454" s="92"/>
      <c r="P454" s="236">
        <f>O454*H454</f>
        <v>0</v>
      </c>
      <c r="Q454" s="236">
        <v>0</v>
      </c>
      <c r="R454" s="236">
        <f>Q454*H454</f>
        <v>0</v>
      </c>
      <c r="S454" s="236">
        <v>0</v>
      </c>
      <c r="T454" s="237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38" t="s">
        <v>213</v>
      </c>
      <c r="AT454" s="238" t="s">
        <v>208</v>
      </c>
      <c r="AU454" s="238" t="s">
        <v>85</v>
      </c>
      <c r="AY454" s="18" t="s">
        <v>205</v>
      </c>
      <c r="BE454" s="239">
        <f>IF(N454="základní",J454,0)</f>
        <v>0</v>
      </c>
      <c r="BF454" s="239">
        <f>IF(N454="snížená",J454,0)</f>
        <v>0</v>
      </c>
      <c r="BG454" s="239">
        <f>IF(N454="zákl. přenesená",J454,0)</f>
        <v>0</v>
      </c>
      <c r="BH454" s="239">
        <f>IF(N454="sníž. přenesená",J454,0)</f>
        <v>0</v>
      </c>
      <c r="BI454" s="239">
        <f>IF(N454="nulová",J454,0)</f>
        <v>0</v>
      </c>
      <c r="BJ454" s="18" t="s">
        <v>83</v>
      </c>
      <c r="BK454" s="239">
        <f>ROUND(I454*H454,2)</f>
        <v>0</v>
      </c>
      <c r="BL454" s="18" t="s">
        <v>213</v>
      </c>
      <c r="BM454" s="238" t="s">
        <v>3146</v>
      </c>
    </row>
    <row r="455" s="14" customFormat="1">
      <c r="A455" s="14"/>
      <c r="B455" s="256"/>
      <c r="C455" s="257"/>
      <c r="D455" s="247" t="s">
        <v>218</v>
      </c>
      <c r="E455" s="258" t="s">
        <v>1</v>
      </c>
      <c r="F455" s="259" t="s">
        <v>83</v>
      </c>
      <c r="G455" s="257"/>
      <c r="H455" s="260">
        <v>1</v>
      </c>
      <c r="I455" s="261"/>
      <c r="J455" s="257"/>
      <c r="K455" s="257"/>
      <c r="L455" s="262"/>
      <c r="M455" s="263"/>
      <c r="N455" s="264"/>
      <c r="O455" s="264"/>
      <c r="P455" s="264"/>
      <c r="Q455" s="264"/>
      <c r="R455" s="264"/>
      <c r="S455" s="264"/>
      <c r="T455" s="26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6" t="s">
        <v>218</v>
      </c>
      <c r="AU455" s="266" t="s">
        <v>85</v>
      </c>
      <c r="AV455" s="14" t="s">
        <v>85</v>
      </c>
      <c r="AW455" s="14" t="s">
        <v>32</v>
      </c>
      <c r="AX455" s="14" t="s">
        <v>83</v>
      </c>
      <c r="AY455" s="266" t="s">
        <v>205</v>
      </c>
    </row>
    <row r="456" s="2" customFormat="1" ht="16.5" customHeight="1">
      <c r="A456" s="39"/>
      <c r="B456" s="40"/>
      <c r="C456" s="227" t="s">
        <v>577</v>
      </c>
      <c r="D456" s="227" t="s">
        <v>208</v>
      </c>
      <c r="E456" s="228" t="s">
        <v>3147</v>
      </c>
      <c r="F456" s="229" t="s">
        <v>3148</v>
      </c>
      <c r="G456" s="230" t="s">
        <v>3145</v>
      </c>
      <c r="H456" s="231">
        <v>1</v>
      </c>
      <c r="I456" s="232"/>
      <c r="J456" s="233">
        <f>ROUND(I456*H456,2)</f>
        <v>0</v>
      </c>
      <c r="K456" s="229" t="s">
        <v>1</v>
      </c>
      <c r="L456" s="45"/>
      <c r="M456" s="234" t="s">
        <v>1</v>
      </c>
      <c r="N456" s="235" t="s">
        <v>41</v>
      </c>
      <c r="O456" s="92"/>
      <c r="P456" s="236">
        <f>O456*H456</f>
        <v>0</v>
      </c>
      <c r="Q456" s="236">
        <v>0</v>
      </c>
      <c r="R456" s="236">
        <f>Q456*H456</f>
        <v>0</v>
      </c>
      <c r="S456" s="236">
        <v>0</v>
      </c>
      <c r="T456" s="237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38" t="s">
        <v>213</v>
      </c>
      <c r="AT456" s="238" t="s">
        <v>208</v>
      </c>
      <c r="AU456" s="238" t="s">
        <v>85</v>
      </c>
      <c r="AY456" s="18" t="s">
        <v>205</v>
      </c>
      <c r="BE456" s="239">
        <f>IF(N456="základní",J456,0)</f>
        <v>0</v>
      </c>
      <c r="BF456" s="239">
        <f>IF(N456="snížená",J456,0)</f>
        <v>0</v>
      </c>
      <c r="BG456" s="239">
        <f>IF(N456="zákl. přenesená",J456,0)</f>
        <v>0</v>
      </c>
      <c r="BH456" s="239">
        <f>IF(N456="sníž. přenesená",J456,0)</f>
        <v>0</v>
      </c>
      <c r="BI456" s="239">
        <f>IF(N456="nulová",J456,0)</f>
        <v>0</v>
      </c>
      <c r="BJ456" s="18" t="s">
        <v>83</v>
      </c>
      <c r="BK456" s="239">
        <f>ROUND(I456*H456,2)</f>
        <v>0</v>
      </c>
      <c r="BL456" s="18" t="s">
        <v>213</v>
      </c>
      <c r="BM456" s="238" t="s">
        <v>3149</v>
      </c>
    </row>
    <row r="457" s="13" customFormat="1">
      <c r="A457" s="13"/>
      <c r="B457" s="245"/>
      <c r="C457" s="246"/>
      <c r="D457" s="247" t="s">
        <v>218</v>
      </c>
      <c r="E457" s="248" t="s">
        <v>1</v>
      </c>
      <c r="F457" s="249" t="s">
        <v>3150</v>
      </c>
      <c r="G457" s="246"/>
      <c r="H457" s="248" t="s">
        <v>1</v>
      </c>
      <c r="I457" s="250"/>
      <c r="J457" s="246"/>
      <c r="K457" s="246"/>
      <c r="L457" s="251"/>
      <c r="M457" s="252"/>
      <c r="N457" s="253"/>
      <c r="O457" s="253"/>
      <c r="P457" s="253"/>
      <c r="Q457" s="253"/>
      <c r="R457" s="253"/>
      <c r="S457" s="253"/>
      <c r="T457" s="254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5" t="s">
        <v>218</v>
      </c>
      <c r="AU457" s="255" t="s">
        <v>85</v>
      </c>
      <c r="AV457" s="13" t="s">
        <v>83</v>
      </c>
      <c r="AW457" s="13" t="s">
        <v>32</v>
      </c>
      <c r="AX457" s="13" t="s">
        <v>76</v>
      </c>
      <c r="AY457" s="255" t="s">
        <v>205</v>
      </c>
    </row>
    <row r="458" s="13" customFormat="1">
      <c r="A458" s="13"/>
      <c r="B458" s="245"/>
      <c r="C458" s="246"/>
      <c r="D458" s="247" t="s">
        <v>218</v>
      </c>
      <c r="E458" s="248" t="s">
        <v>1</v>
      </c>
      <c r="F458" s="249" t="s">
        <v>222</v>
      </c>
      <c r="G458" s="246"/>
      <c r="H458" s="248" t="s">
        <v>1</v>
      </c>
      <c r="I458" s="250"/>
      <c r="J458" s="246"/>
      <c r="K458" s="246"/>
      <c r="L458" s="251"/>
      <c r="M458" s="252"/>
      <c r="N458" s="253"/>
      <c r="O458" s="253"/>
      <c r="P458" s="253"/>
      <c r="Q458" s="253"/>
      <c r="R458" s="253"/>
      <c r="S458" s="253"/>
      <c r="T458" s="254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5" t="s">
        <v>218</v>
      </c>
      <c r="AU458" s="255" t="s">
        <v>85</v>
      </c>
      <c r="AV458" s="13" t="s">
        <v>83</v>
      </c>
      <c r="AW458" s="13" t="s">
        <v>32</v>
      </c>
      <c r="AX458" s="13" t="s">
        <v>76</v>
      </c>
      <c r="AY458" s="255" t="s">
        <v>205</v>
      </c>
    </row>
    <row r="459" s="14" customFormat="1">
      <c r="A459" s="14"/>
      <c r="B459" s="256"/>
      <c r="C459" s="257"/>
      <c r="D459" s="247" t="s">
        <v>218</v>
      </c>
      <c r="E459" s="258" t="s">
        <v>1</v>
      </c>
      <c r="F459" s="259" t="s">
        <v>83</v>
      </c>
      <c r="G459" s="257"/>
      <c r="H459" s="260">
        <v>1</v>
      </c>
      <c r="I459" s="261"/>
      <c r="J459" s="257"/>
      <c r="K459" s="257"/>
      <c r="L459" s="262"/>
      <c r="M459" s="263"/>
      <c r="N459" s="264"/>
      <c r="O459" s="264"/>
      <c r="P459" s="264"/>
      <c r="Q459" s="264"/>
      <c r="R459" s="264"/>
      <c r="S459" s="264"/>
      <c r="T459" s="265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66" t="s">
        <v>218</v>
      </c>
      <c r="AU459" s="266" t="s">
        <v>85</v>
      </c>
      <c r="AV459" s="14" t="s">
        <v>85</v>
      </c>
      <c r="AW459" s="14" t="s">
        <v>32</v>
      </c>
      <c r="AX459" s="14" t="s">
        <v>83</v>
      </c>
      <c r="AY459" s="266" t="s">
        <v>205</v>
      </c>
    </row>
    <row r="460" s="2" customFormat="1" ht="16.5" customHeight="1">
      <c r="A460" s="39"/>
      <c r="B460" s="40"/>
      <c r="C460" s="227" t="s">
        <v>581</v>
      </c>
      <c r="D460" s="227" t="s">
        <v>208</v>
      </c>
      <c r="E460" s="228" t="s">
        <v>3151</v>
      </c>
      <c r="F460" s="229" t="s">
        <v>3152</v>
      </c>
      <c r="G460" s="230" t="s">
        <v>933</v>
      </c>
      <c r="H460" s="231">
        <v>1</v>
      </c>
      <c r="I460" s="232"/>
      <c r="J460" s="233">
        <f>ROUND(I460*H460,2)</f>
        <v>0</v>
      </c>
      <c r="K460" s="229" t="s">
        <v>1</v>
      </c>
      <c r="L460" s="45"/>
      <c r="M460" s="234" t="s">
        <v>1</v>
      </c>
      <c r="N460" s="235" t="s">
        <v>41</v>
      </c>
      <c r="O460" s="92"/>
      <c r="P460" s="236">
        <f>O460*H460</f>
        <v>0</v>
      </c>
      <c r="Q460" s="236">
        <v>0</v>
      </c>
      <c r="R460" s="236">
        <f>Q460*H460</f>
        <v>0</v>
      </c>
      <c r="S460" s="236">
        <v>0</v>
      </c>
      <c r="T460" s="237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38" t="s">
        <v>213</v>
      </c>
      <c r="AT460" s="238" t="s">
        <v>208</v>
      </c>
      <c r="AU460" s="238" t="s">
        <v>85</v>
      </c>
      <c r="AY460" s="18" t="s">
        <v>205</v>
      </c>
      <c r="BE460" s="239">
        <f>IF(N460="základní",J460,0)</f>
        <v>0</v>
      </c>
      <c r="BF460" s="239">
        <f>IF(N460="snížená",J460,0)</f>
        <v>0</v>
      </c>
      <c r="BG460" s="239">
        <f>IF(N460="zákl. přenesená",J460,0)</f>
        <v>0</v>
      </c>
      <c r="BH460" s="239">
        <f>IF(N460="sníž. přenesená",J460,0)</f>
        <v>0</v>
      </c>
      <c r="BI460" s="239">
        <f>IF(N460="nulová",J460,0)</f>
        <v>0</v>
      </c>
      <c r="BJ460" s="18" t="s">
        <v>83</v>
      </c>
      <c r="BK460" s="239">
        <f>ROUND(I460*H460,2)</f>
        <v>0</v>
      </c>
      <c r="BL460" s="18" t="s">
        <v>213</v>
      </c>
      <c r="BM460" s="238" t="s">
        <v>3153</v>
      </c>
    </row>
    <row r="461" s="13" customFormat="1">
      <c r="A461" s="13"/>
      <c r="B461" s="245"/>
      <c r="C461" s="246"/>
      <c r="D461" s="247" t="s">
        <v>218</v>
      </c>
      <c r="E461" s="248" t="s">
        <v>1</v>
      </c>
      <c r="F461" s="249" t="s">
        <v>3154</v>
      </c>
      <c r="G461" s="246"/>
      <c r="H461" s="248" t="s">
        <v>1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5" t="s">
        <v>218</v>
      </c>
      <c r="AU461" s="255" t="s">
        <v>85</v>
      </c>
      <c r="AV461" s="13" t="s">
        <v>83</v>
      </c>
      <c r="AW461" s="13" t="s">
        <v>32</v>
      </c>
      <c r="AX461" s="13" t="s">
        <v>76</v>
      </c>
      <c r="AY461" s="255" t="s">
        <v>205</v>
      </c>
    </row>
    <row r="462" s="13" customFormat="1">
      <c r="A462" s="13"/>
      <c r="B462" s="245"/>
      <c r="C462" s="246"/>
      <c r="D462" s="247" t="s">
        <v>218</v>
      </c>
      <c r="E462" s="248" t="s">
        <v>1</v>
      </c>
      <c r="F462" s="249" t="s">
        <v>3155</v>
      </c>
      <c r="G462" s="246"/>
      <c r="H462" s="248" t="s">
        <v>1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5" t="s">
        <v>218</v>
      </c>
      <c r="AU462" s="255" t="s">
        <v>85</v>
      </c>
      <c r="AV462" s="13" t="s">
        <v>83</v>
      </c>
      <c r="AW462" s="13" t="s">
        <v>32</v>
      </c>
      <c r="AX462" s="13" t="s">
        <v>76</v>
      </c>
      <c r="AY462" s="255" t="s">
        <v>205</v>
      </c>
    </row>
    <row r="463" s="14" customFormat="1">
      <c r="A463" s="14"/>
      <c r="B463" s="256"/>
      <c r="C463" s="257"/>
      <c r="D463" s="247" t="s">
        <v>218</v>
      </c>
      <c r="E463" s="258" t="s">
        <v>1</v>
      </c>
      <c r="F463" s="259" t="s">
        <v>83</v>
      </c>
      <c r="G463" s="257"/>
      <c r="H463" s="260">
        <v>1</v>
      </c>
      <c r="I463" s="261"/>
      <c r="J463" s="257"/>
      <c r="K463" s="257"/>
      <c r="L463" s="262"/>
      <c r="M463" s="263"/>
      <c r="N463" s="264"/>
      <c r="O463" s="264"/>
      <c r="P463" s="264"/>
      <c r="Q463" s="264"/>
      <c r="R463" s="264"/>
      <c r="S463" s="264"/>
      <c r="T463" s="26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66" t="s">
        <v>218</v>
      </c>
      <c r="AU463" s="266" t="s">
        <v>85</v>
      </c>
      <c r="AV463" s="14" t="s">
        <v>85</v>
      </c>
      <c r="AW463" s="14" t="s">
        <v>32</v>
      </c>
      <c r="AX463" s="14" t="s">
        <v>83</v>
      </c>
      <c r="AY463" s="266" t="s">
        <v>205</v>
      </c>
    </row>
    <row r="464" s="12" customFormat="1" ht="25.92" customHeight="1">
      <c r="A464" s="12"/>
      <c r="B464" s="211"/>
      <c r="C464" s="212"/>
      <c r="D464" s="213" t="s">
        <v>75</v>
      </c>
      <c r="E464" s="214" t="s">
        <v>1610</v>
      </c>
      <c r="F464" s="214" t="s">
        <v>1611</v>
      </c>
      <c r="G464" s="212"/>
      <c r="H464" s="212"/>
      <c r="I464" s="215"/>
      <c r="J464" s="216">
        <f>BK464</f>
        <v>0</v>
      </c>
      <c r="K464" s="212"/>
      <c r="L464" s="217"/>
      <c r="M464" s="218"/>
      <c r="N464" s="219"/>
      <c r="O464" s="219"/>
      <c r="P464" s="220">
        <f>P465+P693+P906+P1123+P1152+P1163+P1183+P1192</f>
        <v>0</v>
      </c>
      <c r="Q464" s="219"/>
      <c r="R464" s="220">
        <f>R465+R693+R906+R1123+R1152+R1163+R1183+R1192</f>
        <v>1.2893059699999996</v>
      </c>
      <c r="S464" s="219"/>
      <c r="T464" s="221">
        <f>T465+T693+T906+T1123+T1152+T1163+T1183+T1192</f>
        <v>0</v>
      </c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R464" s="222" t="s">
        <v>85</v>
      </c>
      <c r="AT464" s="223" t="s">
        <v>75</v>
      </c>
      <c r="AU464" s="223" t="s">
        <v>76</v>
      </c>
      <c r="AY464" s="222" t="s">
        <v>205</v>
      </c>
      <c r="BK464" s="224">
        <f>BK465+BK693+BK906+BK1123+BK1152+BK1163+BK1183+BK1192</f>
        <v>0</v>
      </c>
    </row>
    <row r="465" s="12" customFormat="1" ht="22.8" customHeight="1">
      <c r="A465" s="12"/>
      <c r="B465" s="211"/>
      <c r="C465" s="212"/>
      <c r="D465" s="213" t="s">
        <v>75</v>
      </c>
      <c r="E465" s="225" t="s">
        <v>2001</v>
      </c>
      <c r="F465" s="225" t="s">
        <v>2002</v>
      </c>
      <c r="G465" s="212"/>
      <c r="H465" s="212"/>
      <c r="I465" s="215"/>
      <c r="J465" s="226">
        <f>BK465</f>
        <v>0</v>
      </c>
      <c r="K465" s="212"/>
      <c r="L465" s="217"/>
      <c r="M465" s="218"/>
      <c r="N465" s="219"/>
      <c r="O465" s="219"/>
      <c r="P465" s="220">
        <f>SUM(P466:P692)</f>
        <v>0</v>
      </c>
      <c r="Q465" s="219"/>
      <c r="R465" s="220">
        <f>SUM(R466:R692)</f>
        <v>0.4343282</v>
      </c>
      <c r="S465" s="219"/>
      <c r="T465" s="221">
        <f>SUM(T466:T692)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22" t="s">
        <v>85</v>
      </c>
      <c r="AT465" s="223" t="s">
        <v>75</v>
      </c>
      <c r="AU465" s="223" t="s">
        <v>83</v>
      </c>
      <c r="AY465" s="222" t="s">
        <v>205</v>
      </c>
      <c r="BK465" s="224">
        <f>SUM(BK466:BK692)</f>
        <v>0</v>
      </c>
    </row>
    <row r="466" s="2" customFormat="1" ht="21.75" customHeight="1">
      <c r="A466" s="39"/>
      <c r="B466" s="40"/>
      <c r="C466" s="227" t="s">
        <v>585</v>
      </c>
      <c r="D466" s="227" t="s">
        <v>208</v>
      </c>
      <c r="E466" s="228" t="s">
        <v>3156</v>
      </c>
      <c r="F466" s="229" t="s">
        <v>3157</v>
      </c>
      <c r="G466" s="230" t="s">
        <v>255</v>
      </c>
      <c r="H466" s="231">
        <v>32.380000000000003</v>
      </c>
      <c r="I466" s="232"/>
      <c r="J466" s="233">
        <f>ROUND(I466*H466,2)</f>
        <v>0</v>
      </c>
      <c r="K466" s="229" t="s">
        <v>212</v>
      </c>
      <c r="L466" s="45"/>
      <c r="M466" s="234" t="s">
        <v>1</v>
      </c>
      <c r="N466" s="235" t="s">
        <v>41</v>
      </c>
      <c r="O466" s="92"/>
      <c r="P466" s="236">
        <f>O466*H466</f>
        <v>0</v>
      </c>
      <c r="Q466" s="236">
        <v>0.0016800000000000001</v>
      </c>
      <c r="R466" s="236">
        <f>Q466*H466</f>
        <v>0.054398400000000006</v>
      </c>
      <c r="S466" s="236">
        <v>0</v>
      </c>
      <c r="T466" s="237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38" t="s">
        <v>303</v>
      </c>
      <c r="AT466" s="238" t="s">
        <v>208</v>
      </c>
      <c r="AU466" s="238" t="s">
        <v>85</v>
      </c>
      <c r="AY466" s="18" t="s">
        <v>205</v>
      </c>
      <c r="BE466" s="239">
        <f>IF(N466="základní",J466,0)</f>
        <v>0</v>
      </c>
      <c r="BF466" s="239">
        <f>IF(N466="snížená",J466,0)</f>
        <v>0</v>
      </c>
      <c r="BG466" s="239">
        <f>IF(N466="zákl. přenesená",J466,0)</f>
        <v>0</v>
      </c>
      <c r="BH466" s="239">
        <f>IF(N466="sníž. přenesená",J466,0)</f>
        <v>0</v>
      </c>
      <c r="BI466" s="239">
        <f>IF(N466="nulová",J466,0)</f>
        <v>0</v>
      </c>
      <c r="BJ466" s="18" t="s">
        <v>83</v>
      </c>
      <c r="BK466" s="239">
        <f>ROUND(I466*H466,2)</f>
        <v>0</v>
      </c>
      <c r="BL466" s="18" t="s">
        <v>303</v>
      </c>
      <c r="BM466" s="238" t="s">
        <v>3158</v>
      </c>
    </row>
    <row r="467" s="2" customFormat="1">
      <c r="A467" s="39"/>
      <c r="B467" s="40"/>
      <c r="C467" s="41"/>
      <c r="D467" s="240" t="s">
        <v>216</v>
      </c>
      <c r="E467" s="41"/>
      <c r="F467" s="241" t="s">
        <v>3159</v>
      </c>
      <c r="G467" s="41"/>
      <c r="H467" s="41"/>
      <c r="I467" s="242"/>
      <c r="J467" s="41"/>
      <c r="K467" s="41"/>
      <c r="L467" s="45"/>
      <c r="M467" s="243"/>
      <c r="N467" s="244"/>
      <c r="O467" s="92"/>
      <c r="P467" s="92"/>
      <c r="Q467" s="92"/>
      <c r="R467" s="92"/>
      <c r="S467" s="92"/>
      <c r="T467" s="93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T467" s="18" t="s">
        <v>216</v>
      </c>
      <c r="AU467" s="18" t="s">
        <v>85</v>
      </c>
    </row>
    <row r="468" s="13" customFormat="1">
      <c r="A468" s="13"/>
      <c r="B468" s="245"/>
      <c r="C468" s="246"/>
      <c r="D468" s="247" t="s">
        <v>218</v>
      </c>
      <c r="E468" s="248" t="s">
        <v>1</v>
      </c>
      <c r="F468" s="249" t="s">
        <v>1458</v>
      </c>
      <c r="G468" s="246"/>
      <c r="H468" s="248" t="s">
        <v>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5" t="s">
        <v>218</v>
      </c>
      <c r="AU468" s="255" t="s">
        <v>85</v>
      </c>
      <c r="AV468" s="13" t="s">
        <v>83</v>
      </c>
      <c r="AW468" s="13" t="s">
        <v>32</v>
      </c>
      <c r="AX468" s="13" t="s">
        <v>76</v>
      </c>
      <c r="AY468" s="255" t="s">
        <v>205</v>
      </c>
    </row>
    <row r="469" s="13" customFormat="1">
      <c r="A469" s="13"/>
      <c r="B469" s="245"/>
      <c r="C469" s="246"/>
      <c r="D469" s="247" t="s">
        <v>218</v>
      </c>
      <c r="E469" s="248" t="s">
        <v>1</v>
      </c>
      <c r="F469" s="249" t="s">
        <v>220</v>
      </c>
      <c r="G469" s="246"/>
      <c r="H469" s="248" t="s">
        <v>1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5" t="s">
        <v>218</v>
      </c>
      <c r="AU469" s="255" t="s">
        <v>85</v>
      </c>
      <c r="AV469" s="13" t="s">
        <v>83</v>
      </c>
      <c r="AW469" s="13" t="s">
        <v>32</v>
      </c>
      <c r="AX469" s="13" t="s">
        <v>76</v>
      </c>
      <c r="AY469" s="255" t="s">
        <v>205</v>
      </c>
    </row>
    <row r="470" s="13" customFormat="1">
      <c r="A470" s="13"/>
      <c r="B470" s="245"/>
      <c r="C470" s="246"/>
      <c r="D470" s="247" t="s">
        <v>218</v>
      </c>
      <c r="E470" s="248" t="s">
        <v>1</v>
      </c>
      <c r="F470" s="249" t="s">
        <v>222</v>
      </c>
      <c r="G470" s="246"/>
      <c r="H470" s="248" t="s">
        <v>1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5" t="s">
        <v>218</v>
      </c>
      <c r="AU470" s="255" t="s">
        <v>85</v>
      </c>
      <c r="AV470" s="13" t="s">
        <v>83</v>
      </c>
      <c r="AW470" s="13" t="s">
        <v>32</v>
      </c>
      <c r="AX470" s="13" t="s">
        <v>76</v>
      </c>
      <c r="AY470" s="255" t="s">
        <v>205</v>
      </c>
    </row>
    <row r="471" s="13" customFormat="1">
      <c r="A471" s="13"/>
      <c r="B471" s="245"/>
      <c r="C471" s="246"/>
      <c r="D471" s="247" t="s">
        <v>218</v>
      </c>
      <c r="E471" s="248" t="s">
        <v>1</v>
      </c>
      <c r="F471" s="249" t="s">
        <v>3160</v>
      </c>
      <c r="G471" s="246"/>
      <c r="H471" s="248" t="s">
        <v>1</v>
      </c>
      <c r="I471" s="250"/>
      <c r="J471" s="246"/>
      <c r="K471" s="246"/>
      <c r="L471" s="251"/>
      <c r="M471" s="252"/>
      <c r="N471" s="253"/>
      <c r="O471" s="253"/>
      <c r="P471" s="253"/>
      <c r="Q471" s="253"/>
      <c r="R471" s="253"/>
      <c r="S471" s="253"/>
      <c r="T471" s="254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5" t="s">
        <v>218</v>
      </c>
      <c r="AU471" s="255" t="s">
        <v>85</v>
      </c>
      <c r="AV471" s="13" t="s">
        <v>83</v>
      </c>
      <c r="AW471" s="13" t="s">
        <v>32</v>
      </c>
      <c r="AX471" s="13" t="s">
        <v>76</v>
      </c>
      <c r="AY471" s="255" t="s">
        <v>205</v>
      </c>
    </row>
    <row r="472" s="13" customFormat="1">
      <c r="A472" s="13"/>
      <c r="B472" s="245"/>
      <c r="C472" s="246"/>
      <c r="D472" s="247" t="s">
        <v>218</v>
      </c>
      <c r="E472" s="248" t="s">
        <v>1</v>
      </c>
      <c r="F472" s="249" t="s">
        <v>3161</v>
      </c>
      <c r="G472" s="246"/>
      <c r="H472" s="248" t="s">
        <v>1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5" t="s">
        <v>218</v>
      </c>
      <c r="AU472" s="255" t="s">
        <v>85</v>
      </c>
      <c r="AV472" s="13" t="s">
        <v>83</v>
      </c>
      <c r="AW472" s="13" t="s">
        <v>32</v>
      </c>
      <c r="AX472" s="13" t="s">
        <v>76</v>
      </c>
      <c r="AY472" s="255" t="s">
        <v>205</v>
      </c>
    </row>
    <row r="473" s="13" customFormat="1">
      <c r="A473" s="13"/>
      <c r="B473" s="245"/>
      <c r="C473" s="246"/>
      <c r="D473" s="247" t="s">
        <v>218</v>
      </c>
      <c r="E473" s="248" t="s">
        <v>1</v>
      </c>
      <c r="F473" s="249" t="s">
        <v>3162</v>
      </c>
      <c r="G473" s="246"/>
      <c r="H473" s="248" t="s">
        <v>1</v>
      </c>
      <c r="I473" s="250"/>
      <c r="J473" s="246"/>
      <c r="K473" s="246"/>
      <c r="L473" s="251"/>
      <c r="M473" s="252"/>
      <c r="N473" s="253"/>
      <c r="O473" s="253"/>
      <c r="P473" s="253"/>
      <c r="Q473" s="253"/>
      <c r="R473" s="253"/>
      <c r="S473" s="253"/>
      <c r="T473" s="254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5" t="s">
        <v>218</v>
      </c>
      <c r="AU473" s="255" t="s">
        <v>85</v>
      </c>
      <c r="AV473" s="13" t="s">
        <v>83</v>
      </c>
      <c r="AW473" s="13" t="s">
        <v>32</v>
      </c>
      <c r="AX473" s="13" t="s">
        <v>76</v>
      </c>
      <c r="AY473" s="255" t="s">
        <v>205</v>
      </c>
    </row>
    <row r="474" s="13" customFormat="1">
      <c r="A474" s="13"/>
      <c r="B474" s="245"/>
      <c r="C474" s="246"/>
      <c r="D474" s="247" t="s">
        <v>218</v>
      </c>
      <c r="E474" s="248" t="s">
        <v>1</v>
      </c>
      <c r="F474" s="249" t="s">
        <v>222</v>
      </c>
      <c r="G474" s="246"/>
      <c r="H474" s="248" t="s">
        <v>1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5" t="s">
        <v>218</v>
      </c>
      <c r="AU474" s="255" t="s">
        <v>85</v>
      </c>
      <c r="AV474" s="13" t="s">
        <v>83</v>
      </c>
      <c r="AW474" s="13" t="s">
        <v>32</v>
      </c>
      <c r="AX474" s="13" t="s">
        <v>76</v>
      </c>
      <c r="AY474" s="255" t="s">
        <v>205</v>
      </c>
    </row>
    <row r="475" s="13" customFormat="1">
      <c r="A475" s="13"/>
      <c r="B475" s="245"/>
      <c r="C475" s="246"/>
      <c r="D475" s="247" t="s">
        <v>218</v>
      </c>
      <c r="E475" s="248" t="s">
        <v>1</v>
      </c>
      <c r="F475" s="249" t="s">
        <v>3163</v>
      </c>
      <c r="G475" s="246"/>
      <c r="H475" s="248" t="s">
        <v>1</v>
      </c>
      <c r="I475" s="250"/>
      <c r="J475" s="246"/>
      <c r="K475" s="246"/>
      <c r="L475" s="251"/>
      <c r="M475" s="252"/>
      <c r="N475" s="253"/>
      <c r="O475" s="253"/>
      <c r="P475" s="253"/>
      <c r="Q475" s="253"/>
      <c r="R475" s="253"/>
      <c r="S475" s="253"/>
      <c r="T475" s="254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5" t="s">
        <v>218</v>
      </c>
      <c r="AU475" s="255" t="s">
        <v>85</v>
      </c>
      <c r="AV475" s="13" t="s">
        <v>83</v>
      </c>
      <c r="AW475" s="13" t="s">
        <v>32</v>
      </c>
      <c r="AX475" s="13" t="s">
        <v>76</v>
      </c>
      <c r="AY475" s="255" t="s">
        <v>205</v>
      </c>
    </row>
    <row r="476" s="14" customFormat="1">
      <c r="A476" s="14"/>
      <c r="B476" s="256"/>
      <c r="C476" s="257"/>
      <c r="D476" s="247" t="s">
        <v>218</v>
      </c>
      <c r="E476" s="258" t="s">
        <v>1</v>
      </c>
      <c r="F476" s="259" t="s">
        <v>3164</v>
      </c>
      <c r="G476" s="257"/>
      <c r="H476" s="260">
        <v>26.129999999999999</v>
      </c>
      <c r="I476" s="261"/>
      <c r="J476" s="257"/>
      <c r="K476" s="257"/>
      <c r="L476" s="262"/>
      <c r="M476" s="263"/>
      <c r="N476" s="264"/>
      <c r="O476" s="264"/>
      <c r="P476" s="264"/>
      <c r="Q476" s="264"/>
      <c r="R476" s="264"/>
      <c r="S476" s="264"/>
      <c r="T476" s="265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6" t="s">
        <v>218</v>
      </c>
      <c r="AU476" s="266" t="s">
        <v>85</v>
      </c>
      <c r="AV476" s="14" t="s">
        <v>85</v>
      </c>
      <c r="AW476" s="14" t="s">
        <v>32</v>
      </c>
      <c r="AX476" s="14" t="s">
        <v>76</v>
      </c>
      <c r="AY476" s="266" t="s">
        <v>205</v>
      </c>
    </row>
    <row r="477" s="14" customFormat="1">
      <c r="A477" s="14"/>
      <c r="B477" s="256"/>
      <c r="C477" s="257"/>
      <c r="D477" s="247" t="s">
        <v>218</v>
      </c>
      <c r="E477" s="258" t="s">
        <v>1</v>
      </c>
      <c r="F477" s="259" t="s">
        <v>3165</v>
      </c>
      <c r="G477" s="257"/>
      <c r="H477" s="260">
        <v>6.25</v>
      </c>
      <c r="I477" s="261"/>
      <c r="J477" s="257"/>
      <c r="K477" s="257"/>
      <c r="L477" s="262"/>
      <c r="M477" s="263"/>
      <c r="N477" s="264"/>
      <c r="O477" s="264"/>
      <c r="P477" s="264"/>
      <c r="Q477" s="264"/>
      <c r="R477" s="264"/>
      <c r="S477" s="264"/>
      <c r="T477" s="265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66" t="s">
        <v>218</v>
      </c>
      <c r="AU477" s="266" t="s">
        <v>85</v>
      </c>
      <c r="AV477" s="14" t="s">
        <v>85</v>
      </c>
      <c r="AW477" s="14" t="s">
        <v>32</v>
      </c>
      <c r="AX477" s="14" t="s">
        <v>76</v>
      </c>
      <c r="AY477" s="266" t="s">
        <v>205</v>
      </c>
    </row>
    <row r="478" s="15" customFormat="1">
      <c r="A478" s="15"/>
      <c r="B478" s="267"/>
      <c r="C478" s="268"/>
      <c r="D478" s="247" t="s">
        <v>218</v>
      </c>
      <c r="E478" s="269" t="s">
        <v>1</v>
      </c>
      <c r="F478" s="270" t="s">
        <v>229</v>
      </c>
      <c r="G478" s="268"/>
      <c r="H478" s="271">
        <v>32.380000000000003</v>
      </c>
      <c r="I478" s="272"/>
      <c r="J478" s="268"/>
      <c r="K478" s="268"/>
      <c r="L478" s="273"/>
      <c r="M478" s="274"/>
      <c r="N478" s="275"/>
      <c r="O478" s="275"/>
      <c r="P478" s="275"/>
      <c r="Q478" s="275"/>
      <c r="R478" s="275"/>
      <c r="S478" s="275"/>
      <c r="T478" s="276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77" t="s">
        <v>218</v>
      </c>
      <c r="AU478" s="277" t="s">
        <v>85</v>
      </c>
      <c r="AV478" s="15" t="s">
        <v>213</v>
      </c>
      <c r="AW478" s="15" t="s">
        <v>32</v>
      </c>
      <c r="AX478" s="15" t="s">
        <v>83</v>
      </c>
      <c r="AY478" s="277" t="s">
        <v>205</v>
      </c>
    </row>
    <row r="479" s="2" customFormat="1" ht="21.75" customHeight="1">
      <c r="A479" s="39"/>
      <c r="B479" s="40"/>
      <c r="C479" s="227" t="s">
        <v>590</v>
      </c>
      <c r="D479" s="227" t="s">
        <v>208</v>
      </c>
      <c r="E479" s="228" t="s">
        <v>3166</v>
      </c>
      <c r="F479" s="229" t="s">
        <v>3167</v>
      </c>
      <c r="G479" s="230" t="s">
        <v>255</v>
      </c>
      <c r="H479" s="231">
        <v>46.850000000000001</v>
      </c>
      <c r="I479" s="232"/>
      <c r="J479" s="233">
        <f>ROUND(I479*H479,2)</f>
        <v>0</v>
      </c>
      <c r="K479" s="229" t="s">
        <v>212</v>
      </c>
      <c r="L479" s="45"/>
      <c r="M479" s="234" t="s">
        <v>1</v>
      </c>
      <c r="N479" s="235" t="s">
        <v>41</v>
      </c>
      <c r="O479" s="92"/>
      <c r="P479" s="236">
        <f>O479*H479</f>
        <v>0</v>
      </c>
      <c r="Q479" s="236">
        <v>0.00191</v>
      </c>
      <c r="R479" s="236">
        <f>Q479*H479</f>
        <v>0.089483500000000007</v>
      </c>
      <c r="S479" s="236">
        <v>0</v>
      </c>
      <c r="T479" s="237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38" t="s">
        <v>303</v>
      </c>
      <c r="AT479" s="238" t="s">
        <v>208</v>
      </c>
      <c r="AU479" s="238" t="s">
        <v>85</v>
      </c>
      <c r="AY479" s="18" t="s">
        <v>205</v>
      </c>
      <c r="BE479" s="239">
        <f>IF(N479="základní",J479,0)</f>
        <v>0</v>
      </c>
      <c r="BF479" s="239">
        <f>IF(N479="snížená",J479,0)</f>
        <v>0</v>
      </c>
      <c r="BG479" s="239">
        <f>IF(N479="zákl. přenesená",J479,0)</f>
        <v>0</v>
      </c>
      <c r="BH479" s="239">
        <f>IF(N479="sníž. přenesená",J479,0)</f>
        <v>0</v>
      </c>
      <c r="BI479" s="239">
        <f>IF(N479="nulová",J479,0)</f>
        <v>0</v>
      </c>
      <c r="BJ479" s="18" t="s">
        <v>83</v>
      </c>
      <c r="BK479" s="239">
        <f>ROUND(I479*H479,2)</f>
        <v>0</v>
      </c>
      <c r="BL479" s="18" t="s">
        <v>303</v>
      </c>
      <c r="BM479" s="238" t="s">
        <v>3168</v>
      </c>
    </row>
    <row r="480" s="2" customFormat="1">
      <c r="A480" s="39"/>
      <c r="B480" s="40"/>
      <c r="C480" s="41"/>
      <c r="D480" s="240" t="s">
        <v>216</v>
      </c>
      <c r="E480" s="41"/>
      <c r="F480" s="241" t="s">
        <v>3169</v>
      </c>
      <c r="G480" s="41"/>
      <c r="H480" s="41"/>
      <c r="I480" s="242"/>
      <c r="J480" s="41"/>
      <c r="K480" s="41"/>
      <c r="L480" s="45"/>
      <c r="M480" s="243"/>
      <c r="N480" s="244"/>
      <c r="O480" s="92"/>
      <c r="P480" s="92"/>
      <c r="Q480" s="92"/>
      <c r="R480" s="92"/>
      <c r="S480" s="92"/>
      <c r="T480" s="93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T480" s="18" t="s">
        <v>216</v>
      </c>
      <c r="AU480" s="18" t="s">
        <v>85</v>
      </c>
    </row>
    <row r="481" s="13" customFormat="1">
      <c r="A481" s="13"/>
      <c r="B481" s="245"/>
      <c r="C481" s="246"/>
      <c r="D481" s="247" t="s">
        <v>218</v>
      </c>
      <c r="E481" s="248" t="s">
        <v>1</v>
      </c>
      <c r="F481" s="249" t="s">
        <v>1458</v>
      </c>
      <c r="G481" s="246"/>
      <c r="H481" s="248" t="s">
        <v>1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5" t="s">
        <v>218</v>
      </c>
      <c r="AU481" s="255" t="s">
        <v>85</v>
      </c>
      <c r="AV481" s="13" t="s">
        <v>83</v>
      </c>
      <c r="AW481" s="13" t="s">
        <v>32</v>
      </c>
      <c r="AX481" s="13" t="s">
        <v>76</v>
      </c>
      <c r="AY481" s="255" t="s">
        <v>205</v>
      </c>
    </row>
    <row r="482" s="13" customFormat="1">
      <c r="A482" s="13"/>
      <c r="B482" s="245"/>
      <c r="C482" s="246"/>
      <c r="D482" s="247" t="s">
        <v>218</v>
      </c>
      <c r="E482" s="248" t="s">
        <v>1</v>
      </c>
      <c r="F482" s="249" t="s">
        <v>220</v>
      </c>
      <c r="G482" s="246"/>
      <c r="H482" s="248" t="s">
        <v>1</v>
      </c>
      <c r="I482" s="250"/>
      <c r="J482" s="246"/>
      <c r="K482" s="246"/>
      <c r="L482" s="251"/>
      <c r="M482" s="252"/>
      <c r="N482" s="253"/>
      <c r="O482" s="253"/>
      <c r="P482" s="253"/>
      <c r="Q482" s="253"/>
      <c r="R482" s="253"/>
      <c r="S482" s="253"/>
      <c r="T482" s="254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5" t="s">
        <v>218</v>
      </c>
      <c r="AU482" s="255" t="s">
        <v>85</v>
      </c>
      <c r="AV482" s="13" t="s">
        <v>83</v>
      </c>
      <c r="AW482" s="13" t="s">
        <v>32</v>
      </c>
      <c r="AX482" s="13" t="s">
        <v>76</v>
      </c>
      <c r="AY482" s="255" t="s">
        <v>205</v>
      </c>
    </row>
    <row r="483" s="13" customFormat="1">
      <c r="A483" s="13"/>
      <c r="B483" s="245"/>
      <c r="C483" s="246"/>
      <c r="D483" s="247" t="s">
        <v>218</v>
      </c>
      <c r="E483" s="248" t="s">
        <v>1</v>
      </c>
      <c r="F483" s="249" t="s">
        <v>222</v>
      </c>
      <c r="G483" s="246"/>
      <c r="H483" s="248" t="s">
        <v>1</v>
      </c>
      <c r="I483" s="250"/>
      <c r="J483" s="246"/>
      <c r="K483" s="246"/>
      <c r="L483" s="251"/>
      <c r="M483" s="252"/>
      <c r="N483" s="253"/>
      <c r="O483" s="253"/>
      <c r="P483" s="253"/>
      <c r="Q483" s="253"/>
      <c r="R483" s="253"/>
      <c r="S483" s="253"/>
      <c r="T483" s="254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5" t="s">
        <v>218</v>
      </c>
      <c r="AU483" s="255" t="s">
        <v>85</v>
      </c>
      <c r="AV483" s="13" t="s">
        <v>83</v>
      </c>
      <c r="AW483" s="13" t="s">
        <v>32</v>
      </c>
      <c r="AX483" s="13" t="s">
        <v>76</v>
      </c>
      <c r="AY483" s="255" t="s">
        <v>205</v>
      </c>
    </row>
    <row r="484" s="13" customFormat="1">
      <c r="A484" s="13"/>
      <c r="B484" s="245"/>
      <c r="C484" s="246"/>
      <c r="D484" s="247" t="s">
        <v>218</v>
      </c>
      <c r="E484" s="248" t="s">
        <v>1</v>
      </c>
      <c r="F484" s="249" t="s">
        <v>3160</v>
      </c>
      <c r="G484" s="246"/>
      <c r="H484" s="248" t="s">
        <v>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5" t="s">
        <v>218</v>
      </c>
      <c r="AU484" s="255" t="s">
        <v>85</v>
      </c>
      <c r="AV484" s="13" t="s">
        <v>83</v>
      </c>
      <c r="AW484" s="13" t="s">
        <v>32</v>
      </c>
      <c r="AX484" s="13" t="s">
        <v>76</v>
      </c>
      <c r="AY484" s="255" t="s">
        <v>205</v>
      </c>
    </row>
    <row r="485" s="13" customFormat="1">
      <c r="A485" s="13"/>
      <c r="B485" s="245"/>
      <c r="C485" s="246"/>
      <c r="D485" s="247" t="s">
        <v>218</v>
      </c>
      <c r="E485" s="248" t="s">
        <v>1</v>
      </c>
      <c r="F485" s="249" t="s">
        <v>3161</v>
      </c>
      <c r="G485" s="246"/>
      <c r="H485" s="248" t="s">
        <v>1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5" t="s">
        <v>218</v>
      </c>
      <c r="AU485" s="255" t="s">
        <v>85</v>
      </c>
      <c r="AV485" s="13" t="s">
        <v>83</v>
      </c>
      <c r="AW485" s="13" t="s">
        <v>32</v>
      </c>
      <c r="AX485" s="13" t="s">
        <v>76</v>
      </c>
      <c r="AY485" s="255" t="s">
        <v>205</v>
      </c>
    </row>
    <row r="486" s="13" customFormat="1">
      <c r="A486" s="13"/>
      <c r="B486" s="245"/>
      <c r="C486" s="246"/>
      <c r="D486" s="247" t="s">
        <v>218</v>
      </c>
      <c r="E486" s="248" t="s">
        <v>1</v>
      </c>
      <c r="F486" s="249" t="s">
        <v>3162</v>
      </c>
      <c r="G486" s="246"/>
      <c r="H486" s="248" t="s">
        <v>1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5" t="s">
        <v>218</v>
      </c>
      <c r="AU486" s="255" t="s">
        <v>85</v>
      </c>
      <c r="AV486" s="13" t="s">
        <v>83</v>
      </c>
      <c r="AW486" s="13" t="s">
        <v>32</v>
      </c>
      <c r="AX486" s="13" t="s">
        <v>76</v>
      </c>
      <c r="AY486" s="255" t="s">
        <v>205</v>
      </c>
    </row>
    <row r="487" s="13" customFormat="1">
      <c r="A487" s="13"/>
      <c r="B487" s="245"/>
      <c r="C487" s="246"/>
      <c r="D487" s="247" t="s">
        <v>218</v>
      </c>
      <c r="E487" s="248" t="s">
        <v>1</v>
      </c>
      <c r="F487" s="249" t="s">
        <v>222</v>
      </c>
      <c r="G487" s="246"/>
      <c r="H487" s="248" t="s">
        <v>1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5" t="s">
        <v>218</v>
      </c>
      <c r="AU487" s="255" t="s">
        <v>85</v>
      </c>
      <c r="AV487" s="13" t="s">
        <v>83</v>
      </c>
      <c r="AW487" s="13" t="s">
        <v>32</v>
      </c>
      <c r="AX487" s="13" t="s">
        <v>76</v>
      </c>
      <c r="AY487" s="255" t="s">
        <v>205</v>
      </c>
    </row>
    <row r="488" s="13" customFormat="1">
      <c r="A488" s="13"/>
      <c r="B488" s="245"/>
      <c r="C488" s="246"/>
      <c r="D488" s="247" t="s">
        <v>218</v>
      </c>
      <c r="E488" s="248" t="s">
        <v>1</v>
      </c>
      <c r="F488" s="249" t="s">
        <v>3163</v>
      </c>
      <c r="G488" s="246"/>
      <c r="H488" s="248" t="s">
        <v>1</v>
      </c>
      <c r="I488" s="250"/>
      <c r="J488" s="246"/>
      <c r="K488" s="246"/>
      <c r="L488" s="251"/>
      <c r="M488" s="252"/>
      <c r="N488" s="253"/>
      <c r="O488" s="253"/>
      <c r="P488" s="253"/>
      <c r="Q488" s="253"/>
      <c r="R488" s="253"/>
      <c r="S488" s="253"/>
      <c r="T488" s="254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5" t="s">
        <v>218</v>
      </c>
      <c r="AU488" s="255" t="s">
        <v>85</v>
      </c>
      <c r="AV488" s="13" t="s">
        <v>83</v>
      </c>
      <c r="AW488" s="13" t="s">
        <v>32</v>
      </c>
      <c r="AX488" s="13" t="s">
        <v>76</v>
      </c>
      <c r="AY488" s="255" t="s">
        <v>205</v>
      </c>
    </row>
    <row r="489" s="14" customFormat="1">
      <c r="A489" s="14"/>
      <c r="B489" s="256"/>
      <c r="C489" s="257"/>
      <c r="D489" s="247" t="s">
        <v>218</v>
      </c>
      <c r="E489" s="258" t="s">
        <v>1</v>
      </c>
      <c r="F489" s="259" t="s">
        <v>3170</v>
      </c>
      <c r="G489" s="257"/>
      <c r="H489" s="260">
        <v>1.1499999999999999</v>
      </c>
      <c r="I489" s="261"/>
      <c r="J489" s="257"/>
      <c r="K489" s="257"/>
      <c r="L489" s="262"/>
      <c r="M489" s="263"/>
      <c r="N489" s="264"/>
      <c r="O489" s="264"/>
      <c r="P489" s="264"/>
      <c r="Q489" s="264"/>
      <c r="R489" s="264"/>
      <c r="S489" s="264"/>
      <c r="T489" s="265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66" t="s">
        <v>218</v>
      </c>
      <c r="AU489" s="266" t="s">
        <v>85</v>
      </c>
      <c r="AV489" s="14" t="s">
        <v>85</v>
      </c>
      <c r="AW489" s="14" t="s">
        <v>32</v>
      </c>
      <c r="AX489" s="14" t="s">
        <v>76</v>
      </c>
      <c r="AY489" s="266" t="s">
        <v>205</v>
      </c>
    </row>
    <row r="490" s="14" customFormat="1">
      <c r="A490" s="14"/>
      <c r="B490" s="256"/>
      <c r="C490" s="257"/>
      <c r="D490" s="247" t="s">
        <v>218</v>
      </c>
      <c r="E490" s="258" t="s">
        <v>1</v>
      </c>
      <c r="F490" s="259" t="s">
        <v>3171</v>
      </c>
      <c r="G490" s="257"/>
      <c r="H490" s="260">
        <v>8.1500000000000004</v>
      </c>
      <c r="I490" s="261"/>
      <c r="J490" s="257"/>
      <c r="K490" s="257"/>
      <c r="L490" s="262"/>
      <c r="M490" s="263"/>
      <c r="N490" s="264"/>
      <c r="O490" s="264"/>
      <c r="P490" s="264"/>
      <c r="Q490" s="264"/>
      <c r="R490" s="264"/>
      <c r="S490" s="264"/>
      <c r="T490" s="265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66" t="s">
        <v>218</v>
      </c>
      <c r="AU490" s="266" t="s">
        <v>85</v>
      </c>
      <c r="AV490" s="14" t="s">
        <v>85</v>
      </c>
      <c r="AW490" s="14" t="s">
        <v>32</v>
      </c>
      <c r="AX490" s="14" t="s">
        <v>76</v>
      </c>
      <c r="AY490" s="266" t="s">
        <v>205</v>
      </c>
    </row>
    <row r="491" s="14" customFormat="1">
      <c r="A491" s="14"/>
      <c r="B491" s="256"/>
      <c r="C491" s="257"/>
      <c r="D491" s="247" t="s">
        <v>218</v>
      </c>
      <c r="E491" s="258" t="s">
        <v>1</v>
      </c>
      <c r="F491" s="259" t="s">
        <v>3172</v>
      </c>
      <c r="G491" s="257"/>
      <c r="H491" s="260">
        <v>1</v>
      </c>
      <c r="I491" s="261"/>
      <c r="J491" s="257"/>
      <c r="K491" s="257"/>
      <c r="L491" s="262"/>
      <c r="M491" s="263"/>
      <c r="N491" s="264"/>
      <c r="O491" s="264"/>
      <c r="P491" s="264"/>
      <c r="Q491" s="264"/>
      <c r="R491" s="264"/>
      <c r="S491" s="264"/>
      <c r="T491" s="26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66" t="s">
        <v>218</v>
      </c>
      <c r="AU491" s="266" t="s">
        <v>85</v>
      </c>
      <c r="AV491" s="14" t="s">
        <v>85</v>
      </c>
      <c r="AW491" s="14" t="s">
        <v>32</v>
      </c>
      <c r="AX491" s="14" t="s">
        <v>76</v>
      </c>
      <c r="AY491" s="266" t="s">
        <v>205</v>
      </c>
    </row>
    <row r="492" s="14" customFormat="1">
      <c r="A492" s="14"/>
      <c r="B492" s="256"/>
      <c r="C492" s="257"/>
      <c r="D492" s="247" t="s">
        <v>218</v>
      </c>
      <c r="E492" s="258" t="s">
        <v>1</v>
      </c>
      <c r="F492" s="259" t="s">
        <v>3173</v>
      </c>
      <c r="G492" s="257"/>
      <c r="H492" s="260">
        <v>16.050000000000001</v>
      </c>
      <c r="I492" s="261"/>
      <c r="J492" s="257"/>
      <c r="K492" s="257"/>
      <c r="L492" s="262"/>
      <c r="M492" s="263"/>
      <c r="N492" s="264"/>
      <c r="O492" s="264"/>
      <c r="P492" s="264"/>
      <c r="Q492" s="264"/>
      <c r="R492" s="264"/>
      <c r="S492" s="264"/>
      <c r="T492" s="265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66" t="s">
        <v>218</v>
      </c>
      <c r="AU492" s="266" t="s">
        <v>85</v>
      </c>
      <c r="AV492" s="14" t="s">
        <v>85</v>
      </c>
      <c r="AW492" s="14" t="s">
        <v>32</v>
      </c>
      <c r="AX492" s="14" t="s">
        <v>76</v>
      </c>
      <c r="AY492" s="266" t="s">
        <v>205</v>
      </c>
    </row>
    <row r="493" s="14" customFormat="1">
      <c r="A493" s="14"/>
      <c r="B493" s="256"/>
      <c r="C493" s="257"/>
      <c r="D493" s="247" t="s">
        <v>218</v>
      </c>
      <c r="E493" s="258" t="s">
        <v>1</v>
      </c>
      <c r="F493" s="259" t="s">
        <v>3174</v>
      </c>
      <c r="G493" s="257"/>
      <c r="H493" s="260">
        <v>2.5</v>
      </c>
      <c r="I493" s="261"/>
      <c r="J493" s="257"/>
      <c r="K493" s="257"/>
      <c r="L493" s="262"/>
      <c r="M493" s="263"/>
      <c r="N493" s="264"/>
      <c r="O493" s="264"/>
      <c r="P493" s="264"/>
      <c r="Q493" s="264"/>
      <c r="R493" s="264"/>
      <c r="S493" s="264"/>
      <c r="T493" s="265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66" t="s">
        <v>218</v>
      </c>
      <c r="AU493" s="266" t="s">
        <v>85</v>
      </c>
      <c r="AV493" s="14" t="s">
        <v>85</v>
      </c>
      <c r="AW493" s="14" t="s">
        <v>32</v>
      </c>
      <c r="AX493" s="14" t="s">
        <v>76</v>
      </c>
      <c r="AY493" s="266" t="s">
        <v>205</v>
      </c>
    </row>
    <row r="494" s="14" customFormat="1">
      <c r="A494" s="14"/>
      <c r="B494" s="256"/>
      <c r="C494" s="257"/>
      <c r="D494" s="247" t="s">
        <v>218</v>
      </c>
      <c r="E494" s="258" t="s">
        <v>1</v>
      </c>
      <c r="F494" s="259" t="s">
        <v>3175</v>
      </c>
      <c r="G494" s="257"/>
      <c r="H494" s="260">
        <v>18</v>
      </c>
      <c r="I494" s="261"/>
      <c r="J494" s="257"/>
      <c r="K494" s="257"/>
      <c r="L494" s="262"/>
      <c r="M494" s="263"/>
      <c r="N494" s="264"/>
      <c r="O494" s="264"/>
      <c r="P494" s="264"/>
      <c r="Q494" s="264"/>
      <c r="R494" s="264"/>
      <c r="S494" s="264"/>
      <c r="T494" s="265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66" t="s">
        <v>218</v>
      </c>
      <c r="AU494" s="266" t="s">
        <v>85</v>
      </c>
      <c r="AV494" s="14" t="s">
        <v>85</v>
      </c>
      <c r="AW494" s="14" t="s">
        <v>32</v>
      </c>
      <c r="AX494" s="14" t="s">
        <v>76</v>
      </c>
      <c r="AY494" s="266" t="s">
        <v>205</v>
      </c>
    </row>
    <row r="495" s="15" customFormat="1">
      <c r="A495" s="15"/>
      <c r="B495" s="267"/>
      <c r="C495" s="268"/>
      <c r="D495" s="247" t="s">
        <v>218</v>
      </c>
      <c r="E495" s="269" t="s">
        <v>1</v>
      </c>
      <c r="F495" s="270" t="s">
        <v>229</v>
      </c>
      <c r="G495" s="268"/>
      <c r="H495" s="271">
        <v>46.850000000000001</v>
      </c>
      <c r="I495" s="272"/>
      <c r="J495" s="268"/>
      <c r="K495" s="268"/>
      <c r="L495" s="273"/>
      <c r="M495" s="274"/>
      <c r="N495" s="275"/>
      <c r="O495" s="275"/>
      <c r="P495" s="275"/>
      <c r="Q495" s="275"/>
      <c r="R495" s="275"/>
      <c r="S495" s="275"/>
      <c r="T495" s="276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T495" s="277" t="s">
        <v>218</v>
      </c>
      <c r="AU495" s="277" t="s">
        <v>85</v>
      </c>
      <c r="AV495" s="15" t="s">
        <v>213</v>
      </c>
      <c r="AW495" s="15" t="s">
        <v>32</v>
      </c>
      <c r="AX495" s="15" t="s">
        <v>83</v>
      </c>
      <c r="AY495" s="277" t="s">
        <v>205</v>
      </c>
    </row>
    <row r="496" s="2" customFormat="1" ht="21.75" customHeight="1">
      <c r="A496" s="39"/>
      <c r="B496" s="40"/>
      <c r="C496" s="227" t="s">
        <v>593</v>
      </c>
      <c r="D496" s="227" t="s">
        <v>208</v>
      </c>
      <c r="E496" s="228" t="s">
        <v>3176</v>
      </c>
      <c r="F496" s="229" t="s">
        <v>3177</v>
      </c>
      <c r="G496" s="230" t="s">
        <v>255</v>
      </c>
      <c r="H496" s="231">
        <v>6.2000000000000002</v>
      </c>
      <c r="I496" s="232"/>
      <c r="J496" s="233">
        <f>ROUND(I496*H496,2)</f>
        <v>0</v>
      </c>
      <c r="K496" s="229" t="s">
        <v>212</v>
      </c>
      <c r="L496" s="45"/>
      <c r="M496" s="234" t="s">
        <v>1</v>
      </c>
      <c r="N496" s="235" t="s">
        <v>41</v>
      </c>
      <c r="O496" s="92"/>
      <c r="P496" s="236">
        <f>O496*H496</f>
        <v>0</v>
      </c>
      <c r="Q496" s="236">
        <v>0.0030799999999999998</v>
      </c>
      <c r="R496" s="236">
        <f>Q496*H496</f>
        <v>0.019095999999999998</v>
      </c>
      <c r="S496" s="236">
        <v>0</v>
      </c>
      <c r="T496" s="237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38" t="s">
        <v>303</v>
      </c>
      <c r="AT496" s="238" t="s">
        <v>208</v>
      </c>
      <c r="AU496" s="238" t="s">
        <v>85</v>
      </c>
      <c r="AY496" s="18" t="s">
        <v>205</v>
      </c>
      <c r="BE496" s="239">
        <f>IF(N496="základní",J496,0)</f>
        <v>0</v>
      </c>
      <c r="BF496" s="239">
        <f>IF(N496="snížená",J496,0)</f>
        <v>0</v>
      </c>
      <c r="BG496" s="239">
        <f>IF(N496="zákl. přenesená",J496,0)</f>
        <v>0</v>
      </c>
      <c r="BH496" s="239">
        <f>IF(N496="sníž. přenesená",J496,0)</f>
        <v>0</v>
      </c>
      <c r="BI496" s="239">
        <f>IF(N496="nulová",J496,0)</f>
        <v>0</v>
      </c>
      <c r="BJ496" s="18" t="s">
        <v>83</v>
      </c>
      <c r="BK496" s="239">
        <f>ROUND(I496*H496,2)</f>
        <v>0</v>
      </c>
      <c r="BL496" s="18" t="s">
        <v>303</v>
      </c>
      <c r="BM496" s="238" t="s">
        <v>3178</v>
      </c>
    </row>
    <row r="497" s="2" customFormat="1">
      <c r="A497" s="39"/>
      <c r="B497" s="40"/>
      <c r="C497" s="41"/>
      <c r="D497" s="240" t="s">
        <v>216</v>
      </c>
      <c r="E497" s="41"/>
      <c r="F497" s="241" t="s">
        <v>3179</v>
      </c>
      <c r="G497" s="41"/>
      <c r="H497" s="41"/>
      <c r="I497" s="242"/>
      <c r="J497" s="41"/>
      <c r="K497" s="41"/>
      <c r="L497" s="45"/>
      <c r="M497" s="243"/>
      <c r="N497" s="244"/>
      <c r="O497" s="92"/>
      <c r="P497" s="92"/>
      <c r="Q497" s="92"/>
      <c r="R497" s="92"/>
      <c r="S497" s="92"/>
      <c r="T497" s="93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T497" s="18" t="s">
        <v>216</v>
      </c>
      <c r="AU497" s="18" t="s">
        <v>85</v>
      </c>
    </row>
    <row r="498" s="13" customFormat="1">
      <c r="A498" s="13"/>
      <c r="B498" s="245"/>
      <c r="C498" s="246"/>
      <c r="D498" s="247" t="s">
        <v>218</v>
      </c>
      <c r="E498" s="248" t="s">
        <v>1</v>
      </c>
      <c r="F498" s="249" t="s">
        <v>1458</v>
      </c>
      <c r="G498" s="246"/>
      <c r="H498" s="248" t="s">
        <v>1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5" t="s">
        <v>218</v>
      </c>
      <c r="AU498" s="255" t="s">
        <v>85</v>
      </c>
      <c r="AV498" s="13" t="s">
        <v>83</v>
      </c>
      <c r="AW498" s="13" t="s">
        <v>32</v>
      </c>
      <c r="AX498" s="13" t="s">
        <v>76</v>
      </c>
      <c r="AY498" s="255" t="s">
        <v>205</v>
      </c>
    </row>
    <row r="499" s="13" customFormat="1">
      <c r="A499" s="13"/>
      <c r="B499" s="245"/>
      <c r="C499" s="246"/>
      <c r="D499" s="247" t="s">
        <v>218</v>
      </c>
      <c r="E499" s="248" t="s">
        <v>1</v>
      </c>
      <c r="F499" s="249" t="s">
        <v>220</v>
      </c>
      <c r="G499" s="246"/>
      <c r="H499" s="248" t="s">
        <v>1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5" t="s">
        <v>218</v>
      </c>
      <c r="AU499" s="255" t="s">
        <v>85</v>
      </c>
      <c r="AV499" s="13" t="s">
        <v>83</v>
      </c>
      <c r="AW499" s="13" t="s">
        <v>32</v>
      </c>
      <c r="AX499" s="13" t="s">
        <v>76</v>
      </c>
      <c r="AY499" s="255" t="s">
        <v>205</v>
      </c>
    </row>
    <row r="500" s="13" customFormat="1">
      <c r="A500" s="13"/>
      <c r="B500" s="245"/>
      <c r="C500" s="246"/>
      <c r="D500" s="247" t="s">
        <v>218</v>
      </c>
      <c r="E500" s="248" t="s">
        <v>1</v>
      </c>
      <c r="F500" s="249" t="s">
        <v>222</v>
      </c>
      <c r="G500" s="246"/>
      <c r="H500" s="248" t="s">
        <v>1</v>
      </c>
      <c r="I500" s="250"/>
      <c r="J500" s="246"/>
      <c r="K500" s="246"/>
      <c r="L500" s="251"/>
      <c r="M500" s="252"/>
      <c r="N500" s="253"/>
      <c r="O500" s="253"/>
      <c r="P500" s="253"/>
      <c r="Q500" s="253"/>
      <c r="R500" s="253"/>
      <c r="S500" s="253"/>
      <c r="T500" s="254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5" t="s">
        <v>218</v>
      </c>
      <c r="AU500" s="255" t="s">
        <v>85</v>
      </c>
      <c r="AV500" s="13" t="s">
        <v>83</v>
      </c>
      <c r="AW500" s="13" t="s">
        <v>32</v>
      </c>
      <c r="AX500" s="13" t="s">
        <v>76</v>
      </c>
      <c r="AY500" s="255" t="s">
        <v>205</v>
      </c>
    </row>
    <row r="501" s="13" customFormat="1">
      <c r="A501" s="13"/>
      <c r="B501" s="245"/>
      <c r="C501" s="246"/>
      <c r="D501" s="247" t="s">
        <v>218</v>
      </c>
      <c r="E501" s="248" t="s">
        <v>1</v>
      </c>
      <c r="F501" s="249" t="s">
        <v>3160</v>
      </c>
      <c r="G501" s="246"/>
      <c r="H501" s="248" t="s">
        <v>1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5" t="s">
        <v>218</v>
      </c>
      <c r="AU501" s="255" t="s">
        <v>85</v>
      </c>
      <c r="AV501" s="13" t="s">
        <v>83</v>
      </c>
      <c r="AW501" s="13" t="s">
        <v>32</v>
      </c>
      <c r="AX501" s="13" t="s">
        <v>76</v>
      </c>
      <c r="AY501" s="255" t="s">
        <v>205</v>
      </c>
    </row>
    <row r="502" s="13" customFormat="1">
      <c r="A502" s="13"/>
      <c r="B502" s="245"/>
      <c r="C502" s="246"/>
      <c r="D502" s="247" t="s">
        <v>218</v>
      </c>
      <c r="E502" s="248" t="s">
        <v>1</v>
      </c>
      <c r="F502" s="249" t="s">
        <v>3161</v>
      </c>
      <c r="G502" s="246"/>
      <c r="H502" s="248" t="s">
        <v>1</v>
      </c>
      <c r="I502" s="250"/>
      <c r="J502" s="246"/>
      <c r="K502" s="246"/>
      <c r="L502" s="251"/>
      <c r="M502" s="252"/>
      <c r="N502" s="253"/>
      <c r="O502" s="253"/>
      <c r="P502" s="253"/>
      <c r="Q502" s="253"/>
      <c r="R502" s="253"/>
      <c r="S502" s="253"/>
      <c r="T502" s="254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5" t="s">
        <v>218</v>
      </c>
      <c r="AU502" s="255" t="s">
        <v>85</v>
      </c>
      <c r="AV502" s="13" t="s">
        <v>83</v>
      </c>
      <c r="AW502" s="13" t="s">
        <v>32</v>
      </c>
      <c r="AX502" s="13" t="s">
        <v>76</v>
      </c>
      <c r="AY502" s="255" t="s">
        <v>205</v>
      </c>
    </row>
    <row r="503" s="13" customFormat="1">
      <c r="A503" s="13"/>
      <c r="B503" s="245"/>
      <c r="C503" s="246"/>
      <c r="D503" s="247" t="s">
        <v>218</v>
      </c>
      <c r="E503" s="248" t="s">
        <v>1</v>
      </c>
      <c r="F503" s="249" t="s">
        <v>3162</v>
      </c>
      <c r="G503" s="246"/>
      <c r="H503" s="248" t="s">
        <v>1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5" t="s">
        <v>218</v>
      </c>
      <c r="AU503" s="255" t="s">
        <v>85</v>
      </c>
      <c r="AV503" s="13" t="s">
        <v>83</v>
      </c>
      <c r="AW503" s="13" t="s">
        <v>32</v>
      </c>
      <c r="AX503" s="13" t="s">
        <v>76</v>
      </c>
      <c r="AY503" s="255" t="s">
        <v>205</v>
      </c>
    </row>
    <row r="504" s="13" customFormat="1">
      <c r="A504" s="13"/>
      <c r="B504" s="245"/>
      <c r="C504" s="246"/>
      <c r="D504" s="247" t="s">
        <v>218</v>
      </c>
      <c r="E504" s="248" t="s">
        <v>1</v>
      </c>
      <c r="F504" s="249" t="s">
        <v>222</v>
      </c>
      <c r="G504" s="246"/>
      <c r="H504" s="248" t="s">
        <v>1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5" t="s">
        <v>218</v>
      </c>
      <c r="AU504" s="255" t="s">
        <v>85</v>
      </c>
      <c r="AV504" s="13" t="s">
        <v>83</v>
      </c>
      <c r="AW504" s="13" t="s">
        <v>32</v>
      </c>
      <c r="AX504" s="13" t="s">
        <v>76</v>
      </c>
      <c r="AY504" s="255" t="s">
        <v>205</v>
      </c>
    </row>
    <row r="505" s="13" customFormat="1">
      <c r="A505" s="13"/>
      <c r="B505" s="245"/>
      <c r="C505" s="246"/>
      <c r="D505" s="247" t="s">
        <v>218</v>
      </c>
      <c r="E505" s="248" t="s">
        <v>1</v>
      </c>
      <c r="F505" s="249" t="s">
        <v>3163</v>
      </c>
      <c r="G505" s="246"/>
      <c r="H505" s="248" t="s">
        <v>1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5" t="s">
        <v>218</v>
      </c>
      <c r="AU505" s="255" t="s">
        <v>85</v>
      </c>
      <c r="AV505" s="13" t="s">
        <v>83</v>
      </c>
      <c r="AW505" s="13" t="s">
        <v>32</v>
      </c>
      <c r="AX505" s="13" t="s">
        <v>76</v>
      </c>
      <c r="AY505" s="255" t="s">
        <v>205</v>
      </c>
    </row>
    <row r="506" s="14" customFormat="1">
      <c r="A506" s="14"/>
      <c r="B506" s="256"/>
      <c r="C506" s="257"/>
      <c r="D506" s="247" t="s">
        <v>218</v>
      </c>
      <c r="E506" s="258" t="s">
        <v>1</v>
      </c>
      <c r="F506" s="259" t="s">
        <v>3180</v>
      </c>
      <c r="G506" s="257"/>
      <c r="H506" s="260">
        <v>6.2000000000000002</v>
      </c>
      <c r="I506" s="261"/>
      <c r="J506" s="257"/>
      <c r="K506" s="257"/>
      <c r="L506" s="262"/>
      <c r="M506" s="263"/>
      <c r="N506" s="264"/>
      <c r="O506" s="264"/>
      <c r="P506" s="264"/>
      <c r="Q506" s="264"/>
      <c r="R506" s="264"/>
      <c r="S506" s="264"/>
      <c r="T506" s="26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66" t="s">
        <v>218</v>
      </c>
      <c r="AU506" s="266" t="s">
        <v>85</v>
      </c>
      <c r="AV506" s="14" t="s">
        <v>85</v>
      </c>
      <c r="AW506" s="14" t="s">
        <v>32</v>
      </c>
      <c r="AX506" s="14" t="s">
        <v>76</v>
      </c>
      <c r="AY506" s="266" t="s">
        <v>205</v>
      </c>
    </row>
    <row r="507" s="15" customFormat="1">
      <c r="A507" s="15"/>
      <c r="B507" s="267"/>
      <c r="C507" s="268"/>
      <c r="D507" s="247" t="s">
        <v>218</v>
      </c>
      <c r="E507" s="269" t="s">
        <v>1</v>
      </c>
      <c r="F507" s="270" t="s">
        <v>229</v>
      </c>
      <c r="G507" s="268"/>
      <c r="H507" s="271">
        <v>6.2000000000000002</v>
      </c>
      <c r="I507" s="272"/>
      <c r="J507" s="268"/>
      <c r="K507" s="268"/>
      <c r="L507" s="273"/>
      <c r="M507" s="274"/>
      <c r="N507" s="275"/>
      <c r="O507" s="275"/>
      <c r="P507" s="275"/>
      <c r="Q507" s="275"/>
      <c r="R507" s="275"/>
      <c r="S507" s="275"/>
      <c r="T507" s="276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77" t="s">
        <v>218</v>
      </c>
      <c r="AU507" s="277" t="s">
        <v>85</v>
      </c>
      <c r="AV507" s="15" t="s">
        <v>213</v>
      </c>
      <c r="AW507" s="15" t="s">
        <v>32</v>
      </c>
      <c r="AX507" s="15" t="s">
        <v>83</v>
      </c>
      <c r="AY507" s="277" t="s">
        <v>205</v>
      </c>
    </row>
    <row r="508" s="2" customFormat="1" ht="21.75" customHeight="1">
      <c r="A508" s="39"/>
      <c r="B508" s="40"/>
      <c r="C508" s="227" t="s">
        <v>600</v>
      </c>
      <c r="D508" s="227" t="s">
        <v>208</v>
      </c>
      <c r="E508" s="228" t="s">
        <v>3181</v>
      </c>
      <c r="F508" s="229" t="s">
        <v>3182</v>
      </c>
      <c r="G508" s="230" t="s">
        <v>255</v>
      </c>
      <c r="H508" s="231">
        <v>43.475000000000001</v>
      </c>
      <c r="I508" s="232"/>
      <c r="J508" s="233">
        <f>ROUND(I508*H508,2)</f>
        <v>0</v>
      </c>
      <c r="K508" s="229" t="s">
        <v>212</v>
      </c>
      <c r="L508" s="45"/>
      <c r="M508" s="234" t="s">
        <v>1</v>
      </c>
      <c r="N508" s="235" t="s">
        <v>41</v>
      </c>
      <c r="O508" s="92"/>
      <c r="P508" s="236">
        <f>O508*H508</f>
        <v>0</v>
      </c>
      <c r="Q508" s="236">
        <v>0.00142</v>
      </c>
      <c r="R508" s="236">
        <f>Q508*H508</f>
        <v>0.061734500000000005</v>
      </c>
      <c r="S508" s="236">
        <v>0</v>
      </c>
      <c r="T508" s="237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38" t="s">
        <v>303</v>
      </c>
      <c r="AT508" s="238" t="s">
        <v>208</v>
      </c>
      <c r="AU508" s="238" t="s">
        <v>85</v>
      </c>
      <c r="AY508" s="18" t="s">
        <v>205</v>
      </c>
      <c r="BE508" s="239">
        <f>IF(N508="základní",J508,0)</f>
        <v>0</v>
      </c>
      <c r="BF508" s="239">
        <f>IF(N508="snížená",J508,0)</f>
        <v>0</v>
      </c>
      <c r="BG508" s="239">
        <f>IF(N508="zákl. přenesená",J508,0)</f>
        <v>0</v>
      </c>
      <c r="BH508" s="239">
        <f>IF(N508="sníž. přenesená",J508,0)</f>
        <v>0</v>
      </c>
      <c r="BI508" s="239">
        <f>IF(N508="nulová",J508,0)</f>
        <v>0</v>
      </c>
      <c r="BJ508" s="18" t="s">
        <v>83</v>
      </c>
      <c r="BK508" s="239">
        <f>ROUND(I508*H508,2)</f>
        <v>0</v>
      </c>
      <c r="BL508" s="18" t="s">
        <v>303</v>
      </c>
      <c r="BM508" s="238" t="s">
        <v>3183</v>
      </c>
    </row>
    <row r="509" s="2" customFormat="1">
      <c r="A509" s="39"/>
      <c r="B509" s="40"/>
      <c r="C509" s="41"/>
      <c r="D509" s="240" t="s">
        <v>216</v>
      </c>
      <c r="E509" s="41"/>
      <c r="F509" s="241" t="s">
        <v>3184</v>
      </c>
      <c r="G509" s="41"/>
      <c r="H509" s="41"/>
      <c r="I509" s="242"/>
      <c r="J509" s="41"/>
      <c r="K509" s="41"/>
      <c r="L509" s="45"/>
      <c r="M509" s="243"/>
      <c r="N509" s="244"/>
      <c r="O509" s="92"/>
      <c r="P509" s="92"/>
      <c r="Q509" s="92"/>
      <c r="R509" s="92"/>
      <c r="S509" s="92"/>
      <c r="T509" s="93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T509" s="18" t="s">
        <v>216</v>
      </c>
      <c r="AU509" s="18" t="s">
        <v>85</v>
      </c>
    </row>
    <row r="510" s="13" customFormat="1">
      <c r="A510" s="13"/>
      <c r="B510" s="245"/>
      <c r="C510" s="246"/>
      <c r="D510" s="247" t="s">
        <v>218</v>
      </c>
      <c r="E510" s="248" t="s">
        <v>1</v>
      </c>
      <c r="F510" s="249" t="s">
        <v>1458</v>
      </c>
      <c r="G510" s="246"/>
      <c r="H510" s="248" t="s">
        <v>1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5" t="s">
        <v>218</v>
      </c>
      <c r="AU510" s="255" t="s">
        <v>85</v>
      </c>
      <c r="AV510" s="13" t="s">
        <v>83</v>
      </c>
      <c r="AW510" s="13" t="s">
        <v>32</v>
      </c>
      <c r="AX510" s="13" t="s">
        <v>76</v>
      </c>
      <c r="AY510" s="255" t="s">
        <v>205</v>
      </c>
    </row>
    <row r="511" s="13" customFormat="1">
      <c r="A511" s="13"/>
      <c r="B511" s="245"/>
      <c r="C511" s="246"/>
      <c r="D511" s="247" t="s">
        <v>218</v>
      </c>
      <c r="E511" s="248" t="s">
        <v>1</v>
      </c>
      <c r="F511" s="249" t="s">
        <v>220</v>
      </c>
      <c r="G511" s="246"/>
      <c r="H511" s="248" t="s">
        <v>1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5" t="s">
        <v>218</v>
      </c>
      <c r="AU511" s="255" t="s">
        <v>85</v>
      </c>
      <c r="AV511" s="13" t="s">
        <v>83</v>
      </c>
      <c r="AW511" s="13" t="s">
        <v>32</v>
      </c>
      <c r="AX511" s="13" t="s">
        <v>76</v>
      </c>
      <c r="AY511" s="255" t="s">
        <v>205</v>
      </c>
    </row>
    <row r="512" s="13" customFormat="1">
      <c r="A512" s="13"/>
      <c r="B512" s="245"/>
      <c r="C512" s="246"/>
      <c r="D512" s="247" t="s">
        <v>218</v>
      </c>
      <c r="E512" s="248" t="s">
        <v>1</v>
      </c>
      <c r="F512" s="249" t="s">
        <v>222</v>
      </c>
      <c r="G512" s="246"/>
      <c r="H512" s="248" t="s">
        <v>1</v>
      </c>
      <c r="I512" s="250"/>
      <c r="J512" s="246"/>
      <c r="K512" s="246"/>
      <c r="L512" s="251"/>
      <c r="M512" s="252"/>
      <c r="N512" s="253"/>
      <c r="O512" s="253"/>
      <c r="P512" s="253"/>
      <c r="Q512" s="253"/>
      <c r="R512" s="253"/>
      <c r="S512" s="253"/>
      <c r="T512" s="254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5" t="s">
        <v>218</v>
      </c>
      <c r="AU512" s="255" t="s">
        <v>85</v>
      </c>
      <c r="AV512" s="13" t="s">
        <v>83</v>
      </c>
      <c r="AW512" s="13" t="s">
        <v>32</v>
      </c>
      <c r="AX512" s="13" t="s">
        <v>76</v>
      </c>
      <c r="AY512" s="255" t="s">
        <v>205</v>
      </c>
    </row>
    <row r="513" s="13" customFormat="1">
      <c r="A513" s="13"/>
      <c r="B513" s="245"/>
      <c r="C513" s="246"/>
      <c r="D513" s="247" t="s">
        <v>218</v>
      </c>
      <c r="E513" s="248" t="s">
        <v>1</v>
      </c>
      <c r="F513" s="249" t="s">
        <v>3160</v>
      </c>
      <c r="G513" s="246"/>
      <c r="H513" s="248" t="s">
        <v>1</v>
      </c>
      <c r="I513" s="250"/>
      <c r="J513" s="246"/>
      <c r="K513" s="246"/>
      <c r="L513" s="251"/>
      <c r="M513" s="252"/>
      <c r="N513" s="253"/>
      <c r="O513" s="253"/>
      <c r="P513" s="253"/>
      <c r="Q513" s="253"/>
      <c r="R513" s="253"/>
      <c r="S513" s="253"/>
      <c r="T513" s="254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5" t="s">
        <v>218</v>
      </c>
      <c r="AU513" s="255" t="s">
        <v>85</v>
      </c>
      <c r="AV513" s="13" t="s">
        <v>83</v>
      </c>
      <c r="AW513" s="13" t="s">
        <v>32</v>
      </c>
      <c r="AX513" s="13" t="s">
        <v>76</v>
      </c>
      <c r="AY513" s="255" t="s">
        <v>205</v>
      </c>
    </row>
    <row r="514" s="13" customFormat="1">
      <c r="A514" s="13"/>
      <c r="B514" s="245"/>
      <c r="C514" s="246"/>
      <c r="D514" s="247" t="s">
        <v>218</v>
      </c>
      <c r="E514" s="248" t="s">
        <v>1</v>
      </c>
      <c r="F514" s="249" t="s">
        <v>3161</v>
      </c>
      <c r="G514" s="246"/>
      <c r="H514" s="248" t="s">
        <v>1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5" t="s">
        <v>218</v>
      </c>
      <c r="AU514" s="255" t="s">
        <v>85</v>
      </c>
      <c r="AV514" s="13" t="s">
        <v>83</v>
      </c>
      <c r="AW514" s="13" t="s">
        <v>32</v>
      </c>
      <c r="AX514" s="13" t="s">
        <v>76</v>
      </c>
      <c r="AY514" s="255" t="s">
        <v>205</v>
      </c>
    </row>
    <row r="515" s="13" customFormat="1">
      <c r="A515" s="13"/>
      <c r="B515" s="245"/>
      <c r="C515" s="246"/>
      <c r="D515" s="247" t="s">
        <v>218</v>
      </c>
      <c r="E515" s="248" t="s">
        <v>1</v>
      </c>
      <c r="F515" s="249" t="s">
        <v>3162</v>
      </c>
      <c r="G515" s="246"/>
      <c r="H515" s="248" t="s">
        <v>1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5" t="s">
        <v>218</v>
      </c>
      <c r="AU515" s="255" t="s">
        <v>85</v>
      </c>
      <c r="AV515" s="13" t="s">
        <v>83</v>
      </c>
      <c r="AW515" s="13" t="s">
        <v>32</v>
      </c>
      <c r="AX515" s="13" t="s">
        <v>76</v>
      </c>
      <c r="AY515" s="255" t="s">
        <v>205</v>
      </c>
    </row>
    <row r="516" s="14" customFormat="1">
      <c r="A516" s="14"/>
      <c r="B516" s="256"/>
      <c r="C516" s="257"/>
      <c r="D516" s="247" t="s">
        <v>218</v>
      </c>
      <c r="E516" s="258" t="s">
        <v>1</v>
      </c>
      <c r="F516" s="259" t="s">
        <v>3185</v>
      </c>
      <c r="G516" s="257"/>
      <c r="H516" s="260">
        <v>13.75</v>
      </c>
      <c r="I516" s="261"/>
      <c r="J516" s="257"/>
      <c r="K516" s="257"/>
      <c r="L516" s="262"/>
      <c r="M516" s="263"/>
      <c r="N516" s="264"/>
      <c r="O516" s="264"/>
      <c r="P516" s="264"/>
      <c r="Q516" s="264"/>
      <c r="R516" s="264"/>
      <c r="S516" s="264"/>
      <c r="T516" s="265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66" t="s">
        <v>218</v>
      </c>
      <c r="AU516" s="266" t="s">
        <v>85</v>
      </c>
      <c r="AV516" s="14" t="s">
        <v>85</v>
      </c>
      <c r="AW516" s="14" t="s">
        <v>32</v>
      </c>
      <c r="AX516" s="14" t="s">
        <v>76</v>
      </c>
      <c r="AY516" s="266" t="s">
        <v>205</v>
      </c>
    </row>
    <row r="517" s="14" customFormat="1">
      <c r="A517" s="14"/>
      <c r="B517" s="256"/>
      <c r="C517" s="257"/>
      <c r="D517" s="247" t="s">
        <v>218</v>
      </c>
      <c r="E517" s="258" t="s">
        <v>1</v>
      </c>
      <c r="F517" s="259" t="s">
        <v>3186</v>
      </c>
      <c r="G517" s="257"/>
      <c r="H517" s="260">
        <v>29.725000000000001</v>
      </c>
      <c r="I517" s="261"/>
      <c r="J517" s="257"/>
      <c r="K517" s="257"/>
      <c r="L517" s="262"/>
      <c r="M517" s="263"/>
      <c r="N517" s="264"/>
      <c r="O517" s="264"/>
      <c r="P517" s="264"/>
      <c r="Q517" s="264"/>
      <c r="R517" s="264"/>
      <c r="S517" s="264"/>
      <c r="T517" s="265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66" t="s">
        <v>218</v>
      </c>
      <c r="AU517" s="266" t="s">
        <v>85</v>
      </c>
      <c r="AV517" s="14" t="s">
        <v>85</v>
      </c>
      <c r="AW517" s="14" t="s">
        <v>32</v>
      </c>
      <c r="AX517" s="14" t="s">
        <v>76</v>
      </c>
      <c r="AY517" s="266" t="s">
        <v>205</v>
      </c>
    </row>
    <row r="518" s="15" customFormat="1">
      <c r="A518" s="15"/>
      <c r="B518" s="267"/>
      <c r="C518" s="268"/>
      <c r="D518" s="247" t="s">
        <v>218</v>
      </c>
      <c r="E518" s="269" t="s">
        <v>1</v>
      </c>
      <c r="F518" s="270" t="s">
        <v>229</v>
      </c>
      <c r="G518" s="268"/>
      <c r="H518" s="271">
        <v>43.475000000000001</v>
      </c>
      <c r="I518" s="272"/>
      <c r="J518" s="268"/>
      <c r="K518" s="268"/>
      <c r="L518" s="273"/>
      <c r="M518" s="274"/>
      <c r="N518" s="275"/>
      <c r="O518" s="275"/>
      <c r="P518" s="275"/>
      <c r="Q518" s="275"/>
      <c r="R518" s="275"/>
      <c r="S518" s="275"/>
      <c r="T518" s="276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77" t="s">
        <v>218</v>
      </c>
      <c r="AU518" s="277" t="s">
        <v>85</v>
      </c>
      <c r="AV518" s="15" t="s">
        <v>213</v>
      </c>
      <c r="AW518" s="15" t="s">
        <v>32</v>
      </c>
      <c r="AX518" s="15" t="s">
        <v>83</v>
      </c>
      <c r="AY518" s="277" t="s">
        <v>205</v>
      </c>
    </row>
    <row r="519" s="2" customFormat="1" ht="21.75" customHeight="1">
      <c r="A519" s="39"/>
      <c r="B519" s="40"/>
      <c r="C519" s="227" t="s">
        <v>611</v>
      </c>
      <c r="D519" s="227" t="s">
        <v>208</v>
      </c>
      <c r="E519" s="228" t="s">
        <v>3187</v>
      </c>
      <c r="F519" s="229" t="s">
        <v>3188</v>
      </c>
      <c r="G519" s="230" t="s">
        <v>255</v>
      </c>
      <c r="H519" s="231">
        <v>8.8000000000000007</v>
      </c>
      <c r="I519" s="232"/>
      <c r="J519" s="233">
        <f>ROUND(I519*H519,2)</f>
        <v>0</v>
      </c>
      <c r="K519" s="229" t="s">
        <v>212</v>
      </c>
      <c r="L519" s="45"/>
      <c r="M519" s="234" t="s">
        <v>1</v>
      </c>
      <c r="N519" s="235" t="s">
        <v>41</v>
      </c>
      <c r="O519" s="92"/>
      <c r="P519" s="236">
        <f>O519*H519</f>
        <v>0</v>
      </c>
      <c r="Q519" s="236">
        <v>0.00197</v>
      </c>
      <c r="R519" s="236">
        <f>Q519*H519</f>
        <v>0.017336000000000001</v>
      </c>
      <c r="S519" s="236">
        <v>0</v>
      </c>
      <c r="T519" s="237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38" t="s">
        <v>303</v>
      </c>
      <c r="AT519" s="238" t="s">
        <v>208</v>
      </c>
      <c r="AU519" s="238" t="s">
        <v>85</v>
      </c>
      <c r="AY519" s="18" t="s">
        <v>205</v>
      </c>
      <c r="BE519" s="239">
        <f>IF(N519="základní",J519,0)</f>
        <v>0</v>
      </c>
      <c r="BF519" s="239">
        <f>IF(N519="snížená",J519,0)</f>
        <v>0</v>
      </c>
      <c r="BG519" s="239">
        <f>IF(N519="zákl. přenesená",J519,0)</f>
        <v>0</v>
      </c>
      <c r="BH519" s="239">
        <f>IF(N519="sníž. přenesená",J519,0)</f>
        <v>0</v>
      </c>
      <c r="BI519" s="239">
        <f>IF(N519="nulová",J519,0)</f>
        <v>0</v>
      </c>
      <c r="BJ519" s="18" t="s">
        <v>83</v>
      </c>
      <c r="BK519" s="239">
        <f>ROUND(I519*H519,2)</f>
        <v>0</v>
      </c>
      <c r="BL519" s="18" t="s">
        <v>303</v>
      </c>
      <c r="BM519" s="238" t="s">
        <v>3189</v>
      </c>
    </row>
    <row r="520" s="2" customFormat="1">
      <c r="A520" s="39"/>
      <c r="B520" s="40"/>
      <c r="C520" s="41"/>
      <c r="D520" s="240" t="s">
        <v>216</v>
      </c>
      <c r="E520" s="41"/>
      <c r="F520" s="241" t="s">
        <v>3190</v>
      </c>
      <c r="G520" s="41"/>
      <c r="H520" s="41"/>
      <c r="I520" s="242"/>
      <c r="J520" s="41"/>
      <c r="K520" s="41"/>
      <c r="L520" s="45"/>
      <c r="M520" s="243"/>
      <c r="N520" s="244"/>
      <c r="O520" s="92"/>
      <c r="P520" s="92"/>
      <c r="Q520" s="92"/>
      <c r="R520" s="92"/>
      <c r="S520" s="92"/>
      <c r="T520" s="93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T520" s="18" t="s">
        <v>216</v>
      </c>
      <c r="AU520" s="18" t="s">
        <v>85</v>
      </c>
    </row>
    <row r="521" s="13" customFormat="1">
      <c r="A521" s="13"/>
      <c r="B521" s="245"/>
      <c r="C521" s="246"/>
      <c r="D521" s="247" t="s">
        <v>218</v>
      </c>
      <c r="E521" s="248" t="s">
        <v>1</v>
      </c>
      <c r="F521" s="249" t="s">
        <v>1458</v>
      </c>
      <c r="G521" s="246"/>
      <c r="H521" s="248" t="s">
        <v>1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5" t="s">
        <v>218</v>
      </c>
      <c r="AU521" s="255" t="s">
        <v>85</v>
      </c>
      <c r="AV521" s="13" t="s">
        <v>83</v>
      </c>
      <c r="AW521" s="13" t="s">
        <v>32</v>
      </c>
      <c r="AX521" s="13" t="s">
        <v>76</v>
      </c>
      <c r="AY521" s="255" t="s">
        <v>205</v>
      </c>
    </row>
    <row r="522" s="13" customFormat="1">
      <c r="A522" s="13"/>
      <c r="B522" s="245"/>
      <c r="C522" s="246"/>
      <c r="D522" s="247" t="s">
        <v>218</v>
      </c>
      <c r="E522" s="248" t="s">
        <v>1</v>
      </c>
      <c r="F522" s="249" t="s">
        <v>220</v>
      </c>
      <c r="G522" s="246"/>
      <c r="H522" s="248" t="s">
        <v>1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5" t="s">
        <v>218</v>
      </c>
      <c r="AU522" s="255" t="s">
        <v>85</v>
      </c>
      <c r="AV522" s="13" t="s">
        <v>83</v>
      </c>
      <c r="AW522" s="13" t="s">
        <v>32</v>
      </c>
      <c r="AX522" s="13" t="s">
        <v>76</v>
      </c>
      <c r="AY522" s="255" t="s">
        <v>205</v>
      </c>
    </row>
    <row r="523" s="13" customFormat="1">
      <c r="A523" s="13"/>
      <c r="B523" s="245"/>
      <c r="C523" s="246"/>
      <c r="D523" s="247" t="s">
        <v>218</v>
      </c>
      <c r="E523" s="248" t="s">
        <v>1</v>
      </c>
      <c r="F523" s="249" t="s">
        <v>222</v>
      </c>
      <c r="G523" s="246"/>
      <c r="H523" s="248" t="s">
        <v>1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5" t="s">
        <v>218</v>
      </c>
      <c r="AU523" s="255" t="s">
        <v>85</v>
      </c>
      <c r="AV523" s="13" t="s">
        <v>83</v>
      </c>
      <c r="AW523" s="13" t="s">
        <v>32</v>
      </c>
      <c r="AX523" s="13" t="s">
        <v>76</v>
      </c>
      <c r="AY523" s="255" t="s">
        <v>205</v>
      </c>
    </row>
    <row r="524" s="13" customFormat="1">
      <c r="A524" s="13"/>
      <c r="B524" s="245"/>
      <c r="C524" s="246"/>
      <c r="D524" s="247" t="s">
        <v>218</v>
      </c>
      <c r="E524" s="248" t="s">
        <v>1</v>
      </c>
      <c r="F524" s="249" t="s">
        <v>3160</v>
      </c>
      <c r="G524" s="246"/>
      <c r="H524" s="248" t="s">
        <v>1</v>
      </c>
      <c r="I524" s="250"/>
      <c r="J524" s="246"/>
      <c r="K524" s="246"/>
      <c r="L524" s="251"/>
      <c r="M524" s="252"/>
      <c r="N524" s="253"/>
      <c r="O524" s="253"/>
      <c r="P524" s="253"/>
      <c r="Q524" s="253"/>
      <c r="R524" s="253"/>
      <c r="S524" s="253"/>
      <c r="T524" s="254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5" t="s">
        <v>218</v>
      </c>
      <c r="AU524" s="255" t="s">
        <v>85</v>
      </c>
      <c r="AV524" s="13" t="s">
        <v>83</v>
      </c>
      <c r="AW524" s="13" t="s">
        <v>32</v>
      </c>
      <c r="AX524" s="13" t="s">
        <v>76</v>
      </c>
      <c r="AY524" s="255" t="s">
        <v>205</v>
      </c>
    </row>
    <row r="525" s="13" customFormat="1">
      <c r="A525" s="13"/>
      <c r="B525" s="245"/>
      <c r="C525" s="246"/>
      <c r="D525" s="247" t="s">
        <v>218</v>
      </c>
      <c r="E525" s="248" t="s">
        <v>1</v>
      </c>
      <c r="F525" s="249" t="s">
        <v>3161</v>
      </c>
      <c r="G525" s="246"/>
      <c r="H525" s="248" t="s">
        <v>1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5" t="s">
        <v>218</v>
      </c>
      <c r="AU525" s="255" t="s">
        <v>85</v>
      </c>
      <c r="AV525" s="13" t="s">
        <v>83</v>
      </c>
      <c r="AW525" s="13" t="s">
        <v>32</v>
      </c>
      <c r="AX525" s="13" t="s">
        <v>76</v>
      </c>
      <c r="AY525" s="255" t="s">
        <v>205</v>
      </c>
    </row>
    <row r="526" s="13" customFormat="1">
      <c r="A526" s="13"/>
      <c r="B526" s="245"/>
      <c r="C526" s="246"/>
      <c r="D526" s="247" t="s">
        <v>218</v>
      </c>
      <c r="E526" s="248" t="s">
        <v>1</v>
      </c>
      <c r="F526" s="249" t="s">
        <v>3162</v>
      </c>
      <c r="G526" s="246"/>
      <c r="H526" s="248" t="s">
        <v>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5" t="s">
        <v>218</v>
      </c>
      <c r="AU526" s="255" t="s">
        <v>85</v>
      </c>
      <c r="AV526" s="13" t="s">
        <v>83</v>
      </c>
      <c r="AW526" s="13" t="s">
        <v>32</v>
      </c>
      <c r="AX526" s="13" t="s">
        <v>76</v>
      </c>
      <c r="AY526" s="255" t="s">
        <v>205</v>
      </c>
    </row>
    <row r="527" s="14" customFormat="1">
      <c r="A527" s="14"/>
      <c r="B527" s="256"/>
      <c r="C527" s="257"/>
      <c r="D527" s="247" t="s">
        <v>218</v>
      </c>
      <c r="E527" s="258" t="s">
        <v>1</v>
      </c>
      <c r="F527" s="259" t="s">
        <v>3191</v>
      </c>
      <c r="G527" s="257"/>
      <c r="H527" s="260">
        <v>8.8000000000000007</v>
      </c>
      <c r="I527" s="261"/>
      <c r="J527" s="257"/>
      <c r="K527" s="257"/>
      <c r="L527" s="262"/>
      <c r="M527" s="263"/>
      <c r="N527" s="264"/>
      <c r="O527" s="264"/>
      <c r="P527" s="264"/>
      <c r="Q527" s="264"/>
      <c r="R527" s="264"/>
      <c r="S527" s="264"/>
      <c r="T527" s="265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66" t="s">
        <v>218</v>
      </c>
      <c r="AU527" s="266" t="s">
        <v>85</v>
      </c>
      <c r="AV527" s="14" t="s">
        <v>85</v>
      </c>
      <c r="AW527" s="14" t="s">
        <v>32</v>
      </c>
      <c r="AX527" s="14" t="s">
        <v>76</v>
      </c>
      <c r="AY527" s="266" t="s">
        <v>205</v>
      </c>
    </row>
    <row r="528" s="15" customFormat="1">
      <c r="A528" s="15"/>
      <c r="B528" s="267"/>
      <c r="C528" s="268"/>
      <c r="D528" s="247" t="s">
        <v>218</v>
      </c>
      <c r="E528" s="269" t="s">
        <v>1</v>
      </c>
      <c r="F528" s="270" t="s">
        <v>229</v>
      </c>
      <c r="G528" s="268"/>
      <c r="H528" s="271">
        <v>8.8000000000000007</v>
      </c>
      <c r="I528" s="272"/>
      <c r="J528" s="268"/>
      <c r="K528" s="268"/>
      <c r="L528" s="273"/>
      <c r="M528" s="274"/>
      <c r="N528" s="275"/>
      <c r="O528" s="275"/>
      <c r="P528" s="275"/>
      <c r="Q528" s="275"/>
      <c r="R528" s="275"/>
      <c r="S528" s="275"/>
      <c r="T528" s="276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77" t="s">
        <v>218</v>
      </c>
      <c r="AU528" s="277" t="s">
        <v>85</v>
      </c>
      <c r="AV528" s="15" t="s">
        <v>213</v>
      </c>
      <c r="AW528" s="15" t="s">
        <v>32</v>
      </c>
      <c r="AX528" s="15" t="s">
        <v>83</v>
      </c>
      <c r="AY528" s="277" t="s">
        <v>205</v>
      </c>
    </row>
    <row r="529" s="2" customFormat="1" ht="21.75" customHeight="1">
      <c r="A529" s="39"/>
      <c r="B529" s="40"/>
      <c r="C529" s="227" t="s">
        <v>620</v>
      </c>
      <c r="D529" s="227" t="s">
        <v>208</v>
      </c>
      <c r="E529" s="228" t="s">
        <v>3192</v>
      </c>
      <c r="F529" s="229" t="s">
        <v>3193</v>
      </c>
      <c r="G529" s="230" t="s">
        <v>255</v>
      </c>
      <c r="H529" s="231">
        <v>6.8499999999999996</v>
      </c>
      <c r="I529" s="232"/>
      <c r="J529" s="233">
        <f>ROUND(I529*H529,2)</f>
        <v>0</v>
      </c>
      <c r="K529" s="229" t="s">
        <v>212</v>
      </c>
      <c r="L529" s="45"/>
      <c r="M529" s="234" t="s">
        <v>1</v>
      </c>
      <c r="N529" s="235" t="s">
        <v>41</v>
      </c>
      <c r="O529" s="92"/>
      <c r="P529" s="236">
        <f>O529*H529</f>
        <v>0</v>
      </c>
      <c r="Q529" s="236">
        <v>0.0030400000000000002</v>
      </c>
      <c r="R529" s="236">
        <f>Q529*H529</f>
        <v>0.020823999999999999</v>
      </c>
      <c r="S529" s="236">
        <v>0</v>
      </c>
      <c r="T529" s="237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38" t="s">
        <v>303</v>
      </c>
      <c r="AT529" s="238" t="s">
        <v>208</v>
      </c>
      <c r="AU529" s="238" t="s">
        <v>85</v>
      </c>
      <c r="AY529" s="18" t="s">
        <v>205</v>
      </c>
      <c r="BE529" s="239">
        <f>IF(N529="základní",J529,0)</f>
        <v>0</v>
      </c>
      <c r="BF529" s="239">
        <f>IF(N529="snížená",J529,0)</f>
        <v>0</v>
      </c>
      <c r="BG529" s="239">
        <f>IF(N529="zákl. přenesená",J529,0)</f>
        <v>0</v>
      </c>
      <c r="BH529" s="239">
        <f>IF(N529="sníž. přenesená",J529,0)</f>
        <v>0</v>
      </c>
      <c r="BI529" s="239">
        <f>IF(N529="nulová",J529,0)</f>
        <v>0</v>
      </c>
      <c r="BJ529" s="18" t="s">
        <v>83</v>
      </c>
      <c r="BK529" s="239">
        <f>ROUND(I529*H529,2)</f>
        <v>0</v>
      </c>
      <c r="BL529" s="18" t="s">
        <v>303</v>
      </c>
      <c r="BM529" s="238" t="s">
        <v>3194</v>
      </c>
    </row>
    <row r="530" s="2" customFormat="1">
      <c r="A530" s="39"/>
      <c r="B530" s="40"/>
      <c r="C530" s="41"/>
      <c r="D530" s="240" t="s">
        <v>216</v>
      </c>
      <c r="E530" s="41"/>
      <c r="F530" s="241" t="s">
        <v>3195</v>
      </c>
      <c r="G530" s="41"/>
      <c r="H530" s="41"/>
      <c r="I530" s="242"/>
      <c r="J530" s="41"/>
      <c r="K530" s="41"/>
      <c r="L530" s="45"/>
      <c r="M530" s="243"/>
      <c r="N530" s="244"/>
      <c r="O530" s="92"/>
      <c r="P530" s="92"/>
      <c r="Q530" s="92"/>
      <c r="R530" s="92"/>
      <c r="S530" s="92"/>
      <c r="T530" s="93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T530" s="18" t="s">
        <v>216</v>
      </c>
      <c r="AU530" s="18" t="s">
        <v>85</v>
      </c>
    </row>
    <row r="531" s="13" customFormat="1">
      <c r="A531" s="13"/>
      <c r="B531" s="245"/>
      <c r="C531" s="246"/>
      <c r="D531" s="247" t="s">
        <v>218</v>
      </c>
      <c r="E531" s="248" t="s">
        <v>1</v>
      </c>
      <c r="F531" s="249" t="s">
        <v>1458</v>
      </c>
      <c r="G531" s="246"/>
      <c r="H531" s="248" t="s">
        <v>1</v>
      </c>
      <c r="I531" s="250"/>
      <c r="J531" s="246"/>
      <c r="K531" s="246"/>
      <c r="L531" s="251"/>
      <c r="M531" s="252"/>
      <c r="N531" s="253"/>
      <c r="O531" s="253"/>
      <c r="P531" s="253"/>
      <c r="Q531" s="253"/>
      <c r="R531" s="253"/>
      <c r="S531" s="253"/>
      <c r="T531" s="254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5" t="s">
        <v>218</v>
      </c>
      <c r="AU531" s="255" t="s">
        <v>85</v>
      </c>
      <c r="AV531" s="13" t="s">
        <v>83</v>
      </c>
      <c r="AW531" s="13" t="s">
        <v>32</v>
      </c>
      <c r="AX531" s="13" t="s">
        <v>76</v>
      </c>
      <c r="AY531" s="255" t="s">
        <v>205</v>
      </c>
    </row>
    <row r="532" s="13" customFormat="1">
      <c r="A532" s="13"/>
      <c r="B532" s="245"/>
      <c r="C532" s="246"/>
      <c r="D532" s="247" t="s">
        <v>218</v>
      </c>
      <c r="E532" s="248" t="s">
        <v>1</v>
      </c>
      <c r="F532" s="249" t="s">
        <v>220</v>
      </c>
      <c r="G532" s="246"/>
      <c r="H532" s="248" t="s">
        <v>1</v>
      </c>
      <c r="I532" s="250"/>
      <c r="J532" s="246"/>
      <c r="K532" s="246"/>
      <c r="L532" s="251"/>
      <c r="M532" s="252"/>
      <c r="N532" s="253"/>
      <c r="O532" s="253"/>
      <c r="P532" s="253"/>
      <c r="Q532" s="253"/>
      <c r="R532" s="253"/>
      <c r="S532" s="253"/>
      <c r="T532" s="254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5" t="s">
        <v>218</v>
      </c>
      <c r="AU532" s="255" t="s">
        <v>85</v>
      </c>
      <c r="AV532" s="13" t="s">
        <v>83</v>
      </c>
      <c r="AW532" s="13" t="s">
        <v>32</v>
      </c>
      <c r="AX532" s="13" t="s">
        <v>76</v>
      </c>
      <c r="AY532" s="255" t="s">
        <v>205</v>
      </c>
    </row>
    <row r="533" s="13" customFormat="1">
      <c r="A533" s="13"/>
      <c r="B533" s="245"/>
      <c r="C533" s="246"/>
      <c r="D533" s="247" t="s">
        <v>218</v>
      </c>
      <c r="E533" s="248" t="s">
        <v>1</v>
      </c>
      <c r="F533" s="249" t="s">
        <v>222</v>
      </c>
      <c r="G533" s="246"/>
      <c r="H533" s="248" t="s">
        <v>1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5" t="s">
        <v>218</v>
      </c>
      <c r="AU533" s="255" t="s">
        <v>85</v>
      </c>
      <c r="AV533" s="13" t="s">
        <v>83</v>
      </c>
      <c r="AW533" s="13" t="s">
        <v>32</v>
      </c>
      <c r="AX533" s="13" t="s">
        <v>76</v>
      </c>
      <c r="AY533" s="255" t="s">
        <v>205</v>
      </c>
    </row>
    <row r="534" s="13" customFormat="1">
      <c r="A534" s="13"/>
      <c r="B534" s="245"/>
      <c r="C534" s="246"/>
      <c r="D534" s="247" t="s">
        <v>218</v>
      </c>
      <c r="E534" s="248" t="s">
        <v>1</v>
      </c>
      <c r="F534" s="249" t="s">
        <v>3160</v>
      </c>
      <c r="G534" s="246"/>
      <c r="H534" s="248" t="s">
        <v>1</v>
      </c>
      <c r="I534" s="250"/>
      <c r="J534" s="246"/>
      <c r="K534" s="246"/>
      <c r="L534" s="251"/>
      <c r="M534" s="252"/>
      <c r="N534" s="253"/>
      <c r="O534" s="253"/>
      <c r="P534" s="253"/>
      <c r="Q534" s="253"/>
      <c r="R534" s="253"/>
      <c r="S534" s="253"/>
      <c r="T534" s="254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5" t="s">
        <v>218</v>
      </c>
      <c r="AU534" s="255" t="s">
        <v>85</v>
      </c>
      <c r="AV534" s="13" t="s">
        <v>83</v>
      </c>
      <c r="AW534" s="13" t="s">
        <v>32</v>
      </c>
      <c r="AX534" s="13" t="s">
        <v>76</v>
      </c>
      <c r="AY534" s="255" t="s">
        <v>205</v>
      </c>
    </row>
    <row r="535" s="13" customFormat="1">
      <c r="A535" s="13"/>
      <c r="B535" s="245"/>
      <c r="C535" s="246"/>
      <c r="D535" s="247" t="s">
        <v>218</v>
      </c>
      <c r="E535" s="248" t="s">
        <v>1</v>
      </c>
      <c r="F535" s="249" t="s">
        <v>3161</v>
      </c>
      <c r="G535" s="246"/>
      <c r="H535" s="248" t="s">
        <v>1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5" t="s">
        <v>218</v>
      </c>
      <c r="AU535" s="255" t="s">
        <v>85</v>
      </c>
      <c r="AV535" s="13" t="s">
        <v>83</v>
      </c>
      <c r="AW535" s="13" t="s">
        <v>32</v>
      </c>
      <c r="AX535" s="13" t="s">
        <v>76</v>
      </c>
      <c r="AY535" s="255" t="s">
        <v>205</v>
      </c>
    </row>
    <row r="536" s="13" customFormat="1">
      <c r="A536" s="13"/>
      <c r="B536" s="245"/>
      <c r="C536" s="246"/>
      <c r="D536" s="247" t="s">
        <v>218</v>
      </c>
      <c r="E536" s="248" t="s">
        <v>1</v>
      </c>
      <c r="F536" s="249" t="s">
        <v>3162</v>
      </c>
      <c r="G536" s="246"/>
      <c r="H536" s="248" t="s">
        <v>1</v>
      </c>
      <c r="I536" s="250"/>
      <c r="J536" s="246"/>
      <c r="K536" s="246"/>
      <c r="L536" s="251"/>
      <c r="M536" s="252"/>
      <c r="N536" s="253"/>
      <c r="O536" s="253"/>
      <c r="P536" s="253"/>
      <c r="Q536" s="253"/>
      <c r="R536" s="253"/>
      <c r="S536" s="253"/>
      <c r="T536" s="254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5" t="s">
        <v>218</v>
      </c>
      <c r="AU536" s="255" t="s">
        <v>85</v>
      </c>
      <c r="AV536" s="13" t="s">
        <v>83</v>
      </c>
      <c r="AW536" s="13" t="s">
        <v>32</v>
      </c>
      <c r="AX536" s="13" t="s">
        <v>76</v>
      </c>
      <c r="AY536" s="255" t="s">
        <v>205</v>
      </c>
    </row>
    <row r="537" s="14" customFormat="1">
      <c r="A537" s="14"/>
      <c r="B537" s="256"/>
      <c r="C537" s="257"/>
      <c r="D537" s="247" t="s">
        <v>218</v>
      </c>
      <c r="E537" s="258" t="s">
        <v>1</v>
      </c>
      <c r="F537" s="259" t="s">
        <v>3196</v>
      </c>
      <c r="G537" s="257"/>
      <c r="H537" s="260">
        <v>6.8499999999999996</v>
      </c>
      <c r="I537" s="261"/>
      <c r="J537" s="257"/>
      <c r="K537" s="257"/>
      <c r="L537" s="262"/>
      <c r="M537" s="263"/>
      <c r="N537" s="264"/>
      <c r="O537" s="264"/>
      <c r="P537" s="264"/>
      <c r="Q537" s="264"/>
      <c r="R537" s="264"/>
      <c r="S537" s="264"/>
      <c r="T537" s="265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66" t="s">
        <v>218</v>
      </c>
      <c r="AU537" s="266" t="s">
        <v>85</v>
      </c>
      <c r="AV537" s="14" t="s">
        <v>85</v>
      </c>
      <c r="AW537" s="14" t="s">
        <v>32</v>
      </c>
      <c r="AX537" s="14" t="s">
        <v>76</v>
      </c>
      <c r="AY537" s="266" t="s">
        <v>205</v>
      </c>
    </row>
    <row r="538" s="15" customFormat="1">
      <c r="A538" s="15"/>
      <c r="B538" s="267"/>
      <c r="C538" s="268"/>
      <c r="D538" s="247" t="s">
        <v>218</v>
      </c>
      <c r="E538" s="269" t="s">
        <v>1</v>
      </c>
      <c r="F538" s="270" t="s">
        <v>229</v>
      </c>
      <c r="G538" s="268"/>
      <c r="H538" s="271">
        <v>6.8499999999999996</v>
      </c>
      <c r="I538" s="272"/>
      <c r="J538" s="268"/>
      <c r="K538" s="268"/>
      <c r="L538" s="273"/>
      <c r="M538" s="274"/>
      <c r="N538" s="275"/>
      <c r="O538" s="275"/>
      <c r="P538" s="275"/>
      <c r="Q538" s="275"/>
      <c r="R538" s="275"/>
      <c r="S538" s="275"/>
      <c r="T538" s="276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77" t="s">
        <v>218</v>
      </c>
      <c r="AU538" s="277" t="s">
        <v>85</v>
      </c>
      <c r="AV538" s="15" t="s">
        <v>213</v>
      </c>
      <c r="AW538" s="15" t="s">
        <v>32</v>
      </c>
      <c r="AX538" s="15" t="s">
        <v>83</v>
      </c>
      <c r="AY538" s="277" t="s">
        <v>205</v>
      </c>
    </row>
    <row r="539" s="2" customFormat="1" ht="21.75" customHeight="1">
      <c r="A539" s="39"/>
      <c r="B539" s="40"/>
      <c r="C539" s="227" t="s">
        <v>628</v>
      </c>
      <c r="D539" s="227" t="s">
        <v>208</v>
      </c>
      <c r="E539" s="228" t="s">
        <v>3197</v>
      </c>
      <c r="F539" s="229" t="s">
        <v>3198</v>
      </c>
      <c r="G539" s="230" t="s">
        <v>255</v>
      </c>
      <c r="H539" s="231">
        <v>11.199999999999999</v>
      </c>
      <c r="I539" s="232"/>
      <c r="J539" s="233">
        <f>ROUND(I539*H539,2)</f>
        <v>0</v>
      </c>
      <c r="K539" s="229" t="s">
        <v>212</v>
      </c>
      <c r="L539" s="45"/>
      <c r="M539" s="234" t="s">
        <v>1</v>
      </c>
      <c r="N539" s="235" t="s">
        <v>41</v>
      </c>
      <c r="O539" s="92"/>
      <c r="P539" s="236">
        <f>O539*H539</f>
        <v>0</v>
      </c>
      <c r="Q539" s="236">
        <v>0.0049199999999999999</v>
      </c>
      <c r="R539" s="236">
        <f>Q539*H539</f>
        <v>0.055103999999999993</v>
      </c>
      <c r="S539" s="236">
        <v>0</v>
      </c>
      <c r="T539" s="237">
        <f>S539*H539</f>
        <v>0</v>
      </c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R539" s="238" t="s">
        <v>303</v>
      </c>
      <c r="AT539" s="238" t="s">
        <v>208</v>
      </c>
      <c r="AU539" s="238" t="s">
        <v>85</v>
      </c>
      <c r="AY539" s="18" t="s">
        <v>205</v>
      </c>
      <c r="BE539" s="239">
        <f>IF(N539="základní",J539,0)</f>
        <v>0</v>
      </c>
      <c r="BF539" s="239">
        <f>IF(N539="snížená",J539,0)</f>
        <v>0</v>
      </c>
      <c r="BG539" s="239">
        <f>IF(N539="zákl. přenesená",J539,0)</f>
        <v>0</v>
      </c>
      <c r="BH539" s="239">
        <f>IF(N539="sníž. přenesená",J539,0)</f>
        <v>0</v>
      </c>
      <c r="BI539" s="239">
        <f>IF(N539="nulová",J539,0)</f>
        <v>0</v>
      </c>
      <c r="BJ539" s="18" t="s">
        <v>83</v>
      </c>
      <c r="BK539" s="239">
        <f>ROUND(I539*H539,2)</f>
        <v>0</v>
      </c>
      <c r="BL539" s="18" t="s">
        <v>303</v>
      </c>
      <c r="BM539" s="238" t="s">
        <v>3199</v>
      </c>
    </row>
    <row r="540" s="2" customFormat="1">
      <c r="A540" s="39"/>
      <c r="B540" s="40"/>
      <c r="C540" s="41"/>
      <c r="D540" s="240" t="s">
        <v>216</v>
      </c>
      <c r="E540" s="41"/>
      <c r="F540" s="241" t="s">
        <v>3200</v>
      </c>
      <c r="G540" s="41"/>
      <c r="H540" s="41"/>
      <c r="I540" s="242"/>
      <c r="J540" s="41"/>
      <c r="K540" s="41"/>
      <c r="L540" s="45"/>
      <c r="M540" s="243"/>
      <c r="N540" s="244"/>
      <c r="O540" s="92"/>
      <c r="P540" s="92"/>
      <c r="Q540" s="92"/>
      <c r="R540" s="92"/>
      <c r="S540" s="92"/>
      <c r="T540" s="93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T540" s="18" t="s">
        <v>216</v>
      </c>
      <c r="AU540" s="18" t="s">
        <v>85</v>
      </c>
    </row>
    <row r="541" s="13" customFormat="1">
      <c r="A541" s="13"/>
      <c r="B541" s="245"/>
      <c r="C541" s="246"/>
      <c r="D541" s="247" t="s">
        <v>218</v>
      </c>
      <c r="E541" s="248" t="s">
        <v>1</v>
      </c>
      <c r="F541" s="249" t="s">
        <v>1458</v>
      </c>
      <c r="G541" s="246"/>
      <c r="H541" s="248" t="s">
        <v>1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5" t="s">
        <v>218</v>
      </c>
      <c r="AU541" s="255" t="s">
        <v>85</v>
      </c>
      <c r="AV541" s="13" t="s">
        <v>83</v>
      </c>
      <c r="AW541" s="13" t="s">
        <v>32</v>
      </c>
      <c r="AX541" s="13" t="s">
        <v>76</v>
      </c>
      <c r="AY541" s="255" t="s">
        <v>205</v>
      </c>
    </row>
    <row r="542" s="13" customFormat="1">
      <c r="A542" s="13"/>
      <c r="B542" s="245"/>
      <c r="C542" s="246"/>
      <c r="D542" s="247" t="s">
        <v>218</v>
      </c>
      <c r="E542" s="248" t="s">
        <v>1</v>
      </c>
      <c r="F542" s="249" t="s">
        <v>220</v>
      </c>
      <c r="G542" s="246"/>
      <c r="H542" s="248" t="s">
        <v>1</v>
      </c>
      <c r="I542" s="250"/>
      <c r="J542" s="246"/>
      <c r="K542" s="246"/>
      <c r="L542" s="251"/>
      <c r="M542" s="252"/>
      <c r="N542" s="253"/>
      <c r="O542" s="253"/>
      <c r="P542" s="253"/>
      <c r="Q542" s="253"/>
      <c r="R542" s="253"/>
      <c r="S542" s="253"/>
      <c r="T542" s="254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5" t="s">
        <v>218</v>
      </c>
      <c r="AU542" s="255" t="s">
        <v>85</v>
      </c>
      <c r="AV542" s="13" t="s">
        <v>83</v>
      </c>
      <c r="AW542" s="13" t="s">
        <v>32</v>
      </c>
      <c r="AX542" s="13" t="s">
        <v>76</v>
      </c>
      <c r="AY542" s="255" t="s">
        <v>205</v>
      </c>
    </row>
    <row r="543" s="13" customFormat="1">
      <c r="A543" s="13"/>
      <c r="B543" s="245"/>
      <c r="C543" s="246"/>
      <c r="D543" s="247" t="s">
        <v>218</v>
      </c>
      <c r="E543" s="248" t="s">
        <v>1</v>
      </c>
      <c r="F543" s="249" t="s">
        <v>222</v>
      </c>
      <c r="G543" s="246"/>
      <c r="H543" s="248" t="s">
        <v>1</v>
      </c>
      <c r="I543" s="250"/>
      <c r="J543" s="246"/>
      <c r="K543" s="246"/>
      <c r="L543" s="251"/>
      <c r="M543" s="252"/>
      <c r="N543" s="253"/>
      <c r="O543" s="253"/>
      <c r="P543" s="253"/>
      <c r="Q543" s="253"/>
      <c r="R543" s="253"/>
      <c r="S543" s="253"/>
      <c r="T543" s="254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5" t="s">
        <v>218</v>
      </c>
      <c r="AU543" s="255" t="s">
        <v>85</v>
      </c>
      <c r="AV543" s="13" t="s">
        <v>83</v>
      </c>
      <c r="AW543" s="13" t="s">
        <v>32</v>
      </c>
      <c r="AX543" s="13" t="s">
        <v>76</v>
      </c>
      <c r="AY543" s="255" t="s">
        <v>205</v>
      </c>
    </row>
    <row r="544" s="13" customFormat="1">
      <c r="A544" s="13"/>
      <c r="B544" s="245"/>
      <c r="C544" s="246"/>
      <c r="D544" s="247" t="s">
        <v>218</v>
      </c>
      <c r="E544" s="248" t="s">
        <v>1</v>
      </c>
      <c r="F544" s="249" t="s">
        <v>3160</v>
      </c>
      <c r="G544" s="246"/>
      <c r="H544" s="248" t="s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5" t="s">
        <v>218</v>
      </c>
      <c r="AU544" s="255" t="s">
        <v>85</v>
      </c>
      <c r="AV544" s="13" t="s">
        <v>83</v>
      </c>
      <c r="AW544" s="13" t="s">
        <v>32</v>
      </c>
      <c r="AX544" s="13" t="s">
        <v>76</v>
      </c>
      <c r="AY544" s="255" t="s">
        <v>205</v>
      </c>
    </row>
    <row r="545" s="13" customFormat="1">
      <c r="A545" s="13"/>
      <c r="B545" s="245"/>
      <c r="C545" s="246"/>
      <c r="D545" s="247" t="s">
        <v>218</v>
      </c>
      <c r="E545" s="248" t="s">
        <v>1</v>
      </c>
      <c r="F545" s="249" t="s">
        <v>3161</v>
      </c>
      <c r="G545" s="246"/>
      <c r="H545" s="248" t="s">
        <v>1</v>
      </c>
      <c r="I545" s="250"/>
      <c r="J545" s="246"/>
      <c r="K545" s="246"/>
      <c r="L545" s="251"/>
      <c r="M545" s="252"/>
      <c r="N545" s="253"/>
      <c r="O545" s="253"/>
      <c r="P545" s="253"/>
      <c r="Q545" s="253"/>
      <c r="R545" s="253"/>
      <c r="S545" s="253"/>
      <c r="T545" s="254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5" t="s">
        <v>218</v>
      </c>
      <c r="AU545" s="255" t="s">
        <v>85</v>
      </c>
      <c r="AV545" s="13" t="s">
        <v>83</v>
      </c>
      <c r="AW545" s="13" t="s">
        <v>32</v>
      </c>
      <c r="AX545" s="13" t="s">
        <v>76</v>
      </c>
      <c r="AY545" s="255" t="s">
        <v>205</v>
      </c>
    </row>
    <row r="546" s="13" customFormat="1">
      <c r="A546" s="13"/>
      <c r="B546" s="245"/>
      <c r="C546" s="246"/>
      <c r="D546" s="247" t="s">
        <v>218</v>
      </c>
      <c r="E546" s="248" t="s">
        <v>1</v>
      </c>
      <c r="F546" s="249" t="s">
        <v>3162</v>
      </c>
      <c r="G546" s="246"/>
      <c r="H546" s="248" t="s">
        <v>1</v>
      </c>
      <c r="I546" s="250"/>
      <c r="J546" s="246"/>
      <c r="K546" s="246"/>
      <c r="L546" s="251"/>
      <c r="M546" s="252"/>
      <c r="N546" s="253"/>
      <c r="O546" s="253"/>
      <c r="P546" s="253"/>
      <c r="Q546" s="253"/>
      <c r="R546" s="253"/>
      <c r="S546" s="253"/>
      <c r="T546" s="254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5" t="s">
        <v>218</v>
      </c>
      <c r="AU546" s="255" t="s">
        <v>85</v>
      </c>
      <c r="AV546" s="13" t="s">
        <v>83</v>
      </c>
      <c r="AW546" s="13" t="s">
        <v>32</v>
      </c>
      <c r="AX546" s="13" t="s">
        <v>76</v>
      </c>
      <c r="AY546" s="255" t="s">
        <v>205</v>
      </c>
    </row>
    <row r="547" s="14" customFormat="1">
      <c r="A547" s="14"/>
      <c r="B547" s="256"/>
      <c r="C547" s="257"/>
      <c r="D547" s="247" t="s">
        <v>218</v>
      </c>
      <c r="E547" s="258" t="s">
        <v>1</v>
      </c>
      <c r="F547" s="259" t="s">
        <v>3201</v>
      </c>
      <c r="G547" s="257"/>
      <c r="H547" s="260">
        <v>5.2300000000000004</v>
      </c>
      <c r="I547" s="261"/>
      <c r="J547" s="257"/>
      <c r="K547" s="257"/>
      <c r="L547" s="262"/>
      <c r="M547" s="263"/>
      <c r="N547" s="264"/>
      <c r="O547" s="264"/>
      <c r="P547" s="264"/>
      <c r="Q547" s="264"/>
      <c r="R547" s="264"/>
      <c r="S547" s="264"/>
      <c r="T547" s="26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66" t="s">
        <v>218</v>
      </c>
      <c r="AU547" s="266" t="s">
        <v>85</v>
      </c>
      <c r="AV547" s="14" t="s">
        <v>85</v>
      </c>
      <c r="AW547" s="14" t="s">
        <v>32</v>
      </c>
      <c r="AX547" s="14" t="s">
        <v>76</v>
      </c>
      <c r="AY547" s="266" t="s">
        <v>205</v>
      </c>
    </row>
    <row r="548" s="14" customFormat="1">
      <c r="A548" s="14"/>
      <c r="B548" s="256"/>
      <c r="C548" s="257"/>
      <c r="D548" s="247" t="s">
        <v>218</v>
      </c>
      <c r="E548" s="258" t="s">
        <v>1</v>
      </c>
      <c r="F548" s="259" t="s">
        <v>3202</v>
      </c>
      <c r="G548" s="257"/>
      <c r="H548" s="260">
        <v>5.9699999999999998</v>
      </c>
      <c r="I548" s="261"/>
      <c r="J548" s="257"/>
      <c r="K548" s="257"/>
      <c r="L548" s="262"/>
      <c r="M548" s="263"/>
      <c r="N548" s="264"/>
      <c r="O548" s="264"/>
      <c r="P548" s="264"/>
      <c r="Q548" s="264"/>
      <c r="R548" s="264"/>
      <c r="S548" s="264"/>
      <c r="T548" s="265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66" t="s">
        <v>218</v>
      </c>
      <c r="AU548" s="266" t="s">
        <v>85</v>
      </c>
      <c r="AV548" s="14" t="s">
        <v>85</v>
      </c>
      <c r="AW548" s="14" t="s">
        <v>32</v>
      </c>
      <c r="AX548" s="14" t="s">
        <v>76</v>
      </c>
      <c r="AY548" s="266" t="s">
        <v>205</v>
      </c>
    </row>
    <row r="549" s="15" customFormat="1">
      <c r="A549" s="15"/>
      <c r="B549" s="267"/>
      <c r="C549" s="268"/>
      <c r="D549" s="247" t="s">
        <v>218</v>
      </c>
      <c r="E549" s="269" t="s">
        <v>1</v>
      </c>
      <c r="F549" s="270" t="s">
        <v>229</v>
      </c>
      <c r="G549" s="268"/>
      <c r="H549" s="271">
        <v>11.199999999999999</v>
      </c>
      <c r="I549" s="272"/>
      <c r="J549" s="268"/>
      <c r="K549" s="268"/>
      <c r="L549" s="273"/>
      <c r="M549" s="274"/>
      <c r="N549" s="275"/>
      <c r="O549" s="275"/>
      <c r="P549" s="275"/>
      <c r="Q549" s="275"/>
      <c r="R549" s="275"/>
      <c r="S549" s="275"/>
      <c r="T549" s="276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T549" s="277" t="s">
        <v>218</v>
      </c>
      <c r="AU549" s="277" t="s">
        <v>85</v>
      </c>
      <c r="AV549" s="15" t="s">
        <v>213</v>
      </c>
      <c r="AW549" s="15" t="s">
        <v>32</v>
      </c>
      <c r="AX549" s="15" t="s">
        <v>83</v>
      </c>
      <c r="AY549" s="277" t="s">
        <v>205</v>
      </c>
    </row>
    <row r="550" s="2" customFormat="1" ht="16.5" customHeight="1">
      <c r="A550" s="39"/>
      <c r="B550" s="40"/>
      <c r="C550" s="227" t="s">
        <v>636</v>
      </c>
      <c r="D550" s="227" t="s">
        <v>208</v>
      </c>
      <c r="E550" s="228" t="s">
        <v>3203</v>
      </c>
      <c r="F550" s="229" t="s">
        <v>3204</v>
      </c>
      <c r="G550" s="230" t="s">
        <v>255</v>
      </c>
      <c r="H550" s="231">
        <v>6.3499999999999996</v>
      </c>
      <c r="I550" s="232"/>
      <c r="J550" s="233">
        <f>ROUND(I550*H550,2)</f>
        <v>0</v>
      </c>
      <c r="K550" s="229" t="s">
        <v>212</v>
      </c>
      <c r="L550" s="45"/>
      <c r="M550" s="234" t="s">
        <v>1</v>
      </c>
      <c r="N550" s="235" t="s">
        <v>41</v>
      </c>
      <c r="O550" s="92"/>
      <c r="P550" s="236">
        <f>O550*H550</f>
        <v>0</v>
      </c>
      <c r="Q550" s="236">
        <v>0.00040000000000000002</v>
      </c>
      <c r="R550" s="236">
        <f>Q550*H550</f>
        <v>0.0025400000000000002</v>
      </c>
      <c r="S550" s="236">
        <v>0</v>
      </c>
      <c r="T550" s="237">
        <f>S550*H550</f>
        <v>0</v>
      </c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R550" s="238" t="s">
        <v>303</v>
      </c>
      <c r="AT550" s="238" t="s">
        <v>208</v>
      </c>
      <c r="AU550" s="238" t="s">
        <v>85</v>
      </c>
      <c r="AY550" s="18" t="s">
        <v>205</v>
      </c>
      <c r="BE550" s="239">
        <f>IF(N550="základní",J550,0)</f>
        <v>0</v>
      </c>
      <c r="BF550" s="239">
        <f>IF(N550="snížená",J550,0)</f>
        <v>0</v>
      </c>
      <c r="BG550" s="239">
        <f>IF(N550="zákl. přenesená",J550,0)</f>
        <v>0</v>
      </c>
      <c r="BH550" s="239">
        <f>IF(N550="sníž. přenesená",J550,0)</f>
        <v>0</v>
      </c>
      <c r="BI550" s="239">
        <f>IF(N550="nulová",J550,0)</f>
        <v>0</v>
      </c>
      <c r="BJ550" s="18" t="s">
        <v>83</v>
      </c>
      <c r="BK550" s="239">
        <f>ROUND(I550*H550,2)</f>
        <v>0</v>
      </c>
      <c r="BL550" s="18" t="s">
        <v>303</v>
      </c>
      <c r="BM550" s="238" t="s">
        <v>3205</v>
      </c>
    </row>
    <row r="551" s="2" customFormat="1">
      <c r="A551" s="39"/>
      <c r="B551" s="40"/>
      <c r="C551" s="41"/>
      <c r="D551" s="240" t="s">
        <v>216</v>
      </c>
      <c r="E551" s="41"/>
      <c r="F551" s="241" t="s">
        <v>3206</v>
      </c>
      <c r="G551" s="41"/>
      <c r="H551" s="41"/>
      <c r="I551" s="242"/>
      <c r="J551" s="41"/>
      <c r="K551" s="41"/>
      <c r="L551" s="45"/>
      <c r="M551" s="243"/>
      <c r="N551" s="244"/>
      <c r="O551" s="92"/>
      <c r="P551" s="92"/>
      <c r="Q551" s="92"/>
      <c r="R551" s="92"/>
      <c r="S551" s="92"/>
      <c r="T551" s="93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T551" s="18" t="s">
        <v>216</v>
      </c>
      <c r="AU551" s="18" t="s">
        <v>85</v>
      </c>
    </row>
    <row r="552" s="13" customFormat="1">
      <c r="A552" s="13"/>
      <c r="B552" s="245"/>
      <c r="C552" s="246"/>
      <c r="D552" s="247" t="s">
        <v>218</v>
      </c>
      <c r="E552" s="248" t="s">
        <v>1</v>
      </c>
      <c r="F552" s="249" t="s">
        <v>3071</v>
      </c>
      <c r="G552" s="246"/>
      <c r="H552" s="248" t="s">
        <v>1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5" t="s">
        <v>218</v>
      </c>
      <c r="AU552" s="255" t="s">
        <v>85</v>
      </c>
      <c r="AV552" s="13" t="s">
        <v>83</v>
      </c>
      <c r="AW552" s="13" t="s">
        <v>32</v>
      </c>
      <c r="AX552" s="13" t="s">
        <v>76</v>
      </c>
      <c r="AY552" s="255" t="s">
        <v>205</v>
      </c>
    </row>
    <row r="553" s="13" customFormat="1">
      <c r="A553" s="13"/>
      <c r="B553" s="245"/>
      <c r="C553" s="246"/>
      <c r="D553" s="247" t="s">
        <v>218</v>
      </c>
      <c r="E553" s="248" t="s">
        <v>1</v>
      </c>
      <c r="F553" s="249" t="s">
        <v>3072</v>
      </c>
      <c r="G553" s="246"/>
      <c r="H553" s="248" t="s">
        <v>1</v>
      </c>
      <c r="I553" s="250"/>
      <c r="J553" s="246"/>
      <c r="K553" s="246"/>
      <c r="L553" s="251"/>
      <c r="M553" s="252"/>
      <c r="N553" s="253"/>
      <c r="O553" s="253"/>
      <c r="P553" s="253"/>
      <c r="Q553" s="253"/>
      <c r="R553" s="253"/>
      <c r="S553" s="253"/>
      <c r="T553" s="254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5" t="s">
        <v>218</v>
      </c>
      <c r="AU553" s="255" t="s">
        <v>85</v>
      </c>
      <c r="AV553" s="13" t="s">
        <v>83</v>
      </c>
      <c r="AW553" s="13" t="s">
        <v>32</v>
      </c>
      <c r="AX553" s="13" t="s">
        <v>76</v>
      </c>
      <c r="AY553" s="255" t="s">
        <v>205</v>
      </c>
    </row>
    <row r="554" s="13" customFormat="1">
      <c r="A554" s="13"/>
      <c r="B554" s="245"/>
      <c r="C554" s="246"/>
      <c r="D554" s="247" t="s">
        <v>218</v>
      </c>
      <c r="E554" s="248" t="s">
        <v>1</v>
      </c>
      <c r="F554" s="249" t="s">
        <v>222</v>
      </c>
      <c r="G554" s="246"/>
      <c r="H554" s="248" t="s">
        <v>1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5" t="s">
        <v>218</v>
      </c>
      <c r="AU554" s="255" t="s">
        <v>85</v>
      </c>
      <c r="AV554" s="13" t="s">
        <v>83</v>
      </c>
      <c r="AW554" s="13" t="s">
        <v>32</v>
      </c>
      <c r="AX554" s="13" t="s">
        <v>76</v>
      </c>
      <c r="AY554" s="255" t="s">
        <v>205</v>
      </c>
    </row>
    <row r="555" s="13" customFormat="1">
      <c r="A555" s="13"/>
      <c r="B555" s="245"/>
      <c r="C555" s="246"/>
      <c r="D555" s="247" t="s">
        <v>218</v>
      </c>
      <c r="E555" s="248" t="s">
        <v>1</v>
      </c>
      <c r="F555" s="249" t="s">
        <v>3207</v>
      </c>
      <c r="G555" s="246"/>
      <c r="H555" s="248" t="s">
        <v>1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5" t="s">
        <v>218</v>
      </c>
      <c r="AU555" s="255" t="s">
        <v>85</v>
      </c>
      <c r="AV555" s="13" t="s">
        <v>83</v>
      </c>
      <c r="AW555" s="13" t="s">
        <v>32</v>
      </c>
      <c r="AX555" s="13" t="s">
        <v>76</v>
      </c>
      <c r="AY555" s="255" t="s">
        <v>205</v>
      </c>
    </row>
    <row r="556" s="13" customFormat="1">
      <c r="A556" s="13"/>
      <c r="B556" s="245"/>
      <c r="C556" s="246"/>
      <c r="D556" s="247" t="s">
        <v>218</v>
      </c>
      <c r="E556" s="248" t="s">
        <v>1</v>
      </c>
      <c r="F556" s="249" t="s">
        <v>3162</v>
      </c>
      <c r="G556" s="246"/>
      <c r="H556" s="248" t="s">
        <v>1</v>
      </c>
      <c r="I556" s="250"/>
      <c r="J556" s="246"/>
      <c r="K556" s="246"/>
      <c r="L556" s="251"/>
      <c r="M556" s="252"/>
      <c r="N556" s="253"/>
      <c r="O556" s="253"/>
      <c r="P556" s="253"/>
      <c r="Q556" s="253"/>
      <c r="R556" s="253"/>
      <c r="S556" s="253"/>
      <c r="T556" s="254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5" t="s">
        <v>218</v>
      </c>
      <c r="AU556" s="255" t="s">
        <v>85</v>
      </c>
      <c r="AV556" s="13" t="s">
        <v>83</v>
      </c>
      <c r="AW556" s="13" t="s">
        <v>32</v>
      </c>
      <c r="AX556" s="13" t="s">
        <v>76</v>
      </c>
      <c r="AY556" s="255" t="s">
        <v>205</v>
      </c>
    </row>
    <row r="557" s="13" customFormat="1">
      <c r="A557" s="13"/>
      <c r="B557" s="245"/>
      <c r="C557" s="246"/>
      <c r="D557" s="247" t="s">
        <v>218</v>
      </c>
      <c r="E557" s="248" t="s">
        <v>1</v>
      </c>
      <c r="F557" s="249" t="s">
        <v>3161</v>
      </c>
      <c r="G557" s="246"/>
      <c r="H557" s="248" t="s">
        <v>1</v>
      </c>
      <c r="I557" s="250"/>
      <c r="J557" s="246"/>
      <c r="K557" s="246"/>
      <c r="L557" s="251"/>
      <c r="M557" s="252"/>
      <c r="N557" s="253"/>
      <c r="O557" s="253"/>
      <c r="P557" s="253"/>
      <c r="Q557" s="253"/>
      <c r="R557" s="253"/>
      <c r="S557" s="253"/>
      <c r="T557" s="254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5" t="s">
        <v>218</v>
      </c>
      <c r="AU557" s="255" t="s">
        <v>85</v>
      </c>
      <c r="AV557" s="13" t="s">
        <v>83</v>
      </c>
      <c r="AW557" s="13" t="s">
        <v>32</v>
      </c>
      <c r="AX557" s="13" t="s">
        <v>76</v>
      </c>
      <c r="AY557" s="255" t="s">
        <v>205</v>
      </c>
    </row>
    <row r="558" s="14" customFormat="1">
      <c r="A558" s="14"/>
      <c r="B558" s="256"/>
      <c r="C558" s="257"/>
      <c r="D558" s="247" t="s">
        <v>218</v>
      </c>
      <c r="E558" s="258" t="s">
        <v>1</v>
      </c>
      <c r="F558" s="259" t="s">
        <v>3208</v>
      </c>
      <c r="G558" s="257"/>
      <c r="H558" s="260">
        <v>6.3499999999999996</v>
      </c>
      <c r="I558" s="261"/>
      <c r="J558" s="257"/>
      <c r="K558" s="257"/>
      <c r="L558" s="262"/>
      <c r="M558" s="263"/>
      <c r="N558" s="264"/>
      <c r="O558" s="264"/>
      <c r="P558" s="264"/>
      <c r="Q558" s="264"/>
      <c r="R558" s="264"/>
      <c r="S558" s="264"/>
      <c r="T558" s="265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66" t="s">
        <v>218</v>
      </c>
      <c r="AU558" s="266" t="s">
        <v>85</v>
      </c>
      <c r="AV558" s="14" t="s">
        <v>85</v>
      </c>
      <c r="AW558" s="14" t="s">
        <v>32</v>
      </c>
      <c r="AX558" s="14" t="s">
        <v>76</v>
      </c>
      <c r="AY558" s="266" t="s">
        <v>205</v>
      </c>
    </row>
    <row r="559" s="15" customFormat="1">
      <c r="A559" s="15"/>
      <c r="B559" s="267"/>
      <c r="C559" s="268"/>
      <c r="D559" s="247" t="s">
        <v>218</v>
      </c>
      <c r="E559" s="269" t="s">
        <v>1</v>
      </c>
      <c r="F559" s="270" t="s">
        <v>229</v>
      </c>
      <c r="G559" s="268"/>
      <c r="H559" s="271">
        <v>6.3499999999999996</v>
      </c>
      <c r="I559" s="272"/>
      <c r="J559" s="268"/>
      <c r="K559" s="268"/>
      <c r="L559" s="273"/>
      <c r="M559" s="274"/>
      <c r="N559" s="275"/>
      <c r="O559" s="275"/>
      <c r="P559" s="275"/>
      <c r="Q559" s="275"/>
      <c r="R559" s="275"/>
      <c r="S559" s="275"/>
      <c r="T559" s="276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77" t="s">
        <v>218</v>
      </c>
      <c r="AU559" s="277" t="s">
        <v>85</v>
      </c>
      <c r="AV559" s="15" t="s">
        <v>213</v>
      </c>
      <c r="AW559" s="15" t="s">
        <v>32</v>
      </c>
      <c r="AX559" s="15" t="s">
        <v>83</v>
      </c>
      <c r="AY559" s="277" t="s">
        <v>205</v>
      </c>
    </row>
    <row r="560" s="2" customFormat="1" ht="16.5" customHeight="1">
      <c r="A560" s="39"/>
      <c r="B560" s="40"/>
      <c r="C560" s="227" t="s">
        <v>642</v>
      </c>
      <c r="D560" s="227" t="s">
        <v>208</v>
      </c>
      <c r="E560" s="228" t="s">
        <v>3209</v>
      </c>
      <c r="F560" s="229" t="s">
        <v>3210</v>
      </c>
      <c r="G560" s="230" t="s">
        <v>255</v>
      </c>
      <c r="H560" s="231">
        <v>10.35</v>
      </c>
      <c r="I560" s="232"/>
      <c r="J560" s="233">
        <f>ROUND(I560*H560,2)</f>
        <v>0</v>
      </c>
      <c r="K560" s="229" t="s">
        <v>212</v>
      </c>
      <c r="L560" s="45"/>
      <c r="M560" s="234" t="s">
        <v>1</v>
      </c>
      <c r="N560" s="235" t="s">
        <v>41</v>
      </c>
      <c r="O560" s="92"/>
      <c r="P560" s="236">
        <f>O560*H560</f>
        <v>0</v>
      </c>
      <c r="Q560" s="236">
        <v>0.00050000000000000001</v>
      </c>
      <c r="R560" s="236">
        <f>Q560*H560</f>
        <v>0.0051749999999999999</v>
      </c>
      <c r="S560" s="236">
        <v>0</v>
      </c>
      <c r="T560" s="237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38" t="s">
        <v>303</v>
      </c>
      <c r="AT560" s="238" t="s">
        <v>208</v>
      </c>
      <c r="AU560" s="238" t="s">
        <v>85</v>
      </c>
      <c r="AY560" s="18" t="s">
        <v>205</v>
      </c>
      <c r="BE560" s="239">
        <f>IF(N560="základní",J560,0)</f>
        <v>0</v>
      </c>
      <c r="BF560" s="239">
        <f>IF(N560="snížená",J560,0)</f>
        <v>0</v>
      </c>
      <c r="BG560" s="239">
        <f>IF(N560="zákl. přenesená",J560,0)</f>
        <v>0</v>
      </c>
      <c r="BH560" s="239">
        <f>IF(N560="sníž. přenesená",J560,0)</f>
        <v>0</v>
      </c>
      <c r="BI560" s="239">
        <f>IF(N560="nulová",J560,0)</f>
        <v>0</v>
      </c>
      <c r="BJ560" s="18" t="s">
        <v>83</v>
      </c>
      <c r="BK560" s="239">
        <f>ROUND(I560*H560,2)</f>
        <v>0</v>
      </c>
      <c r="BL560" s="18" t="s">
        <v>303</v>
      </c>
      <c r="BM560" s="238" t="s">
        <v>3211</v>
      </c>
    </row>
    <row r="561" s="2" customFormat="1">
      <c r="A561" s="39"/>
      <c r="B561" s="40"/>
      <c r="C561" s="41"/>
      <c r="D561" s="240" t="s">
        <v>216</v>
      </c>
      <c r="E561" s="41"/>
      <c r="F561" s="241" t="s">
        <v>3212</v>
      </c>
      <c r="G561" s="41"/>
      <c r="H561" s="41"/>
      <c r="I561" s="242"/>
      <c r="J561" s="41"/>
      <c r="K561" s="41"/>
      <c r="L561" s="45"/>
      <c r="M561" s="243"/>
      <c r="N561" s="244"/>
      <c r="O561" s="92"/>
      <c r="P561" s="92"/>
      <c r="Q561" s="92"/>
      <c r="R561" s="92"/>
      <c r="S561" s="92"/>
      <c r="T561" s="93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T561" s="18" t="s">
        <v>216</v>
      </c>
      <c r="AU561" s="18" t="s">
        <v>85</v>
      </c>
    </row>
    <row r="562" s="13" customFormat="1">
      <c r="A562" s="13"/>
      <c r="B562" s="245"/>
      <c r="C562" s="246"/>
      <c r="D562" s="247" t="s">
        <v>218</v>
      </c>
      <c r="E562" s="248" t="s">
        <v>1</v>
      </c>
      <c r="F562" s="249" t="s">
        <v>3071</v>
      </c>
      <c r="G562" s="246"/>
      <c r="H562" s="248" t="s">
        <v>1</v>
      </c>
      <c r="I562" s="250"/>
      <c r="J562" s="246"/>
      <c r="K562" s="246"/>
      <c r="L562" s="251"/>
      <c r="M562" s="252"/>
      <c r="N562" s="253"/>
      <c r="O562" s="253"/>
      <c r="P562" s="253"/>
      <c r="Q562" s="253"/>
      <c r="R562" s="253"/>
      <c r="S562" s="253"/>
      <c r="T562" s="254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5" t="s">
        <v>218</v>
      </c>
      <c r="AU562" s="255" t="s">
        <v>85</v>
      </c>
      <c r="AV562" s="13" t="s">
        <v>83</v>
      </c>
      <c r="AW562" s="13" t="s">
        <v>32</v>
      </c>
      <c r="AX562" s="13" t="s">
        <v>76</v>
      </c>
      <c r="AY562" s="255" t="s">
        <v>205</v>
      </c>
    </row>
    <row r="563" s="13" customFormat="1">
      <c r="A563" s="13"/>
      <c r="B563" s="245"/>
      <c r="C563" s="246"/>
      <c r="D563" s="247" t="s">
        <v>218</v>
      </c>
      <c r="E563" s="248" t="s">
        <v>1</v>
      </c>
      <c r="F563" s="249" t="s">
        <v>3072</v>
      </c>
      <c r="G563" s="246"/>
      <c r="H563" s="248" t="s">
        <v>1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5" t="s">
        <v>218</v>
      </c>
      <c r="AU563" s="255" t="s">
        <v>85</v>
      </c>
      <c r="AV563" s="13" t="s">
        <v>83</v>
      </c>
      <c r="AW563" s="13" t="s">
        <v>32</v>
      </c>
      <c r="AX563" s="13" t="s">
        <v>76</v>
      </c>
      <c r="AY563" s="255" t="s">
        <v>205</v>
      </c>
    </row>
    <row r="564" s="13" customFormat="1">
      <c r="A564" s="13"/>
      <c r="B564" s="245"/>
      <c r="C564" s="246"/>
      <c r="D564" s="247" t="s">
        <v>218</v>
      </c>
      <c r="E564" s="248" t="s">
        <v>1</v>
      </c>
      <c r="F564" s="249" t="s">
        <v>222</v>
      </c>
      <c r="G564" s="246"/>
      <c r="H564" s="248" t="s">
        <v>1</v>
      </c>
      <c r="I564" s="250"/>
      <c r="J564" s="246"/>
      <c r="K564" s="246"/>
      <c r="L564" s="251"/>
      <c r="M564" s="252"/>
      <c r="N564" s="253"/>
      <c r="O564" s="253"/>
      <c r="P564" s="253"/>
      <c r="Q564" s="253"/>
      <c r="R564" s="253"/>
      <c r="S564" s="253"/>
      <c r="T564" s="254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5" t="s">
        <v>218</v>
      </c>
      <c r="AU564" s="255" t="s">
        <v>85</v>
      </c>
      <c r="AV564" s="13" t="s">
        <v>83</v>
      </c>
      <c r="AW564" s="13" t="s">
        <v>32</v>
      </c>
      <c r="AX564" s="13" t="s">
        <v>76</v>
      </c>
      <c r="AY564" s="255" t="s">
        <v>205</v>
      </c>
    </row>
    <row r="565" s="13" customFormat="1">
      <c r="A565" s="13"/>
      <c r="B565" s="245"/>
      <c r="C565" s="246"/>
      <c r="D565" s="247" t="s">
        <v>218</v>
      </c>
      <c r="E565" s="248" t="s">
        <v>1</v>
      </c>
      <c r="F565" s="249" t="s">
        <v>3207</v>
      </c>
      <c r="G565" s="246"/>
      <c r="H565" s="248" t="s">
        <v>1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5" t="s">
        <v>218</v>
      </c>
      <c r="AU565" s="255" t="s">
        <v>85</v>
      </c>
      <c r="AV565" s="13" t="s">
        <v>83</v>
      </c>
      <c r="AW565" s="13" t="s">
        <v>32</v>
      </c>
      <c r="AX565" s="13" t="s">
        <v>76</v>
      </c>
      <c r="AY565" s="255" t="s">
        <v>205</v>
      </c>
    </row>
    <row r="566" s="13" customFormat="1">
      <c r="A566" s="13"/>
      <c r="B566" s="245"/>
      <c r="C566" s="246"/>
      <c r="D566" s="247" t="s">
        <v>218</v>
      </c>
      <c r="E566" s="248" t="s">
        <v>1</v>
      </c>
      <c r="F566" s="249" t="s">
        <v>3162</v>
      </c>
      <c r="G566" s="246"/>
      <c r="H566" s="248" t="s">
        <v>1</v>
      </c>
      <c r="I566" s="250"/>
      <c r="J566" s="246"/>
      <c r="K566" s="246"/>
      <c r="L566" s="251"/>
      <c r="M566" s="252"/>
      <c r="N566" s="253"/>
      <c r="O566" s="253"/>
      <c r="P566" s="253"/>
      <c r="Q566" s="253"/>
      <c r="R566" s="253"/>
      <c r="S566" s="253"/>
      <c r="T566" s="254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5" t="s">
        <v>218</v>
      </c>
      <c r="AU566" s="255" t="s">
        <v>85</v>
      </c>
      <c r="AV566" s="13" t="s">
        <v>83</v>
      </c>
      <c r="AW566" s="13" t="s">
        <v>32</v>
      </c>
      <c r="AX566" s="13" t="s">
        <v>76</v>
      </c>
      <c r="AY566" s="255" t="s">
        <v>205</v>
      </c>
    </row>
    <row r="567" s="13" customFormat="1">
      <c r="A567" s="13"/>
      <c r="B567" s="245"/>
      <c r="C567" s="246"/>
      <c r="D567" s="247" t="s">
        <v>218</v>
      </c>
      <c r="E567" s="248" t="s">
        <v>1</v>
      </c>
      <c r="F567" s="249" t="s">
        <v>3161</v>
      </c>
      <c r="G567" s="246"/>
      <c r="H567" s="248" t="s">
        <v>1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5" t="s">
        <v>218</v>
      </c>
      <c r="AU567" s="255" t="s">
        <v>85</v>
      </c>
      <c r="AV567" s="13" t="s">
        <v>83</v>
      </c>
      <c r="AW567" s="13" t="s">
        <v>32</v>
      </c>
      <c r="AX567" s="13" t="s">
        <v>76</v>
      </c>
      <c r="AY567" s="255" t="s">
        <v>205</v>
      </c>
    </row>
    <row r="568" s="14" customFormat="1">
      <c r="A568" s="14"/>
      <c r="B568" s="256"/>
      <c r="C568" s="257"/>
      <c r="D568" s="247" t="s">
        <v>218</v>
      </c>
      <c r="E568" s="258" t="s">
        <v>1</v>
      </c>
      <c r="F568" s="259" t="s">
        <v>3213</v>
      </c>
      <c r="G568" s="257"/>
      <c r="H568" s="260">
        <v>10.35</v>
      </c>
      <c r="I568" s="261"/>
      <c r="J568" s="257"/>
      <c r="K568" s="257"/>
      <c r="L568" s="262"/>
      <c r="M568" s="263"/>
      <c r="N568" s="264"/>
      <c r="O568" s="264"/>
      <c r="P568" s="264"/>
      <c r="Q568" s="264"/>
      <c r="R568" s="264"/>
      <c r="S568" s="264"/>
      <c r="T568" s="265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66" t="s">
        <v>218</v>
      </c>
      <c r="AU568" s="266" t="s">
        <v>85</v>
      </c>
      <c r="AV568" s="14" t="s">
        <v>85</v>
      </c>
      <c r="AW568" s="14" t="s">
        <v>32</v>
      </c>
      <c r="AX568" s="14" t="s">
        <v>76</v>
      </c>
      <c r="AY568" s="266" t="s">
        <v>205</v>
      </c>
    </row>
    <row r="569" s="15" customFormat="1">
      <c r="A569" s="15"/>
      <c r="B569" s="267"/>
      <c r="C569" s="268"/>
      <c r="D569" s="247" t="s">
        <v>218</v>
      </c>
      <c r="E569" s="269" t="s">
        <v>1</v>
      </c>
      <c r="F569" s="270" t="s">
        <v>229</v>
      </c>
      <c r="G569" s="268"/>
      <c r="H569" s="271">
        <v>10.35</v>
      </c>
      <c r="I569" s="272"/>
      <c r="J569" s="268"/>
      <c r="K569" s="268"/>
      <c r="L569" s="273"/>
      <c r="M569" s="274"/>
      <c r="N569" s="275"/>
      <c r="O569" s="275"/>
      <c r="P569" s="275"/>
      <c r="Q569" s="275"/>
      <c r="R569" s="275"/>
      <c r="S569" s="275"/>
      <c r="T569" s="276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77" t="s">
        <v>218</v>
      </c>
      <c r="AU569" s="277" t="s">
        <v>85</v>
      </c>
      <c r="AV569" s="15" t="s">
        <v>213</v>
      </c>
      <c r="AW569" s="15" t="s">
        <v>32</v>
      </c>
      <c r="AX569" s="15" t="s">
        <v>83</v>
      </c>
      <c r="AY569" s="277" t="s">
        <v>205</v>
      </c>
    </row>
    <row r="570" s="2" customFormat="1" ht="16.5" customHeight="1">
      <c r="A570" s="39"/>
      <c r="B570" s="40"/>
      <c r="C570" s="227" t="s">
        <v>648</v>
      </c>
      <c r="D570" s="227" t="s">
        <v>208</v>
      </c>
      <c r="E570" s="228" t="s">
        <v>3214</v>
      </c>
      <c r="F570" s="229" t="s">
        <v>3215</v>
      </c>
      <c r="G570" s="230" t="s">
        <v>255</v>
      </c>
      <c r="H570" s="231">
        <v>18.600000000000001</v>
      </c>
      <c r="I570" s="232"/>
      <c r="J570" s="233">
        <f>ROUND(I570*H570,2)</f>
        <v>0</v>
      </c>
      <c r="K570" s="229" t="s">
        <v>212</v>
      </c>
      <c r="L570" s="45"/>
      <c r="M570" s="234" t="s">
        <v>1</v>
      </c>
      <c r="N570" s="235" t="s">
        <v>41</v>
      </c>
      <c r="O570" s="92"/>
      <c r="P570" s="236">
        <f>O570*H570</f>
        <v>0</v>
      </c>
      <c r="Q570" s="236">
        <v>0.00076000000000000004</v>
      </c>
      <c r="R570" s="236">
        <f>Q570*H570</f>
        <v>0.014136000000000001</v>
      </c>
      <c r="S570" s="236">
        <v>0</v>
      </c>
      <c r="T570" s="237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38" t="s">
        <v>303</v>
      </c>
      <c r="AT570" s="238" t="s">
        <v>208</v>
      </c>
      <c r="AU570" s="238" t="s">
        <v>85</v>
      </c>
      <c r="AY570" s="18" t="s">
        <v>205</v>
      </c>
      <c r="BE570" s="239">
        <f>IF(N570="základní",J570,0)</f>
        <v>0</v>
      </c>
      <c r="BF570" s="239">
        <f>IF(N570="snížená",J570,0)</f>
        <v>0</v>
      </c>
      <c r="BG570" s="239">
        <f>IF(N570="zákl. přenesená",J570,0)</f>
        <v>0</v>
      </c>
      <c r="BH570" s="239">
        <f>IF(N570="sníž. přenesená",J570,0)</f>
        <v>0</v>
      </c>
      <c r="BI570" s="239">
        <f>IF(N570="nulová",J570,0)</f>
        <v>0</v>
      </c>
      <c r="BJ570" s="18" t="s">
        <v>83</v>
      </c>
      <c r="BK570" s="239">
        <f>ROUND(I570*H570,2)</f>
        <v>0</v>
      </c>
      <c r="BL570" s="18" t="s">
        <v>303</v>
      </c>
      <c r="BM570" s="238" t="s">
        <v>3216</v>
      </c>
    </row>
    <row r="571" s="2" customFormat="1">
      <c r="A571" s="39"/>
      <c r="B571" s="40"/>
      <c r="C571" s="41"/>
      <c r="D571" s="240" t="s">
        <v>216</v>
      </c>
      <c r="E571" s="41"/>
      <c r="F571" s="241" t="s">
        <v>3217</v>
      </c>
      <c r="G571" s="41"/>
      <c r="H571" s="41"/>
      <c r="I571" s="242"/>
      <c r="J571" s="41"/>
      <c r="K571" s="41"/>
      <c r="L571" s="45"/>
      <c r="M571" s="243"/>
      <c r="N571" s="244"/>
      <c r="O571" s="92"/>
      <c r="P571" s="92"/>
      <c r="Q571" s="92"/>
      <c r="R571" s="92"/>
      <c r="S571" s="92"/>
      <c r="T571" s="93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T571" s="18" t="s">
        <v>216</v>
      </c>
      <c r="AU571" s="18" t="s">
        <v>85</v>
      </c>
    </row>
    <row r="572" s="13" customFormat="1">
      <c r="A572" s="13"/>
      <c r="B572" s="245"/>
      <c r="C572" s="246"/>
      <c r="D572" s="247" t="s">
        <v>218</v>
      </c>
      <c r="E572" s="248" t="s">
        <v>1</v>
      </c>
      <c r="F572" s="249" t="s">
        <v>3071</v>
      </c>
      <c r="G572" s="246"/>
      <c r="H572" s="248" t="s">
        <v>1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5" t="s">
        <v>218</v>
      </c>
      <c r="AU572" s="255" t="s">
        <v>85</v>
      </c>
      <c r="AV572" s="13" t="s">
        <v>83</v>
      </c>
      <c r="AW572" s="13" t="s">
        <v>32</v>
      </c>
      <c r="AX572" s="13" t="s">
        <v>76</v>
      </c>
      <c r="AY572" s="255" t="s">
        <v>205</v>
      </c>
    </row>
    <row r="573" s="13" customFormat="1">
      <c r="A573" s="13"/>
      <c r="B573" s="245"/>
      <c r="C573" s="246"/>
      <c r="D573" s="247" t="s">
        <v>218</v>
      </c>
      <c r="E573" s="248" t="s">
        <v>1</v>
      </c>
      <c r="F573" s="249" t="s">
        <v>3072</v>
      </c>
      <c r="G573" s="246"/>
      <c r="H573" s="248" t="s">
        <v>1</v>
      </c>
      <c r="I573" s="250"/>
      <c r="J573" s="246"/>
      <c r="K573" s="246"/>
      <c r="L573" s="251"/>
      <c r="M573" s="252"/>
      <c r="N573" s="253"/>
      <c r="O573" s="253"/>
      <c r="P573" s="253"/>
      <c r="Q573" s="253"/>
      <c r="R573" s="253"/>
      <c r="S573" s="253"/>
      <c r="T573" s="254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5" t="s">
        <v>218</v>
      </c>
      <c r="AU573" s="255" t="s">
        <v>85</v>
      </c>
      <c r="AV573" s="13" t="s">
        <v>83</v>
      </c>
      <c r="AW573" s="13" t="s">
        <v>32</v>
      </c>
      <c r="AX573" s="13" t="s">
        <v>76</v>
      </c>
      <c r="AY573" s="255" t="s">
        <v>205</v>
      </c>
    </row>
    <row r="574" s="13" customFormat="1">
      <c r="A574" s="13"/>
      <c r="B574" s="245"/>
      <c r="C574" s="246"/>
      <c r="D574" s="247" t="s">
        <v>218</v>
      </c>
      <c r="E574" s="248" t="s">
        <v>1</v>
      </c>
      <c r="F574" s="249" t="s">
        <v>222</v>
      </c>
      <c r="G574" s="246"/>
      <c r="H574" s="248" t="s">
        <v>1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5" t="s">
        <v>218</v>
      </c>
      <c r="AU574" s="255" t="s">
        <v>85</v>
      </c>
      <c r="AV574" s="13" t="s">
        <v>83</v>
      </c>
      <c r="AW574" s="13" t="s">
        <v>32</v>
      </c>
      <c r="AX574" s="13" t="s">
        <v>76</v>
      </c>
      <c r="AY574" s="255" t="s">
        <v>205</v>
      </c>
    </row>
    <row r="575" s="13" customFormat="1">
      <c r="A575" s="13"/>
      <c r="B575" s="245"/>
      <c r="C575" s="246"/>
      <c r="D575" s="247" t="s">
        <v>218</v>
      </c>
      <c r="E575" s="248" t="s">
        <v>1</v>
      </c>
      <c r="F575" s="249" t="s">
        <v>3207</v>
      </c>
      <c r="G575" s="246"/>
      <c r="H575" s="248" t="s">
        <v>1</v>
      </c>
      <c r="I575" s="250"/>
      <c r="J575" s="246"/>
      <c r="K575" s="246"/>
      <c r="L575" s="251"/>
      <c r="M575" s="252"/>
      <c r="N575" s="253"/>
      <c r="O575" s="253"/>
      <c r="P575" s="253"/>
      <c r="Q575" s="253"/>
      <c r="R575" s="253"/>
      <c r="S575" s="253"/>
      <c r="T575" s="254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5" t="s">
        <v>218</v>
      </c>
      <c r="AU575" s="255" t="s">
        <v>85</v>
      </c>
      <c r="AV575" s="13" t="s">
        <v>83</v>
      </c>
      <c r="AW575" s="13" t="s">
        <v>32</v>
      </c>
      <c r="AX575" s="13" t="s">
        <v>76</v>
      </c>
      <c r="AY575" s="255" t="s">
        <v>205</v>
      </c>
    </row>
    <row r="576" s="13" customFormat="1">
      <c r="A576" s="13"/>
      <c r="B576" s="245"/>
      <c r="C576" s="246"/>
      <c r="D576" s="247" t="s">
        <v>218</v>
      </c>
      <c r="E576" s="248" t="s">
        <v>1</v>
      </c>
      <c r="F576" s="249" t="s">
        <v>3162</v>
      </c>
      <c r="G576" s="246"/>
      <c r="H576" s="248" t="s">
        <v>1</v>
      </c>
      <c r="I576" s="250"/>
      <c r="J576" s="246"/>
      <c r="K576" s="246"/>
      <c r="L576" s="251"/>
      <c r="M576" s="252"/>
      <c r="N576" s="253"/>
      <c r="O576" s="253"/>
      <c r="P576" s="253"/>
      <c r="Q576" s="253"/>
      <c r="R576" s="253"/>
      <c r="S576" s="253"/>
      <c r="T576" s="254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5" t="s">
        <v>218</v>
      </c>
      <c r="AU576" s="255" t="s">
        <v>85</v>
      </c>
      <c r="AV576" s="13" t="s">
        <v>83</v>
      </c>
      <c r="AW576" s="13" t="s">
        <v>32</v>
      </c>
      <c r="AX576" s="13" t="s">
        <v>76</v>
      </c>
      <c r="AY576" s="255" t="s">
        <v>205</v>
      </c>
    </row>
    <row r="577" s="13" customFormat="1">
      <c r="A577" s="13"/>
      <c r="B577" s="245"/>
      <c r="C577" s="246"/>
      <c r="D577" s="247" t="s">
        <v>218</v>
      </c>
      <c r="E577" s="248" t="s">
        <v>1</v>
      </c>
      <c r="F577" s="249" t="s">
        <v>3161</v>
      </c>
      <c r="G577" s="246"/>
      <c r="H577" s="248" t="s">
        <v>1</v>
      </c>
      <c r="I577" s="250"/>
      <c r="J577" s="246"/>
      <c r="K577" s="246"/>
      <c r="L577" s="251"/>
      <c r="M577" s="252"/>
      <c r="N577" s="253"/>
      <c r="O577" s="253"/>
      <c r="P577" s="253"/>
      <c r="Q577" s="253"/>
      <c r="R577" s="253"/>
      <c r="S577" s="253"/>
      <c r="T577" s="254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5" t="s">
        <v>218</v>
      </c>
      <c r="AU577" s="255" t="s">
        <v>85</v>
      </c>
      <c r="AV577" s="13" t="s">
        <v>83</v>
      </c>
      <c r="AW577" s="13" t="s">
        <v>32</v>
      </c>
      <c r="AX577" s="13" t="s">
        <v>76</v>
      </c>
      <c r="AY577" s="255" t="s">
        <v>205</v>
      </c>
    </row>
    <row r="578" s="14" customFormat="1">
      <c r="A578" s="14"/>
      <c r="B578" s="256"/>
      <c r="C578" s="257"/>
      <c r="D578" s="247" t="s">
        <v>218</v>
      </c>
      <c r="E578" s="258" t="s">
        <v>1</v>
      </c>
      <c r="F578" s="259" t="s">
        <v>3218</v>
      </c>
      <c r="G578" s="257"/>
      <c r="H578" s="260">
        <v>18.600000000000001</v>
      </c>
      <c r="I578" s="261"/>
      <c r="J578" s="257"/>
      <c r="K578" s="257"/>
      <c r="L578" s="262"/>
      <c r="M578" s="263"/>
      <c r="N578" s="264"/>
      <c r="O578" s="264"/>
      <c r="P578" s="264"/>
      <c r="Q578" s="264"/>
      <c r="R578" s="264"/>
      <c r="S578" s="264"/>
      <c r="T578" s="265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66" t="s">
        <v>218</v>
      </c>
      <c r="AU578" s="266" t="s">
        <v>85</v>
      </c>
      <c r="AV578" s="14" t="s">
        <v>85</v>
      </c>
      <c r="AW578" s="14" t="s">
        <v>32</v>
      </c>
      <c r="AX578" s="14" t="s">
        <v>76</v>
      </c>
      <c r="AY578" s="266" t="s">
        <v>205</v>
      </c>
    </row>
    <row r="579" s="15" customFormat="1">
      <c r="A579" s="15"/>
      <c r="B579" s="267"/>
      <c r="C579" s="268"/>
      <c r="D579" s="247" t="s">
        <v>218</v>
      </c>
      <c r="E579" s="269" t="s">
        <v>1</v>
      </c>
      <c r="F579" s="270" t="s">
        <v>229</v>
      </c>
      <c r="G579" s="268"/>
      <c r="H579" s="271">
        <v>18.600000000000001</v>
      </c>
      <c r="I579" s="272"/>
      <c r="J579" s="268"/>
      <c r="K579" s="268"/>
      <c r="L579" s="273"/>
      <c r="M579" s="274"/>
      <c r="N579" s="275"/>
      <c r="O579" s="275"/>
      <c r="P579" s="275"/>
      <c r="Q579" s="275"/>
      <c r="R579" s="275"/>
      <c r="S579" s="275"/>
      <c r="T579" s="276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77" t="s">
        <v>218</v>
      </c>
      <c r="AU579" s="277" t="s">
        <v>85</v>
      </c>
      <c r="AV579" s="15" t="s">
        <v>213</v>
      </c>
      <c r="AW579" s="15" t="s">
        <v>32</v>
      </c>
      <c r="AX579" s="15" t="s">
        <v>83</v>
      </c>
      <c r="AY579" s="277" t="s">
        <v>205</v>
      </c>
    </row>
    <row r="580" s="2" customFormat="1" ht="16.5" customHeight="1">
      <c r="A580" s="39"/>
      <c r="B580" s="40"/>
      <c r="C580" s="227" t="s">
        <v>653</v>
      </c>
      <c r="D580" s="227" t="s">
        <v>208</v>
      </c>
      <c r="E580" s="228" t="s">
        <v>3219</v>
      </c>
      <c r="F580" s="229" t="s">
        <v>3220</v>
      </c>
      <c r="G580" s="230" t="s">
        <v>255</v>
      </c>
      <c r="H580" s="231">
        <v>30.359999999999999</v>
      </c>
      <c r="I580" s="232"/>
      <c r="J580" s="233">
        <f>ROUND(I580*H580,2)</f>
        <v>0</v>
      </c>
      <c r="K580" s="229" t="s">
        <v>212</v>
      </c>
      <c r="L580" s="45"/>
      <c r="M580" s="234" t="s">
        <v>1</v>
      </c>
      <c r="N580" s="235" t="s">
        <v>41</v>
      </c>
      <c r="O580" s="92"/>
      <c r="P580" s="236">
        <f>O580*H580</f>
        <v>0</v>
      </c>
      <c r="Q580" s="236">
        <v>0.0015299999999999999</v>
      </c>
      <c r="R580" s="236">
        <f>Q580*H580</f>
        <v>0.046450799999999993</v>
      </c>
      <c r="S580" s="236">
        <v>0</v>
      </c>
      <c r="T580" s="237">
        <f>S580*H580</f>
        <v>0</v>
      </c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R580" s="238" t="s">
        <v>303</v>
      </c>
      <c r="AT580" s="238" t="s">
        <v>208</v>
      </c>
      <c r="AU580" s="238" t="s">
        <v>85</v>
      </c>
      <c r="AY580" s="18" t="s">
        <v>205</v>
      </c>
      <c r="BE580" s="239">
        <f>IF(N580="základní",J580,0)</f>
        <v>0</v>
      </c>
      <c r="BF580" s="239">
        <f>IF(N580="snížená",J580,0)</f>
        <v>0</v>
      </c>
      <c r="BG580" s="239">
        <f>IF(N580="zákl. přenesená",J580,0)</f>
        <v>0</v>
      </c>
      <c r="BH580" s="239">
        <f>IF(N580="sníž. přenesená",J580,0)</f>
        <v>0</v>
      </c>
      <c r="BI580" s="239">
        <f>IF(N580="nulová",J580,0)</f>
        <v>0</v>
      </c>
      <c r="BJ580" s="18" t="s">
        <v>83</v>
      </c>
      <c r="BK580" s="239">
        <f>ROUND(I580*H580,2)</f>
        <v>0</v>
      </c>
      <c r="BL580" s="18" t="s">
        <v>303</v>
      </c>
      <c r="BM580" s="238" t="s">
        <v>3221</v>
      </c>
    </row>
    <row r="581" s="2" customFormat="1">
      <c r="A581" s="39"/>
      <c r="B581" s="40"/>
      <c r="C581" s="41"/>
      <c r="D581" s="240" t="s">
        <v>216</v>
      </c>
      <c r="E581" s="41"/>
      <c r="F581" s="241" t="s">
        <v>3222</v>
      </c>
      <c r="G581" s="41"/>
      <c r="H581" s="41"/>
      <c r="I581" s="242"/>
      <c r="J581" s="41"/>
      <c r="K581" s="41"/>
      <c r="L581" s="45"/>
      <c r="M581" s="243"/>
      <c r="N581" s="244"/>
      <c r="O581" s="92"/>
      <c r="P581" s="92"/>
      <c r="Q581" s="92"/>
      <c r="R581" s="92"/>
      <c r="S581" s="92"/>
      <c r="T581" s="93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T581" s="18" t="s">
        <v>216</v>
      </c>
      <c r="AU581" s="18" t="s">
        <v>85</v>
      </c>
    </row>
    <row r="582" s="13" customFormat="1">
      <c r="A582" s="13"/>
      <c r="B582" s="245"/>
      <c r="C582" s="246"/>
      <c r="D582" s="247" t="s">
        <v>218</v>
      </c>
      <c r="E582" s="248" t="s">
        <v>1</v>
      </c>
      <c r="F582" s="249" t="s">
        <v>3071</v>
      </c>
      <c r="G582" s="246"/>
      <c r="H582" s="248" t="s">
        <v>1</v>
      </c>
      <c r="I582" s="250"/>
      <c r="J582" s="246"/>
      <c r="K582" s="246"/>
      <c r="L582" s="251"/>
      <c r="M582" s="252"/>
      <c r="N582" s="253"/>
      <c r="O582" s="253"/>
      <c r="P582" s="253"/>
      <c r="Q582" s="253"/>
      <c r="R582" s="253"/>
      <c r="S582" s="253"/>
      <c r="T582" s="254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5" t="s">
        <v>218</v>
      </c>
      <c r="AU582" s="255" t="s">
        <v>85</v>
      </c>
      <c r="AV582" s="13" t="s">
        <v>83</v>
      </c>
      <c r="AW582" s="13" t="s">
        <v>32</v>
      </c>
      <c r="AX582" s="13" t="s">
        <v>76</v>
      </c>
      <c r="AY582" s="255" t="s">
        <v>205</v>
      </c>
    </row>
    <row r="583" s="13" customFormat="1">
      <c r="A583" s="13"/>
      <c r="B583" s="245"/>
      <c r="C583" s="246"/>
      <c r="D583" s="247" t="s">
        <v>218</v>
      </c>
      <c r="E583" s="248" t="s">
        <v>1</v>
      </c>
      <c r="F583" s="249" t="s">
        <v>3072</v>
      </c>
      <c r="G583" s="246"/>
      <c r="H583" s="248" t="s">
        <v>1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5" t="s">
        <v>218</v>
      </c>
      <c r="AU583" s="255" t="s">
        <v>85</v>
      </c>
      <c r="AV583" s="13" t="s">
        <v>83</v>
      </c>
      <c r="AW583" s="13" t="s">
        <v>32</v>
      </c>
      <c r="AX583" s="13" t="s">
        <v>76</v>
      </c>
      <c r="AY583" s="255" t="s">
        <v>205</v>
      </c>
    </row>
    <row r="584" s="13" customFormat="1">
      <c r="A584" s="13"/>
      <c r="B584" s="245"/>
      <c r="C584" s="246"/>
      <c r="D584" s="247" t="s">
        <v>218</v>
      </c>
      <c r="E584" s="248" t="s">
        <v>1</v>
      </c>
      <c r="F584" s="249" t="s">
        <v>222</v>
      </c>
      <c r="G584" s="246"/>
      <c r="H584" s="248" t="s">
        <v>1</v>
      </c>
      <c r="I584" s="250"/>
      <c r="J584" s="246"/>
      <c r="K584" s="246"/>
      <c r="L584" s="251"/>
      <c r="M584" s="252"/>
      <c r="N584" s="253"/>
      <c r="O584" s="253"/>
      <c r="P584" s="253"/>
      <c r="Q584" s="253"/>
      <c r="R584" s="253"/>
      <c r="S584" s="253"/>
      <c r="T584" s="254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5" t="s">
        <v>218</v>
      </c>
      <c r="AU584" s="255" t="s">
        <v>85</v>
      </c>
      <c r="AV584" s="13" t="s">
        <v>83</v>
      </c>
      <c r="AW584" s="13" t="s">
        <v>32</v>
      </c>
      <c r="AX584" s="13" t="s">
        <v>76</v>
      </c>
      <c r="AY584" s="255" t="s">
        <v>205</v>
      </c>
    </row>
    <row r="585" s="13" customFormat="1">
      <c r="A585" s="13"/>
      <c r="B585" s="245"/>
      <c r="C585" s="246"/>
      <c r="D585" s="247" t="s">
        <v>218</v>
      </c>
      <c r="E585" s="248" t="s">
        <v>1</v>
      </c>
      <c r="F585" s="249" t="s">
        <v>3207</v>
      </c>
      <c r="G585" s="246"/>
      <c r="H585" s="248" t="s">
        <v>1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5" t="s">
        <v>218</v>
      </c>
      <c r="AU585" s="255" t="s">
        <v>85</v>
      </c>
      <c r="AV585" s="13" t="s">
        <v>83</v>
      </c>
      <c r="AW585" s="13" t="s">
        <v>32</v>
      </c>
      <c r="AX585" s="13" t="s">
        <v>76</v>
      </c>
      <c r="AY585" s="255" t="s">
        <v>205</v>
      </c>
    </row>
    <row r="586" s="13" customFormat="1">
      <c r="A586" s="13"/>
      <c r="B586" s="245"/>
      <c r="C586" s="246"/>
      <c r="D586" s="247" t="s">
        <v>218</v>
      </c>
      <c r="E586" s="248" t="s">
        <v>1</v>
      </c>
      <c r="F586" s="249" t="s">
        <v>3162</v>
      </c>
      <c r="G586" s="246"/>
      <c r="H586" s="248" t="s">
        <v>1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5" t="s">
        <v>218</v>
      </c>
      <c r="AU586" s="255" t="s">
        <v>85</v>
      </c>
      <c r="AV586" s="13" t="s">
        <v>83</v>
      </c>
      <c r="AW586" s="13" t="s">
        <v>32</v>
      </c>
      <c r="AX586" s="13" t="s">
        <v>76</v>
      </c>
      <c r="AY586" s="255" t="s">
        <v>205</v>
      </c>
    </row>
    <row r="587" s="13" customFormat="1">
      <c r="A587" s="13"/>
      <c r="B587" s="245"/>
      <c r="C587" s="246"/>
      <c r="D587" s="247" t="s">
        <v>218</v>
      </c>
      <c r="E587" s="248" t="s">
        <v>1</v>
      </c>
      <c r="F587" s="249" t="s">
        <v>3161</v>
      </c>
      <c r="G587" s="246"/>
      <c r="H587" s="248" t="s">
        <v>1</v>
      </c>
      <c r="I587" s="250"/>
      <c r="J587" s="246"/>
      <c r="K587" s="246"/>
      <c r="L587" s="251"/>
      <c r="M587" s="252"/>
      <c r="N587" s="253"/>
      <c r="O587" s="253"/>
      <c r="P587" s="253"/>
      <c r="Q587" s="253"/>
      <c r="R587" s="253"/>
      <c r="S587" s="253"/>
      <c r="T587" s="254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5" t="s">
        <v>218</v>
      </c>
      <c r="AU587" s="255" t="s">
        <v>85</v>
      </c>
      <c r="AV587" s="13" t="s">
        <v>83</v>
      </c>
      <c r="AW587" s="13" t="s">
        <v>32</v>
      </c>
      <c r="AX587" s="13" t="s">
        <v>76</v>
      </c>
      <c r="AY587" s="255" t="s">
        <v>205</v>
      </c>
    </row>
    <row r="588" s="14" customFormat="1">
      <c r="A588" s="14"/>
      <c r="B588" s="256"/>
      <c r="C588" s="257"/>
      <c r="D588" s="247" t="s">
        <v>218</v>
      </c>
      <c r="E588" s="258" t="s">
        <v>1</v>
      </c>
      <c r="F588" s="259" t="s">
        <v>3223</v>
      </c>
      <c r="G588" s="257"/>
      <c r="H588" s="260">
        <v>30.359999999999999</v>
      </c>
      <c r="I588" s="261"/>
      <c r="J588" s="257"/>
      <c r="K588" s="257"/>
      <c r="L588" s="262"/>
      <c r="M588" s="263"/>
      <c r="N588" s="264"/>
      <c r="O588" s="264"/>
      <c r="P588" s="264"/>
      <c r="Q588" s="264"/>
      <c r="R588" s="264"/>
      <c r="S588" s="264"/>
      <c r="T588" s="265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66" t="s">
        <v>218</v>
      </c>
      <c r="AU588" s="266" t="s">
        <v>85</v>
      </c>
      <c r="AV588" s="14" t="s">
        <v>85</v>
      </c>
      <c r="AW588" s="14" t="s">
        <v>32</v>
      </c>
      <c r="AX588" s="14" t="s">
        <v>76</v>
      </c>
      <c r="AY588" s="266" t="s">
        <v>205</v>
      </c>
    </row>
    <row r="589" s="15" customFormat="1">
      <c r="A589" s="15"/>
      <c r="B589" s="267"/>
      <c r="C589" s="268"/>
      <c r="D589" s="247" t="s">
        <v>218</v>
      </c>
      <c r="E589" s="269" t="s">
        <v>1</v>
      </c>
      <c r="F589" s="270" t="s">
        <v>229</v>
      </c>
      <c r="G589" s="268"/>
      <c r="H589" s="271">
        <v>30.359999999999999</v>
      </c>
      <c r="I589" s="272"/>
      <c r="J589" s="268"/>
      <c r="K589" s="268"/>
      <c r="L589" s="273"/>
      <c r="M589" s="274"/>
      <c r="N589" s="275"/>
      <c r="O589" s="275"/>
      <c r="P589" s="275"/>
      <c r="Q589" s="275"/>
      <c r="R589" s="275"/>
      <c r="S589" s="275"/>
      <c r="T589" s="276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T589" s="277" t="s">
        <v>218</v>
      </c>
      <c r="AU589" s="277" t="s">
        <v>85</v>
      </c>
      <c r="AV589" s="15" t="s">
        <v>213</v>
      </c>
      <c r="AW589" s="15" t="s">
        <v>32</v>
      </c>
      <c r="AX589" s="15" t="s">
        <v>83</v>
      </c>
      <c r="AY589" s="277" t="s">
        <v>205</v>
      </c>
    </row>
    <row r="590" s="2" customFormat="1" ht="16.5" customHeight="1">
      <c r="A590" s="39"/>
      <c r="B590" s="40"/>
      <c r="C590" s="227" t="s">
        <v>660</v>
      </c>
      <c r="D590" s="227" t="s">
        <v>208</v>
      </c>
      <c r="E590" s="228" t="s">
        <v>3224</v>
      </c>
      <c r="F590" s="229" t="s">
        <v>3225</v>
      </c>
      <c r="G590" s="230" t="s">
        <v>255</v>
      </c>
      <c r="H590" s="231">
        <v>21</v>
      </c>
      <c r="I590" s="232"/>
      <c r="J590" s="233">
        <f>ROUND(I590*H590,2)</f>
        <v>0</v>
      </c>
      <c r="K590" s="229" t="s">
        <v>212</v>
      </c>
      <c r="L590" s="45"/>
      <c r="M590" s="234" t="s">
        <v>1</v>
      </c>
      <c r="N590" s="235" t="s">
        <v>41</v>
      </c>
      <c r="O590" s="92"/>
      <c r="P590" s="236">
        <f>O590*H590</f>
        <v>0</v>
      </c>
      <c r="Q590" s="236">
        <v>0.0011900000000000001</v>
      </c>
      <c r="R590" s="236">
        <f>Q590*H590</f>
        <v>0.024990000000000002</v>
      </c>
      <c r="S590" s="236">
        <v>0</v>
      </c>
      <c r="T590" s="237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38" t="s">
        <v>303</v>
      </c>
      <c r="AT590" s="238" t="s">
        <v>208</v>
      </c>
      <c r="AU590" s="238" t="s">
        <v>85</v>
      </c>
      <c r="AY590" s="18" t="s">
        <v>205</v>
      </c>
      <c r="BE590" s="239">
        <f>IF(N590="základní",J590,0)</f>
        <v>0</v>
      </c>
      <c r="BF590" s="239">
        <f>IF(N590="snížená",J590,0)</f>
        <v>0</v>
      </c>
      <c r="BG590" s="239">
        <f>IF(N590="zákl. přenesená",J590,0)</f>
        <v>0</v>
      </c>
      <c r="BH590" s="239">
        <f>IF(N590="sníž. přenesená",J590,0)</f>
        <v>0</v>
      </c>
      <c r="BI590" s="239">
        <f>IF(N590="nulová",J590,0)</f>
        <v>0</v>
      </c>
      <c r="BJ590" s="18" t="s">
        <v>83</v>
      </c>
      <c r="BK590" s="239">
        <f>ROUND(I590*H590,2)</f>
        <v>0</v>
      </c>
      <c r="BL590" s="18" t="s">
        <v>303</v>
      </c>
      <c r="BM590" s="238" t="s">
        <v>3226</v>
      </c>
    </row>
    <row r="591" s="2" customFormat="1">
      <c r="A591" s="39"/>
      <c r="B591" s="40"/>
      <c r="C591" s="41"/>
      <c r="D591" s="240" t="s">
        <v>216</v>
      </c>
      <c r="E591" s="41"/>
      <c r="F591" s="241" t="s">
        <v>3227</v>
      </c>
      <c r="G591" s="41"/>
      <c r="H591" s="41"/>
      <c r="I591" s="242"/>
      <c r="J591" s="41"/>
      <c r="K591" s="41"/>
      <c r="L591" s="45"/>
      <c r="M591" s="243"/>
      <c r="N591" s="244"/>
      <c r="O591" s="92"/>
      <c r="P591" s="92"/>
      <c r="Q591" s="92"/>
      <c r="R591" s="92"/>
      <c r="S591" s="92"/>
      <c r="T591" s="93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T591" s="18" t="s">
        <v>216</v>
      </c>
      <c r="AU591" s="18" t="s">
        <v>85</v>
      </c>
    </row>
    <row r="592" s="13" customFormat="1">
      <c r="A592" s="13"/>
      <c r="B592" s="245"/>
      <c r="C592" s="246"/>
      <c r="D592" s="247" t="s">
        <v>218</v>
      </c>
      <c r="E592" s="248" t="s">
        <v>1</v>
      </c>
      <c r="F592" s="249" t="s">
        <v>3071</v>
      </c>
      <c r="G592" s="246"/>
      <c r="H592" s="248" t="s">
        <v>1</v>
      </c>
      <c r="I592" s="250"/>
      <c r="J592" s="246"/>
      <c r="K592" s="246"/>
      <c r="L592" s="251"/>
      <c r="M592" s="252"/>
      <c r="N592" s="253"/>
      <c r="O592" s="253"/>
      <c r="P592" s="253"/>
      <c r="Q592" s="253"/>
      <c r="R592" s="253"/>
      <c r="S592" s="253"/>
      <c r="T592" s="254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5" t="s">
        <v>218</v>
      </c>
      <c r="AU592" s="255" t="s">
        <v>85</v>
      </c>
      <c r="AV592" s="13" t="s">
        <v>83</v>
      </c>
      <c r="AW592" s="13" t="s">
        <v>32</v>
      </c>
      <c r="AX592" s="13" t="s">
        <v>76</v>
      </c>
      <c r="AY592" s="255" t="s">
        <v>205</v>
      </c>
    </row>
    <row r="593" s="13" customFormat="1">
      <c r="A593" s="13"/>
      <c r="B593" s="245"/>
      <c r="C593" s="246"/>
      <c r="D593" s="247" t="s">
        <v>218</v>
      </c>
      <c r="E593" s="248" t="s">
        <v>1</v>
      </c>
      <c r="F593" s="249" t="s">
        <v>3072</v>
      </c>
      <c r="G593" s="246"/>
      <c r="H593" s="248" t="s">
        <v>1</v>
      </c>
      <c r="I593" s="250"/>
      <c r="J593" s="246"/>
      <c r="K593" s="246"/>
      <c r="L593" s="251"/>
      <c r="M593" s="252"/>
      <c r="N593" s="253"/>
      <c r="O593" s="253"/>
      <c r="P593" s="253"/>
      <c r="Q593" s="253"/>
      <c r="R593" s="253"/>
      <c r="S593" s="253"/>
      <c r="T593" s="254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5" t="s">
        <v>218</v>
      </c>
      <c r="AU593" s="255" t="s">
        <v>85</v>
      </c>
      <c r="AV593" s="13" t="s">
        <v>83</v>
      </c>
      <c r="AW593" s="13" t="s">
        <v>32</v>
      </c>
      <c r="AX593" s="13" t="s">
        <v>76</v>
      </c>
      <c r="AY593" s="255" t="s">
        <v>205</v>
      </c>
    </row>
    <row r="594" s="13" customFormat="1">
      <c r="A594" s="13"/>
      <c r="B594" s="245"/>
      <c r="C594" s="246"/>
      <c r="D594" s="247" t="s">
        <v>218</v>
      </c>
      <c r="E594" s="248" t="s">
        <v>1</v>
      </c>
      <c r="F594" s="249" t="s">
        <v>222</v>
      </c>
      <c r="G594" s="246"/>
      <c r="H594" s="248" t="s">
        <v>1</v>
      </c>
      <c r="I594" s="250"/>
      <c r="J594" s="246"/>
      <c r="K594" s="246"/>
      <c r="L594" s="251"/>
      <c r="M594" s="252"/>
      <c r="N594" s="253"/>
      <c r="O594" s="253"/>
      <c r="P594" s="253"/>
      <c r="Q594" s="253"/>
      <c r="R594" s="253"/>
      <c r="S594" s="253"/>
      <c r="T594" s="254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5" t="s">
        <v>218</v>
      </c>
      <c r="AU594" s="255" t="s">
        <v>85</v>
      </c>
      <c r="AV594" s="13" t="s">
        <v>83</v>
      </c>
      <c r="AW594" s="13" t="s">
        <v>32</v>
      </c>
      <c r="AX594" s="13" t="s">
        <v>76</v>
      </c>
      <c r="AY594" s="255" t="s">
        <v>205</v>
      </c>
    </row>
    <row r="595" s="13" customFormat="1">
      <c r="A595" s="13"/>
      <c r="B595" s="245"/>
      <c r="C595" s="246"/>
      <c r="D595" s="247" t="s">
        <v>218</v>
      </c>
      <c r="E595" s="248" t="s">
        <v>1</v>
      </c>
      <c r="F595" s="249" t="s">
        <v>3207</v>
      </c>
      <c r="G595" s="246"/>
      <c r="H595" s="248" t="s">
        <v>1</v>
      </c>
      <c r="I595" s="250"/>
      <c r="J595" s="246"/>
      <c r="K595" s="246"/>
      <c r="L595" s="251"/>
      <c r="M595" s="252"/>
      <c r="N595" s="253"/>
      <c r="O595" s="253"/>
      <c r="P595" s="253"/>
      <c r="Q595" s="253"/>
      <c r="R595" s="253"/>
      <c r="S595" s="253"/>
      <c r="T595" s="254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5" t="s">
        <v>218</v>
      </c>
      <c r="AU595" s="255" t="s">
        <v>85</v>
      </c>
      <c r="AV595" s="13" t="s">
        <v>83</v>
      </c>
      <c r="AW595" s="13" t="s">
        <v>32</v>
      </c>
      <c r="AX595" s="13" t="s">
        <v>76</v>
      </c>
      <c r="AY595" s="255" t="s">
        <v>205</v>
      </c>
    </row>
    <row r="596" s="13" customFormat="1">
      <c r="A596" s="13"/>
      <c r="B596" s="245"/>
      <c r="C596" s="246"/>
      <c r="D596" s="247" t="s">
        <v>218</v>
      </c>
      <c r="E596" s="248" t="s">
        <v>1</v>
      </c>
      <c r="F596" s="249" t="s">
        <v>3162</v>
      </c>
      <c r="G596" s="246"/>
      <c r="H596" s="248" t="s">
        <v>1</v>
      </c>
      <c r="I596" s="250"/>
      <c r="J596" s="246"/>
      <c r="K596" s="246"/>
      <c r="L596" s="251"/>
      <c r="M596" s="252"/>
      <c r="N596" s="253"/>
      <c r="O596" s="253"/>
      <c r="P596" s="253"/>
      <c r="Q596" s="253"/>
      <c r="R596" s="253"/>
      <c r="S596" s="253"/>
      <c r="T596" s="254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5" t="s">
        <v>218</v>
      </c>
      <c r="AU596" s="255" t="s">
        <v>85</v>
      </c>
      <c r="AV596" s="13" t="s">
        <v>83</v>
      </c>
      <c r="AW596" s="13" t="s">
        <v>32</v>
      </c>
      <c r="AX596" s="13" t="s">
        <v>76</v>
      </c>
      <c r="AY596" s="255" t="s">
        <v>205</v>
      </c>
    </row>
    <row r="597" s="13" customFormat="1">
      <c r="A597" s="13"/>
      <c r="B597" s="245"/>
      <c r="C597" s="246"/>
      <c r="D597" s="247" t="s">
        <v>218</v>
      </c>
      <c r="E597" s="248" t="s">
        <v>1</v>
      </c>
      <c r="F597" s="249" t="s">
        <v>3161</v>
      </c>
      <c r="G597" s="246"/>
      <c r="H597" s="248" t="s">
        <v>1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5" t="s">
        <v>218</v>
      </c>
      <c r="AU597" s="255" t="s">
        <v>85</v>
      </c>
      <c r="AV597" s="13" t="s">
        <v>83</v>
      </c>
      <c r="AW597" s="13" t="s">
        <v>32</v>
      </c>
      <c r="AX597" s="13" t="s">
        <v>76</v>
      </c>
      <c r="AY597" s="255" t="s">
        <v>205</v>
      </c>
    </row>
    <row r="598" s="14" customFormat="1">
      <c r="A598" s="14"/>
      <c r="B598" s="256"/>
      <c r="C598" s="257"/>
      <c r="D598" s="247" t="s">
        <v>218</v>
      </c>
      <c r="E598" s="258" t="s">
        <v>1</v>
      </c>
      <c r="F598" s="259" t="s">
        <v>3228</v>
      </c>
      <c r="G598" s="257"/>
      <c r="H598" s="260">
        <v>21</v>
      </c>
      <c r="I598" s="261"/>
      <c r="J598" s="257"/>
      <c r="K598" s="257"/>
      <c r="L598" s="262"/>
      <c r="M598" s="263"/>
      <c r="N598" s="264"/>
      <c r="O598" s="264"/>
      <c r="P598" s="264"/>
      <c r="Q598" s="264"/>
      <c r="R598" s="264"/>
      <c r="S598" s="264"/>
      <c r="T598" s="265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66" t="s">
        <v>218</v>
      </c>
      <c r="AU598" s="266" t="s">
        <v>85</v>
      </c>
      <c r="AV598" s="14" t="s">
        <v>85</v>
      </c>
      <c r="AW598" s="14" t="s">
        <v>32</v>
      </c>
      <c r="AX598" s="14" t="s">
        <v>76</v>
      </c>
      <c r="AY598" s="266" t="s">
        <v>205</v>
      </c>
    </row>
    <row r="599" s="15" customFormat="1">
      <c r="A599" s="15"/>
      <c r="B599" s="267"/>
      <c r="C599" s="268"/>
      <c r="D599" s="247" t="s">
        <v>218</v>
      </c>
      <c r="E599" s="269" t="s">
        <v>1</v>
      </c>
      <c r="F599" s="270" t="s">
        <v>229</v>
      </c>
      <c r="G599" s="268"/>
      <c r="H599" s="271">
        <v>21</v>
      </c>
      <c r="I599" s="272"/>
      <c r="J599" s="268"/>
      <c r="K599" s="268"/>
      <c r="L599" s="273"/>
      <c r="M599" s="274"/>
      <c r="N599" s="275"/>
      <c r="O599" s="275"/>
      <c r="P599" s="275"/>
      <c r="Q599" s="275"/>
      <c r="R599" s="275"/>
      <c r="S599" s="275"/>
      <c r="T599" s="276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77" t="s">
        <v>218</v>
      </c>
      <c r="AU599" s="277" t="s">
        <v>85</v>
      </c>
      <c r="AV599" s="15" t="s">
        <v>213</v>
      </c>
      <c r="AW599" s="15" t="s">
        <v>32</v>
      </c>
      <c r="AX599" s="15" t="s">
        <v>83</v>
      </c>
      <c r="AY599" s="277" t="s">
        <v>205</v>
      </c>
    </row>
    <row r="600" s="2" customFormat="1" ht="24.15" customHeight="1">
      <c r="A600" s="39"/>
      <c r="B600" s="40"/>
      <c r="C600" s="289" t="s">
        <v>669</v>
      </c>
      <c r="D600" s="289" t="s">
        <v>386</v>
      </c>
      <c r="E600" s="290" t="s">
        <v>3229</v>
      </c>
      <c r="F600" s="291" t="s">
        <v>3230</v>
      </c>
      <c r="G600" s="292" t="s">
        <v>547</v>
      </c>
      <c r="H600" s="293">
        <v>5</v>
      </c>
      <c r="I600" s="294"/>
      <c r="J600" s="295">
        <f>ROUND(I600*H600,2)</f>
        <v>0</v>
      </c>
      <c r="K600" s="291" t="s">
        <v>212</v>
      </c>
      <c r="L600" s="296"/>
      <c r="M600" s="297" t="s">
        <v>1</v>
      </c>
      <c r="N600" s="298" t="s">
        <v>41</v>
      </c>
      <c r="O600" s="92"/>
      <c r="P600" s="236">
        <f>O600*H600</f>
        <v>0</v>
      </c>
      <c r="Q600" s="236">
        <v>0.00033</v>
      </c>
      <c r="R600" s="236">
        <f>Q600*H600</f>
        <v>0.00165</v>
      </c>
      <c r="S600" s="236">
        <v>0</v>
      </c>
      <c r="T600" s="237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38" t="s">
        <v>473</v>
      </c>
      <c r="AT600" s="238" t="s">
        <v>386</v>
      </c>
      <c r="AU600" s="238" t="s">
        <v>85</v>
      </c>
      <c r="AY600" s="18" t="s">
        <v>205</v>
      </c>
      <c r="BE600" s="239">
        <f>IF(N600="základní",J600,0)</f>
        <v>0</v>
      </c>
      <c r="BF600" s="239">
        <f>IF(N600="snížená",J600,0)</f>
        <v>0</v>
      </c>
      <c r="BG600" s="239">
        <f>IF(N600="zákl. přenesená",J600,0)</f>
        <v>0</v>
      </c>
      <c r="BH600" s="239">
        <f>IF(N600="sníž. přenesená",J600,0)</f>
        <v>0</v>
      </c>
      <c r="BI600" s="239">
        <f>IF(N600="nulová",J600,0)</f>
        <v>0</v>
      </c>
      <c r="BJ600" s="18" t="s">
        <v>83</v>
      </c>
      <c r="BK600" s="239">
        <f>ROUND(I600*H600,2)</f>
        <v>0</v>
      </c>
      <c r="BL600" s="18" t="s">
        <v>303</v>
      </c>
      <c r="BM600" s="238" t="s">
        <v>3231</v>
      </c>
    </row>
    <row r="601" s="13" customFormat="1">
      <c r="A601" s="13"/>
      <c r="B601" s="245"/>
      <c r="C601" s="246"/>
      <c r="D601" s="247" t="s">
        <v>218</v>
      </c>
      <c r="E601" s="248" t="s">
        <v>1</v>
      </c>
      <c r="F601" s="249" t="s">
        <v>1458</v>
      </c>
      <c r="G601" s="246"/>
      <c r="H601" s="248" t="s">
        <v>1</v>
      </c>
      <c r="I601" s="250"/>
      <c r="J601" s="246"/>
      <c r="K601" s="246"/>
      <c r="L601" s="251"/>
      <c r="M601" s="252"/>
      <c r="N601" s="253"/>
      <c r="O601" s="253"/>
      <c r="P601" s="253"/>
      <c r="Q601" s="253"/>
      <c r="R601" s="253"/>
      <c r="S601" s="253"/>
      <c r="T601" s="254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5" t="s">
        <v>218</v>
      </c>
      <c r="AU601" s="255" t="s">
        <v>85</v>
      </c>
      <c r="AV601" s="13" t="s">
        <v>83</v>
      </c>
      <c r="AW601" s="13" t="s">
        <v>32</v>
      </c>
      <c r="AX601" s="13" t="s">
        <v>76</v>
      </c>
      <c r="AY601" s="255" t="s">
        <v>205</v>
      </c>
    </row>
    <row r="602" s="13" customFormat="1">
      <c r="A602" s="13"/>
      <c r="B602" s="245"/>
      <c r="C602" s="246"/>
      <c r="D602" s="247" t="s">
        <v>218</v>
      </c>
      <c r="E602" s="248" t="s">
        <v>1</v>
      </c>
      <c r="F602" s="249" t="s">
        <v>220</v>
      </c>
      <c r="G602" s="246"/>
      <c r="H602" s="248" t="s">
        <v>1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5" t="s">
        <v>218</v>
      </c>
      <c r="AU602" s="255" t="s">
        <v>85</v>
      </c>
      <c r="AV602" s="13" t="s">
        <v>83</v>
      </c>
      <c r="AW602" s="13" t="s">
        <v>32</v>
      </c>
      <c r="AX602" s="13" t="s">
        <v>76</v>
      </c>
      <c r="AY602" s="255" t="s">
        <v>205</v>
      </c>
    </row>
    <row r="603" s="13" customFormat="1">
      <c r="A603" s="13"/>
      <c r="B603" s="245"/>
      <c r="C603" s="246"/>
      <c r="D603" s="247" t="s">
        <v>218</v>
      </c>
      <c r="E603" s="248" t="s">
        <v>1</v>
      </c>
      <c r="F603" s="249" t="s">
        <v>222</v>
      </c>
      <c r="G603" s="246"/>
      <c r="H603" s="248" t="s">
        <v>1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5" t="s">
        <v>218</v>
      </c>
      <c r="AU603" s="255" t="s">
        <v>85</v>
      </c>
      <c r="AV603" s="13" t="s">
        <v>83</v>
      </c>
      <c r="AW603" s="13" t="s">
        <v>32</v>
      </c>
      <c r="AX603" s="13" t="s">
        <v>76</v>
      </c>
      <c r="AY603" s="255" t="s">
        <v>205</v>
      </c>
    </row>
    <row r="604" s="13" customFormat="1">
      <c r="A604" s="13"/>
      <c r="B604" s="245"/>
      <c r="C604" s="246"/>
      <c r="D604" s="247" t="s">
        <v>218</v>
      </c>
      <c r="E604" s="248" t="s">
        <v>1</v>
      </c>
      <c r="F604" s="249" t="s">
        <v>3207</v>
      </c>
      <c r="G604" s="246"/>
      <c r="H604" s="248" t="s">
        <v>1</v>
      </c>
      <c r="I604" s="250"/>
      <c r="J604" s="246"/>
      <c r="K604" s="246"/>
      <c r="L604" s="251"/>
      <c r="M604" s="252"/>
      <c r="N604" s="253"/>
      <c r="O604" s="253"/>
      <c r="P604" s="253"/>
      <c r="Q604" s="253"/>
      <c r="R604" s="253"/>
      <c r="S604" s="253"/>
      <c r="T604" s="254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5" t="s">
        <v>218</v>
      </c>
      <c r="AU604" s="255" t="s">
        <v>85</v>
      </c>
      <c r="AV604" s="13" t="s">
        <v>83</v>
      </c>
      <c r="AW604" s="13" t="s">
        <v>32</v>
      </c>
      <c r="AX604" s="13" t="s">
        <v>76</v>
      </c>
      <c r="AY604" s="255" t="s">
        <v>205</v>
      </c>
    </row>
    <row r="605" s="13" customFormat="1">
      <c r="A605" s="13"/>
      <c r="B605" s="245"/>
      <c r="C605" s="246"/>
      <c r="D605" s="247" t="s">
        <v>218</v>
      </c>
      <c r="E605" s="248" t="s">
        <v>1</v>
      </c>
      <c r="F605" s="249" t="s">
        <v>3162</v>
      </c>
      <c r="G605" s="246"/>
      <c r="H605" s="248" t="s">
        <v>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5" t="s">
        <v>218</v>
      </c>
      <c r="AU605" s="255" t="s">
        <v>85</v>
      </c>
      <c r="AV605" s="13" t="s">
        <v>83</v>
      </c>
      <c r="AW605" s="13" t="s">
        <v>32</v>
      </c>
      <c r="AX605" s="13" t="s">
        <v>76</v>
      </c>
      <c r="AY605" s="255" t="s">
        <v>205</v>
      </c>
    </row>
    <row r="606" s="14" customFormat="1">
      <c r="A606" s="14"/>
      <c r="B606" s="256"/>
      <c r="C606" s="257"/>
      <c r="D606" s="247" t="s">
        <v>218</v>
      </c>
      <c r="E606" s="258" t="s">
        <v>1</v>
      </c>
      <c r="F606" s="259" t="s">
        <v>3232</v>
      </c>
      <c r="G606" s="257"/>
      <c r="H606" s="260">
        <v>5</v>
      </c>
      <c r="I606" s="261"/>
      <c r="J606" s="257"/>
      <c r="K606" s="257"/>
      <c r="L606" s="262"/>
      <c r="M606" s="263"/>
      <c r="N606" s="264"/>
      <c r="O606" s="264"/>
      <c r="P606" s="264"/>
      <c r="Q606" s="264"/>
      <c r="R606" s="264"/>
      <c r="S606" s="264"/>
      <c r="T606" s="265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66" t="s">
        <v>218</v>
      </c>
      <c r="AU606" s="266" t="s">
        <v>85</v>
      </c>
      <c r="AV606" s="14" t="s">
        <v>85</v>
      </c>
      <c r="AW606" s="14" t="s">
        <v>32</v>
      </c>
      <c r="AX606" s="14" t="s">
        <v>76</v>
      </c>
      <c r="AY606" s="266" t="s">
        <v>205</v>
      </c>
    </row>
    <row r="607" s="15" customFormat="1">
      <c r="A607" s="15"/>
      <c r="B607" s="267"/>
      <c r="C607" s="268"/>
      <c r="D607" s="247" t="s">
        <v>218</v>
      </c>
      <c r="E607" s="269" t="s">
        <v>1</v>
      </c>
      <c r="F607" s="270" t="s">
        <v>229</v>
      </c>
      <c r="G607" s="268"/>
      <c r="H607" s="271">
        <v>5</v>
      </c>
      <c r="I607" s="272"/>
      <c r="J607" s="268"/>
      <c r="K607" s="268"/>
      <c r="L607" s="273"/>
      <c r="M607" s="274"/>
      <c r="N607" s="275"/>
      <c r="O607" s="275"/>
      <c r="P607" s="275"/>
      <c r="Q607" s="275"/>
      <c r="R607" s="275"/>
      <c r="S607" s="275"/>
      <c r="T607" s="276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77" t="s">
        <v>218</v>
      </c>
      <c r="AU607" s="277" t="s">
        <v>85</v>
      </c>
      <c r="AV607" s="15" t="s">
        <v>213</v>
      </c>
      <c r="AW607" s="15" t="s">
        <v>32</v>
      </c>
      <c r="AX607" s="15" t="s">
        <v>83</v>
      </c>
      <c r="AY607" s="277" t="s">
        <v>205</v>
      </c>
    </row>
    <row r="608" s="2" customFormat="1" ht="16.5" customHeight="1">
      <c r="A608" s="39"/>
      <c r="B608" s="40"/>
      <c r="C608" s="227" t="s">
        <v>675</v>
      </c>
      <c r="D608" s="227" t="s">
        <v>208</v>
      </c>
      <c r="E608" s="228" t="s">
        <v>3233</v>
      </c>
      <c r="F608" s="229" t="s">
        <v>3234</v>
      </c>
      <c r="G608" s="230" t="s">
        <v>547</v>
      </c>
      <c r="H608" s="231">
        <v>2</v>
      </c>
      <c r="I608" s="232"/>
      <c r="J608" s="233">
        <f>ROUND(I608*H608,2)</f>
        <v>0</v>
      </c>
      <c r="K608" s="229" t="s">
        <v>212</v>
      </c>
      <c r="L608" s="45"/>
      <c r="M608" s="234" t="s">
        <v>1</v>
      </c>
      <c r="N608" s="235" t="s">
        <v>41</v>
      </c>
      <c r="O608" s="92"/>
      <c r="P608" s="236">
        <f>O608*H608</f>
        <v>0</v>
      </c>
      <c r="Q608" s="236">
        <v>0</v>
      </c>
      <c r="R608" s="236">
        <f>Q608*H608</f>
        <v>0</v>
      </c>
      <c r="S608" s="236">
        <v>0</v>
      </c>
      <c r="T608" s="237">
        <f>S608*H608</f>
        <v>0</v>
      </c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R608" s="238" t="s">
        <v>303</v>
      </c>
      <c r="AT608" s="238" t="s">
        <v>208</v>
      </c>
      <c r="AU608" s="238" t="s">
        <v>85</v>
      </c>
      <c r="AY608" s="18" t="s">
        <v>205</v>
      </c>
      <c r="BE608" s="239">
        <f>IF(N608="základní",J608,0)</f>
        <v>0</v>
      </c>
      <c r="BF608" s="239">
        <f>IF(N608="snížená",J608,0)</f>
        <v>0</v>
      </c>
      <c r="BG608" s="239">
        <f>IF(N608="zákl. přenesená",J608,0)</f>
        <v>0</v>
      </c>
      <c r="BH608" s="239">
        <f>IF(N608="sníž. přenesená",J608,0)</f>
        <v>0</v>
      </c>
      <c r="BI608" s="239">
        <f>IF(N608="nulová",J608,0)</f>
        <v>0</v>
      </c>
      <c r="BJ608" s="18" t="s">
        <v>83</v>
      </c>
      <c r="BK608" s="239">
        <f>ROUND(I608*H608,2)</f>
        <v>0</v>
      </c>
      <c r="BL608" s="18" t="s">
        <v>303</v>
      </c>
      <c r="BM608" s="238" t="s">
        <v>3235</v>
      </c>
    </row>
    <row r="609" s="2" customFormat="1">
      <c r="A609" s="39"/>
      <c r="B609" s="40"/>
      <c r="C609" s="41"/>
      <c r="D609" s="240" t="s">
        <v>216</v>
      </c>
      <c r="E609" s="41"/>
      <c r="F609" s="241" t="s">
        <v>3236</v>
      </c>
      <c r="G609" s="41"/>
      <c r="H609" s="41"/>
      <c r="I609" s="242"/>
      <c r="J609" s="41"/>
      <c r="K609" s="41"/>
      <c r="L609" s="45"/>
      <c r="M609" s="243"/>
      <c r="N609" s="244"/>
      <c r="O609" s="92"/>
      <c r="P609" s="92"/>
      <c r="Q609" s="92"/>
      <c r="R609" s="92"/>
      <c r="S609" s="92"/>
      <c r="T609" s="93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T609" s="18" t="s">
        <v>216</v>
      </c>
      <c r="AU609" s="18" t="s">
        <v>85</v>
      </c>
    </row>
    <row r="610" s="13" customFormat="1">
      <c r="A610" s="13"/>
      <c r="B610" s="245"/>
      <c r="C610" s="246"/>
      <c r="D610" s="247" t="s">
        <v>218</v>
      </c>
      <c r="E610" s="248" t="s">
        <v>1</v>
      </c>
      <c r="F610" s="249" t="s">
        <v>3237</v>
      </c>
      <c r="G610" s="246"/>
      <c r="H610" s="248" t="s">
        <v>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5" t="s">
        <v>218</v>
      </c>
      <c r="AU610" s="255" t="s">
        <v>85</v>
      </c>
      <c r="AV610" s="13" t="s">
        <v>83</v>
      </c>
      <c r="AW610" s="13" t="s">
        <v>32</v>
      </c>
      <c r="AX610" s="13" t="s">
        <v>76</v>
      </c>
      <c r="AY610" s="255" t="s">
        <v>205</v>
      </c>
    </row>
    <row r="611" s="13" customFormat="1">
      <c r="A611" s="13"/>
      <c r="B611" s="245"/>
      <c r="C611" s="246"/>
      <c r="D611" s="247" t="s">
        <v>218</v>
      </c>
      <c r="E611" s="248" t="s">
        <v>1</v>
      </c>
      <c r="F611" s="249" t="s">
        <v>3072</v>
      </c>
      <c r="G611" s="246"/>
      <c r="H611" s="248" t="s">
        <v>1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5" t="s">
        <v>218</v>
      </c>
      <c r="AU611" s="255" t="s">
        <v>85</v>
      </c>
      <c r="AV611" s="13" t="s">
        <v>83</v>
      </c>
      <c r="AW611" s="13" t="s">
        <v>32</v>
      </c>
      <c r="AX611" s="13" t="s">
        <v>76</v>
      </c>
      <c r="AY611" s="255" t="s">
        <v>205</v>
      </c>
    </row>
    <row r="612" s="13" customFormat="1">
      <c r="A612" s="13"/>
      <c r="B612" s="245"/>
      <c r="C612" s="246"/>
      <c r="D612" s="247" t="s">
        <v>218</v>
      </c>
      <c r="E612" s="248" t="s">
        <v>1</v>
      </c>
      <c r="F612" s="249" t="s">
        <v>222</v>
      </c>
      <c r="G612" s="246"/>
      <c r="H612" s="248" t="s">
        <v>1</v>
      </c>
      <c r="I612" s="250"/>
      <c r="J612" s="246"/>
      <c r="K612" s="246"/>
      <c r="L612" s="251"/>
      <c r="M612" s="252"/>
      <c r="N612" s="253"/>
      <c r="O612" s="253"/>
      <c r="P612" s="253"/>
      <c r="Q612" s="253"/>
      <c r="R612" s="253"/>
      <c r="S612" s="253"/>
      <c r="T612" s="254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5" t="s">
        <v>218</v>
      </c>
      <c r="AU612" s="255" t="s">
        <v>85</v>
      </c>
      <c r="AV612" s="13" t="s">
        <v>83</v>
      </c>
      <c r="AW612" s="13" t="s">
        <v>32</v>
      </c>
      <c r="AX612" s="13" t="s">
        <v>76</v>
      </c>
      <c r="AY612" s="255" t="s">
        <v>205</v>
      </c>
    </row>
    <row r="613" s="14" customFormat="1">
      <c r="A613" s="14"/>
      <c r="B613" s="256"/>
      <c r="C613" s="257"/>
      <c r="D613" s="247" t="s">
        <v>218</v>
      </c>
      <c r="E613" s="258" t="s">
        <v>1</v>
      </c>
      <c r="F613" s="259" t="s">
        <v>3238</v>
      </c>
      <c r="G613" s="257"/>
      <c r="H613" s="260">
        <v>2</v>
      </c>
      <c r="I613" s="261"/>
      <c r="J613" s="257"/>
      <c r="K613" s="257"/>
      <c r="L613" s="262"/>
      <c r="M613" s="263"/>
      <c r="N613" s="264"/>
      <c r="O613" s="264"/>
      <c r="P613" s="264"/>
      <c r="Q613" s="264"/>
      <c r="R613" s="264"/>
      <c r="S613" s="264"/>
      <c r="T613" s="265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66" t="s">
        <v>218</v>
      </c>
      <c r="AU613" s="266" t="s">
        <v>85</v>
      </c>
      <c r="AV613" s="14" t="s">
        <v>85</v>
      </c>
      <c r="AW613" s="14" t="s">
        <v>32</v>
      </c>
      <c r="AX613" s="14" t="s">
        <v>83</v>
      </c>
      <c r="AY613" s="266" t="s">
        <v>205</v>
      </c>
    </row>
    <row r="614" s="2" customFormat="1" ht="16.5" customHeight="1">
      <c r="A614" s="39"/>
      <c r="B614" s="40"/>
      <c r="C614" s="227" t="s">
        <v>681</v>
      </c>
      <c r="D614" s="227" t="s">
        <v>208</v>
      </c>
      <c r="E614" s="228" t="s">
        <v>3239</v>
      </c>
      <c r="F614" s="229" t="s">
        <v>3240</v>
      </c>
      <c r="G614" s="230" t="s">
        <v>547</v>
      </c>
      <c r="H614" s="231">
        <v>10</v>
      </c>
      <c r="I614" s="232"/>
      <c r="J614" s="233">
        <f>ROUND(I614*H614,2)</f>
        <v>0</v>
      </c>
      <c r="K614" s="229" t="s">
        <v>212</v>
      </c>
      <c r="L614" s="45"/>
      <c r="M614" s="234" t="s">
        <v>1</v>
      </c>
      <c r="N614" s="235" t="s">
        <v>41</v>
      </c>
      <c r="O614" s="92"/>
      <c r="P614" s="236">
        <f>O614*H614</f>
        <v>0</v>
      </c>
      <c r="Q614" s="236">
        <v>0</v>
      </c>
      <c r="R614" s="236">
        <f>Q614*H614</f>
        <v>0</v>
      </c>
      <c r="S614" s="236">
        <v>0</v>
      </c>
      <c r="T614" s="237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38" t="s">
        <v>303</v>
      </c>
      <c r="AT614" s="238" t="s">
        <v>208</v>
      </c>
      <c r="AU614" s="238" t="s">
        <v>85</v>
      </c>
      <c r="AY614" s="18" t="s">
        <v>205</v>
      </c>
      <c r="BE614" s="239">
        <f>IF(N614="základní",J614,0)</f>
        <v>0</v>
      </c>
      <c r="BF614" s="239">
        <f>IF(N614="snížená",J614,0)</f>
        <v>0</v>
      </c>
      <c r="BG614" s="239">
        <f>IF(N614="zákl. přenesená",J614,0)</f>
        <v>0</v>
      </c>
      <c r="BH614" s="239">
        <f>IF(N614="sníž. přenesená",J614,0)</f>
        <v>0</v>
      </c>
      <c r="BI614" s="239">
        <f>IF(N614="nulová",J614,0)</f>
        <v>0</v>
      </c>
      <c r="BJ614" s="18" t="s">
        <v>83</v>
      </c>
      <c r="BK614" s="239">
        <f>ROUND(I614*H614,2)</f>
        <v>0</v>
      </c>
      <c r="BL614" s="18" t="s">
        <v>303</v>
      </c>
      <c r="BM614" s="238" t="s">
        <v>3241</v>
      </c>
    </row>
    <row r="615" s="2" customFormat="1">
      <c r="A615" s="39"/>
      <c r="B615" s="40"/>
      <c r="C615" s="41"/>
      <c r="D615" s="240" t="s">
        <v>216</v>
      </c>
      <c r="E615" s="41"/>
      <c r="F615" s="241" t="s">
        <v>3242</v>
      </c>
      <c r="G615" s="41"/>
      <c r="H615" s="41"/>
      <c r="I615" s="242"/>
      <c r="J615" s="41"/>
      <c r="K615" s="41"/>
      <c r="L615" s="45"/>
      <c r="M615" s="243"/>
      <c r="N615" s="244"/>
      <c r="O615" s="92"/>
      <c r="P615" s="92"/>
      <c r="Q615" s="92"/>
      <c r="R615" s="92"/>
      <c r="S615" s="92"/>
      <c r="T615" s="93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T615" s="18" t="s">
        <v>216</v>
      </c>
      <c r="AU615" s="18" t="s">
        <v>85</v>
      </c>
    </row>
    <row r="616" s="13" customFormat="1">
      <c r="A616" s="13"/>
      <c r="B616" s="245"/>
      <c r="C616" s="246"/>
      <c r="D616" s="247" t="s">
        <v>218</v>
      </c>
      <c r="E616" s="248" t="s">
        <v>1</v>
      </c>
      <c r="F616" s="249" t="s">
        <v>3071</v>
      </c>
      <c r="G616" s="246"/>
      <c r="H616" s="248" t="s">
        <v>1</v>
      </c>
      <c r="I616" s="250"/>
      <c r="J616" s="246"/>
      <c r="K616" s="246"/>
      <c r="L616" s="251"/>
      <c r="M616" s="252"/>
      <c r="N616" s="253"/>
      <c r="O616" s="253"/>
      <c r="P616" s="253"/>
      <c r="Q616" s="253"/>
      <c r="R616" s="253"/>
      <c r="S616" s="253"/>
      <c r="T616" s="254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5" t="s">
        <v>218</v>
      </c>
      <c r="AU616" s="255" t="s">
        <v>85</v>
      </c>
      <c r="AV616" s="13" t="s">
        <v>83</v>
      </c>
      <c r="AW616" s="13" t="s">
        <v>32</v>
      </c>
      <c r="AX616" s="13" t="s">
        <v>76</v>
      </c>
      <c r="AY616" s="255" t="s">
        <v>205</v>
      </c>
    </row>
    <row r="617" s="13" customFormat="1">
      <c r="A617" s="13"/>
      <c r="B617" s="245"/>
      <c r="C617" s="246"/>
      <c r="D617" s="247" t="s">
        <v>218</v>
      </c>
      <c r="E617" s="248" t="s">
        <v>1</v>
      </c>
      <c r="F617" s="249" t="s">
        <v>3072</v>
      </c>
      <c r="G617" s="246"/>
      <c r="H617" s="248" t="s">
        <v>1</v>
      </c>
      <c r="I617" s="250"/>
      <c r="J617" s="246"/>
      <c r="K617" s="246"/>
      <c r="L617" s="251"/>
      <c r="M617" s="252"/>
      <c r="N617" s="253"/>
      <c r="O617" s="253"/>
      <c r="P617" s="253"/>
      <c r="Q617" s="253"/>
      <c r="R617" s="253"/>
      <c r="S617" s="253"/>
      <c r="T617" s="254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5" t="s">
        <v>218</v>
      </c>
      <c r="AU617" s="255" t="s">
        <v>85</v>
      </c>
      <c r="AV617" s="13" t="s">
        <v>83</v>
      </c>
      <c r="AW617" s="13" t="s">
        <v>32</v>
      </c>
      <c r="AX617" s="13" t="s">
        <v>76</v>
      </c>
      <c r="AY617" s="255" t="s">
        <v>205</v>
      </c>
    </row>
    <row r="618" s="13" customFormat="1">
      <c r="A618" s="13"/>
      <c r="B618" s="245"/>
      <c r="C618" s="246"/>
      <c r="D618" s="247" t="s">
        <v>218</v>
      </c>
      <c r="E618" s="248" t="s">
        <v>1</v>
      </c>
      <c r="F618" s="249" t="s">
        <v>222</v>
      </c>
      <c r="G618" s="246"/>
      <c r="H618" s="248" t="s">
        <v>1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5" t="s">
        <v>218</v>
      </c>
      <c r="AU618" s="255" t="s">
        <v>85</v>
      </c>
      <c r="AV618" s="13" t="s">
        <v>83</v>
      </c>
      <c r="AW618" s="13" t="s">
        <v>32</v>
      </c>
      <c r="AX618" s="13" t="s">
        <v>76</v>
      </c>
      <c r="AY618" s="255" t="s">
        <v>205</v>
      </c>
    </row>
    <row r="619" s="14" customFormat="1">
      <c r="A619" s="14"/>
      <c r="B619" s="256"/>
      <c r="C619" s="257"/>
      <c r="D619" s="247" t="s">
        <v>218</v>
      </c>
      <c r="E619" s="258" t="s">
        <v>1</v>
      </c>
      <c r="F619" s="259" t="s">
        <v>3243</v>
      </c>
      <c r="G619" s="257"/>
      <c r="H619" s="260">
        <v>10</v>
      </c>
      <c r="I619" s="261"/>
      <c r="J619" s="257"/>
      <c r="K619" s="257"/>
      <c r="L619" s="262"/>
      <c r="M619" s="263"/>
      <c r="N619" s="264"/>
      <c r="O619" s="264"/>
      <c r="P619" s="264"/>
      <c r="Q619" s="264"/>
      <c r="R619" s="264"/>
      <c r="S619" s="264"/>
      <c r="T619" s="265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66" t="s">
        <v>218</v>
      </c>
      <c r="AU619" s="266" t="s">
        <v>85</v>
      </c>
      <c r="AV619" s="14" t="s">
        <v>85</v>
      </c>
      <c r="AW619" s="14" t="s">
        <v>32</v>
      </c>
      <c r="AX619" s="14" t="s">
        <v>76</v>
      </c>
      <c r="AY619" s="266" t="s">
        <v>205</v>
      </c>
    </row>
    <row r="620" s="15" customFormat="1">
      <c r="A620" s="15"/>
      <c r="B620" s="267"/>
      <c r="C620" s="268"/>
      <c r="D620" s="247" t="s">
        <v>218</v>
      </c>
      <c r="E620" s="269" t="s">
        <v>1</v>
      </c>
      <c r="F620" s="270" t="s">
        <v>229</v>
      </c>
      <c r="G620" s="268"/>
      <c r="H620" s="271">
        <v>10</v>
      </c>
      <c r="I620" s="272"/>
      <c r="J620" s="268"/>
      <c r="K620" s="268"/>
      <c r="L620" s="273"/>
      <c r="M620" s="274"/>
      <c r="N620" s="275"/>
      <c r="O620" s="275"/>
      <c r="P620" s="275"/>
      <c r="Q620" s="275"/>
      <c r="R620" s="275"/>
      <c r="S620" s="275"/>
      <c r="T620" s="276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T620" s="277" t="s">
        <v>218</v>
      </c>
      <c r="AU620" s="277" t="s">
        <v>85</v>
      </c>
      <c r="AV620" s="15" t="s">
        <v>213</v>
      </c>
      <c r="AW620" s="15" t="s">
        <v>32</v>
      </c>
      <c r="AX620" s="15" t="s">
        <v>83</v>
      </c>
      <c r="AY620" s="277" t="s">
        <v>205</v>
      </c>
    </row>
    <row r="621" s="2" customFormat="1" ht="16.5" customHeight="1">
      <c r="A621" s="39"/>
      <c r="B621" s="40"/>
      <c r="C621" s="227" t="s">
        <v>688</v>
      </c>
      <c r="D621" s="227" t="s">
        <v>208</v>
      </c>
      <c r="E621" s="228" t="s">
        <v>3244</v>
      </c>
      <c r="F621" s="229" t="s">
        <v>3245</v>
      </c>
      <c r="G621" s="230" t="s">
        <v>547</v>
      </c>
      <c r="H621" s="231">
        <v>10</v>
      </c>
      <c r="I621" s="232"/>
      <c r="J621" s="233">
        <f>ROUND(I621*H621,2)</f>
        <v>0</v>
      </c>
      <c r="K621" s="229" t="s">
        <v>212</v>
      </c>
      <c r="L621" s="45"/>
      <c r="M621" s="234" t="s">
        <v>1</v>
      </c>
      <c r="N621" s="235" t="s">
        <v>41</v>
      </c>
      <c r="O621" s="92"/>
      <c r="P621" s="236">
        <f>O621*H621</f>
        <v>0</v>
      </c>
      <c r="Q621" s="236">
        <v>0</v>
      </c>
      <c r="R621" s="236">
        <f>Q621*H621</f>
        <v>0</v>
      </c>
      <c r="S621" s="236">
        <v>0</v>
      </c>
      <c r="T621" s="237">
        <f>S621*H621</f>
        <v>0</v>
      </c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R621" s="238" t="s">
        <v>303</v>
      </c>
      <c r="AT621" s="238" t="s">
        <v>208</v>
      </c>
      <c r="AU621" s="238" t="s">
        <v>85</v>
      </c>
      <c r="AY621" s="18" t="s">
        <v>205</v>
      </c>
      <c r="BE621" s="239">
        <f>IF(N621="základní",J621,0)</f>
        <v>0</v>
      </c>
      <c r="BF621" s="239">
        <f>IF(N621="snížená",J621,0)</f>
        <v>0</v>
      </c>
      <c r="BG621" s="239">
        <f>IF(N621="zákl. přenesená",J621,0)</f>
        <v>0</v>
      </c>
      <c r="BH621" s="239">
        <f>IF(N621="sníž. přenesená",J621,0)</f>
        <v>0</v>
      </c>
      <c r="BI621" s="239">
        <f>IF(N621="nulová",J621,0)</f>
        <v>0</v>
      </c>
      <c r="BJ621" s="18" t="s">
        <v>83</v>
      </c>
      <c r="BK621" s="239">
        <f>ROUND(I621*H621,2)</f>
        <v>0</v>
      </c>
      <c r="BL621" s="18" t="s">
        <v>303</v>
      </c>
      <c r="BM621" s="238" t="s">
        <v>3246</v>
      </c>
    </row>
    <row r="622" s="2" customFormat="1">
      <c r="A622" s="39"/>
      <c r="B622" s="40"/>
      <c r="C622" s="41"/>
      <c r="D622" s="240" t="s">
        <v>216</v>
      </c>
      <c r="E622" s="41"/>
      <c r="F622" s="241" t="s">
        <v>3247</v>
      </c>
      <c r="G622" s="41"/>
      <c r="H622" s="41"/>
      <c r="I622" s="242"/>
      <c r="J622" s="41"/>
      <c r="K622" s="41"/>
      <c r="L622" s="45"/>
      <c r="M622" s="243"/>
      <c r="N622" s="244"/>
      <c r="O622" s="92"/>
      <c r="P622" s="92"/>
      <c r="Q622" s="92"/>
      <c r="R622" s="92"/>
      <c r="S622" s="92"/>
      <c r="T622" s="93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T622" s="18" t="s">
        <v>216</v>
      </c>
      <c r="AU622" s="18" t="s">
        <v>85</v>
      </c>
    </row>
    <row r="623" s="13" customFormat="1">
      <c r="A623" s="13"/>
      <c r="B623" s="245"/>
      <c r="C623" s="246"/>
      <c r="D623" s="247" t="s">
        <v>218</v>
      </c>
      <c r="E623" s="248" t="s">
        <v>1</v>
      </c>
      <c r="F623" s="249" t="s">
        <v>3071</v>
      </c>
      <c r="G623" s="246"/>
      <c r="H623" s="248" t="s">
        <v>1</v>
      </c>
      <c r="I623" s="250"/>
      <c r="J623" s="246"/>
      <c r="K623" s="246"/>
      <c r="L623" s="251"/>
      <c r="M623" s="252"/>
      <c r="N623" s="253"/>
      <c r="O623" s="253"/>
      <c r="P623" s="253"/>
      <c r="Q623" s="253"/>
      <c r="R623" s="253"/>
      <c r="S623" s="253"/>
      <c r="T623" s="254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5" t="s">
        <v>218</v>
      </c>
      <c r="AU623" s="255" t="s">
        <v>85</v>
      </c>
      <c r="AV623" s="13" t="s">
        <v>83</v>
      </c>
      <c r="AW623" s="13" t="s">
        <v>32</v>
      </c>
      <c r="AX623" s="13" t="s">
        <v>76</v>
      </c>
      <c r="AY623" s="255" t="s">
        <v>205</v>
      </c>
    </row>
    <row r="624" s="13" customFormat="1">
      <c r="A624" s="13"/>
      <c r="B624" s="245"/>
      <c r="C624" s="246"/>
      <c r="D624" s="247" t="s">
        <v>218</v>
      </c>
      <c r="E624" s="248" t="s">
        <v>1</v>
      </c>
      <c r="F624" s="249" t="s">
        <v>3072</v>
      </c>
      <c r="G624" s="246"/>
      <c r="H624" s="248" t="s">
        <v>1</v>
      </c>
      <c r="I624" s="250"/>
      <c r="J624" s="246"/>
      <c r="K624" s="246"/>
      <c r="L624" s="251"/>
      <c r="M624" s="252"/>
      <c r="N624" s="253"/>
      <c r="O624" s="253"/>
      <c r="P624" s="253"/>
      <c r="Q624" s="253"/>
      <c r="R624" s="253"/>
      <c r="S624" s="253"/>
      <c r="T624" s="254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5" t="s">
        <v>218</v>
      </c>
      <c r="AU624" s="255" t="s">
        <v>85</v>
      </c>
      <c r="AV624" s="13" t="s">
        <v>83</v>
      </c>
      <c r="AW624" s="13" t="s">
        <v>32</v>
      </c>
      <c r="AX624" s="13" t="s">
        <v>76</v>
      </c>
      <c r="AY624" s="255" t="s">
        <v>205</v>
      </c>
    </row>
    <row r="625" s="13" customFormat="1">
      <c r="A625" s="13"/>
      <c r="B625" s="245"/>
      <c r="C625" s="246"/>
      <c r="D625" s="247" t="s">
        <v>218</v>
      </c>
      <c r="E625" s="248" t="s">
        <v>1</v>
      </c>
      <c r="F625" s="249" t="s">
        <v>222</v>
      </c>
      <c r="G625" s="246"/>
      <c r="H625" s="248" t="s">
        <v>1</v>
      </c>
      <c r="I625" s="250"/>
      <c r="J625" s="246"/>
      <c r="K625" s="246"/>
      <c r="L625" s="251"/>
      <c r="M625" s="252"/>
      <c r="N625" s="253"/>
      <c r="O625" s="253"/>
      <c r="P625" s="253"/>
      <c r="Q625" s="253"/>
      <c r="R625" s="253"/>
      <c r="S625" s="253"/>
      <c r="T625" s="254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5" t="s">
        <v>218</v>
      </c>
      <c r="AU625" s="255" t="s">
        <v>85</v>
      </c>
      <c r="AV625" s="13" t="s">
        <v>83</v>
      </c>
      <c r="AW625" s="13" t="s">
        <v>32</v>
      </c>
      <c r="AX625" s="13" t="s">
        <v>76</v>
      </c>
      <c r="AY625" s="255" t="s">
        <v>205</v>
      </c>
    </row>
    <row r="626" s="14" customFormat="1">
      <c r="A626" s="14"/>
      <c r="B626" s="256"/>
      <c r="C626" s="257"/>
      <c r="D626" s="247" t="s">
        <v>218</v>
      </c>
      <c r="E626" s="258" t="s">
        <v>1</v>
      </c>
      <c r="F626" s="259" t="s">
        <v>3243</v>
      </c>
      <c r="G626" s="257"/>
      <c r="H626" s="260">
        <v>10</v>
      </c>
      <c r="I626" s="261"/>
      <c r="J626" s="257"/>
      <c r="K626" s="257"/>
      <c r="L626" s="262"/>
      <c r="M626" s="263"/>
      <c r="N626" s="264"/>
      <c r="O626" s="264"/>
      <c r="P626" s="264"/>
      <c r="Q626" s="264"/>
      <c r="R626" s="264"/>
      <c r="S626" s="264"/>
      <c r="T626" s="265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66" t="s">
        <v>218</v>
      </c>
      <c r="AU626" s="266" t="s">
        <v>85</v>
      </c>
      <c r="AV626" s="14" t="s">
        <v>85</v>
      </c>
      <c r="AW626" s="14" t="s">
        <v>32</v>
      </c>
      <c r="AX626" s="14" t="s">
        <v>76</v>
      </c>
      <c r="AY626" s="266" t="s">
        <v>205</v>
      </c>
    </row>
    <row r="627" s="15" customFormat="1">
      <c r="A627" s="15"/>
      <c r="B627" s="267"/>
      <c r="C627" s="268"/>
      <c r="D627" s="247" t="s">
        <v>218</v>
      </c>
      <c r="E627" s="269" t="s">
        <v>1</v>
      </c>
      <c r="F627" s="270" t="s">
        <v>229</v>
      </c>
      <c r="G627" s="268"/>
      <c r="H627" s="271">
        <v>10</v>
      </c>
      <c r="I627" s="272"/>
      <c r="J627" s="268"/>
      <c r="K627" s="268"/>
      <c r="L627" s="273"/>
      <c r="M627" s="274"/>
      <c r="N627" s="275"/>
      <c r="O627" s="275"/>
      <c r="P627" s="275"/>
      <c r="Q627" s="275"/>
      <c r="R627" s="275"/>
      <c r="S627" s="275"/>
      <c r="T627" s="276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T627" s="277" t="s">
        <v>218</v>
      </c>
      <c r="AU627" s="277" t="s">
        <v>85</v>
      </c>
      <c r="AV627" s="15" t="s">
        <v>213</v>
      </c>
      <c r="AW627" s="15" t="s">
        <v>32</v>
      </c>
      <c r="AX627" s="15" t="s">
        <v>83</v>
      </c>
      <c r="AY627" s="277" t="s">
        <v>205</v>
      </c>
    </row>
    <row r="628" s="2" customFormat="1" ht="21.75" customHeight="1">
      <c r="A628" s="39"/>
      <c r="B628" s="40"/>
      <c r="C628" s="227" t="s">
        <v>697</v>
      </c>
      <c r="D628" s="227" t="s">
        <v>208</v>
      </c>
      <c r="E628" s="228" t="s">
        <v>3248</v>
      </c>
      <c r="F628" s="229" t="s">
        <v>3249</v>
      </c>
      <c r="G628" s="230" t="s">
        <v>547</v>
      </c>
      <c r="H628" s="231">
        <v>5</v>
      </c>
      <c r="I628" s="232"/>
      <c r="J628" s="233">
        <f>ROUND(I628*H628,2)</f>
        <v>0</v>
      </c>
      <c r="K628" s="229" t="s">
        <v>212</v>
      </c>
      <c r="L628" s="45"/>
      <c r="M628" s="234" t="s">
        <v>1</v>
      </c>
      <c r="N628" s="235" t="s">
        <v>41</v>
      </c>
      <c r="O628" s="92"/>
      <c r="P628" s="236">
        <f>O628*H628</f>
        <v>0</v>
      </c>
      <c r="Q628" s="236">
        <v>0</v>
      </c>
      <c r="R628" s="236">
        <f>Q628*H628</f>
        <v>0</v>
      </c>
      <c r="S628" s="236">
        <v>0</v>
      </c>
      <c r="T628" s="237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38" t="s">
        <v>303</v>
      </c>
      <c r="AT628" s="238" t="s">
        <v>208</v>
      </c>
      <c r="AU628" s="238" t="s">
        <v>85</v>
      </c>
      <c r="AY628" s="18" t="s">
        <v>205</v>
      </c>
      <c r="BE628" s="239">
        <f>IF(N628="základní",J628,0)</f>
        <v>0</v>
      </c>
      <c r="BF628" s="239">
        <f>IF(N628="snížená",J628,0)</f>
        <v>0</v>
      </c>
      <c r="BG628" s="239">
        <f>IF(N628="zákl. přenesená",J628,0)</f>
        <v>0</v>
      </c>
      <c r="BH628" s="239">
        <f>IF(N628="sníž. přenesená",J628,0)</f>
        <v>0</v>
      </c>
      <c r="BI628" s="239">
        <f>IF(N628="nulová",J628,0)</f>
        <v>0</v>
      </c>
      <c r="BJ628" s="18" t="s">
        <v>83</v>
      </c>
      <c r="BK628" s="239">
        <f>ROUND(I628*H628,2)</f>
        <v>0</v>
      </c>
      <c r="BL628" s="18" t="s">
        <v>303</v>
      </c>
      <c r="BM628" s="238" t="s">
        <v>3250</v>
      </c>
    </row>
    <row r="629" s="2" customFormat="1">
      <c r="A629" s="39"/>
      <c r="B629" s="40"/>
      <c r="C629" s="41"/>
      <c r="D629" s="240" t="s">
        <v>216</v>
      </c>
      <c r="E629" s="41"/>
      <c r="F629" s="241" t="s">
        <v>3251</v>
      </c>
      <c r="G629" s="41"/>
      <c r="H629" s="41"/>
      <c r="I629" s="242"/>
      <c r="J629" s="41"/>
      <c r="K629" s="41"/>
      <c r="L629" s="45"/>
      <c r="M629" s="243"/>
      <c r="N629" s="244"/>
      <c r="O629" s="92"/>
      <c r="P629" s="92"/>
      <c r="Q629" s="92"/>
      <c r="R629" s="92"/>
      <c r="S629" s="92"/>
      <c r="T629" s="93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T629" s="18" t="s">
        <v>216</v>
      </c>
      <c r="AU629" s="18" t="s">
        <v>85</v>
      </c>
    </row>
    <row r="630" s="13" customFormat="1">
      <c r="A630" s="13"/>
      <c r="B630" s="245"/>
      <c r="C630" s="246"/>
      <c r="D630" s="247" t="s">
        <v>218</v>
      </c>
      <c r="E630" s="248" t="s">
        <v>1</v>
      </c>
      <c r="F630" s="249" t="s">
        <v>3071</v>
      </c>
      <c r="G630" s="246"/>
      <c r="H630" s="248" t="s">
        <v>1</v>
      </c>
      <c r="I630" s="250"/>
      <c r="J630" s="246"/>
      <c r="K630" s="246"/>
      <c r="L630" s="251"/>
      <c r="M630" s="252"/>
      <c r="N630" s="253"/>
      <c r="O630" s="253"/>
      <c r="P630" s="253"/>
      <c r="Q630" s="253"/>
      <c r="R630" s="253"/>
      <c r="S630" s="253"/>
      <c r="T630" s="254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5" t="s">
        <v>218</v>
      </c>
      <c r="AU630" s="255" t="s">
        <v>85</v>
      </c>
      <c r="AV630" s="13" t="s">
        <v>83</v>
      </c>
      <c r="AW630" s="13" t="s">
        <v>32</v>
      </c>
      <c r="AX630" s="13" t="s">
        <v>76</v>
      </c>
      <c r="AY630" s="255" t="s">
        <v>205</v>
      </c>
    </row>
    <row r="631" s="13" customFormat="1">
      <c r="A631" s="13"/>
      <c r="B631" s="245"/>
      <c r="C631" s="246"/>
      <c r="D631" s="247" t="s">
        <v>218</v>
      </c>
      <c r="E631" s="248" t="s">
        <v>1</v>
      </c>
      <c r="F631" s="249" t="s">
        <v>3072</v>
      </c>
      <c r="G631" s="246"/>
      <c r="H631" s="248" t="s">
        <v>1</v>
      </c>
      <c r="I631" s="250"/>
      <c r="J631" s="246"/>
      <c r="K631" s="246"/>
      <c r="L631" s="251"/>
      <c r="M631" s="252"/>
      <c r="N631" s="253"/>
      <c r="O631" s="253"/>
      <c r="P631" s="253"/>
      <c r="Q631" s="253"/>
      <c r="R631" s="253"/>
      <c r="S631" s="253"/>
      <c r="T631" s="254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5" t="s">
        <v>218</v>
      </c>
      <c r="AU631" s="255" t="s">
        <v>85</v>
      </c>
      <c r="AV631" s="13" t="s">
        <v>83</v>
      </c>
      <c r="AW631" s="13" t="s">
        <v>32</v>
      </c>
      <c r="AX631" s="13" t="s">
        <v>76</v>
      </c>
      <c r="AY631" s="255" t="s">
        <v>205</v>
      </c>
    </row>
    <row r="632" s="13" customFormat="1">
      <c r="A632" s="13"/>
      <c r="B632" s="245"/>
      <c r="C632" s="246"/>
      <c r="D632" s="247" t="s">
        <v>218</v>
      </c>
      <c r="E632" s="248" t="s">
        <v>1</v>
      </c>
      <c r="F632" s="249" t="s">
        <v>222</v>
      </c>
      <c r="G632" s="246"/>
      <c r="H632" s="248" t="s">
        <v>1</v>
      </c>
      <c r="I632" s="250"/>
      <c r="J632" s="246"/>
      <c r="K632" s="246"/>
      <c r="L632" s="251"/>
      <c r="M632" s="252"/>
      <c r="N632" s="253"/>
      <c r="O632" s="253"/>
      <c r="P632" s="253"/>
      <c r="Q632" s="253"/>
      <c r="R632" s="253"/>
      <c r="S632" s="253"/>
      <c r="T632" s="254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5" t="s">
        <v>218</v>
      </c>
      <c r="AU632" s="255" t="s">
        <v>85</v>
      </c>
      <c r="AV632" s="13" t="s">
        <v>83</v>
      </c>
      <c r="AW632" s="13" t="s">
        <v>32</v>
      </c>
      <c r="AX632" s="13" t="s">
        <v>76</v>
      </c>
      <c r="AY632" s="255" t="s">
        <v>205</v>
      </c>
    </row>
    <row r="633" s="14" customFormat="1">
      <c r="A633" s="14"/>
      <c r="B633" s="256"/>
      <c r="C633" s="257"/>
      <c r="D633" s="247" t="s">
        <v>218</v>
      </c>
      <c r="E633" s="258" t="s">
        <v>1</v>
      </c>
      <c r="F633" s="259" t="s">
        <v>3252</v>
      </c>
      <c r="G633" s="257"/>
      <c r="H633" s="260">
        <v>5</v>
      </c>
      <c r="I633" s="261"/>
      <c r="J633" s="257"/>
      <c r="K633" s="257"/>
      <c r="L633" s="262"/>
      <c r="M633" s="263"/>
      <c r="N633" s="264"/>
      <c r="O633" s="264"/>
      <c r="P633" s="264"/>
      <c r="Q633" s="264"/>
      <c r="R633" s="264"/>
      <c r="S633" s="264"/>
      <c r="T633" s="265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66" t="s">
        <v>218</v>
      </c>
      <c r="AU633" s="266" t="s">
        <v>85</v>
      </c>
      <c r="AV633" s="14" t="s">
        <v>85</v>
      </c>
      <c r="AW633" s="14" t="s">
        <v>32</v>
      </c>
      <c r="AX633" s="14" t="s">
        <v>76</v>
      </c>
      <c r="AY633" s="266" t="s">
        <v>205</v>
      </c>
    </row>
    <row r="634" s="15" customFormat="1">
      <c r="A634" s="15"/>
      <c r="B634" s="267"/>
      <c r="C634" s="268"/>
      <c r="D634" s="247" t="s">
        <v>218</v>
      </c>
      <c r="E634" s="269" t="s">
        <v>1</v>
      </c>
      <c r="F634" s="270" t="s">
        <v>229</v>
      </c>
      <c r="G634" s="268"/>
      <c r="H634" s="271">
        <v>5</v>
      </c>
      <c r="I634" s="272"/>
      <c r="J634" s="268"/>
      <c r="K634" s="268"/>
      <c r="L634" s="273"/>
      <c r="M634" s="274"/>
      <c r="N634" s="275"/>
      <c r="O634" s="275"/>
      <c r="P634" s="275"/>
      <c r="Q634" s="275"/>
      <c r="R634" s="275"/>
      <c r="S634" s="275"/>
      <c r="T634" s="276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77" t="s">
        <v>218</v>
      </c>
      <c r="AU634" s="277" t="s">
        <v>85</v>
      </c>
      <c r="AV634" s="15" t="s">
        <v>213</v>
      </c>
      <c r="AW634" s="15" t="s">
        <v>32</v>
      </c>
      <c r="AX634" s="15" t="s">
        <v>83</v>
      </c>
      <c r="AY634" s="277" t="s">
        <v>205</v>
      </c>
    </row>
    <row r="635" s="2" customFormat="1" ht="24.15" customHeight="1">
      <c r="A635" s="39"/>
      <c r="B635" s="40"/>
      <c r="C635" s="227" t="s">
        <v>706</v>
      </c>
      <c r="D635" s="227" t="s">
        <v>208</v>
      </c>
      <c r="E635" s="228" t="s">
        <v>3253</v>
      </c>
      <c r="F635" s="229" t="s">
        <v>3254</v>
      </c>
      <c r="G635" s="230" t="s">
        <v>547</v>
      </c>
      <c r="H635" s="231">
        <v>4</v>
      </c>
      <c r="I635" s="232"/>
      <c r="J635" s="233">
        <f>ROUND(I635*H635,2)</f>
        <v>0</v>
      </c>
      <c r="K635" s="229" t="s">
        <v>212</v>
      </c>
      <c r="L635" s="45"/>
      <c r="M635" s="234" t="s">
        <v>1</v>
      </c>
      <c r="N635" s="235" t="s">
        <v>41</v>
      </c>
      <c r="O635" s="92"/>
      <c r="P635" s="236">
        <f>O635*H635</f>
        <v>0</v>
      </c>
      <c r="Q635" s="236">
        <v>0.00014999999999999999</v>
      </c>
      <c r="R635" s="236">
        <f>Q635*H635</f>
        <v>0.00059999999999999995</v>
      </c>
      <c r="S635" s="236">
        <v>0</v>
      </c>
      <c r="T635" s="237">
        <f>S635*H635</f>
        <v>0</v>
      </c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R635" s="238" t="s">
        <v>303</v>
      </c>
      <c r="AT635" s="238" t="s">
        <v>208</v>
      </c>
      <c r="AU635" s="238" t="s">
        <v>85</v>
      </c>
      <c r="AY635" s="18" t="s">
        <v>205</v>
      </c>
      <c r="BE635" s="239">
        <f>IF(N635="základní",J635,0)</f>
        <v>0</v>
      </c>
      <c r="BF635" s="239">
        <f>IF(N635="snížená",J635,0)</f>
        <v>0</v>
      </c>
      <c r="BG635" s="239">
        <f>IF(N635="zákl. přenesená",J635,0)</f>
        <v>0</v>
      </c>
      <c r="BH635" s="239">
        <f>IF(N635="sníž. přenesená",J635,0)</f>
        <v>0</v>
      </c>
      <c r="BI635" s="239">
        <f>IF(N635="nulová",J635,0)</f>
        <v>0</v>
      </c>
      <c r="BJ635" s="18" t="s">
        <v>83</v>
      </c>
      <c r="BK635" s="239">
        <f>ROUND(I635*H635,2)</f>
        <v>0</v>
      </c>
      <c r="BL635" s="18" t="s">
        <v>303</v>
      </c>
      <c r="BM635" s="238" t="s">
        <v>3255</v>
      </c>
    </row>
    <row r="636" s="2" customFormat="1">
      <c r="A636" s="39"/>
      <c r="B636" s="40"/>
      <c r="C636" s="41"/>
      <c r="D636" s="240" t="s">
        <v>216</v>
      </c>
      <c r="E636" s="41"/>
      <c r="F636" s="241" t="s">
        <v>3256</v>
      </c>
      <c r="G636" s="41"/>
      <c r="H636" s="41"/>
      <c r="I636" s="242"/>
      <c r="J636" s="41"/>
      <c r="K636" s="41"/>
      <c r="L636" s="45"/>
      <c r="M636" s="243"/>
      <c r="N636" s="244"/>
      <c r="O636" s="92"/>
      <c r="P636" s="92"/>
      <c r="Q636" s="92"/>
      <c r="R636" s="92"/>
      <c r="S636" s="92"/>
      <c r="T636" s="93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T636" s="18" t="s">
        <v>216</v>
      </c>
      <c r="AU636" s="18" t="s">
        <v>85</v>
      </c>
    </row>
    <row r="637" s="2" customFormat="1" ht="24.15" customHeight="1">
      <c r="A637" s="39"/>
      <c r="B637" s="40"/>
      <c r="C637" s="289" t="s">
        <v>711</v>
      </c>
      <c r="D637" s="289" t="s">
        <v>386</v>
      </c>
      <c r="E637" s="290" t="s">
        <v>3257</v>
      </c>
      <c r="F637" s="291" t="s">
        <v>3258</v>
      </c>
      <c r="G637" s="292" t="s">
        <v>547</v>
      </c>
      <c r="H637" s="293">
        <v>4</v>
      </c>
      <c r="I637" s="294"/>
      <c r="J637" s="295">
        <f>ROUND(I637*H637,2)</f>
        <v>0</v>
      </c>
      <c r="K637" s="291" t="s">
        <v>212</v>
      </c>
      <c r="L637" s="296"/>
      <c r="M637" s="297" t="s">
        <v>1</v>
      </c>
      <c r="N637" s="298" t="s">
        <v>41</v>
      </c>
      <c r="O637" s="92"/>
      <c r="P637" s="236">
        <f>O637*H637</f>
        <v>0</v>
      </c>
      <c r="Q637" s="236">
        <v>0.0029399999999999999</v>
      </c>
      <c r="R637" s="236">
        <f>Q637*H637</f>
        <v>0.01176</v>
      </c>
      <c r="S637" s="236">
        <v>0</v>
      </c>
      <c r="T637" s="237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38" t="s">
        <v>473</v>
      </c>
      <c r="AT637" s="238" t="s">
        <v>386</v>
      </c>
      <c r="AU637" s="238" t="s">
        <v>85</v>
      </c>
      <c r="AY637" s="18" t="s">
        <v>205</v>
      </c>
      <c r="BE637" s="239">
        <f>IF(N637="základní",J637,0)</f>
        <v>0</v>
      </c>
      <c r="BF637" s="239">
        <f>IF(N637="snížená",J637,0)</f>
        <v>0</v>
      </c>
      <c r="BG637" s="239">
        <f>IF(N637="zákl. přenesená",J637,0)</f>
        <v>0</v>
      </c>
      <c r="BH637" s="239">
        <f>IF(N637="sníž. přenesená",J637,0)</f>
        <v>0</v>
      </c>
      <c r="BI637" s="239">
        <f>IF(N637="nulová",J637,0)</f>
        <v>0</v>
      </c>
      <c r="BJ637" s="18" t="s">
        <v>83</v>
      </c>
      <c r="BK637" s="239">
        <f>ROUND(I637*H637,2)</f>
        <v>0</v>
      </c>
      <c r="BL637" s="18" t="s">
        <v>303</v>
      </c>
      <c r="BM637" s="238" t="s">
        <v>3259</v>
      </c>
    </row>
    <row r="638" s="13" customFormat="1">
      <c r="A638" s="13"/>
      <c r="B638" s="245"/>
      <c r="C638" s="246"/>
      <c r="D638" s="247" t="s">
        <v>218</v>
      </c>
      <c r="E638" s="248" t="s">
        <v>1</v>
      </c>
      <c r="F638" s="249" t="s">
        <v>3071</v>
      </c>
      <c r="G638" s="246"/>
      <c r="H638" s="248" t="s">
        <v>1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5" t="s">
        <v>218</v>
      </c>
      <c r="AU638" s="255" t="s">
        <v>85</v>
      </c>
      <c r="AV638" s="13" t="s">
        <v>83</v>
      </c>
      <c r="AW638" s="13" t="s">
        <v>32</v>
      </c>
      <c r="AX638" s="13" t="s">
        <v>76</v>
      </c>
      <c r="AY638" s="255" t="s">
        <v>205</v>
      </c>
    </row>
    <row r="639" s="13" customFormat="1">
      <c r="A639" s="13"/>
      <c r="B639" s="245"/>
      <c r="C639" s="246"/>
      <c r="D639" s="247" t="s">
        <v>218</v>
      </c>
      <c r="E639" s="248" t="s">
        <v>1</v>
      </c>
      <c r="F639" s="249" t="s">
        <v>3072</v>
      </c>
      <c r="G639" s="246"/>
      <c r="H639" s="248" t="s">
        <v>1</v>
      </c>
      <c r="I639" s="250"/>
      <c r="J639" s="246"/>
      <c r="K639" s="246"/>
      <c r="L639" s="251"/>
      <c r="M639" s="252"/>
      <c r="N639" s="253"/>
      <c r="O639" s="253"/>
      <c r="P639" s="253"/>
      <c r="Q639" s="253"/>
      <c r="R639" s="253"/>
      <c r="S639" s="253"/>
      <c r="T639" s="254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5" t="s">
        <v>218</v>
      </c>
      <c r="AU639" s="255" t="s">
        <v>85</v>
      </c>
      <c r="AV639" s="13" t="s">
        <v>83</v>
      </c>
      <c r="AW639" s="13" t="s">
        <v>32</v>
      </c>
      <c r="AX639" s="13" t="s">
        <v>76</v>
      </c>
      <c r="AY639" s="255" t="s">
        <v>205</v>
      </c>
    </row>
    <row r="640" s="13" customFormat="1">
      <c r="A640" s="13"/>
      <c r="B640" s="245"/>
      <c r="C640" s="246"/>
      <c r="D640" s="247" t="s">
        <v>218</v>
      </c>
      <c r="E640" s="248" t="s">
        <v>1</v>
      </c>
      <c r="F640" s="249" t="s">
        <v>222</v>
      </c>
      <c r="G640" s="246"/>
      <c r="H640" s="248" t="s">
        <v>1</v>
      </c>
      <c r="I640" s="250"/>
      <c r="J640" s="246"/>
      <c r="K640" s="246"/>
      <c r="L640" s="251"/>
      <c r="M640" s="252"/>
      <c r="N640" s="253"/>
      <c r="O640" s="253"/>
      <c r="P640" s="253"/>
      <c r="Q640" s="253"/>
      <c r="R640" s="253"/>
      <c r="S640" s="253"/>
      <c r="T640" s="254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5" t="s">
        <v>218</v>
      </c>
      <c r="AU640" s="255" t="s">
        <v>85</v>
      </c>
      <c r="AV640" s="13" t="s">
        <v>83</v>
      </c>
      <c r="AW640" s="13" t="s">
        <v>32</v>
      </c>
      <c r="AX640" s="13" t="s">
        <v>76</v>
      </c>
      <c r="AY640" s="255" t="s">
        <v>205</v>
      </c>
    </row>
    <row r="641" s="13" customFormat="1">
      <c r="A641" s="13"/>
      <c r="B641" s="245"/>
      <c r="C641" s="246"/>
      <c r="D641" s="247" t="s">
        <v>218</v>
      </c>
      <c r="E641" s="248" t="s">
        <v>1</v>
      </c>
      <c r="F641" s="249" t="s">
        <v>3073</v>
      </c>
      <c r="G641" s="246"/>
      <c r="H641" s="248" t="s">
        <v>1</v>
      </c>
      <c r="I641" s="250"/>
      <c r="J641" s="246"/>
      <c r="K641" s="246"/>
      <c r="L641" s="251"/>
      <c r="M641" s="252"/>
      <c r="N641" s="253"/>
      <c r="O641" s="253"/>
      <c r="P641" s="253"/>
      <c r="Q641" s="253"/>
      <c r="R641" s="253"/>
      <c r="S641" s="253"/>
      <c r="T641" s="254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5" t="s">
        <v>218</v>
      </c>
      <c r="AU641" s="255" t="s">
        <v>85</v>
      </c>
      <c r="AV641" s="13" t="s">
        <v>83</v>
      </c>
      <c r="AW641" s="13" t="s">
        <v>32</v>
      </c>
      <c r="AX641" s="13" t="s">
        <v>76</v>
      </c>
      <c r="AY641" s="255" t="s">
        <v>205</v>
      </c>
    </row>
    <row r="642" s="13" customFormat="1">
      <c r="A642" s="13"/>
      <c r="B642" s="245"/>
      <c r="C642" s="246"/>
      <c r="D642" s="247" t="s">
        <v>218</v>
      </c>
      <c r="E642" s="248" t="s">
        <v>1</v>
      </c>
      <c r="F642" s="249" t="s">
        <v>3260</v>
      </c>
      <c r="G642" s="246"/>
      <c r="H642" s="248" t="s">
        <v>1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5" t="s">
        <v>218</v>
      </c>
      <c r="AU642" s="255" t="s">
        <v>85</v>
      </c>
      <c r="AV642" s="13" t="s">
        <v>83</v>
      </c>
      <c r="AW642" s="13" t="s">
        <v>32</v>
      </c>
      <c r="AX642" s="13" t="s">
        <v>76</v>
      </c>
      <c r="AY642" s="255" t="s">
        <v>205</v>
      </c>
    </row>
    <row r="643" s="13" customFormat="1">
      <c r="A643" s="13"/>
      <c r="B643" s="245"/>
      <c r="C643" s="246"/>
      <c r="D643" s="247" t="s">
        <v>218</v>
      </c>
      <c r="E643" s="248" t="s">
        <v>1</v>
      </c>
      <c r="F643" s="249" t="s">
        <v>222</v>
      </c>
      <c r="G643" s="246"/>
      <c r="H643" s="248" t="s">
        <v>1</v>
      </c>
      <c r="I643" s="250"/>
      <c r="J643" s="246"/>
      <c r="K643" s="246"/>
      <c r="L643" s="251"/>
      <c r="M643" s="252"/>
      <c r="N643" s="253"/>
      <c r="O643" s="253"/>
      <c r="P643" s="253"/>
      <c r="Q643" s="253"/>
      <c r="R643" s="253"/>
      <c r="S643" s="253"/>
      <c r="T643" s="254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5" t="s">
        <v>218</v>
      </c>
      <c r="AU643" s="255" t="s">
        <v>85</v>
      </c>
      <c r="AV643" s="13" t="s">
        <v>83</v>
      </c>
      <c r="AW643" s="13" t="s">
        <v>32</v>
      </c>
      <c r="AX643" s="13" t="s">
        <v>76</v>
      </c>
      <c r="AY643" s="255" t="s">
        <v>205</v>
      </c>
    </row>
    <row r="644" s="14" customFormat="1">
      <c r="A644" s="14"/>
      <c r="B644" s="256"/>
      <c r="C644" s="257"/>
      <c r="D644" s="247" t="s">
        <v>218</v>
      </c>
      <c r="E644" s="258" t="s">
        <v>1</v>
      </c>
      <c r="F644" s="259" t="s">
        <v>3261</v>
      </c>
      <c r="G644" s="257"/>
      <c r="H644" s="260">
        <v>4</v>
      </c>
      <c r="I644" s="261"/>
      <c r="J644" s="257"/>
      <c r="K644" s="257"/>
      <c r="L644" s="262"/>
      <c r="M644" s="263"/>
      <c r="N644" s="264"/>
      <c r="O644" s="264"/>
      <c r="P644" s="264"/>
      <c r="Q644" s="264"/>
      <c r="R644" s="264"/>
      <c r="S644" s="264"/>
      <c r="T644" s="265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66" t="s">
        <v>218</v>
      </c>
      <c r="AU644" s="266" t="s">
        <v>85</v>
      </c>
      <c r="AV644" s="14" t="s">
        <v>85</v>
      </c>
      <c r="AW644" s="14" t="s">
        <v>32</v>
      </c>
      <c r="AX644" s="14" t="s">
        <v>76</v>
      </c>
      <c r="AY644" s="266" t="s">
        <v>205</v>
      </c>
    </row>
    <row r="645" s="15" customFormat="1">
      <c r="A645" s="15"/>
      <c r="B645" s="267"/>
      <c r="C645" s="268"/>
      <c r="D645" s="247" t="s">
        <v>218</v>
      </c>
      <c r="E645" s="269" t="s">
        <v>1</v>
      </c>
      <c r="F645" s="270" t="s">
        <v>229</v>
      </c>
      <c r="G645" s="268"/>
      <c r="H645" s="271">
        <v>4</v>
      </c>
      <c r="I645" s="272"/>
      <c r="J645" s="268"/>
      <c r="K645" s="268"/>
      <c r="L645" s="273"/>
      <c r="M645" s="274"/>
      <c r="N645" s="275"/>
      <c r="O645" s="275"/>
      <c r="P645" s="275"/>
      <c r="Q645" s="275"/>
      <c r="R645" s="275"/>
      <c r="S645" s="275"/>
      <c r="T645" s="276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77" t="s">
        <v>218</v>
      </c>
      <c r="AU645" s="277" t="s">
        <v>85</v>
      </c>
      <c r="AV645" s="15" t="s">
        <v>213</v>
      </c>
      <c r="AW645" s="15" t="s">
        <v>32</v>
      </c>
      <c r="AX645" s="15" t="s">
        <v>83</v>
      </c>
      <c r="AY645" s="277" t="s">
        <v>205</v>
      </c>
    </row>
    <row r="646" s="2" customFormat="1" ht="33" customHeight="1">
      <c r="A646" s="39"/>
      <c r="B646" s="40"/>
      <c r="C646" s="227" t="s">
        <v>719</v>
      </c>
      <c r="D646" s="227" t="s">
        <v>208</v>
      </c>
      <c r="E646" s="228" t="s">
        <v>3262</v>
      </c>
      <c r="F646" s="229" t="s">
        <v>3263</v>
      </c>
      <c r="G646" s="230" t="s">
        <v>547</v>
      </c>
      <c r="H646" s="231">
        <v>2</v>
      </c>
      <c r="I646" s="232"/>
      <c r="J646" s="233">
        <f>ROUND(I646*H646,2)</f>
        <v>0</v>
      </c>
      <c r="K646" s="229" t="s">
        <v>212</v>
      </c>
      <c r="L646" s="45"/>
      <c r="M646" s="234" t="s">
        <v>1</v>
      </c>
      <c r="N646" s="235" t="s">
        <v>41</v>
      </c>
      <c r="O646" s="92"/>
      <c r="P646" s="236">
        <f>O646*H646</f>
        <v>0</v>
      </c>
      <c r="Q646" s="236">
        <v>0.0022300000000000002</v>
      </c>
      <c r="R646" s="236">
        <f>Q646*H646</f>
        <v>0.0044600000000000004</v>
      </c>
      <c r="S646" s="236">
        <v>0</v>
      </c>
      <c r="T646" s="237">
        <f>S646*H646</f>
        <v>0</v>
      </c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R646" s="238" t="s">
        <v>303</v>
      </c>
      <c r="AT646" s="238" t="s">
        <v>208</v>
      </c>
      <c r="AU646" s="238" t="s">
        <v>85</v>
      </c>
      <c r="AY646" s="18" t="s">
        <v>205</v>
      </c>
      <c r="BE646" s="239">
        <f>IF(N646="základní",J646,0)</f>
        <v>0</v>
      </c>
      <c r="BF646" s="239">
        <f>IF(N646="snížená",J646,0)</f>
        <v>0</v>
      </c>
      <c r="BG646" s="239">
        <f>IF(N646="zákl. přenesená",J646,0)</f>
        <v>0</v>
      </c>
      <c r="BH646" s="239">
        <f>IF(N646="sníž. přenesená",J646,0)</f>
        <v>0</v>
      </c>
      <c r="BI646" s="239">
        <f>IF(N646="nulová",J646,0)</f>
        <v>0</v>
      </c>
      <c r="BJ646" s="18" t="s">
        <v>83</v>
      </c>
      <c r="BK646" s="239">
        <f>ROUND(I646*H646,2)</f>
        <v>0</v>
      </c>
      <c r="BL646" s="18" t="s">
        <v>303</v>
      </c>
      <c r="BM646" s="238" t="s">
        <v>3264</v>
      </c>
    </row>
    <row r="647" s="2" customFormat="1">
      <c r="A647" s="39"/>
      <c r="B647" s="40"/>
      <c r="C647" s="41"/>
      <c r="D647" s="240" t="s">
        <v>216</v>
      </c>
      <c r="E647" s="41"/>
      <c r="F647" s="241" t="s">
        <v>3265</v>
      </c>
      <c r="G647" s="41"/>
      <c r="H647" s="41"/>
      <c r="I647" s="242"/>
      <c r="J647" s="41"/>
      <c r="K647" s="41"/>
      <c r="L647" s="45"/>
      <c r="M647" s="243"/>
      <c r="N647" s="244"/>
      <c r="O647" s="92"/>
      <c r="P647" s="92"/>
      <c r="Q647" s="92"/>
      <c r="R647" s="92"/>
      <c r="S647" s="92"/>
      <c r="T647" s="93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T647" s="18" t="s">
        <v>216</v>
      </c>
      <c r="AU647" s="18" t="s">
        <v>85</v>
      </c>
    </row>
    <row r="648" s="13" customFormat="1">
      <c r="A648" s="13"/>
      <c r="B648" s="245"/>
      <c r="C648" s="246"/>
      <c r="D648" s="247" t="s">
        <v>218</v>
      </c>
      <c r="E648" s="248" t="s">
        <v>1</v>
      </c>
      <c r="F648" s="249" t="s">
        <v>3071</v>
      </c>
      <c r="G648" s="246"/>
      <c r="H648" s="248" t="s">
        <v>1</v>
      </c>
      <c r="I648" s="250"/>
      <c r="J648" s="246"/>
      <c r="K648" s="246"/>
      <c r="L648" s="251"/>
      <c r="M648" s="252"/>
      <c r="N648" s="253"/>
      <c r="O648" s="253"/>
      <c r="P648" s="253"/>
      <c r="Q648" s="253"/>
      <c r="R648" s="253"/>
      <c r="S648" s="253"/>
      <c r="T648" s="254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5" t="s">
        <v>218</v>
      </c>
      <c r="AU648" s="255" t="s">
        <v>85</v>
      </c>
      <c r="AV648" s="13" t="s">
        <v>83</v>
      </c>
      <c r="AW648" s="13" t="s">
        <v>32</v>
      </c>
      <c r="AX648" s="13" t="s">
        <v>76</v>
      </c>
      <c r="AY648" s="255" t="s">
        <v>205</v>
      </c>
    </row>
    <row r="649" s="13" customFormat="1">
      <c r="A649" s="13"/>
      <c r="B649" s="245"/>
      <c r="C649" s="246"/>
      <c r="D649" s="247" t="s">
        <v>218</v>
      </c>
      <c r="E649" s="248" t="s">
        <v>1</v>
      </c>
      <c r="F649" s="249" t="s">
        <v>3072</v>
      </c>
      <c r="G649" s="246"/>
      <c r="H649" s="248" t="s">
        <v>1</v>
      </c>
      <c r="I649" s="250"/>
      <c r="J649" s="246"/>
      <c r="K649" s="246"/>
      <c r="L649" s="251"/>
      <c r="M649" s="252"/>
      <c r="N649" s="253"/>
      <c r="O649" s="253"/>
      <c r="P649" s="253"/>
      <c r="Q649" s="253"/>
      <c r="R649" s="253"/>
      <c r="S649" s="253"/>
      <c r="T649" s="254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5" t="s">
        <v>218</v>
      </c>
      <c r="AU649" s="255" t="s">
        <v>85</v>
      </c>
      <c r="AV649" s="13" t="s">
        <v>83</v>
      </c>
      <c r="AW649" s="13" t="s">
        <v>32</v>
      </c>
      <c r="AX649" s="13" t="s">
        <v>76</v>
      </c>
      <c r="AY649" s="255" t="s">
        <v>205</v>
      </c>
    </row>
    <row r="650" s="13" customFormat="1">
      <c r="A650" s="13"/>
      <c r="B650" s="245"/>
      <c r="C650" s="246"/>
      <c r="D650" s="247" t="s">
        <v>218</v>
      </c>
      <c r="E650" s="248" t="s">
        <v>1</v>
      </c>
      <c r="F650" s="249" t="s">
        <v>222</v>
      </c>
      <c r="G650" s="246"/>
      <c r="H650" s="248" t="s">
        <v>1</v>
      </c>
      <c r="I650" s="250"/>
      <c r="J650" s="246"/>
      <c r="K650" s="246"/>
      <c r="L650" s="251"/>
      <c r="M650" s="252"/>
      <c r="N650" s="253"/>
      <c r="O650" s="253"/>
      <c r="P650" s="253"/>
      <c r="Q650" s="253"/>
      <c r="R650" s="253"/>
      <c r="S650" s="253"/>
      <c r="T650" s="254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5" t="s">
        <v>218</v>
      </c>
      <c r="AU650" s="255" t="s">
        <v>85</v>
      </c>
      <c r="AV650" s="13" t="s">
        <v>83</v>
      </c>
      <c r="AW650" s="13" t="s">
        <v>32</v>
      </c>
      <c r="AX650" s="13" t="s">
        <v>76</v>
      </c>
      <c r="AY650" s="255" t="s">
        <v>205</v>
      </c>
    </row>
    <row r="651" s="14" customFormat="1">
      <c r="A651" s="14"/>
      <c r="B651" s="256"/>
      <c r="C651" s="257"/>
      <c r="D651" s="247" t="s">
        <v>218</v>
      </c>
      <c r="E651" s="258" t="s">
        <v>1</v>
      </c>
      <c r="F651" s="259" t="s">
        <v>3266</v>
      </c>
      <c r="G651" s="257"/>
      <c r="H651" s="260">
        <v>2</v>
      </c>
      <c r="I651" s="261"/>
      <c r="J651" s="257"/>
      <c r="K651" s="257"/>
      <c r="L651" s="262"/>
      <c r="M651" s="263"/>
      <c r="N651" s="264"/>
      <c r="O651" s="264"/>
      <c r="P651" s="264"/>
      <c r="Q651" s="264"/>
      <c r="R651" s="264"/>
      <c r="S651" s="264"/>
      <c r="T651" s="265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66" t="s">
        <v>218</v>
      </c>
      <c r="AU651" s="266" t="s">
        <v>85</v>
      </c>
      <c r="AV651" s="14" t="s">
        <v>85</v>
      </c>
      <c r="AW651" s="14" t="s">
        <v>32</v>
      </c>
      <c r="AX651" s="14" t="s">
        <v>76</v>
      </c>
      <c r="AY651" s="266" t="s">
        <v>205</v>
      </c>
    </row>
    <row r="652" s="15" customFormat="1">
      <c r="A652" s="15"/>
      <c r="B652" s="267"/>
      <c r="C652" s="268"/>
      <c r="D652" s="247" t="s">
        <v>218</v>
      </c>
      <c r="E652" s="269" t="s">
        <v>1</v>
      </c>
      <c r="F652" s="270" t="s">
        <v>229</v>
      </c>
      <c r="G652" s="268"/>
      <c r="H652" s="271">
        <v>2</v>
      </c>
      <c r="I652" s="272"/>
      <c r="J652" s="268"/>
      <c r="K652" s="268"/>
      <c r="L652" s="273"/>
      <c r="M652" s="274"/>
      <c r="N652" s="275"/>
      <c r="O652" s="275"/>
      <c r="P652" s="275"/>
      <c r="Q652" s="275"/>
      <c r="R652" s="275"/>
      <c r="S652" s="275"/>
      <c r="T652" s="276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77" t="s">
        <v>218</v>
      </c>
      <c r="AU652" s="277" t="s">
        <v>85</v>
      </c>
      <c r="AV652" s="15" t="s">
        <v>213</v>
      </c>
      <c r="AW652" s="15" t="s">
        <v>32</v>
      </c>
      <c r="AX652" s="15" t="s">
        <v>83</v>
      </c>
      <c r="AY652" s="277" t="s">
        <v>205</v>
      </c>
    </row>
    <row r="653" s="2" customFormat="1" ht="24.15" customHeight="1">
      <c r="A653" s="39"/>
      <c r="B653" s="40"/>
      <c r="C653" s="227" t="s">
        <v>724</v>
      </c>
      <c r="D653" s="227" t="s">
        <v>208</v>
      </c>
      <c r="E653" s="228" t="s">
        <v>3267</v>
      </c>
      <c r="F653" s="229" t="s">
        <v>3268</v>
      </c>
      <c r="G653" s="230" t="s">
        <v>547</v>
      </c>
      <c r="H653" s="231">
        <v>2</v>
      </c>
      <c r="I653" s="232"/>
      <c r="J653" s="233">
        <f>ROUND(I653*H653,2)</f>
        <v>0</v>
      </c>
      <c r="K653" s="229" t="s">
        <v>212</v>
      </c>
      <c r="L653" s="45"/>
      <c r="M653" s="234" t="s">
        <v>1</v>
      </c>
      <c r="N653" s="235" t="s">
        <v>41</v>
      </c>
      <c r="O653" s="92"/>
      <c r="P653" s="236">
        <f>O653*H653</f>
        <v>0</v>
      </c>
      <c r="Q653" s="236">
        <v>0.0015</v>
      </c>
      <c r="R653" s="236">
        <f>Q653*H653</f>
        <v>0.0030000000000000001</v>
      </c>
      <c r="S653" s="236">
        <v>0</v>
      </c>
      <c r="T653" s="237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38" t="s">
        <v>303</v>
      </c>
      <c r="AT653" s="238" t="s">
        <v>208</v>
      </c>
      <c r="AU653" s="238" t="s">
        <v>85</v>
      </c>
      <c r="AY653" s="18" t="s">
        <v>205</v>
      </c>
      <c r="BE653" s="239">
        <f>IF(N653="základní",J653,0)</f>
        <v>0</v>
      </c>
      <c r="BF653" s="239">
        <f>IF(N653="snížená",J653,0)</f>
        <v>0</v>
      </c>
      <c r="BG653" s="239">
        <f>IF(N653="zákl. přenesená",J653,0)</f>
        <v>0</v>
      </c>
      <c r="BH653" s="239">
        <f>IF(N653="sníž. přenesená",J653,0)</f>
        <v>0</v>
      </c>
      <c r="BI653" s="239">
        <f>IF(N653="nulová",J653,0)</f>
        <v>0</v>
      </c>
      <c r="BJ653" s="18" t="s">
        <v>83</v>
      </c>
      <c r="BK653" s="239">
        <f>ROUND(I653*H653,2)</f>
        <v>0</v>
      </c>
      <c r="BL653" s="18" t="s">
        <v>303</v>
      </c>
      <c r="BM653" s="238" t="s">
        <v>3269</v>
      </c>
    </row>
    <row r="654" s="2" customFormat="1">
      <c r="A654" s="39"/>
      <c r="B654" s="40"/>
      <c r="C654" s="41"/>
      <c r="D654" s="240" t="s">
        <v>216</v>
      </c>
      <c r="E654" s="41"/>
      <c r="F654" s="241" t="s">
        <v>3270</v>
      </c>
      <c r="G654" s="41"/>
      <c r="H654" s="41"/>
      <c r="I654" s="242"/>
      <c r="J654" s="41"/>
      <c r="K654" s="41"/>
      <c r="L654" s="45"/>
      <c r="M654" s="243"/>
      <c r="N654" s="244"/>
      <c r="O654" s="92"/>
      <c r="P654" s="92"/>
      <c r="Q654" s="92"/>
      <c r="R654" s="92"/>
      <c r="S654" s="92"/>
      <c r="T654" s="93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T654" s="18" t="s">
        <v>216</v>
      </c>
      <c r="AU654" s="18" t="s">
        <v>85</v>
      </c>
    </row>
    <row r="655" s="13" customFormat="1">
      <c r="A655" s="13"/>
      <c r="B655" s="245"/>
      <c r="C655" s="246"/>
      <c r="D655" s="247" t="s">
        <v>218</v>
      </c>
      <c r="E655" s="248" t="s">
        <v>1</v>
      </c>
      <c r="F655" s="249" t="s">
        <v>1458</v>
      </c>
      <c r="G655" s="246"/>
      <c r="H655" s="248" t="s">
        <v>1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5" t="s">
        <v>218</v>
      </c>
      <c r="AU655" s="255" t="s">
        <v>85</v>
      </c>
      <c r="AV655" s="13" t="s">
        <v>83</v>
      </c>
      <c r="AW655" s="13" t="s">
        <v>32</v>
      </c>
      <c r="AX655" s="13" t="s">
        <v>76</v>
      </c>
      <c r="AY655" s="255" t="s">
        <v>205</v>
      </c>
    </row>
    <row r="656" s="13" customFormat="1">
      <c r="A656" s="13"/>
      <c r="B656" s="245"/>
      <c r="C656" s="246"/>
      <c r="D656" s="247" t="s">
        <v>218</v>
      </c>
      <c r="E656" s="248" t="s">
        <v>1</v>
      </c>
      <c r="F656" s="249" t="s">
        <v>220</v>
      </c>
      <c r="G656" s="246"/>
      <c r="H656" s="248" t="s">
        <v>1</v>
      </c>
      <c r="I656" s="250"/>
      <c r="J656" s="246"/>
      <c r="K656" s="246"/>
      <c r="L656" s="251"/>
      <c r="M656" s="252"/>
      <c r="N656" s="253"/>
      <c r="O656" s="253"/>
      <c r="P656" s="253"/>
      <c r="Q656" s="253"/>
      <c r="R656" s="253"/>
      <c r="S656" s="253"/>
      <c r="T656" s="254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5" t="s">
        <v>218</v>
      </c>
      <c r="AU656" s="255" t="s">
        <v>85</v>
      </c>
      <c r="AV656" s="13" t="s">
        <v>83</v>
      </c>
      <c r="AW656" s="13" t="s">
        <v>32</v>
      </c>
      <c r="AX656" s="13" t="s">
        <v>76</v>
      </c>
      <c r="AY656" s="255" t="s">
        <v>205</v>
      </c>
    </row>
    <row r="657" s="13" customFormat="1">
      <c r="A657" s="13"/>
      <c r="B657" s="245"/>
      <c r="C657" s="246"/>
      <c r="D657" s="247" t="s">
        <v>218</v>
      </c>
      <c r="E657" s="248" t="s">
        <v>1</v>
      </c>
      <c r="F657" s="249" t="s">
        <v>222</v>
      </c>
      <c r="G657" s="246"/>
      <c r="H657" s="248" t="s">
        <v>1</v>
      </c>
      <c r="I657" s="250"/>
      <c r="J657" s="246"/>
      <c r="K657" s="246"/>
      <c r="L657" s="251"/>
      <c r="M657" s="252"/>
      <c r="N657" s="253"/>
      <c r="O657" s="253"/>
      <c r="P657" s="253"/>
      <c r="Q657" s="253"/>
      <c r="R657" s="253"/>
      <c r="S657" s="253"/>
      <c r="T657" s="254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5" t="s">
        <v>218</v>
      </c>
      <c r="AU657" s="255" t="s">
        <v>85</v>
      </c>
      <c r="AV657" s="13" t="s">
        <v>83</v>
      </c>
      <c r="AW657" s="13" t="s">
        <v>32</v>
      </c>
      <c r="AX657" s="13" t="s">
        <v>76</v>
      </c>
      <c r="AY657" s="255" t="s">
        <v>205</v>
      </c>
    </row>
    <row r="658" s="13" customFormat="1">
      <c r="A658" s="13"/>
      <c r="B658" s="245"/>
      <c r="C658" s="246"/>
      <c r="D658" s="247" t="s">
        <v>218</v>
      </c>
      <c r="E658" s="248" t="s">
        <v>1</v>
      </c>
      <c r="F658" s="249" t="s">
        <v>3160</v>
      </c>
      <c r="G658" s="246"/>
      <c r="H658" s="248" t="s">
        <v>1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5" t="s">
        <v>218</v>
      </c>
      <c r="AU658" s="255" t="s">
        <v>85</v>
      </c>
      <c r="AV658" s="13" t="s">
        <v>83</v>
      </c>
      <c r="AW658" s="13" t="s">
        <v>32</v>
      </c>
      <c r="AX658" s="13" t="s">
        <v>76</v>
      </c>
      <c r="AY658" s="255" t="s">
        <v>205</v>
      </c>
    </row>
    <row r="659" s="14" customFormat="1">
      <c r="A659" s="14"/>
      <c r="B659" s="256"/>
      <c r="C659" s="257"/>
      <c r="D659" s="247" t="s">
        <v>218</v>
      </c>
      <c r="E659" s="258" t="s">
        <v>1</v>
      </c>
      <c r="F659" s="259" t="s">
        <v>3271</v>
      </c>
      <c r="G659" s="257"/>
      <c r="H659" s="260">
        <v>2</v>
      </c>
      <c r="I659" s="261"/>
      <c r="J659" s="257"/>
      <c r="K659" s="257"/>
      <c r="L659" s="262"/>
      <c r="M659" s="263"/>
      <c r="N659" s="264"/>
      <c r="O659" s="264"/>
      <c r="P659" s="264"/>
      <c r="Q659" s="264"/>
      <c r="R659" s="264"/>
      <c r="S659" s="264"/>
      <c r="T659" s="265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66" t="s">
        <v>218</v>
      </c>
      <c r="AU659" s="266" t="s">
        <v>85</v>
      </c>
      <c r="AV659" s="14" t="s">
        <v>85</v>
      </c>
      <c r="AW659" s="14" t="s">
        <v>32</v>
      </c>
      <c r="AX659" s="14" t="s">
        <v>76</v>
      </c>
      <c r="AY659" s="266" t="s">
        <v>205</v>
      </c>
    </row>
    <row r="660" s="15" customFormat="1">
      <c r="A660" s="15"/>
      <c r="B660" s="267"/>
      <c r="C660" s="268"/>
      <c r="D660" s="247" t="s">
        <v>218</v>
      </c>
      <c r="E660" s="269" t="s">
        <v>1</v>
      </c>
      <c r="F660" s="270" t="s">
        <v>229</v>
      </c>
      <c r="G660" s="268"/>
      <c r="H660" s="271">
        <v>2</v>
      </c>
      <c r="I660" s="272"/>
      <c r="J660" s="268"/>
      <c r="K660" s="268"/>
      <c r="L660" s="273"/>
      <c r="M660" s="274"/>
      <c r="N660" s="275"/>
      <c r="O660" s="275"/>
      <c r="P660" s="275"/>
      <c r="Q660" s="275"/>
      <c r="R660" s="275"/>
      <c r="S660" s="275"/>
      <c r="T660" s="276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T660" s="277" t="s">
        <v>218</v>
      </c>
      <c r="AU660" s="277" t="s">
        <v>85</v>
      </c>
      <c r="AV660" s="15" t="s">
        <v>213</v>
      </c>
      <c r="AW660" s="15" t="s">
        <v>32</v>
      </c>
      <c r="AX660" s="15" t="s">
        <v>83</v>
      </c>
      <c r="AY660" s="277" t="s">
        <v>205</v>
      </c>
    </row>
    <row r="661" s="2" customFormat="1" ht="16.5" customHeight="1">
      <c r="A661" s="39"/>
      <c r="B661" s="40"/>
      <c r="C661" s="227" t="s">
        <v>732</v>
      </c>
      <c r="D661" s="227" t="s">
        <v>208</v>
      </c>
      <c r="E661" s="228" t="s">
        <v>3272</v>
      </c>
      <c r="F661" s="229" t="s">
        <v>3273</v>
      </c>
      <c r="G661" s="230" t="s">
        <v>547</v>
      </c>
      <c r="H661" s="231">
        <v>5</v>
      </c>
      <c r="I661" s="232"/>
      <c r="J661" s="233">
        <f>ROUND(I661*H661,2)</f>
        <v>0</v>
      </c>
      <c r="K661" s="229" t="s">
        <v>212</v>
      </c>
      <c r="L661" s="45"/>
      <c r="M661" s="234" t="s">
        <v>1</v>
      </c>
      <c r="N661" s="235" t="s">
        <v>41</v>
      </c>
      <c r="O661" s="92"/>
      <c r="P661" s="236">
        <f>O661*H661</f>
        <v>0</v>
      </c>
      <c r="Q661" s="236">
        <v>0.00029</v>
      </c>
      <c r="R661" s="236">
        <f>Q661*H661</f>
        <v>0.0014499999999999999</v>
      </c>
      <c r="S661" s="236">
        <v>0</v>
      </c>
      <c r="T661" s="237">
        <f>S661*H661</f>
        <v>0</v>
      </c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R661" s="238" t="s">
        <v>303</v>
      </c>
      <c r="AT661" s="238" t="s">
        <v>208</v>
      </c>
      <c r="AU661" s="238" t="s">
        <v>85</v>
      </c>
      <c r="AY661" s="18" t="s">
        <v>205</v>
      </c>
      <c r="BE661" s="239">
        <f>IF(N661="základní",J661,0)</f>
        <v>0</v>
      </c>
      <c r="BF661" s="239">
        <f>IF(N661="snížená",J661,0)</f>
        <v>0</v>
      </c>
      <c r="BG661" s="239">
        <f>IF(N661="zákl. přenesená",J661,0)</f>
        <v>0</v>
      </c>
      <c r="BH661" s="239">
        <f>IF(N661="sníž. přenesená",J661,0)</f>
        <v>0</v>
      </c>
      <c r="BI661" s="239">
        <f>IF(N661="nulová",J661,0)</f>
        <v>0</v>
      </c>
      <c r="BJ661" s="18" t="s">
        <v>83</v>
      </c>
      <c r="BK661" s="239">
        <f>ROUND(I661*H661,2)</f>
        <v>0</v>
      </c>
      <c r="BL661" s="18" t="s">
        <v>303</v>
      </c>
      <c r="BM661" s="238" t="s">
        <v>3274</v>
      </c>
    </row>
    <row r="662" s="2" customFormat="1">
      <c r="A662" s="39"/>
      <c r="B662" s="40"/>
      <c r="C662" s="41"/>
      <c r="D662" s="240" t="s">
        <v>216</v>
      </c>
      <c r="E662" s="41"/>
      <c r="F662" s="241" t="s">
        <v>3275</v>
      </c>
      <c r="G662" s="41"/>
      <c r="H662" s="41"/>
      <c r="I662" s="242"/>
      <c r="J662" s="41"/>
      <c r="K662" s="41"/>
      <c r="L662" s="45"/>
      <c r="M662" s="243"/>
      <c r="N662" s="244"/>
      <c r="O662" s="92"/>
      <c r="P662" s="92"/>
      <c r="Q662" s="92"/>
      <c r="R662" s="92"/>
      <c r="S662" s="92"/>
      <c r="T662" s="93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T662" s="18" t="s">
        <v>216</v>
      </c>
      <c r="AU662" s="18" t="s">
        <v>85</v>
      </c>
    </row>
    <row r="663" s="13" customFormat="1">
      <c r="A663" s="13"/>
      <c r="B663" s="245"/>
      <c r="C663" s="246"/>
      <c r="D663" s="247" t="s">
        <v>218</v>
      </c>
      <c r="E663" s="248" t="s">
        <v>1</v>
      </c>
      <c r="F663" s="249" t="s">
        <v>3071</v>
      </c>
      <c r="G663" s="246"/>
      <c r="H663" s="248" t="s">
        <v>1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5" t="s">
        <v>218</v>
      </c>
      <c r="AU663" s="255" t="s">
        <v>85</v>
      </c>
      <c r="AV663" s="13" t="s">
        <v>83</v>
      </c>
      <c r="AW663" s="13" t="s">
        <v>32</v>
      </c>
      <c r="AX663" s="13" t="s">
        <v>76</v>
      </c>
      <c r="AY663" s="255" t="s">
        <v>205</v>
      </c>
    </row>
    <row r="664" s="13" customFormat="1">
      <c r="A664" s="13"/>
      <c r="B664" s="245"/>
      <c r="C664" s="246"/>
      <c r="D664" s="247" t="s">
        <v>218</v>
      </c>
      <c r="E664" s="248" t="s">
        <v>1</v>
      </c>
      <c r="F664" s="249" t="s">
        <v>3072</v>
      </c>
      <c r="G664" s="246"/>
      <c r="H664" s="248" t="s">
        <v>1</v>
      </c>
      <c r="I664" s="250"/>
      <c r="J664" s="246"/>
      <c r="K664" s="246"/>
      <c r="L664" s="251"/>
      <c r="M664" s="252"/>
      <c r="N664" s="253"/>
      <c r="O664" s="253"/>
      <c r="P664" s="253"/>
      <c r="Q664" s="253"/>
      <c r="R664" s="253"/>
      <c r="S664" s="253"/>
      <c r="T664" s="254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5" t="s">
        <v>218</v>
      </c>
      <c r="AU664" s="255" t="s">
        <v>85</v>
      </c>
      <c r="AV664" s="13" t="s">
        <v>83</v>
      </c>
      <c r="AW664" s="13" t="s">
        <v>32</v>
      </c>
      <c r="AX664" s="13" t="s">
        <v>76</v>
      </c>
      <c r="AY664" s="255" t="s">
        <v>205</v>
      </c>
    </row>
    <row r="665" s="13" customFormat="1">
      <c r="A665" s="13"/>
      <c r="B665" s="245"/>
      <c r="C665" s="246"/>
      <c r="D665" s="247" t="s">
        <v>218</v>
      </c>
      <c r="E665" s="248" t="s">
        <v>1</v>
      </c>
      <c r="F665" s="249" t="s">
        <v>222</v>
      </c>
      <c r="G665" s="246"/>
      <c r="H665" s="248" t="s">
        <v>1</v>
      </c>
      <c r="I665" s="250"/>
      <c r="J665" s="246"/>
      <c r="K665" s="246"/>
      <c r="L665" s="251"/>
      <c r="M665" s="252"/>
      <c r="N665" s="253"/>
      <c r="O665" s="253"/>
      <c r="P665" s="253"/>
      <c r="Q665" s="253"/>
      <c r="R665" s="253"/>
      <c r="S665" s="253"/>
      <c r="T665" s="254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5" t="s">
        <v>218</v>
      </c>
      <c r="AU665" s="255" t="s">
        <v>85</v>
      </c>
      <c r="AV665" s="13" t="s">
        <v>83</v>
      </c>
      <c r="AW665" s="13" t="s">
        <v>32</v>
      </c>
      <c r="AX665" s="13" t="s">
        <v>76</v>
      </c>
      <c r="AY665" s="255" t="s">
        <v>205</v>
      </c>
    </row>
    <row r="666" s="14" customFormat="1">
      <c r="A666" s="14"/>
      <c r="B666" s="256"/>
      <c r="C666" s="257"/>
      <c r="D666" s="247" t="s">
        <v>218</v>
      </c>
      <c r="E666" s="258" t="s">
        <v>1</v>
      </c>
      <c r="F666" s="259" t="s">
        <v>3276</v>
      </c>
      <c r="G666" s="257"/>
      <c r="H666" s="260">
        <v>5</v>
      </c>
      <c r="I666" s="261"/>
      <c r="J666" s="257"/>
      <c r="K666" s="257"/>
      <c r="L666" s="262"/>
      <c r="M666" s="263"/>
      <c r="N666" s="264"/>
      <c r="O666" s="264"/>
      <c r="P666" s="264"/>
      <c r="Q666" s="264"/>
      <c r="R666" s="264"/>
      <c r="S666" s="264"/>
      <c r="T666" s="265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66" t="s">
        <v>218</v>
      </c>
      <c r="AU666" s="266" t="s">
        <v>85</v>
      </c>
      <c r="AV666" s="14" t="s">
        <v>85</v>
      </c>
      <c r="AW666" s="14" t="s">
        <v>32</v>
      </c>
      <c r="AX666" s="14" t="s">
        <v>76</v>
      </c>
      <c r="AY666" s="266" t="s">
        <v>205</v>
      </c>
    </row>
    <row r="667" s="15" customFormat="1">
      <c r="A667" s="15"/>
      <c r="B667" s="267"/>
      <c r="C667" s="268"/>
      <c r="D667" s="247" t="s">
        <v>218</v>
      </c>
      <c r="E667" s="269" t="s">
        <v>1</v>
      </c>
      <c r="F667" s="270" t="s">
        <v>229</v>
      </c>
      <c r="G667" s="268"/>
      <c r="H667" s="271">
        <v>5</v>
      </c>
      <c r="I667" s="272"/>
      <c r="J667" s="268"/>
      <c r="K667" s="268"/>
      <c r="L667" s="273"/>
      <c r="M667" s="274"/>
      <c r="N667" s="275"/>
      <c r="O667" s="275"/>
      <c r="P667" s="275"/>
      <c r="Q667" s="275"/>
      <c r="R667" s="275"/>
      <c r="S667" s="275"/>
      <c r="T667" s="276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T667" s="277" t="s">
        <v>218</v>
      </c>
      <c r="AU667" s="277" t="s">
        <v>85</v>
      </c>
      <c r="AV667" s="15" t="s">
        <v>213</v>
      </c>
      <c r="AW667" s="15" t="s">
        <v>32</v>
      </c>
      <c r="AX667" s="15" t="s">
        <v>83</v>
      </c>
      <c r="AY667" s="277" t="s">
        <v>205</v>
      </c>
    </row>
    <row r="668" s="2" customFormat="1" ht="24.15" customHeight="1">
      <c r="A668" s="39"/>
      <c r="B668" s="40"/>
      <c r="C668" s="227" t="s">
        <v>738</v>
      </c>
      <c r="D668" s="227" t="s">
        <v>208</v>
      </c>
      <c r="E668" s="228" t="s">
        <v>3277</v>
      </c>
      <c r="F668" s="229" t="s">
        <v>3278</v>
      </c>
      <c r="G668" s="230" t="s">
        <v>547</v>
      </c>
      <c r="H668" s="231">
        <v>2</v>
      </c>
      <c r="I668" s="232"/>
      <c r="J668" s="233">
        <f>ROUND(I668*H668,2)</f>
        <v>0</v>
      </c>
      <c r="K668" s="229" t="s">
        <v>212</v>
      </c>
      <c r="L668" s="45"/>
      <c r="M668" s="234" t="s">
        <v>1</v>
      </c>
      <c r="N668" s="235" t="s">
        <v>41</v>
      </c>
      <c r="O668" s="92"/>
      <c r="P668" s="236">
        <f>O668*H668</f>
        <v>0</v>
      </c>
      <c r="Q668" s="236">
        <v>6.9999999999999994E-05</v>
      </c>
      <c r="R668" s="236">
        <f>Q668*H668</f>
        <v>0.00013999999999999999</v>
      </c>
      <c r="S668" s="236">
        <v>0</v>
      </c>
      <c r="T668" s="237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38" t="s">
        <v>213</v>
      </c>
      <c r="AT668" s="238" t="s">
        <v>208</v>
      </c>
      <c r="AU668" s="238" t="s">
        <v>85</v>
      </c>
      <c r="AY668" s="18" t="s">
        <v>205</v>
      </c>
      <c r="BE668" s="239">
        <f>IF(N668="základní",J668,0)</f>
        <v>0</v>
      </c>
      <c r="BF668" s="239">
        <f>IF(N668="snížená",J668,0)</f>
        <v>0</v>
      </c>
      <c r="BG668" s="239">
        <f>IF(N668="zákl. přenesená",J668,0)</f>
        <v>0</v>
      </c>
      <c r="BH668" s="239">
        <f>IF(N668="sníž. přenesená",J668,0)</f>
        <v>0</v>
      </c>
      <c r="BI668" s="239">
        <f>IF(N668="nulová",J668,0)</f>
        <v>0</v>
      </c>
      <c r="BJ668" s="18" t="s">
        <v>83</v>
      </c>
      <c r="BK668" s="239">
        <f>ROUND(I668*H668,2)</f>
        <v>0</v>
      </c>
      <c r="BL668" s="18" t="s">
        <v>213</v>
      </c>
      <c r="BM668" s="238" t="s">
        <v>3279</v>
      </c>
    </row>
    <row r="669" s="2" customFormat="1">
      <c r="A669" s="39"/>
      <c r="B669" s="40"/>
      <c r="C669" s="41"/>
      <c r="D669" s="240" t="s">
        <v>216</v>
      </c>
      <c r="E669" s="41"/>
      <c r="F669" s="241" t="s">
        <v>3280</v>
      </c>
      <c r="G669" s="41"/>
      <c r="H669" s="41"/>
      <c r="I669" s="242"/>
      <c r="J669" s="41"/>
      <c r="K669" s="41"/>
      <c r="L669" s="45"/>
      <c r="M669" s="243"/>
      <c r="N669" s="244"/>
      <c r="O669" s="92"/>
      <c r="P669" s="92"/>
      <c r="Q669" s="92"/>
      <c r="R669" s="92"/>
      <c r="S669" s="92"/>
      <c r="T669" s="93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T669" s="18" t="s">
        <v>216</v>
      </c>
      <c r="AU669" s="18" t="s">
        <v>85</v>
      </c>
    </row>
    <row r="670" s="13" customFormat="1">
      <c r="A670" s="13"/>
      <c r="B670" s="245"/>
      <c r="C670" s="246"/>
      <c r="D670" s="247" t="s">
        <v>218</v>
      </c>
      <c r="E670" s="248" t="s">
        <v>1</v>
      </c>
      <c r="F670" s="249" t="s">
        <v>3071</v>
      </c>
      <c r="G670" s="246"/>
      <c r="H670" s="248" t="s">
        <v>1</v>
      </c>
      <c r="I670" s="250"/>
      <c r="J670" s="246"/>
      <c r="K670" s="246"/>
      <c r="L670" s="251"/>
      <c r="M670" s="252"/>
      <c r="N670" s="253"/>
      <c r="O670" s="253"/>
      <c r="P670" s="253"/>
      <c r="Q670" s="253"/>
      <c r="R670" s="253"/>
      <c r="S670" s="253"/>
      <c r="T670" s="254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5" t="s">
        <v>218</v>
      </c>
      <c r="AU670" s="255" t="s">
        <v>85</v>
      </c>
      <c r="AV670" s="13" t="s">
        <v>83</v>
      </c>
      <c r="AW670" s="13" t="s">
        <v>32</v>
      </c>
      <c r="AX670" s="13" t="s">
        <v>76</v>
      </c>
      <c r="AY670" s="255" t="s">
        <v>205</v>
      </c>
    </row>
    <row r="671" s="13" customFormat="1">
      <c r="A671" s="13"/>
      <c r="B671" s="245"/>
      <c r="C671" s="246"/>
      <c r="D671" s="247" t="s">
        <v>218</v>
      </c>
      <c r="E671" s="248" t="s">
        <v>1</v>
      </c>
      <c r="F671" s="249" t="s">
        <v>3072</v>
      </c>
      <c r="G671" s="246"/>
      <c r="H671" s="248" t="s">
        <v>1</v>
      </c>
      <c r="I671" s="250"/>
      <c r="J671" s="246"/>
      <c r="K671" s="246"/>
      <c r="L671" s="251"/>
      <c r="M671" s="252"/>
      <c r="N671" s="253"/>
      <c r="O671" s="253"/>
      <c r="P671" s="253"/>
      <c r="Q671" s="253"/>
      <c r="R671" s="253"/>
      <c r="S671" s="253"/>
      <c r="T671" s="254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5" t="s">
        <v>218</v>
      </c>
      <c r="AU671" s="255" t="s">
        <v>85</v>
      </c>
      <c r="AV671" s="13" t="s">
        <v>83</v>
      </c>
      <c r="AW671" s="13" t="s">
        <v>32</v>
      </c>
      <c r="AX671" s="13" t="s">
        <v>76</v>
      </c>
      <c r="AY671" s="255" t="s">
        <v>205</v>
      </c>
    </row>
    <row r="672" s="13" customFormat="1">
      <c r="A672" s="13"/>
      <c r="B672" s="245"/>
      <c r="C672" s="246"/>
      <c r="D672" s="247" t="s">
        <v>218</v>
      </c>
      <c r="E672" s="248" t="s">
        <v>1</v>
      </c>
      <c r="F672" s="249" t="s">
        <v>222</v>
      </c>
      <c r="G672" s="246"/>
      <c r="H672" s="248" t="s">
        <v>1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5" t="s">
        <v>218</v>
      </c>
      <c r="AU672" s="255" t="s">
        <v>85</v>
      </c>
      <c r="AV672" s="13" t="s">
        <v>83</v>
      </c>
      <c r="AW672" s="13" t="s">
        <v>32</v>
      </c>
      <c r="AX672" s="13" t="s">
        <v>76</v>
      </c>
      <c r="AY672" s="255" t="s">
        <v>205</v>
      </c>
    </row>
    <row r="673" s="13" customFormat="1">
      <c r="A673" s="13"/>
      <c r="B673" s="245"/>
      <c r="C673" s="246"/>
      <c r="D673" s="247" t="s">
        <v>218</v>
      </c>
      <c r="E673" s="248" t="s">
        <v>1</v>
      </c>
      <c r="F673" s="249" t="s">
        <v>3281</v>
      </c>
      <c r="G673" s="246"/>
      <c r="H673" s="248" t="s">
        <v>1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5" t="s">
        <v>218</v>
      </c>
      <c r="AU673" s="255" t="s">
        <v>85</v>
      </c>
      <c r="AV673" s="13" t="s">
        <v>83</v>
      </c>
      <c r="AW673" s="13" t="s">
        <v>32</v>
      </c>
      <c r="AX673" s="13" t="s">
        <v>76</v>
      </c>
      <c r="AY673" s="255" t="s">
        <v>205</v>
      </c>
    </row>
    <row r="674" s="14" customFormat="1">
      <c r="A674" s="14"/>
      <c r="B674" s="256"/>
      <c r="C674" s="257"/>
      <c r="D674" s="247" t="s">
        <v>218</v>
      </c>
      <c r="E674" s="258" t="s">
        <v>1</v>
      </c>
      <c r="F674" s="259" t="s">
        <v>3282</v>
      </c>
      <c r="G674" s="257"/>
      <c r="H674" s="260">
        <v>2</v>
      </c>
      <c r="I674" s="261"/>
      <c r="J674" s="257"/>
      <c r="K674" s="257"/>
      <c r="L674" s="262"/>
      <c r="M674" s="263"/>
      <c r="N674" s="264"/>
      <c r="O674" s="264"/>
      <c r="P674" s="264"/>
      <c r="Q674" s="264"/>
      <c r="R674" s="264"/>
      <c r="S674" s="264"/>
      <c r="T674" s="265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6" t="s">
        <v>218</v>
      </c>
      <c r="AU674" s="266" t="s">
        <v>85</v>
      </c>
      <c r="AV674" s="14" t="s">
        <v>85</v>
      </c>
      <c r="AW674" s="14" t="s">
        <v>32</v>
      </c>
      <c r="AX674" s="14" t="s">
        <v>76</v>
      </c>
      <c r="AY674" s="266" t="s">
        <v>205</v>
      </c>
    </row>
    <row r="675" s="15" customFormat="1">
      <c r="A675" s="15"/>
      <c r="B675" s="267"/>
      <c r="C675" s="268"/>
      <c r="D675" s="247" t="s">
        <v>218</v>
      </c>
      <c r="E675" s="269" t="s">
        <v>1</v>
      </c>
      <c r="F675" s="270" t="s">
        <v>229</v>
      </c>
      <c r="G675" s="268"/>
      <c r="H675" s="271">
        <v>2</v>
      </c>
      <c r="I675" s="272"/>
      <c r="J675" s="268"/>
      <c r="K675" s="268"/>
      <c r="L675" s="273"/>
      <c r="M675" s="274"/>
      <c r="N675" s="275"/>
      <c r="O675" s="275"/>
      <c r="P675" s="275"/>
      <c r="Q675" s="275"/>
      <c r="R675" s="275"/>
      <c r="S675" s="275"/>
      <c r="T675" s="276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77" t="s">
        <v>218</v>
      </c>
      <c r="AU675" s="277" t="s">
        <v>85</v>
      </c>
      <c r="AV675" s="15" t="s">
        <v>213</v>
      </c>
      <c r="AW675" s="15" t="s">
        <v>32</v>
      </c>
      <c r="AX675" s="15" t="s">
        <v>83</v>
      </c>
      <c r="AY675" s="277" t="s">
        <v>205</v>
      </c>
    </row>
    <row r="676" s="2" customFormat="1" ht="21.75" customHeight="1">
      <c r="A676" s="39"/>
      <c r="B676" s="40"/>
      <c r="C676" s="227" t="s">
        <v>747</v>
      </c>
      <c r="D676" s="227" t="s">
        <v>208</v>
      </c>
      <c r="E676" s="228" t="s">
        <v>3283</v>
      </c>
      <c r="F676" s="229" t="s">
        <v>3284</v>
      </c>
      <c r="G676" s="230" t="s">
        <v>255</v>
      </c>
      <c r="H676" s="231">
        <v>210.28</v>
      </c>
      <c r="I676" s="232"/>
      <c r="J676" s="233">
        <f>ROUND(I676*H676,2)</f>
        <v>0</v>
      </c>
      <c r="K676" s="229" t="s">
        <v>212</v>
      </c>
      <c r="L676" s="45"/>
      <c r="M676" s="234" t="s">
        <v>1</v>
      </c>
      <c r="N676" s="235" t="s">
        <v>41</v>
      </c>
      <c r="O676" s="92"/>
      <c r="P676" s="236">
        <f>O676*H676</f>
        <v>0</v>
      </c>
      <c r="Q676" s="236">
        <v>0</v>
      </c>
      <c r="R676" s="236">
        <f>Q676*H676</f>
        <v>0</v>
      </c>
      <c r="S676" s="236">
        <v>0</v>
      </c>
      <c r="T676" s="237">
        <f>S676*H676</f>
        <v>0</v>
      </c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R676" s="238" t="s">
        <v>303</v>
      </c>
      <c r="AT676" s="238" t="s">
        <v>208</v>
      </c>
      <c r="AU676" s="238" t="s">
        <v>85</v>
      </c>
      <c r="AY676" s="18" t="s">
        <v>205</v>
      </c>
      <c r="BE676" s="239">
        <f>IF(N676="základní",J676,0)</f>
        <v>0</v>
      </c>
      <c r="BF676" s="239">
        <f>IF(N676="snížená",J676,0)</f>
        <v>0</v>
      </c>
      <c r="BG676" s="239">
        <f>IF(N676="zákl. přenesená",J676,0)</f>
        <v>0</v>
      </c>
      <c r="BH676" s="239">
        <f>IF(N676="sníž. přenesená",J676,0)</f>
        <v>0</v>
      </c>
      <c r="BI676" s="239">
        <f>IF(N676="nulová",J676,0)</f>
        <v>0</v>
      </c>
      <c r="BJ676" s="18" t="s">
        <v>83</v>
      </c>
      <c r="BK676" s="239">
        <f>ROUND(I676*H676,2)</f>
        <v>0</v>
      </c>
      <c r="BL676" s="18" t="s">
        <v>303</v>
      </c>
      <c r="BM676" s="238" t="s">
        <v>3285</v>
      </c>
    </row>
    <row r="677" s="2" customFormat="1">
      <c r="A677" s="39"/>
      <c r="B677" s="40"/>
      <c r="C677" s="41"/>
      <c r="D677" s="240" t="s">
        <v>216</v>
      </c>
      <c r="E677" s="41"/>
      <c r="F677" s="241" t="s">
        <v>3286</v>
      </c>
      <c r="G677" s="41"/>
      <c r="H677" s="41"/>
      <c r="I677" s="242"/>
      <c r="J677" s="41"/>
      <c r="K677" s="41"/>
      <c r="L677" s="45"/>
      <c r="M677" s="243"/>
      <c r="N677" s="244"/>
      <c r="O677" s="92"/>
      <c r="P677" s="92"/>
      <c r="Q677" s="92"/>
      <c r="R677" s="92"/>
      <c r="S677" s="92"/>
      <c r="T677" s="93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T677" s="18" t="s">
        <v>216</v>
      </c>
      <c r="AU677" s="18" t="s">
        <v>85</v>
      </c>
    </row>
    <row r="678" s="13" customFormat="1">
      <c r="A678" s="13"/>
      <c r="B678" s="245"/>
      <c r="C678" s="246"/>
      <c r="D678" s="247" t="s">
        <v>218</v>
      </c>
      <c r="E678" s="248" t="s">
        <v>1</v>
      </c>
      <c r="F678" s="249" t="s">
        <v>1458</v>
      </c>
      <c r="G678" s="246"/>
      <c r="H678" s="248" t="s">
        <v>1</v>
      </c>
      <c r="I678" s="250"/>
      <c r="J678" s="246"/>
      <c r="K678" s="246"/>
      <c r="L678" s="251"/>
      <c r="M678" s="252"/>
      <c r="N678" s="253"/>
      <c r="O678" s="253"/>
      <c r="P678" s="253"/>
      <c r="Q678" s="253"/>
      <c r="R678" s="253"/>
      <c r="S678" s="253"/>
      <c r="T678" s="254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5" t="s">
        <v>218</v>
      </c>
      <c r="AU678" s="255" t="s">
        <v>85</v>
      </c>
      <c r="AV678" s="13" t="s">
        <v>83</v>
      </c>
      <c r="AW678" s="13" t="s">
        <v>32</v>
      </c>
      <c r="AX678" s="13" t="s">
        <v>76</v>
      </c>
      <c r="AY678" s="255" t="s">
        <v>205</v>
      </c>
    </row>
    <row r="679" s="13" customFormat="1">
      <c r="A679" s="13"/>
      <c r="B679" s="245"/>
      <c r="C679" s="246"/>
      <c r="D679" s="247" t="s">
        <v>218</v>
      </c>
      <c r="E679" s="248" t="s">
        <v>1</v>
      </c>
      <c r="F679" s="249" t="s">
        <v>222</v>
      </c>
      <c r="G679" s="246"/>
      <c r="H679" s="248" t="s">
        <v>1</v>
      </c>
      <c r="I679" s="250"/>
      <c r="J679" s="246"/>
      <c r="K679" s="246"/>
      <c r="L679" s="251"/>
      <c r="M679" s="252"/>
      <c r="N679" s="253"/>
      <c r="O679" s="253"/>
      <c r="P679" s="253"/>
      <c r="Q679" s="253"/>
      <c r="R679" s="253"/>
      <c r="S679" s="253"/>
      <c r="T679" s="254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5" t="s">
        <v>218</v>
      </c>
      <c r="AU679" s="255" t="s">
        <v>85</v>
      </c>
      <c r="AV679" s="13" t="s">
        <v>83</v>
      </c>
      <c r="AW679" s="13" t="s">
        <v>32</v>
      </c>
      <c r="AX679" s="13" t="s">
        <v>76</v>
      </c>
      <c r="AY679" s="255" t="s">
        <v>205</v>
      </c>
    </row>
    <row r="680" s="14" customFormat="1">
      <c r="A680" s="14"/>
      <c r="B680" s="256"/>
      <c r="C680" s="257"/>
      <c r="D680" s="247" t="s">
        <v>218</v>
      </c>
      <c r="E680" s="258" t="s">
        <v>1</v>
      </c>
      <c r="F680" s="259" t="s">
        <v>3287</v>
      </c>
      <c r="G680" s="257"/>
      <c r="H680" s="260">
        <v>52.274999999999999</v>
      </c>
      <c r="I680" s="261"/>
      <c r="J680" s="257"/>
      <c r="K680" s="257"/>
      <c r="L680" s="262"/>
      <c r="M680" s="263"/>
      <c r="N680" s="264"/>
      <c r="O680" s="264"/>
      <c r="P680" s="264"/>
      <c r="Q680" s="264"/>
      <c r="R680" s="264"/>
      <c r="S680" s="264"/>
      <c r="T680" s="265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66" t="s">
        <v>218</v>
      </c>
      <c r="AU680" s="266" t="s">
        <v>85</v>
      </c>
      <c r="AV680" s="14" t="s">
        <v>85</v>
      </c>
      <c r="AW680" s="14" t="s">
        <v>32</v>
      </c>
      <c r="AX680" s="14" t="s">
        <v>76</v>
      </c>
      <c r="AY680" s="266" t="s">
        <v>205</v>
      </c>
    </row>
    <row r="681" s="14" customFormat="1">
      <c r="A681" s="14"/>
      <c r="B681" s="256"/>
      <c r="C681" s="257"/>
      <c r="D681" s="247" t="s">
        <v>218</v>
      </c>
      <c r="E681" s="258" t="s">
        <v>1</v>
      </c>
      <c r="F681" s="259" t="s">
        <v>3288</v>
      </c>
      <c r="G681" s="257"/>
      <c r="H681" s="260">
        <v>78.775000000000006</v>
      </c>
      <c r="I681" s="261"/>
      <c r="J681" s="257"/>
      <c r="K681" s="257"/>
      <c r="L681" s="262"/>
      <c r="M681" s="263"/>
      <c r="N681" s="264"/>
      <c r="O681" s="264"/>
      <c r="P681" s="264"/>
      <c r="Q681" s="264"/>
      <c r="R681" s="264"/>
      <c r="S681" s="264"/>
      <c r="T681" s="265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66" t="s">
        <v>218</v>
      </c>
      <c r="AU681" s="266" t="s">
        <v>85</v>
      </c>
      <c r="AV681" s="14" t="s">
        <v>85</v>
      </c>
      <c r="AW681" s="14" t="s">
        <v>32</v>
      </c>
      <c r="AX681" s="14" t="s">
        <v>76</v>
      </c>
      <c r="AY681" s="266" t="s">
        <v>205</v>
      </c>
    </row>
    <row r="682" s="14" customFormat="1">
      <c r="A682" s="14"/>
      <c r="B682" s="256"/>
      <c r="C682" s="257"/>
      <c r="D682" s="247" t="s">
        <v>218</v>
      </c>
      <c r="E682" s="258" t="s">
        <v>1</v>
      </c>
      <c r="F682" s="259" t="s">
        <v>3289</v>
      </c>
      <c r="G682" s="257"/>
      <c r="H682" s="260">
        <v>79.230000000000004</v>
      </c>
      <c r="I682" s="261"/>
      <c r="J682" s="257"/>
      <c r="K682" s="257"/>
      <c r="L682" s="262"/>
      <c r="M682" s="263"/>
      <c r="N682" s="264"/>
      <c r="O682" s="264"/>
      <c r="P682" s="264"/>
      <c r="Q682" s="264"/>
      <c r="R682" s="264"/>
      <c r="S682" s="264"/>
      <c r="T682" s="265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66" t="s">
        <v>218</v>
      </c>
      <c r="AU682" s="266" t="s">
        <v>85</v>
      </c>
      <c r="AV682" s="14" t="s">
        <v>85</v>
      </c>
      <c r="AW682" s="14" t="s">
        <v>32</v>
      </c>
      <c r="AX682" s="14" t="s">
        <v>76</v>
      </c>
      <c r="AY682" s="266" t="s">
        <v>205</v>
      </c>
    </row>
    <row r="683" s="15" customFormat="1">
      <c r="A683" s="15"/>
      <c r="B683" s="267"/>
      <c r="C683" s="268"/>
      <c r="D683" s="247" t="s">
        <v>218</v>
      </c>
      <c r="E683" s="269" t="s">
        <v>1</v>
      </c>
      <c r="F683" s="270" t="s">
        <v>229</v>
      </c>
      <c r="G683" s="268"/>
      <c r="H683" s="271">
        <v>210.28</v>
      </c>
      <c r="I683" s="272"/>
      <c r="J683" s="268"/>
      <c r="K683" s="268"/>
      <c r="L683" s="273"/>
      <c r="M683" s="274"/>
      <c r="N683" s="275"/>
      <c r="O683" s="275"/>
      <c r="P683" s="275"/>
      <c r="Q683" s="275"/>
      <c r="R683" s="275"/>
      <c r="S683" s="275"/>
      <c r="T683" s="276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77" t="s">
        <v>218</v>
      </c>
      <c r="AU683" s="277" t="s">
        <v>85</v>
      </c>
      <c r="AV683" s="15" t="s">
        <v>213</v>
      </c>
      <c r="AW683" s="15" t="s">
        <v>32</v>
      </c>
      <c r="AX683" s="15" t="s">
        <v>83</v>
      </c>
      <c r="AY683" s="277" t="s">
        <v>205</v>
      </c>
    </row>
    <row r="684" s="2" customFormat="1" ht="24.15" customHeight="1">
      <c r="A684" s="39"/>
      <c r="B684" s="40"/>
      <c r="C684" s="227" t="s">
        <v>752</v>
      </c>
      <c r="D684" s="227" t="s">
        <v>208</v>
      </c>
      <c r="E684" s="228" t="s">
        <v>3290</v>
      </c>
      <c r="F684" s="229" t="s">
        <v>3291</v>
      </c>
      <c r="G684" s="230" t="s">
        <v>255</v>
      </c>
      <c r="H684" s="231">
        <v>24.25</v>
      </c>
      <c r="I684" s="232"/>
      <c r="J684" s="233">
        <f>ROUND(I684*H684,2)</f>
        <v>0</v>
      </c>
      <c r="K684" s="229" t="s">
        <v>212</v>
      </c>
      <c r="L684" s="45"/>
      <c r="M684" s="234" t="s">
        <v>1</v>
      </c>
      <c r="N684" s="235" t="s">
        <v>41</v>
      </c>
      <c r="O684" s="92"/>
      <c r="P684" s="236">
        <f>O684*H684</f>
        <v>0</v>
      </c>
      <c r="Q684" s="236">
        <v>0</v>
      </c>
      <c r="R684" s="236">
        <f>Q684*H684</f>
        <v>0</v>
      </c>
      <c r="S684" s="236">
        <v>0</v>
      </c>
      <c r="T684" s="237">
        <f>S684*H684</f>
        <v>0</v>
      </c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R684" s="238" t="s">
        <v>303</v>
      </c>
      <c r="AT684" s="238" t="s">
        <v>208</v>
      </c>
      <c r="AU684" s="238" t="s">
        <v>85</v>
      </c>
      <c r="AY684" s="18" t="s">
        <v>205</v>
      </c>
      <c r="BE684" s="239">
        <f>IF(N684="základní",J684,0)</f>
        <v>0</v>
      </c>
      <c r="BF684" s="239">
        <f>IF(N684="snížená",J684,0)</f>
        <v>0</v>
      </c>
      <c r="BG684" s="239">
        <f>IF(N684="zákl. přenesená",J684,0)</f>
        <v>0</v>
      </c>
      <c r="BH684" s="239">
        <f>IF(N684="sníž. přenesená",J684,0)</f>
        <v>0</v>
      </c>
      <c r="BI684" s="239">
        <f>IF(N684="nulová",J684,0)</f>
        <v>0</v>
      </c>
      <c r="BJ684" s="18" t="s">
        <v>83</v>
      </c>
      <c r="BK684" s="239">
        <f>ROUND(I684*H684,2)</f>
        <v>0</v>
      </c>
      <c r="BL684" s="18" t="s">
        <v>303</v>
      </c>
      <c r="BM684" s="238" t="s">
        <v>3292</v>
      </c>
    </row>
    <row r="685" s="2" customFormat="1">
      <c r="A685" s="39"/>
      <c r="B685" s="40"/>
      <c r="C685" s="41"/>
      <c r="D685" s="240" t="s">
        <v>216</v>
      </c>
      <c r="E685" s="41"/>
      <c r="F685" s="241" t="s">
        <v>3293</v>
      </c>
      <c r="G685" s="41"/>
      <c r="H685" s="41"/>
      <c r="I685" s="242"/>
      <c r="J685" s="41"/>
      <c r="K685" s="41"/>
      <c r="L685" s="45"/>
      <c r="M685" s="243"/>
      <c r="N685" s="244"/>
      <c r="O685" s="92"/>
      <c r="P685" s="92"/>
      <c r="Q685" s="92"/>
      <c r="R685" s="92"/>
      <c r="S685" s="92"/>
      <c r="T685" s="93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T685" s="18" t="s">
        <v>216</v>
      </c>
      <c r="AU685" s="18" t="s">
        <v>85</v>
      </c>
    </row>
    <row r="686" s="13" customFormat="1">
      <c r="A686" s="13"/>
      <c r="B686" s="245"/>
      <c r="C686" s="246"/>
      <c r="D686" s="247" t="s">
        <v>218</v>
      </c>
      <c r="E686" s="248" t="s">
        <v>1</v>
      </c>
      <c r="F686" s="249" t="s">
        <v>1458</v>
      </c>
      <c r="G686" s="246"/>
      <c r="H686" s="248" t="s">
        <v>1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5" t="s">
        <v>218</v>
      </c>
      <c r="AU686" s="255" t="s">
        <v>85</v>
      </c>
      <c r="AV686" s="13" t="s">
        <v>83</v>
      </c>
      <c r="AW686" s="13" t="s">
        <v>32</v>
      </c>
      <c r="AX686" s="13" t="s">
        <v>76</v>
      </c>
      <c r="AY686" s="255" t="s">
        <v>205</v>
      </c>
    </row>
    <row r="687" s="13" customFormat="1">
      <c r="A687" s="13"/>
      <c r="B687" s="245"/>
      <c r="C687" s="246"/>
      <c r="D687" s="247" t="s">
        <v>218</v>
      </c>
      <c r="E687" s="248" t="s">
        <v>1</v>
      </c>
      <c r="F687" s="249" t="s">
        <v>222</v>
      </c>
      <c r="G687" s="246"/>
      <c r="H687" s="248" t="s">
        <v>1</v>
      </c>
      <c r="I687" s="250"/>
      <c r="J687" s="246"/>
      <c r="K687" s="246"/>
      <c r="L687" s="251"/>
      <c r="M687" s="252"/>
      <c r="N687" s="253"/>
      <c r="O687" s="253"/>
      <c r="P687" s="253"/>
      <c r="Q687" s="253"/>
      <c r="R687" s="253"/>
      <c r="S687" s="253"/>
      <c r="T687" s="254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5" t="s">
        <v>218</v>
      </c>
      <c r="AU687" s="255" t="s">
        <v>85</v>
      </c>
      <c r="AV687" s="13" t="s">
        <v>83</v>
      </c>
      <c r="AW687" s="13" t="s">
        <v>32</v>
      </c>
      <c r="AX687" s="13" t="s">
        <v>76</v>
      </c>
      <c r="AY687" s="255" t="s">
        <v>205</v>
      </c>
    </row>
    <row r="688" s="14" customFormat="1">
      <c r="A688" s="14"/>
      <c r="B688" s="256"/>
      <c r="C688" s="257"/>
      <c r="D688" s="247" t="s">
        <v>218</v>
      </c>
      <c r="E688" s="258" t="s">
        <v>1</v>
      </c>
      <c r="F688" s="259" t="s">
        <v>3294</v>
      </c>
      <c r="G688" s="257"/>
      <c r="H688" s="260">
        <v>18.050000000000001</v>
      </c>
      <c r="I688" s="261"/>
      <c r="J688" s="257"/>
      <c r="K688" s="257"/>
      <c r="L688" s="262"/>
      <c r="M688" s="263"/>
      <c r="N688" s="264"/>
      <c r="O688" s="264"/>
      <c r="P688" s="264"/>
      <c r="Q688" s="264"/>
      <c r="R688" s="264"/>
      <c r="S688" s="264"/>
      <c r="T688" s="265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66" t="s">
        <v>218</v>
      </c>
      <c r="AU688" s="266" t="s">
        <v>85</v>
      </c>
      <c r="AV688" s="14" t="s">
        <v>85</v>
      </c>
      <c r="AW688" s="14" t="s">
        <v>32</v>
      </c>
      <c r="AX688" s="14" t="s">
        <v>76</v>
      </c>
      <c r="AY688" s="266" t="s">
        <v>205</v>
      </c>
    </row>
    <row r="689" s="14" customFormat="1">
      <c r="A689" s="14"/>
      <c r="B689" s="256"/>
      <c r="C689" s="257"/>
      <c r="D689" s="247" t="s">
        <v>218</v>
      </c>
      <c r="E689" s="258" t="s">
        <v>1</v>
      </c>
      <c r="F689" s="259" t="s">
        <v>3295</v>
      </c>
      <c r="G689" s="257"/>
      <c r="H689" s="260">
        <v>6.2000000000000002</v>
      </c>
      <c r="I689" s="261"/>
      <c r="J689" s="257"/>
      <c r="K689" s="257"/>
      <c r="L689" s="262"/>
      <c r="M689" s="263"/>
      <c r="N689" s="264"/>
      <c r="O689" s="264"/>
      <c r="P689" s="264"/>
      <c r="Q689" s="264"/>
      <c r="R689" s="264"/>
      <c r="S689" s="264"/>
      <c r="T689" s="265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66" t="s">
        <v>218</v>
      </c>
      <c r="AU689" s="266" t="s">
        <v>85</v>
      </c>
      <c r="AV689" s="14" t="s">
        <v>85</v>
      </c>
      <c r="AW689" s="14" t="s">
        <v>32</v>
      </c>
      <c r="AX689" s="14" t="s">
        <v>76</v>
      </c>
      <c r="AY689" s="266" t="s">
        <v>205</v>
      </c>
    </row>
    <row r="690" s="15" customFormat="1">
      <c r="A690" s="15"/>
      <c r="B690" s="267"/>
      <c r="C690" s="268"/>
      <c r="D690" s="247" t="s">
        <v>218</v>
      </c>
      <c r="E690" s="269" t="s">
        <v>1</v>
      </c>
      <c r="F690" s="270" t="s">
        <v>229</v>
      </c>
      <c r="G690" s="268"/>
      <c r="H690" s="271">
        <v>24.25</v>
      </c>
      <c r="I690" s="272"/>
      <c r="J690" s="268"/>
      <c r="K690" s="268"/>
      <c r="L690" s="273"/>
      <c r="M690" s="274"/>
      <c r="N690" s="275"/>
      <c r="O690" s="275"/>
      <c r="P690" s="275"/>
      <c r="Q690" s="275"/>
      <c r="R690" s="275"/>
      <c r="S690" s="275"/>
      <c r="T690" s="276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77" t="s">
        <v>218</v>
      </c>
      <c r="AU690" s="277" t="s">
        <v>85</v>
      </c>
      <c r="AV690" s="15" t="s">
        <v>213</v>
      </c>
      <c r="AW690" s="15" t="s">
        <v>32</v>
      </c>
      <c r="AX690" s="15" t="s">
        <v>83</v>
      </c>
      <c r="AY690" s="277" t="s">
        <v>205</v>
      </c>
    </row>
    <row r="691" s="2" customFormat="1" ht="24.15" customHeight="1">
      <c r="A691" s="39"/>
      <c r="B691" s="40"/>
      <c r="C691" s="227" t="s">
        <v>759</v>
      </c>
      <c r="D691" s="227" t="s">
        <v>208</v>
      </c>
      <c r="E691" s="228" t="s">
        <v>3296</v>
      </c>
      <c r="F691" s="229" t="s">
        <v>3297</v>
      </c>
      <c r="G691" s="230" t="s">
        <v>357</v>
      </c>
      <c r="H691" s="231">
        <v>0.434</v>
      </c>
      <c r="I691" s="232"/>
      <c r="J691" s="233">
        <f>ROUND(I691*H691,2)</f>
        <v>0</v>
      </c>
      <c r="K691" s="229" t="s">
        <v>212</v>
      </c>
      <c r="L691" s="45"/>
      <c r="M691" s="234" t="s">
        <v>1</v>
      </c>
      <c r="N691" s="235" t="s">
        <v>41</v>
      </c>
      <c r="O691" s="92"/>
      <c r="P691" s="236">
        <f>O691*H691</f>
        <v>0</v>
      </c>
      <c r="Q691" s="236">
        <v>0</v>
      </c>
      <c r="R691" s="236">
        <f>Q691*H691</f>
        <v>0</v>
      </c>
      <c r="S691" s="236">
        <v>0</v>
      </c>
      <c r="T691" s="237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38" t="s">
        <v>303</v>
      </c>
      <c r="AT691" s="238" t="s">
        <v>208</v>
      </c>
      <c r="AU691" s="238" t="s">
        <v>85</v>
      </c>
      <c r="AY691" s="18" t="s">
        <v>205</v>
      </c>
      <c r="BE691" s="239">
        <f>IF(N691="základní",J691,0)</f>
        <v>0</v>
      </c>
      <c r="BF691" s="239">
        <f>IF(N691="snížená",J691,0)</f>
        <v>0</v>
      </c>
      <c r="BG691" s="239">
        <f>IF(N691="zákl. přenesená",J691,0)</f>
        <v>0</v>
      </c>
      <c r="BH691" s="239">
        <f>IF(N691="sníž. přenesená",J691,0)</f>
        <v>0</v>
      </c>
      <c r="BI691" s="239">
        <f>IF(N691="nulová",J691,0)</f>
        <v>0</v>
      </c>
      <c r="BJ691" s="18" t="s">
        <v>83</v>
      </c>
      <c r="BK691" s="239">
        <f>ROUND(I691*H691,2)</f>
        <v>0</v>
      </c>
      <c r="BL691" s="18" t="s">
        <v>303</v>
      </c>
      <c r="BM691" s="238" t="s">
        <v>3298</v>
      </c>
    </row>
    <row r="692" s="2" customFormat="1">
      <c r="A692" s="39"/>
      <c r="B692" s="40"/>
      <c r="C692" s="41"/>
      <c r="D692" s="240" t="s">
        <v>216</v>
      </c>
      <c r="E692" s="41"/>
      <c r="F692" s="241" t="s">
        <v>3299</v>
      </c>
      <c r="G692" s="41"/>
      <c r="H692" s="41"/>
      <c r="I692" s="242"/>
      <c r="J692" s="41"/>
      <c r="K692" s="41"/>
      <c r="L692" s="45"/>
      <c r="M692" s="243"/>
      <c r="N692" s="244"/>
      <c r="O692" s="92"/>
      <c r="P692" s="92"/>
      <c r="Q692" s="92"/>
      <c r="R692" s="92"/>
      <c r="S692" s="92"/>
      <c r="T692" s="93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T692" s="18" t="s">
        <v>216</v>
      </c>
      <c r="AU692" s="18" t="s">
        <v>85</v>
      </c>
    </row>
    <row r="693" s="12" customFormat="1" ht="22.8" customHeight="1">
      <c r="A693" s="12"/>
      <c r="B693" s="211"/>
      <c r="C693" s="212"/>
      <c r="D693" s="213" t="s">
        <v>75</v>
      </c>
      <c r="E693" s="225" t="s">
        <v>3300</v>
      </c>
      <c r="F693" s="225" t="s">
        <v>3301</v>
      </c>
      <c r="G693" s="212"/>
      <c r="H693" s="212"/>
      <c r="I693" s="215"/>
      <c r="J693" s="226">
        <f>BK693</f>
        <v>0</v>
      </c>
      <c r="K693" s="212"/>
      <c r="L693" s="217"/>
      <c r="M693" s="218"/>
      <c r="N693" s="219"/>
      <c r="O693" s="219"/>
      <c r="P693" s="220">
        <f>SUM(P694:P905)</f>
        <v>0</v>
      </c>
      <c r="Q693" s="219"/>
      <c r="R693" s="220">
        <f>SUM(R694:R905)</f>
        <v>0.32928576999999998</v>
      </c>
      <c r="S693" s="219"/>
      <c r="T693" s="221">
        <f>SUM(T694:T905)</f>
        <v>0</v>
      </c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R693" s="222" t="s">
        <v>85</v>
      </c>
      <c r="AT693" s="223" t="s">
        <v>75</v>
      </c>
      <c r="AU693" s="223" t="s">
        <v>83</v>
      </c>
      <c r="AY693" s="222" t="s">
        <v>205</v>
      </c>
      <c r="BK693" s="224">
        <f>SUM(BK694:BK905)</f>
        <v>0</v>
      </c>
    </row>
    <row r="694" s="2" customFormat="1" ht="33" customHeight="1">
      <c r="A694" s="39"/>
      <c r="B694" s="40"/>
      <c r="C694" s="227" t="s">
        <v>764</v>
      </c>
      <c r="D694" s="227" t="s">
        <v>208</v>
      </c>
      <c r="E694" s="228" t="s">
        <v>3302</v>
      </c>
      <c r="F694" s="229" t="s">
        <v>3303</v>
      </c>
      <c r="G694" s="230" t="s">
        <v>255</v>
      </c>
      <c r="H694" s="231">
        <v>17</v>
      </c>
      <c r="I694" s="232"/>
      <c r="J694" s="233">
        <f>ROUND(I694*H694,2)</f>
        <v>0</v>
      </c>
      <c r="K694" s="229" t="s">
        <v>212</v>
      </c>
      <c r="L694" s="45"/>
      <c r="M694" s="234" t="s">
        <v>1</v>
      </c>
      <c r="N694" s="235" t="s">
        <v>41</v>
      </c>
      <c r="O694" s="92"/>
      <c r="P694" s="236">
        <f>O694*H694</f>
        <v>0</v>
      </c>
      <c r="Q694" s="236">
        <v>0.0028400000000000001</v>
      </c>
      <c r="R694" s="236">
        <f>Q694*H694</f>
        <v>0.048280000000000003</v>
      </c>
      <c r="S694" s="236">
        <v>0</v>
      </c>
      <c r="T694" s="237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38" t="s">
        <v>303</v>
      </c>
      <c r="AT694" s="238" t="s">
        <v>208</v>
      </c>
      <c r="AU694" s="238" t="s">
        <v>85</v>
      </c>
      <c r="AY694" s="18" t="s">
        <v>205</v>
      </c>
      <c r="BE694" s="239">
        <f>IF(N694="základní",J694,0)</f>
        <v>0</v>
      </c>
      <c r="BF694" s="239">
        <f>IF(N694="snížená",J694,0)</f>
        <v>0</v>
      </c>
      <c r="BG694" s="239">
        <f>IF(N694="zákl. přenesená",J694,0)</f>
        <v>0</v>
      </c>
      <c r="BH694" s="239">
        <f>IF(N694="sníž. přenesená",J694,0)</f>
        <v>0</v>
      </c>
      <c r="BI694" s="239">
        <f>IF(N694="nulová",J694,0)</f>
        <v>0</v>
      </c>
      <c r="BJ694" s="18" t="s">
        <v>83</v>
      </c>
      <c r="BK694" s="239">
        <f>ROUND(I694*H694,2)</f>
        <v>0</v>
      </c>
      <c r="BL694" s="18" t="s">
        <v>303</v>
      </c>
      <c r="BM694" s="238" t="s">
        <v>3304</v>
      </c>
    </row>
    <row r="695" s="2" customFormat="1">
      <c r="A695" s="39"/>
      <c r="B695" s="40"/>
      <c r="C695" s="41"/>
      <c r="D695" s="240" t="s">
        <v>216</v>
      </c>
      <c r="E695" s="41"/>
      <c r="F695" s="241" t="s">
        <v>3305</v>
      </c>
      <c r="G695" s="41"/>
      <c r="H695" s="41"/>
      <c r="I695" s="242"/>
      <c r="J695" s="41"/>
      <c r="K695" s="41"/>
      <c r="L695" s="45"/>
      <c r="M695" s="243"/>
      <c r="N695" s="244"/>
      <c r="O695" s="92"/>
      <c r="P695" s="92"/>
      <c r="Q695" s="92"/>
      <c r="R695" s="92"/>
      <c r="S695" s="92"/>
      <c r="T695" s="93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T695" s="18" t="s">
        <v>216</v>
      </c>
      <c r="AU695" s="18" t="s">
        <v>85</v>
      </c>
    </row>
    <row r="696" s="13" customFormat="1">
      <c r="A696" s="13"/>
      <c r="B696" s="245"/>
      <c r="C696" s="246"/>
      <c r="D696" s="247" t="s">
        <v>218</v>
      </c>
      <c r="E696" s="248" t="s">
        <v>1</v>
      </c>
      <c r="F696" s="249" t="s">
        <v>554</v>
      </c>
      <c r="G696" s="246"/>
      <c r="H696" s="248" t="s">
        <v>1</v>
      </c>
      <c r="I696" s="250"/>
      <c r="J696" s="246"/>
      <c r="K696" s="246"/>
      <c r="L696" s="251"/>
      <c r="M696" s="252"/>
      <c r="N696" s="253"/>
      <c r="O696" s="253"/>
      <c r="P696" s="253"/>
      <c r="Q696" s="253"/>
      <c r="R696" s="253"/>
      <c r="S696" s="253"/>
      <c r="T696" s="254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5" t="s">
        <v>218</v>
      </c>
      <c r="AU696" s="255" t="s">
        <v>85</v>
      </c>
      <c r="AV696" s="13" t="s">
        <v>83</v>
      </c>
      <c r="AW696" s="13" t="s">
        <v>32</v>
      </c>
      <c r="AX696" s="13" t="s">
        <v>76</v>
      </c>
      <c r="AY696" s="255" t="s">
        <v>205</v>
      </c>
    </row>
    <row r="697" s="13" customFormat="1">
      <c r="A697" s="13"/>
      <c r="B697" s="245"/>
      <c r="C697" s="246"/>
      <c r="D697" s="247" t="s">
        <v>218</v>
      </c>
      <c r="E697" s="248" t="s">
        <v>1</v>
      </c>
      <c r="F697" s="249" t="s">
        <v>3306</v>
      </c>
      <c r="G697" s="246"/>
      <c r="H697" s="248" t="s">
        <v>1</v>
      </c>
      <c r="I697" s="250"/>
      <c r="J697" s="246"/>
      <c r="K697" s="246"/>
      <c r="L697" s="251"/>
      <c r="M697" s="252"/>
      <c r="N697" s="253"/>
      <c r="O697" s="253"/>
      <c r="P697" s="253"/>
      <c r="Q697" s="253"/>
      <c r="R697" s="253"/>
      <c r="S697" s="253"/>
      <c r="T697" s="254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5" t="s">
        <v>218</v>
      </c>
      <c r="AU697" s="255" t="s">
        <v>85</v>
      </c>
      <c r="AV697" s="13" t="s">
        <v>83</v>
      </c>
      <c r="AW697" s="13" t="s">
        <v>32</v>
      </c>
      <c r="AX697" s="13" t="s">
        <v>76</v>
      </c>
      <c r="AY697" s="255" t="s">
        <v>205</v>
      </c>
    </row>
    <row r="698" s="13" customFormat="1">
      <c r="A698" s="13"/>
      <c r="B698" s="245"/>
      <c r="C698" s="246"/>
      <c r="D698" s="247" t="s">
        <v>218</v>
      </c>
      <c r="E698" s="248" t="s">
        <v>1</v>
      </c>
      <c r="F698" s="249" t="s">
        <v>3161</v>
      </c>
      <c r="G698" s="246"/>
      <c r="H698" s="248" t="s">
        <v>1</v>
      </c>
      <c r="I698" s="250"/>
      <c r="J698" s="246"/>
      <c r="K698" s="246"/>
      <c r="L698" s="251"/>
      <c r="M698" s="252"/>
      <c r="N698" s="253"/>
      <c r="O698" s="253"/>
      <c r="P698" s="253"/>
      <c r="Q698" s="253"/>
      <c r="R698" s="253"/>
      <c r="S698" s="253"/>
      <c r="T698" s="254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5" t="s">
        <v>218</v>
      </c>
      <c r="AU698" s="255" t="s">
        <v>85</v>
      </c>
      <c r="AV698" s="13" t="s">
        <v>83</v>
      </c>
      <c r="AW698" s="13" t="s">
        <v>32</v>
      </c>
      <c r="AX698" s="13" t="s">
        <v>76</v>
      </c>
      <c r="AY698" s="255" t="s">
        <v>205</v>
      </c>
    </row>
    <row r="699" s="13" customFormat="1">
      <c r="A699" s="13"/>
      <c r="B699" s="245"/>
      <c r="C699" s="246"/>
      <c r="D699" s="247" t="s">
        <v>218</v>
      </c>
      <c r="E699" s="248" t="s">
        <v>1</v>
      </c>
      <c r="F699" s="249" t="s">
        <v>222</v>
      </c>
      <c r="G699" s="246"/>
      <c r="H699" s="248" t="s">
        <v>1</v>
      </c>
      <c r="I699" s="250"/>
      <c r="J699" s="246"/>
      <c r="K699" s="246"/>
      <c r="L699" s="251"/>
      <c r="M699" s="252"/>
      <c r="N699" s="253"/>
      <c r="O699" s="253"/>
      <c r="P699" s="253"/>
      <c r="Q699" s="253"/>
      <c r="R699" s="253"/>
      <c r="S699" s="253"/>
      <c r="T699" s="254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5" t="s">
        <v>218</v>
      </c>
      <c r="AU699" s="255" t="s">
        <v>85</v>
      </c>
      <c r="AV699" s="13" t="s">
        <v>83</v>
      </c>
      <c r="AW699" s="13" t="s">
        <v>32</v>
      </c>
      <c r="AX699" s="13" t="s">
        <v>76</v>
      </c>
      <c r="AY699" s="255" t="s">
        <v>205</v>
      </c>
    </row>
    <row r="700" s="14" customFormat="1">
      <c r="A700" s="14"/>
      <c r="B700" s="256"/>
      <c r="C700" s="257"/>
      <c r="D700" s="247" t="s">
        <v>218</v>
      </c>
      <c r="E700" s="258" t="s">
        <v>1</v>
      </c>
      <c r="F700" s="259" t="s">
        <v>3307</v>
      </c>
      <c r="G700" s="257"/>
      <c r="H700" s="260">
        <v>17</v>
      </c>
      <c r="I700" s="261"/>
      <c r="J700" s="257"/>
      <c r="K700" s="257"/>
      <c r="L700" s="262"/>
      <c r="M700" s="263"/>
      <c r="N700" s="264"/>
      <c r="O700" s="264"/>
      <c r="P700" s="264"/>
      <c r="Q700" s="264"/>
      <c r="R700" s="264"/>
      <c r="S700" s="264"/>
      <c r="T700" s="265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66" t="s">
        <v>218</v>
      </c>
      <c r="AU700" s="266" t="s">
        <v>85</v>
      </c>
      <c r="AV700" s="14" t="s">
        <v>85</v>
      </c>
      <c r="AW700" s="14" t="s">
        <v>32</v>
      </c>
      <c r="AX700" s="14" t="s">
        <v>76</v>
      </c>
      <c r="AY700" s="266" t="s">
        <v>205</v>
      </c>
    </row>
    <row r="701" s="15" customFormat="1">
      <c r="A701" s="15"/>
      <c r="B701" s="267"/>
      <c r="C701" s="268"/>
      <c r="D701" s="247" t="s">
        <v>218</v>
      </c>
      <c r="E701" s="269" t="s">
        <v>1</v>
      </c>
      <c r="F701" s="270" t="s">
        <v>229</v>
      </c>
      <c r="G701" s="268"/>
      <c r="H701" s="271">
        <v>17</v>
      </c>
      <c r="I701" s="272"/>
      <c r="J701" s="268"/>
      <c r="K701" s="268"/>
      <c r="L701" s="273"/>
      <c r="M701" s="274"/>
      <c r="N701" s="275"/>
      <c r="O701" s="275"/>
      <c r="P701" s="275"/>
      <c r="Q701" s="275"/>
      <c r="R701" s="275"/>
      <c r="S701" s="275"/>
      <c r="T701" s="276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77" t="s">
        <v>218</v>
      </c>
      <c r="AU701" s="277" t="s">
        <v>85</v>
      </c>
      <c r="AV701" s="15" t="s">
        <v>213</v>
      </c>
      <c r="AW701" s="15" t="s">
        <v>32</v>
      </c>
      <c r="AX701" s="15" t="s">
        <v>83</v>
      </c>
      <c r="AY701" s="277" t="s">
        <v>205</v>
      </c>
    </row>
    <row r="702" s="2" customFormat="1" ht="24.15" customHeight="1">
      <c r="A702" s="39"/>
      <c r="B702" s="40"/>
      <c r="C702" s="227" t="s">
        <v>769</v>
      </c>
      <c r="D702" s="227" t="s">
        <v>208</v>
      </c>
      <c r="E702" s="228" t="s">
        <v>3308</v>
      </c>
      <c r="F702" s="229" t="s">
        <v>3309</v>
      </c>
      <c r="G702" s="230" t="s">
        <v>255</v>
      </c>
      <c r="H702" s="231">
        <v>17.954999999999998</v>
      </c>
      <c r="I702" s="232"/>
      <c r="J702" s="233">
        <f>ROUND(I702*H702,2)</f>
        <v>0</v>
      </c>
      <c r="K702" s="229" t="s">
        <v>212</v>
      </c>
      <c r="L702" s="45"/>
      <c r="M702" s="234" t="s">
        <v>1</v>
      </c>
      <c r="N702" s="235" t="s">
        <v>41</v>
      </c>
      <c r="O702" s="92"/>
      <c r="P702" s="236">
        <f>O702*H702</f>
        <v>0</v>
      </c>
      <c r="Q702" s="236">
        <v>0.00050000000000000001</v>
      </c>
      <c r="R702" s="236">
        <f>Q702*H702</f>
        <v>0.0089774999999999994</v>
      </c>
      <c r="S702" s="236">
        <v>0</v>
      </c>
      <c r="T702" s="237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38" t="s">
        <v>303</v>
      </c>
      <c r="AT702" s="238" t="s">
        <v>208</v>
      </c>
      <c r="AU702" s="238" t="s">
        <v>85</v>
      </c>
      <c r="AY702" s="18" t="s">
        <v>205</v>
      </c>
      <c r="BE702" s="239">
        <f>IF(N702="základní",J702,0)</f>
        <v>0</v>
      </c>
      <c r="BF702" s="239">
        <f>IF(N702="snížená",J702,0)</f>
        <v>0</v>
      </c>
      <c r="BG702" s="239">
        <f>IF(N702="zákl. přenesená",J702,0)</f>
        <v>0</v>
      </c>
      <c r="BH702" s="239">
        <f>IF(N702="sníž. přenesená",J702,0)</f>
        <v>0</v>
      </c>
      <c r="BI702" s="239">
        <f>IF(N702="nulová",J702,0)</f>
        <v>0</v>
      </c>
      <c r="BJ702" s="18" t="s">
        <v>83</v>
      </c>
      <c r="BK702" s="239">
        <f>ROUND(I702*H702,2)</f>
        <v>0</v>
      </c>
      <c r="BL702" s="18" t="s">
        <v>303</v>
      </c>
      <c r="BM702" s="238" t="s">
        <v>3310</v>
      </c>
    </row>
    <row r="703" s="2" customFormat="1">
      <c r="A703" s="39"/>
      <c r="B703" s="40"/>
      <c r="C703" s="41"/>
      <c r="D703" s="240" t="s">
        <v>216</v>
      </c>
      <c r="E703" s="41"/>
      <c r="F703" s="241" t="s">
        <v>3311</v>
      </c>
      <c r="G703" s="41"/>
      <c r="H703" s="41"/>
      <c r="I703" s="242"/>
      <c r="J703" s="41"/>
      <c r="K703" s="41"/>
      <c r="L703" s="45"/>
      <c r="M703" s="243"/>
      <c r="N703" s="244"/>
      <c r="O703" s="92"/>
      <c r="P703" s="92"/>
      <c r="Q703" s="92"/>
      <c r="R703" s="92"/>
      <c r="S703" s="92"/>
      <c r="T703" s="93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T703" s="18" t="s">
        <v>216</v>
      </c>
      <c r="AU703" s="18" t="s">
        <v>85</v>
      </c>
    </row>
    <row r="704" s="13" customFormat="1">
      <c r="A704" s="13"/>
      <c r="B704" s="245"/>
      <c r="C704" s="246"/>
      <c r="D704" s="247" t="s">
        <v>218</v>
      </c>
      <c r="E704" s="248" t="s">
        <v>1</v>
      </c>
      <c r="F704" s="249" t="s">
        <v>554</v>
      </c>
      <c r="G704" s="246"/>
      <c r="H704" s="248" t="s">
        <v>1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5" t="s">
        <v>218</v>
      </c>
      <c r="AU704" s="255" t="s">
        <v>85</v>
      </c>
      <c r="AV704" s="13" t="s">
        <v>83</v>
      </c>
      <c r="AW704" s="13" t="s">
        <v>32</v>
      </c>
      <c r="AX704" s="13" t="s">
        <v>76</v>
      </c>
      <c r="AY704" s="255" t="s">
        <v>205</v>
      </c>
    </row>
    <row r="705" s="13" customFormat="1">
      <c r="A705" s="13"/>
      <c r="B705" s="245"/>
      <c r="C705" s="246"/>
      <c r="D705" s="247" t="s">
        <v>218</v>
      </c>
      <c r="E705" s="248" t="s">
        <v>1</v>
      </c>
      <c r="F705" s="249" t="s">
        <v>3306</v>
      </c>
      <c r="G705" s="246"/>
      <c r="H705" s="248" t="s">
        <v>1</v>
      </c>
      <c r="I705" s="250"/>
      <c r="J705" s="246"/>
      <c r="K705" s="246"/>
      <c r="L705" s="251"/>
      <c r="M705" s="252"/>
      <c r="N705" s="253"/>
      <c r="O705" s="253"/>
      <c r="P705" s="253"/>
      <c r="Q705" s="253"/>
      <c r="R705" s="253"/>
      <c r="S705" s="253"/>
      <c r="T705" s="254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5" t="s">
        <v>218</v>
      </c>
      <c r="AU705" s="255" t="s">
        <v>85</v>
      </c>
      <c r="AV705" s="13" t="s">
        <v>83</v>
      </c>
      <c r="AW705" s="13" t="s">
        <v>32</v>
      </c>
      <c r="AX705" s="13" t="s">
        <v>76</v>
      </c>
      <c r="AY705" s="255" t="s">
        <v>205</v>
      </c>
    </row>
    <row r="706" s="13" customFormat="1">
      <c r="A706" s="13"/>
      <c r="B706" s="245"/>
      <c r="C706" s="246"/>
      <c r="D706" s="247" t="s">
        <v>218</v>
      </c>
      <c r="E706" s="248" t="s">
        <v>1</v>
      </c>
      <c r="F706" s="249" t="s">
        <v>3161</v>
      </c>
      <c r="G706" s="246"/>
      <c r="H706" s="248" t="s">
        <v>1</v>
      </c>
      <c r="I706" s="250"/>
      <c r="J706" s="246"/>
      <c r="K706" s="246"/>
      <c r="L706" s="251"/>
      <c r="M706" s="252"/>
      <c r="N706" s="253"/>
      <c r="O706" s="253"/>
      <c r="P706" s="253"/>
      <c r="Q706" s="253"/>
      <c r="R706" s="253"/>
      <c r="S706" s="253"/>
      <c r="T706" s="254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5" t="s">
        <v>218</v>
      </c>
      <c r="AU706" s="255" t="s">
        <v>85</v>
      </c>
      <c r="AV706" s="13" t="s">
        <v>83</v>
      </c>
      <c r="AW706" s="13" t="s">
        <v>32</v>
      </c>
      <c r="AX706" s="13" t="s">
        <v>76</v>
      </c>
      <c r="AY706" s="255" t="s">
        <v>205</v>
      </c>
    </row>
    <row r="707" s="13" customFormat="1">
      <c r="A707" s="13"/>
      <c r="B707" s="245"/>
      <c r="C707" s="246"/>
      <c r="D707" s="247" t="s">
        <v>218</v>
      </c>
      <c r="E707" s="248" t="s">
        <v>1</v>
      </c>
      <c r="F707" s="249" t="s">
        <v>222</v>
      </c>
      <c r="G707" s="246"/>
      <c r="H707" s="248" t="s">
        <v>1</v>
      </c>
      <c r="I707" s="250"/>
      <c r="J707" s="246"/>
      <c r="K707" s="246"/>
      <c r="L707" s="251"/>
      <c r="M707" s="252"/>
      <c r="N707" s="253"/>
      <c r="O707" s="253"/>
      <c r="P707" s="253"/>
      <c r="Q707" s="253"/>
      <c r="R707" s="253"/>
      <c r="S707" s="253"/>
      <c r="T707" s="254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5" t="s">
        <v>218</v>
      </c>
      <c r="AU707" s="255" t="s">
        <v>85</v>
      </c>
      <c r="AV707" s="13" t="s">
        <v>83</v>
      </c>
      <c r="AW707" s="13" t="s">
        <v>32</v>
      </c>
      <c r="AX707" s="13" t="s">
        <v>76</v>
      </c>
      <c r="AY707" s="255" t="s">
        <v>205</v>
      </c>
    </row>
    <row r="708" s="13" customFormat="1">
      <c r="A708" s="13"/>
      <c r="B708" s="245"/>
      <c r="C708" s="246"/>
      <c r="D708" s="247" t="s">
        <v>218</v>
      </c>
      <c r="E708" s="248" t="s">
        <v>1</v>
      </c>
      <c r="F708" s="249" t="s">
        <v>3312</v>
      </c>
      <c r="G708" s="246"/>
      <c r="H708" s="248" t="s">
        <v>1</v>
      </c>
      <c r="I708" s="250"/>
      <c r="J708" s="246"/>
      <c r="K708" s="246"/>
      <c r="L708" s="251"/>
      <c r="M708" s="252"/>
      <c r="N708" s="253"/>
      <c r="O708" s="253"/>
      <c r="P708" s="253"/>
      <c r="Q708" s="253"/>
      <c r="R708" s="253"/>
      <c r="S708" s="253"/>
      <c r="T708" s="254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5" t="s">
        <v>218</v>
      </c>
      <c r="AU708" s="255" t="s">
        <v>85</v>
      </c>
      <c r="AV708" s="13" t="s">
        <v>83</v>
      </c>
      <c r="AW708" s="13" t="s">
        <v>32</v>
      </c>
      <c r="AX708" s="13" t="s">
        <v>76</v>
      </c>
      <c r="AY708" s="255" t="s">
        <v>205</v>
      </c>
    </row>
    <row r="709" s="13" customFormat="1">
      <c r="A709" s="13"/>
      <c r="B709" s="245"/>
      <c r="C709" s="246"/>
      <c r="D709" s="247" t="s">
        <v>218</v>
      </c>
      <c r="E709" s="248" t="s">
        <v>1</v>
      </c>
      <c r="F709" s="249" t="s">
        <v>3313</v>
      </c>
      <c r="G709" s="246"/>
      <c r="H709" s="248" t="s">
        <v>1</v>
      </c>
      <c r="I709" s="250"/>
      <c r="J709" s="246"/>
      <c r="K709" s="246"/>
      <c r="L709" s="251"/>
      <c r="M709" s="252"/>
      <c r="N709" s="253"/>
      <c r="O709" s="253"/>
      <c r="P709" s="253"/>
      <c r="Q709" s="253"/>
      <c r="R709" s="253"/>
      <c r="S709" s="253"/>
      <c r="T709" s="254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5" t="s">
        <v>218</v>
      </c>
      <c r="AU709" s="255" t="s">
        <v>85</v>
      </c>
      <c r="AV709" s="13" t="s">
        <v>83</v>
      </c>
      <c r="AW709" s="13" t="s">
        <v>32</v>
      </c>
      <c r="AX709" s="13" t="s">
        <v>76</v>
      </c>
      <c r="AY709" s="255" t="s">
        <v>205</v>
      </c>
    </row>
    <row r="710" s="13" customFormat="1">
      <c r="A710" s="13"/>
      <c r="B710" s="245"/>
      <c r="C710" s="246"/>
      <c r="D710" s="247" t="s">
        <v>218</v>
      </c>
      <c r="E710" s="248" t="s">
        <v>1</v>
      </c>
      <c r="F710" s="249" t="s">
        <v>222</v>
      </c>
      <c r="G710" s="246"/>
      <c r="H710" s="248" t="s">
        <v>1</v>
      </c>
      <c r="I710" s="250"/>
      <c r="J710" s="246"/>
      <c r="K710" s="246"/>
      <c r="L710" s="251"/>
      <c r="M710" s="252"/>
      <c r="N710" s="253"/>
      <c r="O710" s="253"/>
      <c r="P710" s="253"/>
      <c r="Q710" s="253"/>
      <c r="R710" s="253"/>
      <c r="S710" s="253"/>
      <c r="T710" s="254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5" t="s">
        <v>218</v>
      </c>
      <c r="AU710" s="255" t="s">
        <v>85</v>
      </c>
      <c r="AV710" s="13" t="s">
        <v>83</v>
      </c>
      <c r="AW710" s="13" t="s">
        <v>32</v>
      </c>
      <c r="AX710" s="13" t="s">
        <v>76</v>
      </c>
      <c r="AY710" s="255" t="s">
        <v>205</v>
      </c>
    </row>
    <row r="711" s="14" customFormat="1">
      <c r="A711" s="14"/>
      <c r="B711" s="256"/>
      <c r="C711" s="257"/>
      <c r="D711" s="247" t="s">
        <v>218</v>
      </c>
      <c r="E711" s="258" t="s">
        <v>1</v>
      </c>
      <c r="F711" s="259" t="s">
        <v>3314</v>
      </c>
      <c r="G711" s="257"/>
      <c r="H711" s="260">
        <v>65.944999999999993</v>
      </c>
      <c r="I711" s="261"/>
      <c r="J711" s="257"/>
      <c r="K711" s="257"/>
      <c r="L711" s="262"/>
      <c r="M711" s="263"/>
      <c r="N711" s="264"/>
      <c r="O711" s="264"/>
      <c r="P711" s="264"/>
      <c r="Q711" s="264"/>
      <c r="R711" s="264"/>
      <c r="S711" s="264"/>
      <c r="T711" s="265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66" t="s">
        <v>218</v>
      </c>
      <c r="AU711" s="266" t="s">
        <v>85</v>
      </c>
      <c r="AV711" s="14" t="s">
        <v>85</v>
      </c>
      <c r="AW711" s="14" t="s">
        <v>32</v>
      </c>
      <c r="AX711" s="14" t="s">
        <v>76</v>
      </c>
      <c r="AY711" s="266" t="s">
        <v>205</v>
      </c>
    </row>
    <row r="712" s="14" customFormat="1">
      <c r="A712" s="14"/>
      <c r="B712" s="256"/>
      <c r="C712" s="257"/>
      <c r="D712" s="247" t="s">
        <v>218</v>
      </c>
      <c r="E712" s="258" t="s">
        <v>1</v>
      </c>
      <c r="F712" s="259" t="s">
        <v>3315</v>
      </c>
      <c r="G712" s="257"/>
      <c r="H712" s="260">
        <v>3.5</v>
      </c>
      <c r="I712" s="261"/>
      <c r="J712" s="257"/>
      <c r="K712" s="257"/>
      <c r="L712" s="262"/>
      <c r="M712" s="263"/>
      <c r="N712" s="264"/>
      <c r="O712" s="264"/>
      <c r="P712" s="264"/>
      <c r="Q712" s="264"/>
      <c r="R712" s="264"/>
      <c r="S712" s="264"/>
      <c r="T712" s="265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66" t="s">
        <v>218</v>
      </c>
      <c r="AU712" s="266" t="s">
        <v>85</v>
      </c>
      <c r="AV712" s="14" t="s">
        <v>85</v>
      </c>
      <c r="AW712" s="14" t="s">
        <v>32</v>
      </c>
      <c r="AX712" s="14" t="s">
        <v>76</v>
      </c>
      <c r="AY712" s="266" t="s">
        <v>205</v>
      </c>
    </row>
    <row r="713" s="14" customFormat="1">
      <c r="A713" s="14"/>
      <c r="B713" s="256"/>
      <c r="C713" s="257"/>
      <c r="D713" s="247" t="s">
        <v>218</v>
      </c>
      <c r="E713" s="258" t="s">
        <v>1</v>
      </c>
      <c r="F713" s="259" t="s">
        <v>3316</v>
      </c>
      <c r="G713" s="257"/>
      <c r="H713" s="260">
        <v>57.402000000000001</v>
      </c>
      <c r="I713" s="261"/>
      <c r="J713" s="257"/>
      <c r="K713" s="257"/>
      <c r="L713" s="262"/>
      <c r="M713" s="263"/>
      <c r="N713" s="264"/>
      <c r="O713" s="264"/>
      <c r="P713" s="264"/>
      <c r="Q713" s="264"/>
      <c r="R713" s="264"/>
      <c r="S713" s="264"/>
      <c r="T713" s="265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66" t="s">
        <v>218</v>
      </c>
      <c r="AU713" s="266" t="s">
        <v>85</v>
      </c>
      <c r="AV713" s="14" t="s">
        <v>85</v>
      </c>
      <c r="AW713" s="14" t="s">
        <v>32</v>
      </c>
      <c r="AX713" s="14" t="s">
        <v>76</v>
      </c>
      <c r="AY713" s="266" t="s">
        <v>205</v>
      </c>
    </row>
    <row r="714" s="14" customFormat="1">
      <c r="A714" s="14"/>
      <c r="B714" s="256"/>
      <c r="C714" s="257"/>
      <c r="D714" s="247" t="s">
        <v>218</v>
      </c>
      <c r="E714" s="258" t="s">
        <v>1</v>
      </c>
      <c r="F714" s="259" t="s">
        <v>3317</v>
      </c>
      <c r="G714" s="257"/>
      <c r="H714" s="260">
        <v>52.704000000000001</v>
      </c>
      <c r="I714" s="261"/>
      <c r="J714" s="257"/>
      <c r="K714" s="257"/>
      <c r="L714" s="262"/>
      <c r="M714" s="263"/>
      <c r="N714" s="264"/>
      <c r="O714" s="264"/>
      <c r="P714" s="264"/>
      <c r="Q714" s="264"/>
      <c r="R714" s="264"/>
      <c r="S714" s="264"/>
      <c r="T714" s="265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66" t="s">
        <v>218</v>
      </c>
      <c r="AU714" s="266" t="s">
        <v>85</v>
      </c>
      <c r="AV714" s="14" t="s">
        <v>85</v>
      </c>
      <c r="AW714" s="14" t="s">
        <v>32</v>
      </c>
      <c r="AX714" s="14" t="s">
        <v>76</v>
      </c>
      <c r="AY714" s="266" t="s">
        <v>205</v>
      </c>
    </row>
    <row r="715" s="15" customFormat="1">
      <c r="A715" s="15"/>
      <c r="B715" s="267"/>
      <c r="C715" s="268"/>
      <c r="D715" s="247" t="s">
        <v>218</v>
      </c>
      <c r="E715" s="269" t="s">
        <v>1</v>
      </c>
      <c r="F715" s="270" t="s">
        <v>229</v>
      </c>
      <c r="G715" s="268"/>
      <c r="H715" s="271">
        <v>179.55099999999999</v>
      </c>
      <c r="I715" s="272"/>
      <c r="J715" s="268"/>
      <c r="K715" s="268"/>
      <c r="L715" s="273"/>
      <c r="M715" s="274"/>
      <c r="N715" s="275"/>
      <c r="O715" s="275"/>
      <c r="P715" s="275"/>
      <c r="Q715" s="275"/>
      <c r="R715" s="275"/>
      <c r="S715" s="275"/>
      <c r="T715" s="276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7" t="s">
        <v>218</v>
      </c>
      <c r="AU715" s="277" t="s">
        <v>85</v>
      </c>
      <c r="AV715" s="15" t="s">
        <v>213</v>
      </c>
      <c r="AW715" s="15" t="s">
        <v>32</v>
      </c>
      <c r="AX715" s="15" t="s">
        <v>83</v>
      </c>
      <c r="AY715" s="277" t="s">
        <v>205</v>
      </c>
    </row>
    <row r="716" s="14" customFormat="1">
      <c r="A716" s="14"/>
      <c r="B716" s="256"/>
      <c r="C716" s="257"/>
      <c r="D716" s="247" t="s">
        <v>218</v>
      </c>
      <c r="E716" s="257"/>
      <c r="F716" s="259" t="s">
        <v>3318</v>
      </c>
      <c r="G716" s="257"/>
      <c r="H716" s="260">
        <v>17.954999999999998</v>
      </c>
      <c r="I716" s="261"/>
      <c r="J716" s="257"/>
      <c r="K716" s="257"/>
      <c r="L716" s="262"/>
      <c r="M716" s="263"/>
      <c r="N716" s="264"/>
      <c r="O716" s="264"/>
      <c r="P716" s="264"/>
      <c r="Q716" s="264"/>
      <c r="R716" s="264"/>
      <c r="S716" s="264"/>
      <c r="T716" s="265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66" t="s">
        <v>218</v>
      </c>
      <c r="AU716" s="266" t="s">
        <v>85</v>
      </c>
      <c r="AV716" s="14" t="s">
        <v>85</v>
      </c>
      <c r="AW716" s="14" t="s">
        <v>4</v>
      </c>
      <c r="AX716" s="14" t="s">
        <v>83</v>
      </c>
      <c r="AY716" s="266" t="s">
        <v>205</v>
      </c>
    </row>
    <row r="717" s="2" customFormat="1" ht="24.15" customHeight="1">
      <c r="A717" s="39"/>
      <c r="B717" s="40"/>
      <c r="C717" s="227" t="s">
        <v>774</v>
      </c>
      <c r="D717" s="227" t="s">
        <v>208</v>
      </c>
      <c r="E717" s="228" t="s">
        <v>3319</v>
      </c>
      <c r="F717" s="229" t="s">
        <v>3320</v>
      </c>
      <c r="G717" s="230" t="s">
        <v>255</v>
      </c>
      <c r="H717" s="231">
        <v>89.775999999999996</v>
      </c>
      <c r="I717" s="232"/>
      <c r="J717" s="233">
        <f>ROUND(I717*H717,2)</f>
        <v>0</v>
      </c>
      <c r="K717" s="229" t="s">
        <v>212</v>
      </c>
      <c r="L717" s="45"/>
      <c r="M717" s="234" t="s">
        <v>1</v>
      </c>
      <c r="N717" s="235" t="s">
        <v>41</v>
      </c>
      <c r="O717" s="92"/>
      <c r="P717" s="236">
        <f>O717*H717</f>
        <v>0</v>
      </c>
      <c r="Q717" s="236">
        <v>0.00075000000000000002</v>
      </c>
      <c r="R717" s="236">
        <f>Q717*H717</f>
        <v>0.067332000000000003</v>
      </c>
      <c r="S717" s="236">
        <v>0</v>
      </c>
      <c r="T717" s="237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38" t="s">
        <v>303</v>
      </c>
      <c r="AT717" s="238" t="s">
        <v>208</v>
      </c>
      <c r="AU717" s="238" t="s">
        <v>85</v>
      </c>
      <c r="AY717" s="18" t="s">
        <v>205</v>
      </c>
      <c r="BE717" s="239">
        <f>IF(N717="základní",J717,0)</f>
        <v>0</v>
      </c>
      <c r="BF717" s="239">
        <f>IF(N717="snížená",J717,0)</f>
        <v>0</v>
      </c>
      <c r="BG717" s="239">
        <f>IF(N717="zákl. přenesená",J717,0)</f>
        <v>0</v>
      </c>
      <c r="BH717" s="239">
        <f>IF(N717="sníž. přenesená",J717,0)</f>
        <v>0</v>
      </c>
      <c r="BI717" s="239">
        <f>IF(N717="nulová",J717,0)</f>
        <v>0</v>
      </c>
      <c r="BJ717" s="18" t="s">
        <v>83</v>
      </c>
      <c r="BK717" s="239">
        <f>ROUND(I717*H717,2)</f>
        <v>0</v>
      </c>
      <c r="BL717" s="18" t="s">
        <v>303</v>
      </c>
      <c r="BM717" s="238" t="s">
        <v>3321</v>
      </c>
    </row>
    <row r="718" s="2" customFormat="1">
      <c r="A718" s="39"/>
      <c r="B718" s="40"/>
      <c r="C718" s="41"/>
      <c r="D718" s="240" t="s">
        <v>216</v>
      </c>
      <c r="E718" s="41"/>
      <c r="F718" s="241" t="s">
        <v>3322</v>
      </c>
      <c r="G718" s="41"/>
      <c r="H718" s="41"/>
      <c r="I718" s="242"/>
      <c r="J718" s="41"/>
      <c r="K718" s="41"/>
      <c r="L718" s="45"/>
      <c r="M718" s="243"/>
      <c r="N718" s="244"/>
      <c r="O718" s="92"/>
      <c r="P718" s="92"/>
      <c r="Q718" s="92"/>
      <c r="R718" s="92"/>
      <c r="S718" s="92"/>
      <c r="T718" s="93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T718" s="18" t="s">
        <v>216</v>
      </c>
      <c r="AU718" s="18" t="s">
        <v>85</v>
      </c>
    </row>
    <row r="719" s="13" customFormat="1">
      <c r="A719" s="13"/>
      <c r="B719" s="245"/>
      <c r="C719" s="246"/>
      <c r="D719" s="247" t="s">
        <v>218</v>
      </c>
      <c r="E719" s="248" t="s">
        <v>1</v>
      </c>
      <c r="F719" s="249" t="s">
        <v>554</v>
      </c>
      <c r="G719" s="246"/>
      <c r="H719" s="248" t="s">
        <v>1</v>
      </c>
      <c r="I719" s="250"/>
      <c r="J719" s="246"/>
      <c r="K719" s="246"/>
      <c r="L719" s="251"/>
      <c r="M719" s="252"/>
      <c r="N719" s="253"/>
      <c r="O719" s="253"/>
      <c r="P719" s="253"/>
      <c r="Q719" s="253"/>
      <c r="R719" s="253"/>
      <c r="S719" s="253"/>
      <c r="T719" s="254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5" t="s">
        <v>218</v>
      </c>
      <c r="AU719" s="255" t="s">
        <v>85</v>
      </c>
      <c r="AV719" s="13" t="s">
        <v>83</v>
      </c>
      <c r="AW719" s="13" t="s">
        <v>32</v>
      </c>
      <c r="AX719" s="13" t="s">
        <v>76</v>
      </c>
      <c r="AY719" s="255" t="s">
        <v>205</v>
      </c>
    </row>
    <row r="720" s="13" customFormat="1">
      <c r="A720" s="13"/>
      <c r="B720" s="245"/>
      <c r="C720" s="246"/>
      <c r="D720" s="247" t="s">
        <v>218</v>
      </c>
      <c r="E720" s="248" t="s">
        <v>1</v>
      </c>
      <c r="F720" s="249" t="s">
        <v>3306</v>
      </c>
      <c r="G720" s="246"/>
      <c r="H720" s="248" t="s">
        <v>1</v>
      </c>
      <c r="I720" s="250"/>
      <c r="J720" s="246"/>
      <c r="K720" s="246"/>
      <c r="L720" s="251"/>
      <c r="M720" s="252"/>
      <c r="N720" s="253"/>
      <c r="O720" s="253"/>
      <c r="P720" s="253"/>
      <c r="Q720" s="253"/>
      <c r="R720" s="253"/>
      <c r="S720" s="253"/>
      <c r="T720" s="254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5" t="s">
        <v>218</v>
      </c>
      <c r="AU720" s="255" t="s">
        <v>85</v>
      </c>
      <c r="AV720" s="13" t="s">
        <v>83</v>
      </c>
      <c r="AW720" s="13" t="s">
        <v>32</v>
      </c>
      <c r="AX720" s="13" t="s">
        <v>76</v>
      </c>
      <c r="AY720" s="255" t="s">
        <v>205</v>
      </c>
    </row>
    <row r="721" s="13" customFormat="1">
      <c r="A721" s="13"/>
      <c r="B721" s="245"/>
      <c r="C721" s="246"/>
      <c r="D721" s="247" t="s">
        <v>218</v>
      </c>
      <c r="E721" s="248" t="s">
        <v>1</v>
      </c>
      <c r="F721" s="249" t="s">
        <v>3161</v>
      </c>
      <c r="G721" s="246"/>
      <c r="H721" s="248" t="s">
        <v>1</v>
      </c>
      <c r="I721" s="250"/>
      <c r="J721" s="246"/>
      <c r="K721" s="246"/>
      <c r="L721" s="251"/>
      <c r="M721" s="252"/>
      <c r="N721" s="253"/>
      <c r="O721" s="253"/>
      <c r="P721" s="253"/>
      <c r="Q721" s="253"/>
      <c r="R721" s="253"/>
      <c r="S721" s="253"/>
      <c r="T721" s="254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5" t="s">
        <v>218</v>
      </c>
      <c r="AU721" s="255" t="s">
        <v>85</v>
      </c>
      <c r="AV721" s="13" t="s">
        <v>83</v>
      </c>
      <c r="AW721" s="13" t="s">
        <v>32</v>
      </c>
      <c r="AX721" s="13" t="s">
        <v>76</v>
      </c>
      <c r="AY721" s="255" t="s">
        <v>205</v>
      </c>
    </row>
    <row r="722" s="13" customFormat="1">
      <c r="A722" s="13"/>
      <c r="B722" s="245"/>
      <c r="C722" s="246"/>
      <c r="D722" s="247" t="s">
        <v>218</v>
      </c>
      <c r="E722" s="248" t="s">
        <v>1</v>
      </c>
      <c r="F722" s="249" t="s">
        <v>222</v>
      </c>
      <c r="G722" s="246"/>
      <c r="H722" s="248" t="s">
        <v>1</v>
      </c>
      <c r="I722" s="250"/>
      <c r="J722" s="246"/>
      <c r="K722" s="246"/>
      <c r="L722" s="251"/>
      <c r="M722" s="252"/>
      <c r="N722" s="253"/>
      <c r="O722" s="253"/>
      <c r="P722" s="253"/>
      <c r="Q722" s="253"/>
      <c r="R722" s="253"/>
      <c r="S722" s="253"/>
      <c r="T722" s="254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5" t="s">
        <v>218</v>
      </c>
      <c r="AU722" s="255" t="s">
        <v>85</v>
      </c>
      <c r="AV722" s="13" t="s">
        <v>83</v>
      </c>
      <c r="AW722" s="13" t="s">
        <v>32</v>
      </c>
      <c r="AX722" s="13" t="s">
        <v>76</v>
      </c>
      <c r="AY722" s="255" t="s">
        <v>205</v>
      </c>
    </row>
    <row r="723" s="13" customFormat="1">
      <c r="A723" s="13"/>
      <c r="B723" s="245"/>
      <c r="C723" s="246"/>
      <c r="D723" s="247" t="s">
        <v>218</v>
      </c>
      <c r="E723" s="248" t="s">
        <v>1</v>
      </c>
      <c r="F723" s="249" t="s">
        <v>3312</v>
      </c>
      <c r="G723" s="246"/>
      <c r="H723" s="248" t="s">
        <v>1</v>
      </c>
      <c r="I723" s="250"/>
      <c r="J723" s="246"/>
      <c r="K723" s="246"/>
      <c r="L723" s="251"/>
      <c r="M723" s="252"/>
      <c r="N723" s="253"/>
      <c r="O723" s="253"/>
      <c r="P723" s="253"/>
      <c r="Q723" s="253"/>
      <c r="R723" s="253"/>
      <c r="S723" s="253"/>
      <c r="T723" s="254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5" t="s">
        <v>218</v>
      </c>
      <c r="AU723" s="255" t="s">
        <v>85</v>
      </c>
      <c r="AV723" s="13" t="s">
        <v>83</v>
      </c>
      <c r="AW723" s="13" t="s">
        <v>32</v>
      </c>
      <c r="AX723" s="13" t="s">
        <v>76</v>
      </c>
      <c r="AY723" s="255" t="s">
        <v>205</v>
      </c>
    </row>
    <row r="724" s="13" customFormat="1">
      <c r="A724" s="13"/>
      <c r="B724" s="245"/>
      <c r="C724" s="246"/>
      <c r="D724" s="247" t="s">
        <v>218</v>
      </c>
      <c r="E724" s="248" t="s">
        <v>1</v>
      </c>
      <c r="F724" s="249" t="s">
        <v>3313</v>
      </c>
      <c r="G724" s="246"/>
      <c r="H724" s="248" t="s">
        <v>1</v>
      </c>
      <c r="I724" s="250"/>
      <c r="J724" s="246"/>
      <c r="K724" s="246"/>
      <c r="L724" s="251"/>
      <c r="M724" s="252"/>
      <c r="N724" s="253"/>
      <c r="O724" s="253"/>
      <c r="P724" s="253"/>
      <c r="Q724" s="253"/>
      <c r="R724" s="253"/>
      <c r="S724" s="253"/>
      <c r="T724" s="254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5" t="s">
        <v>218</v>
      </c>
      <c r="AU724" s="255" t="s">
        <v>85</v>
      </c>
      <c r="AV724" s="13" t="s">
        <v>83</v>
      </c>
      <c r="AW724" s="13" t="s">
        <v>32</v>
      </c>
      <c r="AX724" s="13" t="s">
        <v>76</v>
      </c>
      <c r="AY724" s="255" t="s">
        <v>205</v>
      </c>
    </row>
    <row r="725" s="13" customFormat="1">
      <c r="A725" s="13"/>
      <c r="B725" s="245"/>
      <c r="C725" s="246"/>
      <c r="D725" s="247" t="s">
        <v>218</v>
      </c>
      <c r="E725" s="248" t="s">
        <v>1</v>
      </c>
      <c r="F725" s="249" t="s">
        <v>222</v>
      </c>
      <c r="G725" s="246"/>
      <c r="H725" s="248" t="s">
        <v>1</v>
      </c>
      <c r="I725" s="250"/>
      <c r="J725" s="246"/>
      <c r="K725" s="246"/>
      <c r="L725" s="251"/>
      <c r="M725" s="252"/>
      <c r="N725" s="253"/>
      <c r="O725" s="253"/>
      <c r="P725" s="253"/>
      <c r="Q725" s="253"/>
      <c r="R725" s="253"/>
      <c r="S725" s="253"/>
      <c r="T725" s="254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5" t="s">
        <v>218</v>
      </c>
      <c r="AU725" s="255" t="s">
        <v>85</v>
      </c>
      <c r="AV725" s="13" t="s">
        <v>83</v>
      </c>
      <c r="AW725" s="13" t="s">
        <v>32</v>
      </c>
      <c r="AX725" s="13" t="s">
        <v>76</v>
      </c>
      <c r="AY725" s="255" t="s">
        <v>205</v>
      </c>
    </row>
    <row r="726" s="14" customFormat="1">
      <c r="A726" s="14"/>
      <c r="B726" s="256"/>
      <c r="C726" s="257"/>
      <c r="D726" s="247" t="s">
        <v>218</v>
      </c>
      <c r="E726" s="258" t="s">
        <v>1</v>
      </c>
      <c r="F726" s="259" t="s">
        <v>3314</v>
      </c>
      <c r="G726" s="257"/>
      <c r="H726" s="260">
        <v>65.944999999999993</v>
      </c>
      <c r="I726" s="261"/>
      <c r="J726" s="257"/>
      <c r="K726" s="257"/>
      <c r="L726" s="262"/>
      <c r="M726" s="263"/>
      <c r="N726" s="264"/>
      <c r="O726" s="264"/>
      <c r="P726" s="264"/>
      <c r="Q726" s="264"/>
      <c r="R726" s="264"/>
      <c r="S726" s="264"/>
      <c r="T726" s="265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66" t="s">
        <v>218</v>
      </c>
      <c r="AU726" s="266" t="s">
        <v>85</v>
      </c>
      <c r="AV726" s="14" t="s">
        <v>85</v>
      </c>
      <c r="AW726" s="14" t="s">
        <v>32</v>
      </c>
      <c r="AX726" s="14" t="s">
        <v>76</v>
      </c>
      <c r="AY726" s="266" t="s">
        <v>205</v>
      </c>
    </row>
    <row r="727" s="14" customFormat="1">
      <c r="A727" s="14"/>
      <c r="B727" s="256"/>
      <c r="C727" s="257"/>
      <c r="D727" s="247" t="s">
        <v>218</v>
      </c>
      <c r="E727" s="258" t="s">
        <v>1</v>
      </c>
      <c r="F727" s="259" t="s">
        <v>3315</v>
      </c>
      <c r="G727" s="257"/>
      <c r="H727" s="260">
        <v>3.5</v>
      </c>
      <c r="I727" s="261"/>
      <c r="J727" s="257"/>
      <c r="K727" s="257"/>
      <c r="L727" s="262"/>
      <c r="M727" s="263"/>
      <c r="N727" s="264"/>
      <c r="O727" s="264"/>
      <c r="P727" s="264"/>
      <c r="Q727" s="264"/>
      <c r="R727" s="264"/>
      <c r="S727" s="264"/>
      <c r="T727" s="265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66" t="s">
        <v>218</v>
      </c>
      <c r="AU727" s="266" t="s">
        <v>85</v>
      </c>
      <c r="AV727" s="14" t="s">
        <v>85</v>
      </c>
      <c r="AW727" s="14" t="s">
        <v>32</v>
      </c>
      <c r="AX727" s="14" t="s">
        <v>76</v>
      </c>
      <c r="AY727" s="266" t="s">
        <v>205</v>
      </c>
    </row>
    <row r="728" s="14" customFormat="1">
      <c r="A728" s="14"/>
      <c r="B728" s="256"/>
      <c r="C728" s="257"/>
      <c r="D728" s="247" t="s">
        <v>218</v>
      </c>
      <c r="E728" s="258" t="s">
        <v>1</v>
      </c>
      <c r="F728" s="259" t="s">
        <v>3316</v>
      </c>
      <c r="G728" s="257"/>
      <c r="H728" s="260">
        <v>57.402000000000001</v>
      </c>
      <c r="I728" s="261"/>
      <c r="J728" s="257"/>
      <c r="K728" s="257"/>
      <c r="L728" s="262"/>
      <c r="M728" s="263"/>
      <c r="N728" s="264"/>
      <c r="O728" s="264"/>
      <c r="P728" s="264"/>
      <c r="Q728" s="264"/>
      <c r="R728" s="264"/>
      <c r="S728" s="264"/>
      <c r="T728" s="265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66" t="s">
        <v>218</v>
      </c>
      <c r="AU728" s="266" t="s">
        <v>85</v>
      </c>
      <c r="AV728" s="14" t="s">
        <v>85</v>
      </c>
      <c r="AW728" s="14" t="s">
        <v>32</v>
      </c>
      <c r="AX728" s="14" t="s">
        <v>76</v>
      </c>
      <c r="AY728" s="266" t="s">
        <v>205</v>
      </c>
    </row>
    <row r="729" s="14" customFormat="1">
      <c r="A729" s="14"/>
      <c r="B729" s="256"/>
      <c r="C729" s="257"/>
      <c r="D729" s="247" t="s">
        <v>218</v>
      </c>
      <c r="E729" s="258" t="s">
        <v>1</v>
      </c>
      <c r="F729" s="259" t="s">
        <v>3317</v>
      </c>
      <c r="G729" s="257"/>
      <c r="H729" s="260">
        <v>52.704000000000001</v>
      </c>
      <c r="I729" s="261"/>
      <c r="J729" s="257"/>
      <c r="K729" s="257"/>
      <c r="L729" s="262"/>
      <c r="M729" s="263"/>
      <c r="N729" s="264"/>
      <c r="O729" s="264"/>
      <c r="P729" s="264"/>
      <c r="Q729" s="264"/>
      <c r="R729" s="264"/>
      <c r="S729" s="264"/>
      <c r="T729" s="265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66" t="s">
        <v>218</v>
      </c>
      <c r="AU729" s="266" t="s">
        <v>85</v>
      </c>
      <c r="AV729" s="14" t="s">
        <v>85</v>
      </c>
      <c r="AW729" s="14" t="s">
        <v>32</v>
      </c>
      <c r="AX729" s="14" t="s">
        <v>76</v>
      </c>
      <c r="AY729" s="266" t="s">
        <v>205</v>
      </c>
    </row>
    <row r="730" s="15" customFormat="1">
      <c r="A730" s="15"/>
      <c r="B730" s="267"/>
      <c r="C730" s="268"/>
      <c r="D730" s="247" t="s">
        <v>218</v>
      </c>
      <c r="E730" s="269" t="s">
        <v>1</v>
      </c>
      <c r="F730" s="270" t="s">
        <v>229</v>
      </c>
      <c r="G730" s="268"/>
      <c r="H730" s="271">
        <v>179.55099999999999</v>
      </c>
      <c r="I730" s="272"/>
      <c r="J730" s="268"/>
      <c r="K730" s="268"/>
      <c r="L730" s="273"/>
      <c r="M730" s="274"/>
      <c r="N730" s="275"/>
      <c r="O730" s="275"/>
      <c r="P730" s="275"/>
      <c r="Q730" s="275"/>
      <c r="R730" s="275"/>
      <c r="S730" s="275"/>
      <c r="T730" s="276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T730" s="277" t="s">
        <v>218</v>
      </c>
      <c r="AU730" s="277" t="s">
        <v>85</v>
      </c>
      <c r="AV730" s="15" t="s">
        <v>213</v>
      </c>
      <c r="AW730" s="15" t="s">
        <v>32</v>
      </c>
      <c r="AX730" s="15" t="s">
        <v>83</v>
      </c>
      <c r="AY730" s="277" t="s">
        <v>205</v>
      </c>
    </row>
    <row r="731" s="14" customFormat="1">
      <c r="A731" s="14"/>
      <c r="B731" s="256"/>
      <c r="C731" s="257"/>
      <c r="D731" s="247" t="s">
        <v>218</v>
      </c>
      <c r="E731" s="257"/>
      <c r="F731" s="259" t="s">
        <v>3323</v>
      </c>
      <c r="G731" s="257"/>
      <c r="H731" s="260">
        <v>89.775999999999996</v>
      </c>
      <c r="I731" s="261"/>
      <c r="J731" s="257"/>
      <c r="K731" s="257"/>
      <c r="L731" s="262"/>
      <c r="M731" s="263"/>
      <c r="N731" s="264"/>
      <c r="O731" s="264"/>
      <c r="P731" s="264"/>
      <c r="Q731" s="264"/>
      <c r="R731" s="264"/>
      <c r="S731" s="264"/>
      <c r="T731" s="265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66" t="s">
        <v>218</v>
      </c>
      <c r="AU731" s="266" t="s">
        <v>85</v>
      </c>
      <c r="AV731" s="14" t="s">
        <v>85</v>
      </c>
      <c r="AW731" s="14" t="s">
        <v>4</v>
      </c>
      <c r="AX731" s="14" t="s">
        <v>83</v>
      </c>
      <c r="AY731" s="266" t="s">
        <v>205</v>
      </c>
    </row>
    <row r="732" s="2" customFormat="1" ht="24.15" customHeight="1">
      <c r="A732" s="39"/>
      <c r="B732" s="40"/>
      <c r="C732" s="227" t="s">
        <v>779</v>
      </c>
      <c r="D732" s="227" t="s">
        <v>208</v>
      </c>
      <c r="E732" s="228" t="s">
        <v>3324</v>
      </c>
      <c r="F732" s="229" t="s">
        <v>3325</v>
      </c>
      <c r="G732" s="230" t="s">
        <v>255</v>
      </c>
      <c r="H732" s="231">
        <v>53.865000000000002</v>
      </c>
      <c r="I732" s="232"/>
      <c r="J732" s="233">
        <f>ROUND(I732*H732,2)</f>
        <v>0</v>
      </c>
      <c r="K732" s="229" t="s">
        <v>212</v>
      </c>
      <c r="L732" s="45"/>
      <c r="M732" s="234" t="s">
        <v>1</v>
      </c>
      <c r="N732" s="235" t="s">
        <v>41</v>
      </c>
      <c r="O732" s="92"/>
      <c r="P732" s="236">
        <f>O732*H732</f>
        <v>0</v>
      </c>
      <c r="Q732" s="236">
        <v>0.00115</v>
      </c>
      <c r="R732" s="236">
        <f>Q732*H732</f>
        <v>0.06194475</v>
      </c>
      <c r="S732" s="236">
        <v>0</v>
      </c>
      <c r="T732" s="237">
        <f>S732*H732</f>
        <v>0</v>
      </c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R732" s="238" t="s">
        <v>303</v>
      </c>
      <c r="AT732" s="238" t="s">
        <v>208</v>
      </c>
      <c r="AU732" s="238" t="s">
        <v>85</v>
      </c>
      <c r="AY732" s="18" t="s">
        <v>205</v>
      </c>
      <c r="BE732" s="239">
        <f>IF(N732="základní",J732,0)</f>
        <v>0</v>
      </c>
      <c r="BF732" s="239">
        <f>IF(N732="snížená",J732,0)</f>
        <v>0</v>
      </c>
      <c r="BG732" s="239">
        <f>IF(N732="zákl. přenesená",J732,0)</f>
        <v>0</v>
      </c>
      <c r="BH732" s="239">
        <f>IF(N732="sníž. přenesená",J732,0)</f>
        <v>0</v>
      </c>
      <c r="BI732" s="239">
        <f>IF(N732="nulová",J732,0)</f>
        <v>0</v>
      </c>
      <c r="BJ732" s="18" t="s">
        <v>83</v>
      </c>
      <c r="BK732" s="239">
        <f>ROUND(I732*H732,2)</f>
        <v>0</v>
      </c>
      <c r="BL732" s="18" t="s">
        <v>303</v>
      </c>
      <c r="BM732" s="238" t="s">
        <v>3326</v>
      </c>
    </row>
    <row r="733" s="2" customFormat="1">
      <c r="A733" s="39"/>
      <c r="B733" s="40"/>
      <c r="C733" s="41"/>
      <c r="D733" s="240" t="s">
        <v>216</v>
      </c>
      <c r="E733" s="41"/>
      <c r="F733" s="241" t="s">
        <v>3327</v>
      </c>
      <c r="G733" s="41"/>
      <c r="H733" s="41"/>
      <c r="I733" s="242"/>
      <c r="J733" s="41"/>
      <c r="K733" s="41"/>
      <c r="L733" s="45"/>
      <c r="M733" s="243"/>
      <c r="N733" s="244"/>
      <c r="O733" s="92"/>
      <c r="P733" s="92"/>
      <c r="Q733" s="92"/>
      <c r="R733" s="92"/>
      <c r="S733" s="92"/>
      <c r="T733" s="93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T733" s="18" t="s">
        <v>216</v>
      </c>
      <c r="AU733" s="18" t="s">
        <v>85</v>
      </c>
    </row>
    <row r="734" s="13" customFormat="1">
      <c r="A734" s="13"/>
      <c r="B734" s="245"/>
      <c r="C734" s="246"/>
      <c r="D734" s="247" t="s">
        <v>218</v>
      </c>
      <c r="E734" s="248" t="s">
        <v>1</v>
      </c>
      <c r="F734" s="249" t="s">
        <v>554</v>
      </c>
      <c r="G734" s="246"/>
      <c r="H734" s="248" t="s">
        <v>1</v>
      </c>
      <c r="I734" s="250"/>
      <c r="J734" s="246"/>
      <c r="K734" s="246"/>
      <c r="L734" s="251"/>
      <c r="M734" s="252"/>
      <c r="N734" s="253"/>
      <c r="O734" s="253"/>
      <c r="P734" s="253"/>
      <c r="Q734" s="253"/>
      <c r="R734" s="253"/>
      <c r="S734" s="253"/>
      <c r="T734" s="254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5" t="s">
        <v>218</v>
      </c>
      <c r="AU734" s="255" t="s">
        <v>85</v>
      </c>
      <c r="AV734" s="13" t="s">
        <v>83</v>
      </c>
      <c r="AW734" s="13" t="s">
        <v>32</v>
      </c>
      <c r="AX734" s="13" t="s">
        <v>76</v>
      </c>
      <c r="AY734" s="255" t="s">
        <v>205</v>
      </c>
    </row>
    <row r="735" s="13" customFormat="1">
      <c r="A735" s="13"/>
      <c r="B735" s="245"/>
      <c r="C735" s="246"/>
      <c r="D735" s="247" t="s">
        <v>218</v>
      </c>
      <c r="E735" s="248" t="s">
        <v>1</v>
      </c>
      <c r="F735" s="249" t="s">
        <v>3306</v>
      </c>
      <c r="G735" s="246"/>
      <c r="H735" s="248" t="s">
        <v>1</v>
      </c>
      <c r="I735" s="250"/>
      <c r="J735" s="246"/>
      <c r="K735" s="246"/>
      <c r="L735" s="251"/>
      <c r="M735" s="252"/>
      <c r="N735" s="253"/>
      <c r="O735" s="253"/>
      <c r="P735" s="253"/>
      <c r="Q735" s="253"/>
      <c r="R735" s="253"/>
      <c r="S735" s="253"/>
      <c r="T735" s="254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5" t="s">
        <v>218</v>
      </c>
      <c r="AU735" s="255" t="s">
        <v>85</v>
      </c>
      <c r="AV735" s="13" t="s">
        <v>83</v>
      </c>
      <c r="AW735" s="13" t="s">
        <v>32</v>
      </c>
      <c r="AX735" s="13" t="s">
        <v>76</v>
      </c>
      <c r="AY735" s="255" t="s">
        <v>205</v>
      </c>
    </row>
    <row r="736" s="13" customFormat="1">
      <c r="A736" s="13"/>
      <c r="B736" s="245"/>
      <c r="C736" s="246"/>
      <c r="D736" s="247" t="s">
        <v>218</v>
      </c>
      <c r="E736" s="248" t="s">
        <v>1</v>
      </c>
      <c r="F736" s="249" t="s">
        <v>3161</v>
      </c>
      <c r="G736" s="246"/>
      <c r="H736" s="248" t="s">
        <v>1</v>
      </c>
      <c r="I736" s="250"/>
      <c r="J736" s="246"/>
      <c r="K736" s="246"/>
      <c r="L736" s="251"/>
      <c r="M736" s="252"/>
      <c r="N736" s="253"/>
      <c r="O736" s="253"/>
      <c r="P736" s="253"/>
      <c r="Q736" s="253"/>
      <c r="R736" s="253"/>
      <c r="S736" s="253"/>
      <c r="T736" s="254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5" t="s">
        <v>218</v>
      </c>
      <c r="AU736" s="255" t="s">
        <v>85</v>
      </c>
      <c r="AV736" s="13" t="s">
        <v>83</v>
      </c>
      <c r="AW736" s="13" t="s">
        <v>32</v>
      </c>
      <c r="AX736" s="13" t="s">
        <v>76</v>
      </c>
      <c r="AY736" s="255" t="s">
        <v>205</v>
      </c>
    </row>
    <row r="737" s="13" customFormat="1">
      <c r="A737" s="13"/>
      <c r="B737" s="245"/>
      <c r="C737" s="246"/>
      <c r="D737" s="247" t="s">
        <v>218</v>
      </c>
      <c r="E737" s="248" t="s">
        <v>1</v>
      </c>
      <c r="F737" s="249" t="s">
        <v>222</v>
      </c>
      <c r="G737" s="246"/>
      <c r="H737" s="248" t="s">
        <v>1</v>
      </c>
      <c r="I737" s="250"/>
      <c r="J737" s="246"/>
      <c r="K737" s="246"/>
      <c r="L737" s="251"/>
      <c r="M737" s="252"/>
      <c r="N737" s="253"/>
      <c r="O737" s="253"/>
      <c r="P737" s="253"/>
      <c r="Q737" s="253"/>
      <c r="R737" s="253"/>
      <c r="S737" s="253"/>
      <c r="T737" s="254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5" t="s">
        <v>218</v>
      </c>
      <c r="AU737" s="255" t="s">
        <v>85</v>
      </c>
      <c r="AV737" s="13" t="s">
        <v>83</v>
      </c>
      <c r="AW737" s="13" t="s">
        <v>32</v>
      </c>
      <c r="AX737" s="13" t="s">
        <v>76</v>
      </c>
      <c r="AY737" s="255" t="s">
        <v>205</v>
      </c>
    </row>
    <row r="738" s="13" customFormat="1">
      <c r="A738" s="13"/>
      <c r="B738" s="245"/>
      <c r="C738" s="246"/>
      <c r="D738" s="247" t="s">
        <v>218</v>
      </c>
      <c r="E738" s="248" t="s">
        <v>1</v>
      </c>
      <c r="F738" s="249" t="s">
        <v>3312</v>
      </c>
      <c r="G738" s="246"/>
      <c r="H738" s="248" t="s">
        <v>1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5" t="s">
        <v>218</v>
      </c>
      <c r="AU738" s="255" t="s">
        <v>85</v>
      </c>
      <c r="AV738" s="13" t="s">
        <v>83</v>
      </c>
      <c r="AW738" s="13" t="s">
        <v>32</v>
      </c>
      <c r="AX738" s="13" t="s">
        <v>76</v>
      </c>
      <c r="AY738" s="255" t="s">
        <v>205</v>
      </c>
    </row>
    <row r="739" s="13" customFormat="1">
      <c r="A739" s="13"/>
      <c r="B739" s="245"/>
      <c r="C739" s="246"/>
      <c r="D739" s="247" t="s">
        <v>218</v>
      </c>
      <c r="E739" s="248" t="s">
        <v>1</v>
      </c>
      <c r="F739" s="249" t="s">
        <v>3313</v>
      </c>
      <c r="G739" s="246"/>
      <c r="H739" s="248" t="s">
        <v>1</v>
      </c>
      <c r="I739" s="250"/>
      <c r="J739" s="246"/>
      <c r="K739" s="246"/>
      <c r="L739" s="251"/>
      <c r="M739" s="252"/>
      <c r="N739" s="253"/>
      <c r="O739" s="253"/>
      <c r="P739" s="253"/>
      <c r="Q739" s="253"/>
      <c r="R739" s="253"/>
      <c r="S739" s="253"/>
      <c r="T739" s="254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5" t="s">
        <v>218</v>
      </c>
      <c r="AU739" s="255" t="s">
        <v>85</v>
      </c>
      <c r="AV739" s="13" t="s">
        <v>83</v>
      </c>
      <c r="AW739" s="13" t="s">
        <v>32</v>
      </c>
      <c r="AX739" s="13" t="s">
        <v>76</v>
      </c>
      <c r="AY739" s="255" t="s">
        <v>205</v>
      </c>
    </row>
    <row r="740" s="13" customFormat="1">
      <c r="A740" s="13"/>
      <c r="B740" s="245"/>
      <c r="C740" s="246"/>
      <c r="D740" s="247" t="s">
        <v>218</v>
      </c>
      <c r="E740" s="248" t="s">
        <v>1</v>
      </c>
      <c r="F740" s="249" t="s">
        <v>222</v>
      </c>
      <c r="G740" s="246"/>
      <c r="H740" s="248" t="s">
        <v>1</v>
      </c>
      <c r="I740" s="250"/>
      <c r="J740" s="246"/>
      <c r="K740" s="246"/>
      <c r="L740" s="251"/>
      <c r="M740" s="252"/>
      <c r="N740" s="253"/>
      <c r="O740" s="253"/>
      <c r="P740" s="253"/>
      <c r="Q740" s="253"/>
      <c r="R740" s="253"/>
      <c r="S740" s="253"/>
      <c r="T740" s="254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5" t="s">
        <v>218</v>
      </c>
      <c r="AU740" s="255" t="s">
        <v>85</v>
      </c>
      <c r="AV740" s="13" t="s">
        <v>83</v>
      </c>
      <c r="AW740" s="13" t="s">
        <v>32</v>
      </c>
      <c r="AX740" s="13" t="s">
        <v>76</v>
      </c>
      <c r="AY740" s="255" t="s">
        <v>205</v>
      </c>
    </row>
    <row r="741" s="14" customFormat="1">
      <c r="A741" s="14"/>
      <c r="B741" s="256"/>
      <c r="C741" s="257"/>
      <c r="D741" s="247" t="s">
        <v>218</v>
      </c>
      <c r="E741" s="258" t="s">
        <v>1</v>
      </c>
      <c r="F741" s="259" t="s">
        <v>3314</v>
      </c>
      <c r="G741" s="257"/>
      <c r="H741" s="260">
        <v>65.944999999999993</v>
      </c>
      <c r="I741" s="261"/>
      <c r="J741" s="257"/>
      <c r="K741" s="257"/>
      <c r="L741" s="262"/>
      <c r="M741" s="263"/>
      <c r="N741" s="264"/>
      <c r="O741" s="264"/>
      <c r="P741" s="264"/>
      <c r="Q741" s="264"/>
      <c r="R741" s="264"/>
      <c r="S741" s="264"/>
      <c r="T741" s="265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66" t="s">
        <v>218</v>
      </c>
      <c r="AU741" s="266" t="s">
        <v>85</v>
      </c>
      <c r="AV741" s="14" t="s">
        <v>85</v>
      </c>
      <c r="AW741" s="14" t="s">
        <v>32</v>
      </c>
      <c r="AX741" s="14" t="s">
        <v>76</v>
      </c>
      <c r="AY741" s="266" t="s">
        <v>205</v>
      </c>
    </row>
    <row r="742" s="14" customFormat="1">
      <c r="A742" s="14"/>
      <c r="B742" s="256"/>
      <c r="C742" s="257"/>
      <c r="D742" s="247" t="s">
        <v>218</v>
      </c>
      <c r="E742" s="258" t="s">
        <v>1</v>
      </c>
      <c r="F742" s="259" t="s">
        <v>3315</v>
      </c>
      <c r="G742" s="257"/>
      <c r="H742" s="260">
        <v>3.5</v>
      </c>
      <c r="I742" s="261"/>
      <c r="J742" s="257"/>
      <c r="K742" s="257"/>
      <c r="L742" s="262"/>
      <c r="M742" s="263"/>
      <c r="N742" s="264"/>
      <c r="O742" s="264"/>
      <c r="P742" s="264"/>
      <c r="Q742" s="264"/>
      <c r="R742" s="264"/>
      <c r="S742" s="264"/>
      <c r="T742" s="265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66" t="s">
        <v>218</v>
      </c>
      <c r="AU742" s="266" t="s">
        <v>85</v>
      </c>
      <c r="AV742" s="14" t="s">
        <v>85</v>
      </c>
      <c r="AW742" s="14" t="s">
        <v>32</v>
      </c>
      <c r="AX742" s="14" t="s">
        <v>76</v>
      </c>
      <c r="AY742" s="266" t="s">
        <v>205</v>
      </c>
    </row>
    <row r="743" s="14" customFormat="1">
      <c r="A743" s="14"/>
      <c r="B743" s="256"/>
      <c r="C743" s="257"/>
      <c r="D743" s="247" t="s">
        <v>218</v>
      </c>
      <c r="E743" s="258" t="s">
        <v>1</v>
      </c>
      <c r="F743" s="259" t="s">
        <v>3316</v>
      </c>
      <c r="G743" s="257"/>
      <c r="H743" s="260">
        <v>57.402000000000001</v>
      </c>
      <c r="I743" s="261"/>
      <c r="J743" s="257"/>
      <c r="K743" s="257"/>
      <c r="L743" s="262"/>
      <c r="M743" s="263"/>
      <c r="N743" s="264"/>
      <c r="O743" s="264"/>
      <c r="P743" s="264"/>
      <c r="Q743" s="264"/>
      <c r="R743" s="264"/>
      <c r="S743" s="264"/>
      <c r="T743" s="265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66" t="s">
        <v>218</v>
      </c>
      <c r="AU743" s="266" t="s">
        <v>85</v>
      </c>
      <c r="AV743" s="14" t="s">
        <v>85</v>
      </c>
      <c r="AW743" s="14" t="s">
        <v>32</v>
      </c>
      <c r="AX743" s="14" t="s">
        <v>76</v>
      </c>
      <c r="AY743" s="266" t="s">
        <v>205</v>
      </c>
    </row>
    <row r="744" s="14" customFormat="1">
      <c r="A744" s="14"/>
      <c r="B744" s="256"/>
      <c r="C744" s="257"/>
      <c r="D744" s="247" t="s">
        <v>218</v>
      </c>
      <c r="E744" s="258" t="s">
        <v>1</v>
      </c>
      <c r="F744" s="259" t="s">
        <v>3317</v>
      </c>
      <c r="G744" s="257"/>
      <c r="H744" s="260">
        <v>52.704000000000001</v>
      </c>
      <c r="I744" s="261"/>
      <c r="J744" s="257"/>
      <c r="K744" s="257"/>
      <c r="L744" s="262"/>
      <c r="M744" s="263"/>
      <c r="N744" s="264"/>
      <c r="O744" s="264"/>
      <c r="P744" s="264"/>
      <c r="Q744" s="264"/>
      <c r="R744" s="264"/>
      <c r="S744" s="264"/>
      <c r="T744" s="265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66" t="s">
        <v>218</v>
      </c>
      <c r="AU744" s="266" t="s">
        <v>85</v>
      </c>
      <c r="AV744" s="14" t="s">
        <v>85</v>
      </c>
      <c r="AW744" s="14" t="s">
        <v>32</v>
      </c>
      <c r="AX744" s="14" t="s">
        <v>76</v>
      </c>
      <c r="AY744" s="266" t="s">
        <v>205</v>
      </c>
    </row>
    <row r="745" s="15" customFormat="1">
      <c r="A745" s="15"/>
      <c r="B745" s="267"/>
      <c r="C745" s="268"/>
      <c r="D745" s="247" t="s">
        <v>218</v>
      </c>
      <c r="E745" s="269" t="s">
        <v>1</v>
      </c>
      <c r="F745" s="270" t="s">
        <v>229</v>
      </c>
      <c r="G745" s="268"/>
      <c r="H745" s="271">
        <v>179.55099999999999</v>
      </c>
      <c r="I745" s="272"/>
      <c r="J745" s="268"/>
      <c r="K745" s="268"/>
      <c r="L745" s="273"/>
      <c r="M745" s="274"/>
      <c r="N745" s="275"/>
      <c r="O745" s="275"/>
      <c r="P745" s="275"/>
      <c r="Q745" s="275"/>
      <c r="R745" s="275"/>
      <c r="S745" s="275"/>
      <c r="T745" s="276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77" t="s">
        <v>218</v>
      </c>
      <c r="AU745" s="277" t="s">
        <v>85</v>
      </c>
      <c r="AV745" s="15" t="s">
        <v>213</v>
      </c>
      <c r="AW745" s="15" t="s">
        <v>32</v>
      </c>
      <c r="AX745" s="15" t="s">
        <v>83</v>
      </c>
      <c r="AY745" s="277" t="s">
        <v>205</v>
      </c>
    </row>
    <row r="746" s="14" customFormat="1">
      <c r="A746" s="14"/>
      <c r="B746" s="256"/>
      <c r="C746" s="257"/>
      <c r="D746" s="247" t="s">
        <v>218</v>
      </c>
      <c r="E746" s="257"/>
      <c r="F746" s="259" t="s">
        <v>3328</v>
      </c>
      <c r="G746" s="257"/>
      <c r="H746" s="260">
        <v>53.865000000000002</v>
      </c>
      <c r="I746" s="261"/>
      <c r="J746" s="257"/>
      <c r="K746" s="257"/>
      <c r="L746" s="262"/>
      <c r="M746" s="263"/>
      <c r="N746" s="264"/>
      <c r="O746" s="264"/>
      <c r="P746" s="264"/>
      <c r="Q746" s="264"/>
      <c r="R746" s="264"/>
      <c r="S746" s="264"/>
      <c r="T746" s="265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66" t="s">
        <v>218</v>
      </c>
      <c r="AU746" s="266" t="s">
        <v>85</v>
      </c>
      <c r="AV746" s="14" t="s">
        <v>85</v>
      </c>
      <c r="AW746" s="14" t="s">
        <v>4</v>
      </c>
      <c r="AX746" s="14" t="s">
        <v>83</v>
      </c>
      <c r="AY746" s="266" t="s">
        <v>205</v>
      </c>
    </row>
    <row r="747" s="2" customFormat="1" ht="24.15" customHeight="1">
      <c r="A747" s="39"/>
      <c r="B747" s="40"/>
      <c r="C747" s="227" t="s">
        <v>784</v>
      </c>
      <c r="D747" s="227" t="s">
        <v>208</v>
      </c>
      <c r="E747" s="228" t="s">
        <v>3329</v>
      </c>
      <c r="F747" s="229" t="s">
        <v>3330</v>
      </c>
      <c r="G747" s="230" t="s">
        <v>255</v>
      </c>
      <c r="H747" s="231">
        <v>17.954999999999998</v>
      </c>
      <c r="I747" s="232"/>
      <c r="J747" s="233">
        <f>ROUND(I747*H747,2)</f>
        <v>0</v>
      </c>
      <c r="K747" s="229" t="s">
        <v>212</v>
      </c>
      <c r="L747" s="45"/>
      <c r="M747" s="234" t="s">
        <v>1</v>
      </c>
      <c r="N747" s="235" t="s">
        <v>41</v>
      </c>
      <c r="O747" s="92"/>
      <c r="P747" s="236">
        <f>O747*H747</f>
        <v>0</v>
      </c>
      <c r="Q747" s="236">
        <v>0.0012999999999999999</v>
      </c>
      <c r="R747" s="236">
        <f>Q747*H747</f>
        <v>0.023341499999999998</v>
      </c>
      <c r="S747" s="236">
        <v>0</v>
      </c>
      <c r="T747" s="237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38" t="s">
        <v>303</v>
      </c>
      <c r="AT747" s="238" t="s">
        <v>208</v>
      </c>
      <c r="AU747" s="238" t="s">
        <v>85</v>
      </c>
      <c r="AY747" s="18" t="s">
        <v>205</v>
      </c>
      <c r="BE747" s="239">
        <f>IF(N747="základní",J747,0)</f>
        <v>0</v>
      </c>
      <c r="BF747" s="239">
        <f>IF(N747="snížená",J747,0)</f>
        <v>0</v>
      </c>
      <c r="BG747" s="239">
        <f>IF(N747="zákl. přenesená",J747,0)</f>
        <v>0</v>
      </c>
      <c r="BH747" s="239">
        <f>IF(N747="sníž. přenesená",J747,0)</f>
        <v>0</v>
      </c>
      <c r="BI747" s="239">
        <f>IF(N747="nulová",J747,0)</f>
        <v>0</v>
      </c>
      <c r="BJ747" s="18" t="s">
        <v>83</v>
      </c>
      <c r="BK747" s="239">
        <f>ROUND(I747*H747,2)</f>
        <v>0</v>
      </c>
      <c r="BL747" s="18" t="s">
        <v>303</v>
      </c>
      <c r="BM747" s="238" t="s">
        <v>3331</v>
      </c>
    </row>
    <row r="748" s="2" customFormat="1">
      <c r="A748" s="39"/>
      <c r="B748" s="40"/>
      <c r="C748" s="41"/>
      <c r="D748" s="240" t="s">
        <v>216</v>
      </c>
      <c r="E748" s="41"/>
      <c r="F748" s="241" t="s">
        <v>3332</v>
      </c>
      <c r="G748" s="41"/>
      <c r="H748" s="41"/>
      <c r="I748" s="242"/>
      <c r="J748" s="41"/>
      <c r="K748" s="41"/>
      <c r="L748" s="45"/>
      <c r="M748" s="243"/>
      <c r="N748" s="244"/>
      <c r="O748" s="92"/>
      <c r="P748" s="92"/>
      <c r="Q748" s="92"/>
      <c r="R748" s="92"/>
      <c r="S748" s="92"/>
      <c r="T748" s="93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T748" s="18" t="s">
        <v>216</v>
      </c>
      <c r="AU748" s="18" t="s">
        <v>85</v>
      </c>
    </row>
    <row r="749" s="13" customFormat="1">
      <c r="A749" s="13"/>
      <c r="B749" s="245"/>
      <c r="C749" s="246"/>
      <c r="D749" s="247" t="s">
        <v>218</v>
      </c>
      <c r="E749" s="248" t="s">
        <v>1</v>
      </c>
      <c r="F749" s="249" t="s">
        <v>554</v>
      </c>
      <c r="G749" s="246"/>
      <c r="H749" s="248" t="s">
        <v>1</v>
      </c>
      <c r="I749" s="250"/>
      <c r="J749" s="246"/>
      <c r="K749" s="246"/>
      <c r="L749" s="251"/>
      <c r="M749" s="252"/>
      <c r="N749" s="253"/>
      <c r="O749" s="253"/>
      <c r="P749" s="253"/>
      <c r="Q749" s="253"/>
      <c r="R749" s="253"/>
      <c r="S749" s="253"/>
      <c r="T749" s="254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5" t="s">
        <v>218</v>
      </c>
      <c r="AU749" s="255" t="s">
        <v>85</v>
      </c>
      <c r="AV749" s="13" t="s">
        <v>83</v>
      </c>
      <c r="AW749" s="13" t="s">
        <v>32</v>
      </c>
      <c r="AX749" s="13" t="s">
        <v>76</v>
      </c>
      <c r="AY749" s="255" t="s">
        <v>205</v>
      </c>
    </row>
    <row r="750" s="13" customFormat="1">
      <c r="A750" s="13"/>
      <c r="B750" s="245"/>
      <c r="C750" s="246"/>
      <c r="D750" s="247" t="s">
        <v>218</v>
      </c>
      <c r="E750" s="248" t="s">
        <v>1</v>
      </c>
      <c r="F750" s="249" t="s">
        <v>3306</v>
      </c>
      <c r="G750" s="246"/>
      <c r="H750" s="248" t="s">
        <v>1</v>
      </c>
      <c r="I750" s="250"/>
      <c r="J750" s="246"/>
      <c r="K750" s="246"/>
      <c r="L750" s="251"/>
      <c r="M750" s="252"/>
      <c r="N750" s="253"/>
      <c r="O750" s="253"/>
      <c r="P750" s="253"/>
      <c r="Q750" s="253"/>
      <c r="R750" s="253"/>
      <c r="S750" s="253"/>
      <c r="T750" s="254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5" t="s">
        <v>218</v>
      </c>
      <c r="AU750" s="255" t="s">
        <v>85</v>
      </c>
      <c r="AV750" s="13" t="s">
        <v>83</v>
      </c>
      <c r="AW750" s="13" t="s">
        <v>32</v>
      </c>
      <c r="AX750" s="13" t="s">
        <v>76</v>
      </c>
      <c r="AY750" s="255" t="s">
        <v>205</v>
      </c>
    </row>
    <row r="751" s="13" customFormat="1">
      <c r="A751" s="13"/>
      <c r="B751" s="245"/>
      <c r="C751" s="246"/>
      <c r="D751" s="247" t="s">
        <v>218</v>
      </c>
      <c r="E751" s="248" t="s">
        <v>1</v>
      </c>
      <c r="F751" s="249" t="s">
        <v>3161</v>
      </c>
      <c r="G751" s="246"/>
      <c r="H751" s="248" t="s">
        <v>1</v>
      </c>
      <c r="I751" s="250"/>
      <c r="J751" s="246"/>
      <c r="K751" s="246"/>
      <c r="L751" s="251"/>
      <c r="M751" s="252"/>
      <c r="N751" s="253"/>
      <c r="O751" s="253"/>
      <c r="P751" s="253"/>
      <c r="Q751" s="253"/>
      <c r="R751" s="253"/>
      <c r="S751" s="253"/>
      <c r="T751" s="254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5" t="s">
        <v>218</v>
      </c>
      <c r="AU751" s="255" t="s">
        <v>85</v>
      </c>
      <c r="AV751" s="13" t="s">
        <v>83</v>
      </c>
      <c r="AW751" s="13" t="s">
        <v>32</v>
      </c>
      <c r="AX751" s="13" t="s">
        <v>76</v>
      </c>
      <c r="AY751" s="255" t="s">
        <v>205</v>
      </c>
    </row>
    <row r="752" s="13" customFormat="1">
      <c r="A752" s="13"/>
      <c r="B752" s="245"/>
      <c r="C752" s="246"/>
      <c r="D752" s="247" t="s">
        <v>218</v>
      </c>
      <c r="E752" s="248" t="s">
        <v>1</v>
      </c>
      <c r="F752" s="249" t="s">
        <v>222</v>
      </c>
      <c r="G752" s="246"/>
      <c r="H752" s="248" t="s">
        <v>1</v>
      </c>
      <c r="I752" s="250"/>
      <c r="J752" s="246"/>
      <c r="K752" s="246"/>
      <c r="L752" s="251"/>
      <c r="M752" s="252"/>
      <c r="N752" s="253"/>
      <c r="O752" s="253"/>
      <c r="P752" s="253"/>
      <c r="Q752" s="253"/>
      <c r="R752" s="253"/>
      <c r="S752" s="253"/>
      <c r="T752" s="254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5" t="s">
        <v>218</v>
      </c>
      <c r="AU752" s="255" t="s">
        <v>85</v>
      </c>
      <c r="AV752" s="13" t="s">
        <v>83</v>
      </c>
      <c r="AW752" s="13" t="s">
        <v>32</v>
      </c>
      <c r="AX752" s="13" t="s">
        <v>76</v>
      </c>
      <c r="AY752" s="255" t="s">
        <v>205</v>
      </c>
    </row>
    <row r="753" s="13" customFormat="1">
      <c r="A753" s="13"/>
      <c r="B753" s="245"/>
      <c r="C753" s="246"/>
      <c r="D753" s="247" t="s">
        <v>218</v>
      </c>
      <c r="E753" s="248" t="s">
        <v>1</v>
      </c>
      <c r="F753" s="249" t="s">
        <v>3312</v>
      </c>
      <c r="G753" s="246"/>
      <c r="H753" s="248" t="s">
        <v>1</v>
      </c>
      <c r="I753" s="250"/>
      <c r="J753" s="246"/>
      <c r="K753" s="246"/>
      <c r="L753" s="251"/>
      <c r="M753" s="252"/>
      <c r="N753" s="253"/>
      <c r="O753" s="253"/>
      <c r="P753" s="253"/>
      <c r="Q753" s="253"/>
      <c r="R753" s="253"/>
      <c r="S753" s="253"/>
      <c r="T753" s="254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5" t="s">
        <v>218</v>
      </c>
      <c r="AU753" s="255" t="s">
        <v>85</v>
      </c>
      <c r="AV753" s="13" t="s">
        <v>83</v>
      </c>
      <c r="AW753" s="13" t="s">
        <v>32</v>
      </c>
      <c r="AX753" s="13" t="s">
        <v>76</v>
      </c>
      <c r="AY753" s="255" t="s">
        <v>205</v>
      </c>
    </row>
    <row r="754" s="13" customFormat="1">
      <c r="A754" s="13"/>
      <c r="B754" s="245"/>
      <c r="C754" s="246"/>
      <c r="D754" s="247" t="s">
        <v>218</v>
      </c>
      <c r="E754" s="248" t="s">
        <v>1</v>
      </c>
      <c r="F754" s="249" t="s">
        <v>3313</v>
      </c>
      <c r="G754" s="246"/>
      <c r="H754" s="248" t="s">
        <v>1</v>
      </c>
      <c r="I754" s="250"/>
      <c r="J754" s="246"/>
      <c r="K754" s="246"/>
      <c r="L754" s="251"/>
      <c r="M754" s="252"/>
      <c r="N754" s="253"/>
      <c r="O754" s="253"/>
      <c r="P754" s="253"/>
      <c r="Q754" s="253"/>
      <c r="R754" s="253"/>
      <c r="S754" s="253"/>
      <c r="T754" s="254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5" t="s">
        <v>218</v>
      </c>
      <c r="AU754" s="255" t="s">
        <v>85</v>
      </c>
      <c r="AV754" s="13" t="s">
        <v>83</v>
      </c>
      <c r="AW754" s="13" t="s">
        <v>32</v>
      </c>
      <c r="AX754" s="13" t="s">
        <v>76</v>
      </c>
      <c r="AY754" s="255" t="s">
        <v>205</v>
      </c>
    </row>
    <row r="755" s="13" customFormat="1">
      <c r="A755" s="13"/>
      <c r="B755" s="245"/>
      <c r="C755" s="246"/>
      <c r="D755" s="247" t="s">
        <v>218</v>
      </c>
      <c r="E755" s="248" t="s">
        <v>1</v>
      </c>
      <c r="F755" s="249" t="s">
        <v>222</v>
      </c>
      <c r="G755" s="246"/>
      <c r="H755" s="248" t="s">
        <v>1</v>
      </c>
      <c r="I755" s="250"/>
      <c r="J755" s="246"/>
      <c r="K755" s="246"/>
      <c r="L755" s="251"/>
      <c r="M755" s="252"/>
      <c r="N755" s="253"/>
      <c r="O755" s="253"/>
      <c r="P755" s="253"/>
      <c r="Q755" s="253"/>
      <c r="R755" s="253"/>
      <c r="S755" s="253"/>
      <c r="T755" s="254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5" t="s">
        <v>218</v>
      </c>
      <c r="AU755" s="255" t="s">
        <v>85</v>
      </c>
      <c r="AV755" s="13" t="s">
        <v>83</v>
      </c>
      <c r="AW755" s="13" t="s">
        <v>32</v>
      </c>
      <c r="AX755" s="13" t="s">
        <v>76</v>
      </c>
      <c r="AY755" s="255" t="s">
        <v>205</v>
      </c>
    </row>
    <row r="756" s="14" customFormat="1">
      <c r="A756" s="14"/>
      <c r="B756" s="256"/>
      <c r="C756" s="257"/>
      <c r="D756" s="247" t="s">
        <v>218</v>
      </c>
      <c r="E756" s="258" t="s">
        <v>1</v>
      </c>
      <c r="F756" s="259" t="s">
        <v>3314</v>
      </c>
      <c r="G756" s="257"/>
      <c r="H756" s="260">
        <v>65.944999999999993</v>
      </c>
      <c r="I756" s="261"/>
      <c r="J756" s="257"/>
      <c r="K756" s="257"/>
      <c r="L756" s="262"/>
      <c r="M756" s="263"/>
      <c r="N756" s="264"/>
      <c r="O756" s="264"/>
      <c r="P756" s="264"/>
      <c r="Q756" s="264"/>
      <c r="R756" s="264"/>
      <c r="S756" s="264"/>
      <c r="T756" s="265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66" t="s">
        <v>218</v>
      </c>
      <c r="AU756" s="266" t="s">
        <v>85</v>
      </c>
      <c r="AV756" s="14" t="s">
        <v>85</v>
      </c>
      <c r="AW756" s="14" t="s">
        <v>32</v>
      </c>
      <c r="AX756" s="14" t="s">
        <v>76</v>
      </c>
      <c r="AY756" s="266" t="s">
        <v>205</v>
      </c>
    </row>
    <row r="757" s="14" customFormat="1">
      <c r="A757" s="14"/>
      <c r="B757" s="256"/>
      <c r="C757" s="257"/>
      <c r="D757" s="247" t="s">
        <v>218</v>
      </c>
      <c r="E757" s="258" t="s">
        <v>1</v>
      </c>
      <c r="F757" s="259" t="s">
        <v>3315</v>
      </c>
      <c r="G757" s="257"/>
      <c r="H757" s="260">
        <v>3.5</v>
      </c>
      <c r="I757" s="261"/>
      <c r="J757" s="257"/>
      <c r="K757" s="257"/>
      <c r="L757" s="262"/>
      <c r="M757" s="263"/>
      <c r="N757" s="264"/>
      <c r="O757" s="264"/>
      <c r="P757" s="264"/>
      <c r="Q757" s="264"/>
      <c r="R757" s="264"/>
      <c r="S757" s="264"/>
      <c r="T757" s="265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66" t="s">
        <v>218</v>
      </c>
      <c r="AU757" s="266" t="s">
        <v>85</v>
      </c>
      <c r="AV757" s="14" t="s">
        <v>85</v>
      </c>
      <c r="AW757" s="14" t="s">
        <v>32</v>
      </c>
      <c r="AX757" s="14" t="s">
        <v>76</v>
      </c>
      <c r="AY757" s="266" t="s">
        <v>205</v>
      </c>
    </row>
    <row r="758" s="14" customFormat="1">
      <c r="A758" s="14"/>
      <c r="B758" s="256"/>
      <c r="C758" s="257"/>
      <c r="D758" s="247" t="s">
        <v>218</v>
      </c>
      <c r="E758" s="258" t="s">
        <v>1</v>
      </c>
      <c r="F758" s="259" t="s">
        <v>3316</v>
      </c>
      <c r="G758" s="257"/>
      <c r="H758" s="260">
        <v>57.402000000000001</v>
      </c>
      <c r="I758" s="261"/>
      <c r="J758" s="257"/>
      <c r="K758" s="257"/>
      <c r="L758" s="262"/>
      <c r="M758" s="263"/>
      <c r="N758" s="264"/>
      <c r="O758" s="264"/>
      <c r="P758" s="264"/>
      <c r="Q758" s="264"/>
      <c r="R758" s="264"/>
      <c r="S758" s="264"/>
      <c r="T758" s="265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66" t="s">
        <v>218</v>
      </c>
      <c r="AU758" s="266" t="s">
        <v>85</v>
      </c>
      <c r="AV758" s="14" t="s">
        <v>85</v>
      </c>
      <c r="AW758" s="14" t="s">
        <v>32</v>
      </c>
      <c r="AX758" s="14" t="s">
        <v>76</v>
      </c>
      <c r="AY758" s="266" t="s">
        <v>205</v>
      </c>
    </row>
    <row r="759" s="14" customFormat="1">
      <c r="A759" s="14"/>
      <c r="B759" s="256"/>
      <c r="C759" s="257"/>
      <c r="D759" s="247" t="s">
        <v>218</v>
      </c>
      <c r="E759" s="258" t="s">
        <v>1</v>
      </c>
      <c r="F759" s="259" t="s">
        <v>3317</v>
      </c>
      <c r="G759" s="257"/>
      <c r="H759" s="260">
        <v>52.704000000000001</v>
      </c>
      <c r="I759" s="261"/>
      <c r="J759" s="257"/>
      <c r="K759" s="257"/>
      <c r="L759" s="262"/>
      <c r="M759" s="263"/>
      <c r="N759" s="264"/>
      <c r="O759" s="264"/>
      <c r="P759" s="264"/>
      <c r="Q759" s="264"/>
      <c r="R759" s="264"/>
      <c r="S759" s="264"/>
      <c r="T759" s="265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66" t="s">
        <v>218</v>
      </c>
      <c r="AU759" s="266" t="s">
        <v>85</v>
      </c>
      <c r="AV759" s="14" t="s">
        <v>85</v>
      </c>
      <c r="AW759" s="14" t="s">
        <v>32</v>
      </c>
      <c r="AX759" s="14" t="s">
        <v>76</v>
      </c>
      <c r="AY759" s="266" t="s">
        <v>205</v>
      </c>
    </row>
    <row r="760" s="15" customFormat="1">
      <c r="A760" s="15"/>
      <c r="B760" s="267"/>
      <c r="C760" s="268"/>
      <c r="D760" s="247" t="s">
        <v>218</v>
      </c>
      <c r="E760" s="269" t="s">
        <v>1</v>
      </c>
      <c r="F760" s="270" t="s">
        <v>229</v>
      </c>
      <c r="G760" s="268"/>
      <c r="H760" s="271">
        <v>179.55099999999999</v>
      </c>
      <c r="I760" s="272"/>
      <c r="J760" s="268"/>
      <c r="K760" s="268"/>
      <c r="L760" s="273"/>
      <c r="M760" s="274"/>
      <c r="N760" s="275"/>
      <c r="O760" s="275"/>
      <c r="P760" s="275"/>
      <c r="Q760" s="275"/>
      <c r="R760" s="275"/>
      <c r="S760" s="275"/>
      <c r="T760" s="276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T760" s="277" t="s">
        <v>218</v>
      </c>
      <c r="AU760" s="277" t="s">
        <v>85</v>
      </c>
      <c r="AV760" s="15" t="s">
        <v>213</v>
      </c>
      <c r="AW760" s="15" t="s">
        <v>32</v>
      </c>
      <c r="AX760" s="15" t="s">
        <v>83</v>
      </c>
      <c r="AY760" s="277" t="s">
        <v>205</v>
      </c>
    </row>
    <row r="761" s="14" customFormat="1">
      <c r="A761" s="14"/>
      <c r="B761" s="256"/>
      <c r="C761" s="257"/>
      <c r="D761" s="247" t="s">
        <v>218</v>
      </c>
      <c r="E761" s="257"/>
      <c r="F761" s="259" t="s">
        <v>3318</v>
      </c>
      <c r="G761" s="257"/>
      <c r="H761" s="260">
        <v>17.954999999999998</v>
      </c>
      <c r="I761" s="261"/>
      <c r="J761" s="257"/>
      <c r="K761" s="257"/>
      <c r="L761" s="262"/>
      <c r="M761" s="263"/>
      <c r="N761" s="264"/>
      <c r="O761" s="264"/>
      <c r="P761" s="264"/>
      <c r="Q761" s="264"/>
      <c r="R761" s="264"/>
      <c r="S761" s="264"/>
      <c r="T761" s="265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66" t="s">
        <v>218</v>
      </c>
      <c r="AU761" s="266" t="s">
        <v>85</v>
      </c>
      <c r="AV761" s="14" t="s">
        <v>85</v>
      </c>
      <c r="AW761" s="14" t="s">
        <v>4</v>
      </c>
      <c r="AX761" s="14" t="s">
        <v>83</v>
      </c>
      <c r="AY761" s="266" t="s">
        <v>205</v>
      </c>
    </row>
    <row r="762" s="2" customFormat="1" ht="37.8" customHeight="1">
      <c r="A762" s="39"/>
      <c r="B762" s="40"/>
      <c r="C762" s="227" t="s">
        <v>791</v>
      </c>
      <c r="D762" s="227" t="s">
        <v>208</v>
      </c>
      <c r="E762" s="228" t="s">
        <v>3333</v>
      </c>
      <c r="F762" s="229" t="s">
        <v>3334</v>
      </c>
      <c r="G762" s="230" t="s">
        <v>255</v>
      </c>
      <c r="H762" s="231">
        <v>161.596</v>
      </c>
      <c r="I762" s="232"/>
      <c r="J762" s="233">
        <f>ROUND(I762*H762,2)</f>
        <v>0</v>
      </c>
      <c r="K762" s="229" t="s">
        <v>212</v>
      </c>
      <c r="L762" s="45"/>
      <c r="M762" s="234" t="s">
        <v>1</v>
      </c>
      <c r="N762" s="235" t="s">
        <v>41</v>
      </c>
      <c r="O762" s="92"/>
      <c r="P762" s="236">
        <f>O762*H762</f>
        <v>0</v>
      </c>
      <c r="Q762" s="236">
        <v>0.00034000000000000002</v>
      </c>
      <c r="R762" s="236">
        <f>Q762*H762</f>
        <v>0.054942640000000008</v>
      </c>
      <c r="S762" s="236">
        <v>0</v>
      </c>
      <c r="T762" s="237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38" t="s">
        <v>303</v>
      </c>
      <c r="AT762" s="238" t="s">
        <v>208</v>
      </c>
      <c r="AU762" s="238" t="s">
        <v>85</v>
      </c>
      <c r="AY762" s="18" t="s">
        <v>205</v>
      </c>
      <c r="BE762" s="239">
        <f>IF(N762="základní",J762,0)</f>
        <v>0</v>
      </c>
      <c r="BF762" s="239">
        <f>IF(N762="snížená",J762,0)</f>
        <v>0</v>
      </c>
      <c r="BG762" s="239">
        <f>IF(N762="zákl. přenesená",J762,0)</f>
        <v>0</v>
      </c>
      <c r="BH762" s="239">
        <f>IF(N762="sníž. přenesená",J762,0)</f>
        <v>0</v>
      </c>
      <c r="BI762" s="239">
        <f>IF(N762="nulová",J762,0)</f>
        <v>0</v>
      </c>
      <c r="BJ762" s="18" t="s">
        <v>83</v>
      </c>
      <c r="BK762" s="239">
        <f>ROUND(I762*H762,2)</f>
        <v>0</v>
      </c>
      <c r="BL762" s="18" t="s">
        <v>303</v>
      </c>
      <c r="BM762" s="238" t="s">
        <v>3335</v>
      </c>
    </row>
    <row r="763" s="2" customFormat="1">
      <c r="A763" s="39"/>
      <c r="B763" s="40"/>
      <c r="C763" s="41"/>
      <c r="D763" s="240" t="s">
        <v>216</v>
      </c>
      <c r="E763" s="41"/>
      <c r="F763" s="241" t="s">
        <v>3336</v>
      </c>
      <c r="G763" s="41"/>
      <c r="H763" s="41"/>
      <c r="I763" s="242"/>
      <c r="J763" s="41"/>
      <c r="K763" s="41"/>
      <c r="L763" s="45"/>
      <c r="M763" s="243"/>
      <c r="N763" s="244"/>
      <c r="O763" s="92"/>
      <c r="P763" s="92"/>
      <c r="Q763" s="92"/>
      <c r="R763" s="92"/>
      <c r="S763" s="92"/>
      <c r="T763" s="93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T763" s="18" t="s">
        <v>216</v>
      </c>
      <c r="AU763" s="18" t="s">
        <v>85</v>
      </c>
    </row>
    <row r="764" s="13" customFormat="1">
      <c r="A764" s="13"/>
      <c r="B764" s="245"/>
      <c r="C764" s="246"/>
      <c r="D764" s="247" t="s">
        <v>218</v>
      </c>
      <c r="E764" s="248" t="s">
        <v>1</v>
      </c>
      <c r="F764" s="249" t="s">
        <v>3071</v>
      </c>
      <c r="G764" s="246"/>
      <c r="H764" s="248" t="s">
        <v>1</v>
      </c>
      <c r="I764" s="250"/>
      <c r="J764" s="246"/>
      <c r="K764" s="246"/>
      <c r="L764" s="251"/>
      <c r="M764" s="252"/>
      <c r="N764" s="253"/>
      <c r="O764" s="253"/>
      <c r="P764" s="253"/>
      <c r="Q764" s="253"/>
      <c r="R764" s="253"/>
      <c r="S764" s="253"/>
      <c r="T764" s="254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5" t="s">
        <v>218</v>
      </c>
      <c r="AU764" s="255" t="s">
        <v>85</v>
      </c>
      <c r="AV764" s="13" t="s">
        <v>83</v>
      </c>
      <c r="AW764" s="13" t="s">
        <v>32</v>
      </c>
      <c r="AX764" s="13" t="s">
        <v>76</v>
      </c>
      <c r="AY764" s="255" t="s">
        <v>205</v>
      </c>
    </row>
    <row r="765" s="13" customFormat="1">
      <c r="A765" s="13"/>
      <c r="B765" s="245"/>
      <c r="C765" s="246"/>
      <c r="D765" s="247" t="s">
        <v>218</v>
      </c>
      <c r="E765" s="248" t="s">
        <v>1</v>
      </c>
      <c r="F765" s="249" t="s">
        <v>3072</v>
      </c>
      <c r="G765" s="246"/>
      <c r="H765" s="248" t="s">
        <v>1</v>
      </c>
      <c r="I765" s="250"/>
      <c r="J765" s="246"/>
      <c r="K765" s="246"/>
      <c r="L765" s="251"/>
      <c r="M765" s="252"/>
      <c r="N765" s="253"/>
      <c r="O765" s="253"/>
      <c r="P765" s="253"/>
      <c r="Q765" s="253"/>
      <c r="R765" s="253"/>
      <c r="S765" s="253"/>
      <c r="T765" s="254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5" t="s">
        <v>218</v>
      </c>
      <c r="AU765" s="255" t="s">
        <v>85</v>
      </c>
      <c r="AV765" s="13" t="s">
        <v>83</v>
      </c>
      <c r="AW765" s="13" t="s">
        <v>32</v>
      </c>
      <c r="AX765" s="13" t="s">
        <v>76</v>
      </c>
      <c r="AY765" s="255" t="s">
        <v>205</v>
      </c>
    </row>
    <row r="766" s="13" customFormat="1">
      <c r="A766" s="13"/>
      <c r="B766" s="245"/>
      <c r="C766" s="246"/>
      <c r="D766" s="247" t="s">
        <v>218</v>
      </c>
      <c r="E766" s="248" t="s">
        <v>1</v>
      </c>
      <c r="F766" s="249" t="s">
        <v>3161</v>
      </c>
      <c r="G766" s="246"/>
      <c r="H766" s="248" t="s">
        <v>1</v>
      </c>
      <c r="I766" s="250"/>
      <c r="J766" s="246"/>
      <c r="K766" s="246"/>
      <c r="L766" s="251"/>
      <c r="M766" s="252"/>
      <c r="N766" s="253"/>
      <c r="O766" s="253"/>
      <c r="P766" s="253"/>
      <c r="Q766" s="253"/>
      <c r="R766" s="253"/>
      <c r="S766" s="253"/>
      <c r="T766" s="254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5" t="s">
        <v>218</v>
      </c>
      <c r="AU766" s="255" t="s">
        <v>85</v>
      </c>
      <c r="AV766" s="13" t="s">
        <v>83</v>
      </c>
      <c r="AW766" s="13" t="s">
        <v>32</v>
      </c>
      <c r="AX766" s="13" t="s">
        <v>76</v>
      </c>
      <c r="AY766" s="255" t="s">
        <v>205</v>
      </c>
    </row>
    <row r="767" s="13" customFormat="1">
      <c r="A767" s="13"/>
      <c r="B767" s="245"/>
      <c r="C767" s="246"/>
      <c r="D767" s="247" t="s">
        <v>218</v>
      </c>
      <c r="E767" s="248" t="s">
        <v>1</v>
      </c>
      <c r="F767" s="249" t="s">
        <v>3337</v>
      </c>
      <c r="G767" s="246"/>
      <c r="H767" s="248" t="s">
        <v>1</v>
      </c>
      <c r="I767" s="250"/>
      <c r="J767" s="246"/>
      <c r="K767" s="246"/>
      <c r="L767" s="251"/>
      <c r="M767" s="252"/>
      <c r="N767" s="253"/>
      <c r="O767" s="253"/>
      <c r="P767" s="253"/>
      <c r="Q767" s="253"/>
      <c r="R767" s="253"/>
      <c r="S767" s="253"/>
      <c r="T767" s="254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5" t="s">
        <v>218</v>
      </c>
      <c r="AU767" s="255" t="s">
        <v>85</v>
      </c>
      <c r="AV767" s="13" t="s">
        <v>83</v>
      </c>
      <c r="AW767" s="13" t="s">
        <v>32</v>
      </c>
      <c r="AX767" s="13" t="s">
        <v>76</v>
      </c>
      <c r="AY767" s="255" t="s">
        <v>205</v>
      </c>
    </row>
    <row r="768" s="13" customFormat="1">
      <c r="A768" s="13"/>
      <c r="B768" s="245"/>
      <c r="C768" s="246"/>
      <c r="D768" s="247" t="s">
        <v>218</v>
      </c>
      <c r="E768" s="248" t="s">
        <v>1</v>
      </c>
      <c r="F768" s="249" t="s">
        <v>222</v>
      </c>
      <c r="G768" s="246"/>
      <c r="H768" s="248" t="s">
        <v>1</v>
      </c>
      <c r="I768" s="250"/>
      <c r="J768" s="246"/>
      <c r="K768" s="246"/>
      <c r="L768" s="251"/>
      <c r="M768" s="252"/>
      <c r="N768" s="253"/>
      <c r="O768" s="253"/>
      <c r="P768" s="253"/>
      <c r="Q768" s="253"/>
      <c r="R768" s="253"/>
      <c r="S768" s="253"/>
      <c r="T768" s="254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5" t="s">
        <v>218</v>
      </c>
      <c r="AU768" s="255" t="s">
        <v>85</v>
      </c>
      <c r="AV768" s="13" t="s">
        <v>83</v>
      </c>
      <c r="AW768" s="13" t="s">
        <v>32</v>
      </c>
      <c r="AX768" s="13" t="s">
        <v>76</v>
      </c>
      <c r="AY768" s="255" t="s">
        <v>205</v>
      </c>
    </row>
    <row r="769" s="14" customFormat="1">
      <c r="A769" s="14"/>
      <c r="B769" s="256"/>
      <c r="C769" s="257"/>
      <c r="D769" s="247" t="s">
        <v>218</v>
      </c>
      <c r="E769" s="258" t="s">
        <v>1</v>
      </c>
      <c r="F769" s="259" t="s">
        <v>3314</v>
      </c>
      <c r="G769" s="257"/>
      <c r="H769" s="260">
        <v>65.944999999999993</v>
      </c>
      <c r="I769" s="261"/>
      <c r="J769" s="257"/>
      <c r="K769" s="257"/>
      <c r="L769" s="262"/>
      <c r="M769" s="263"/>
      <c r="N769" s="264"/>
      <c r="O769" s="264"/>
      <c r="P769" s="264"/>
      <c r="Q769" s="264"/>
      <c r="R769" s="264"/>
      <c r="S769" s="264"/>
      <c r="T769" s="265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66" t="s">
        <v>218</v>
      </c>
      <c r="AU769" s="266" t="s">
        <v>85</v>
      </c>
      <c r="AV769" s="14" t="s">
        <v>85</v>
      </c>
      <c r="AW769" s="14" t="s">
        <v>32</v>
      </c>
      <c r="AX769" s="14" t="s">
        <v>76</v>
      </c>
      <c r="AY769" s="266" t="s">
        <v>205</v>
      </c>
    </row>
    <row r="770" s="14" customFormat="1">
      <c r="A770" s="14"/>
      <c r="B770" s="256"/>
      <c r="C770" s="257"/>
      <c r="D770" s="247" t="s">
        <v>218</v>
      </c>
      <c r="E770" s="258" t="s">
        <v>1</v>
      </c>
      <c r="F770" s="259" t="s">
        <v>3315</v>
      </c>
      <c r="G770" s="257"/>
      <c r="H770" s="260">
        <v>3.5</v>
      </c>
      <c r="I770" s="261"/>
      <c r="J770" s="257"/>
      <c r="K770" s="257"/>
      <c r="L770" s="262"/>
      <c r="M770" s="263"/>
      <c r="N770" s="264"/>
      <c r="O770" s="264"/>
      <c r="P770" s="264"/>
      <c r="Q770" s="264"/>
      <c r="R770" s="264"/>
      <c r="S770" s="264"/>
      <c r="T770" s="265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66" t="s">
        <v>218</v>
      </c>
      <c r="AU770" s="266" t="s">
        <v>85</v>
      </c>
      <c r="AV770" s="14" t="s">
        <v>85</v>
      </c>
      <c r="AW770" s="14" t="s">
        <v>32</v>
      </c>
      <c r="AX770" s="14" t="s">
        <v>76</v>
      </c>
      <c r="AY770" s="266" t="s">
        <v>205</v>
      </c>
    </row>
    <row r="771" s="14" customFormat="1">
      <c r="A771" s="14"/>
      <c r="B771" s="256"/>
      <c r="C771" s="257"/>
      <c r="D771" s="247" t="s">
        <v>218</v>
      </c>
      <c r="E771" s="258" t="s">
        <v>1</v>
      </c>
      <c r="F771" s="259" t="s">
        <v>3316</v>
      </c>
      <c r="G771" s="257"/>
      <c r="H771" s="260">
        <v>57.402000000000001</v>
      </c>
      <c r="I771" s="261"/>
      <c r="J771" s="257"/>
      <c r="K771" s="257"/>
      <c r="L771" s="262"/>
      <c r="M771" s="263"/>
      <c r="N771" s="264"/>
      <c r="O771" s="264"/>
      <c r="P771" s="264"/>
      <c r="Q771" s="264"/>
      <c r="R771" s="264"/>
      <c r="S771" s="264"/>
      <c r="T771" s="265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66" t="s">
        <v>218</v>
      </c>
      <c r="AU771" s="266" t="s">
        <v>85</v>
      </c>
      <c r="AV771" s="14" t="s">
        <v>85</v>
      </c>
      <c r="AW771" s="14" t="s">
        <v>32</v>
      </c>
      <c r="AX771" s="14" t="s">
        <v>76</v>
      </c>
      <c r="AY771" s="266" t="s">
        <v>205</v>
      </c>
    </row>
    <row r="772" s="14" customFormat="1">
      <c r="A772" s="14"/>
      <c r="B772" s="256"/>
      <c r="C772" s="257"/>
      <c r="D772" s="247" t="s">
        <v>218</v>
      </c>
      <c r="E772" s="258" t="s">
        <v>1</v>
      </c>
      <c r="F772" s="259" t="s">
        <v>3317</v>
      </c>
      <c r="G772" s="257"/>
      <c r="H772" s="260">
        <v>52.704000000000001</v>
      </c>
      <c r="I772" s="261"/>
      <c r="J772" s="257"/>
      <c r="K772" s="257"/>
      <c r="L772" s="262"/>
      <c r="M772" s="263"/>
      <c r="N772" s="264"/>
      <c r="O772" s="264"/>
      <c r="P772" s="264"/>
      <c r="Q772" s="264"/>
      <c r="R772" s="264"/>
      <c r="S772" s="264"/>
      <c r="T772" s="265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66" t="s">
        <v>218</v>
      </c>
      <c r="AU772" s="266" t="s">
        <v>85</v>
      </c>
      <c r="AV772" s="14" t="s">
        <v>85</v>
      </c>
      <c r="AW772" s="14" t="s">
        <v>32</v>
      </c>
      <c r="AX772" s="14" t="s">
        <v>76</v>
      </c>
      <c r="AY772" s="266" t="s">
        <v>205</v>
      </c>
    </row>
    <row r="773" s="15" customFormat="1">
      <c r="A773" s="15"/>
      <c r="B773" s="267"/>
      <c r="C773" s="268"/>
      <c r="D773" s="247" t="s">
        <v>218</v>
      </c>
      <c r="E773" s="269" t="s">
        <v>1</v>
      </c>
      <c r="F773" s="270" t="s">
        <v>229</v>
      </c>
      <c r="G773" s="268"/>
      <c r="H773" s="271">
        <v>179.55099999999999</v>
      </c>
      <c r="I773" s="272"/>
      <c r="J773" s="268"/>
      <c r="K773" s="268"/>
      <c r="L773" s="273"/>
      <c r="M773" s="274"/>
      <c r="N773" s="275"/>
      <c r="O773" s="275"/>
      <c r="P773" s="275"/>
      <c r="Q773" s="275"/>
      <c r="R773" s="275"/>
      <c r="S773" s="275"/>
      <c r="T773" s="276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77" t="s">
        <v>218</v>
      </c>
      <c r="AU773" s="277" t="s">
        <v>85</v>
      </c>
      <c r="AV773" s="15" t="s">
        <v>213</v>
      </c>
      <c r="AW773" s="15" t="s">
        <v>32</v>
      </c>
      <c r="AX773" s="15" t="s">
        <v>83</v>
      </c>
      <c r="AY773" s="277" t="s">
        <v>205</v>
      </c>
    </row>
    <row r="774" s="14" customFormat="1">
      <c r="A774" s="14"/>
      <c r="B774" s="256"/>
      <c r="C774" s="257"/>
      <c r="D774" s="247" t="s">
        <v>218</v>
      </c>
      <c r="E774" s="257"/>
      <c r="F774" s="259" t="s">
        <v>3338</v>
      </c>
      <c r="G774" s="257"/>
      <c r="H774" s="260">
        <v>161.596</v>
      </c>
      <c r="I774" s="261"/>
      <c r="J774" s="257"/>
      <c r="K774" s="257"/>
      <c r="L774" s="262"/>
      <c r="M774" s="263"/>
      <c r="N774" s="264"/>
      <c r="O774" s="264"/>
      <c r="P774" s="264"/>
      <c r="Q774" s="264"/>
      <c r="R774" s="264"/>
      <c r="S774" s="264"/>
      <c r="T774" s="265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66" t="s">
        <v>218</v>
      </c>
      <c r="AU774" s="266" t="s">
        <v>85</v>
      </c>
      <c r="AV774" s="14" t="s">
        <v>85</v>
      </c>
      <c r="AW774" s="14" t="s">
        <v>4</v>
      </c>
      <c r="AX774" s="14" t="s">
        <v>83</v>
      </c>
      <c r="AY774" s="266" t="s">
        <v>205</v>
      </c>
    </row>
    <row r="775" s="2" customFormat="1" ht="37.8" customHeight="1">
      <c r="A775" s="39"/>
      <c r="B775" s="40"/>
      <c r="C775" s="227" t="s">
        <v>803</v>
      </c>
      <c r="D775" s="227" t="s">
        <v>208</v>
      </c>
      <c r="E775" s="228" t="s">
        <v>3339</v>
      </c>
      <c r="F775" s="229" t="s">
        <v>3340</v>
      </c>
      <c r="G775" s="230" t="s">
        <v>255</v>
      </c>
      <c r="H775" s="231">
        <v>17.954999999999998</v>
      </c>
      <c r="I775" s="232"/>
      <c r="J775" s="233">
        <f>ROUND(I775*H775,2)</f>
        <v>0</v>
      </c>
      <c r="K775" s="229" t="s">
        <v>212</v>
      </c>
      <c r="L775" s="45"/>
      <c r="M775" s="234" t="s">
        <v>1</v>
      </c>
      <c r="N775" s="235" t="s">
        <v>41</v>
      </c>
      <c r="O775" s="92"/>
      <c r="P775" s="236">
        <f>O775*H775</f>
        <v>0</v>
      </c>
      <c r="Q775" s="236">
        <v>0.00020000000000000001</v>
      </c>
      <c r="R775" s="236">
        <f>Q775*H775</f>
        <v>0.003591</v>
      </c>
      <c r="S775" s="236">
        <v>0</v>
      </c>
      <c r="T775" s="237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38" t="s">
        <v>303</v>
      </c>
      <c r="AT775" s="238" t="s">
        <v>208</v>
      </c>
      <c r="AU775" s="238" t="s">
        <v>85</v>
      </c>
      <c r="AY775" s="18" t="s">
        <v>205</v>
      </c>
      <c r="BE775" s="239">
        <f>IF(N775="základní",J775,0)</f>
        <v>0</v>
      </c>
      <c r="BF775" s="239">
        <f>IF(N775="snížená",J775,0)</f>
        <v>0</v>
      </c>
      <c r="BG775" s="239">
        <f>IF(N775="zákl. přenesená",J775,0)</f>
        <v>0</v>
      </c>
      <c r="BH775" s="239">
        <f>IF(N775="sníž. přenesená",J775,0)</f>
        <v>0</v>
      </c>
      <c r="BI775" s="239">
        <f>IF(N775="nulová",J775,0)</f>
        <v>0</v>
      </c>
      <c r="BJ775" s="18" t="s">
        <v>83</v>
      </c>
      <c r="BK775" s="239">
        <f>ROUND(I775*H775,2)</f>
        <v>0</v>
      </c>
      <c r="BL775" s="18" t="s">
        <v>303</v>
      </c>
      <c r="BM775" s="238" t="s">
        <v>3341</v>
      </c>
    </row>
    <row r="776" s="2" customFormat="1">
      <c r="A776" s="39"/>
      <c r="B776" s="40"/>
      <c r="C776" s="41"/>
      <c r="D776" s="240" t="s">
        <v>216</v>
      </c>
      <c r="E776" s="41"/>
      <c r="F776" s="241" t="s">
        <v>3342</v>
      </c>
      <c r="G776" s="41"/>
      <c r="H776" s="41"/>
      <c r="I776" s="242"/>
      <c r="J776" s="41"/>
      <c r="K776" s="41"/>
      <c r="L776" s="45"/>
      <c r="M776" s="243"/>
      <c r="N776" s="244"/>
      <c r="O776" s="92"/>
      <c r="P776" s="92"/>
      <c r="Q776" s="92"/>
      <c r="R776" s="92"/>
      <c r="S776" s="92"/>
      <c r="T776" s="93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T776" s="18" t="s">
        <v>216</v>
      </c>
      <c r="AU776" s="18" t="s">
        <v>85</v>
      </c>
    </row>
    <row r="777" s="13" customFormat="1">
      <c r="A777" s="13"/>
      <c r="B777" s="245"/>
      <c r="C777" s="246"/>
      <c r="D777" s="247" t="s">
        <v>218</v>
      </c>
      <c r="E777" s="248" t="s">
        <v>1</v>
      </c>
      <c r="F777" s="249" t="s">
        <v>3071</v>
      </c>
      <c r="G777" s="246"/>
      <c r="H777" s="248" t="s">
        <v>1</v>
      </c>
      <c r="I777" s="250"/>
      <c r="J777" s="246"/>
      <c r="K777" s="246"/>
      <c r="L777" s="251"/>
      <c r="M777" s="252"/>
      <c r="N777" s="253"/>
      <c r="O777" s="253"/>
      <c r="P777" s="253"/>
      <c r="Q777" s="253"/>
      <c r="R777" s="253"/>
      <c r="S777" s="253"/>
      <c r="T777" s="254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5" t="s">
        <v>218</v>
      </c>
      <c r="AU777" s="255" t="s">
        <v>85</v>
      </c>
      <c r="AV777" s="13" t="s">
        <v>83</v>
      </c>
      <c r="AW777" s="13" t="s">
        <v>32</v>
      </c>
      <c r="AX777" s="13" t="s">
        <v>76</v>
      </c>
      <c r="AY777" s="255" t="s">
        <v>205</v>
      </c>
    </row>
    <row r="778" s="13" customFormat="1">
      <c r="A778" s="13"/>
      <c r="B778" s="245"/>
      <c r="C778" s="246"/>
      <c r="D778" s="247" t="s">
        <v>218</v>
      </c>
      <c r="E778" s="248" t="s">
        <v>1</v>
      </c>
      <c r="F778" s="249" t="s">
        <v>3072</v>
      </c>
      <c r="G778" s="246"/>
      <c r="H778" s="248" t="s">
        <v>1</v>
      </c>
      <c r="I778" s="250"/>
      <c r="J778" s="246"/>
      <c r="K778" s="246"/>
      <c r="L778" s="251"/>
      <c r="M778" s="252"/>
      <c r="N778" s="253"/>
      <c r="O778" s="253"/>
      <c r="P778" s="253"/>
      <c r="Q778" s="253"/>
      <c r="R778" s="253"/>
      <c r="S778" s="253"/>
      <c r="T778" s="254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5" t="s">
        <v>218</v>
      </c>
      <c r="AU778" s="255" t="s">
        <v>85</v>
      </c>
      <c r="AV778" s="13" t="s">
        <v>83</v>
      </c>
      <c r="AW778" s="13" t="s">
        <v>32</v>
      </c>
      <c r="AX778" s="13" t="s">
        <v>76</v>
      </c>
      <c r="AY778" s="255" t="s">
        <v>205</v>
      </c>
    </row>
    <row r="779" s="13" customFormat="1">
      <c r="A779" s="13"/>
      <c r="B779" s="245"/>
      <c r="C779" s="246"/>
      <c r="D779" s="247" t="s">
        <v>218</v>
      </c>
      <c r="E779" s="248" t="s">
        <v>1</v>
      </c>
      <c r="F779" s="249" t="s">
        <v>3161</v>
      </c>
      <c r="G779" s="246"/>
      <c r="H779" s="248" t="s">
        <v>1</v>
      </c>
      <c r="I779" s="250"/>
      <c r="J779" s="246"/>
      <c r="K779" s="246"/>
      <c r="L779" s="251"/>
      <c r="M779" s="252"/>
      <c r="N779" s="253"/>
      <c r="O779" s="253"/>
      <c r="P779" s="253"/>
      <c r="Q779" s="253"/>
      <c r="R779" s="253"/>
      <c r="S779" s="253"/>
      <c r="T779" s="254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5" t="s">
        <v>218</v>
      </c>
      <c r="AU779" s="255" t="s">
        <v>85</v>
      </c>
      <c r="AV779" s="13" t="s">
        <v>83</v>
      </c>
      <c r="AW779" s="13" t="s">
        <v>32</v>
      </c>
      <c r="AX779" s="13" t="s">
        <v>76</v>
      </c>
      <c r="AY779" s="255" t="s">
        <v>205</v>
      </c>
    </row>
    <row r="780" s="13" customFormat="1">
      <c r="A780" s="13"/>
      <c r="B780" s="245"/>
      <c r="C780" s="246"/>
      <c r="D780" s="247" t="s">
        <v>218</v>
      </c>
      <c r="E780" s="248" t="s">
        <v>1</v>
      </c>
      <c r="F780" s="249" t="s">
        <v>3343</v>
      </c>
      <c r="G780" s="246"/>
      <c r="H780" s="248" t="s">
        <v>1</v>
      </c>
      <c r="I780" s="250"/>
      <c r="J780" s="246"/>
      <c r="K780" s="246"/>
      <c r="L780" s="251"/>
      <c r="M780" s="252"/>
      <c r="N780" s="253"/>
      <c r="O780" s="253"/>
      <c r="P780" s="253"/>
      <c r="Q780" s="253"/>
      <c r="R780" s="253"/>
      <c r="S780" s="253"/>
      <c r="T780" s="254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5" t="s">
        <v>218</v>
      </c>
      <c r="AU780" s="255" t="s">
        <v>85</v>
      </c>
      <c r="AV780" s="13" t="s">
        <v>83</v>
      </c>
      <c r="AW780" s="13" t="s">
        <v>32</v>
      </c>
      <c r="AX780" s="13" t="s">
        <v>76</v>
      </c>
      <c r="AY780" s="255" t="s">
        <v>205</v>
      </c>
    </row>
    <row r="781" s="13" customFormat="1">
      <c r="A781" s="13"/>
      <c r="B781" s="245"/>
      <c r="C781" s="246"/>
      <c r="D781" s="247" t="s">
        <v>218</v>
      </c>
      <c r="E781" s="248" t="s">
        <v>1</v>
      </c>
      <c r="F781" s="249" t="s">
        <v>222</v>
      </c>
      <c r="G781" s="246"/>
      <c r="H781" s="248" t="s">
        <v>1</v>
      </c>
      <c r="I781" s="250"/>
      <c r="J781" s="246"/>
      <c r="K781" s="246"/>
      <c r="L781" s="251"/>
      <c r="M781" s="252"/>
      <c r="N781" s="253"/>
      <c r="O781" s="253"/>
      <c r="P781" s="253"/>
      <c r="Q781" s="253"/>
      <c r="R781" s="253"/>
      <c r="S781" s="253"/>
      <c r="T781" s="254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5" t="s">
        <v>218</v>
      </c>
      <c r="AU781" s="255" t="s">
        <v>85</v>
      </c>
      <c r="AV781" s="13" t="s">
        <v>83</v>
      </c>
      <c r="AW781" s="13" t="s">
        <v>32</v>
      </c>
      <c r="AX781" s="13" t="s">
        <v>76</v>
      </c>
      <c r="AY781" s="255" t="s">
        <v>205</v>
      </c>
    </row>
    <row r="782" s="14" customFormat="1">
      <c r="A782" s="14"/>
      <c r="B782" s="256"/>
      <c r="C782" s="257"/>
      <c r="D782" s="247" t="s">
        <v>218</v>
      </c>
      <c r="E782" s="258" t="s">
        <v>1</v>
      </c>
      <c r="F782" s="259" t="s">
        <v>3314</v>
      </c>
      <c r="G782" s="257"/>
      <c r="H782" s="260">
        <v>65.944999999999993</v>
      </c>
      <c r="I782" s="261"/>
      <c r="J782" s="257"/>
      <c r="K782" s="257"/>
      <c r="L782" s="262"/>
      <c r="M782" s="263"/>
      <c r="N782" s="264"/>
      <c r="O782" s="264"/>
      <c r="P782" s="264"/>
      <c r="Q782" s="264"/>
      <c r="R782" s="264"/>
      <c r="S782" s="264"/>
      <c r="T782" s="265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66" t="s">
        <v>218</v>
      </c>
      <c r="AU782" s="266" t="s">
        <v>85</v>
      </c>
      <c r="AV782" s="14" t="s">
        <v>85</v>
      </c>
      <c r="AW782" s="14" t="s">
        <v>32</v>
      </c>
      <c r="AX782" s="14" t="s">
        <v>76</v>
      </c>
      <c r="AY782" s="266" t="s">
        <v>205</v>
      </c>
    </row>
    <row r="783" s="14" customFormat="1">
      <c r="A783" s="14"/>
      <c r="B783" s="256"/>
      <c r="C783" s="257"/>
      <c r="D783" s="247" t="s">
        <v>218</v>
      </c>
      <c r="E783" s="258" t="s">
        <v>1</v>
      </c>
      <c r="F783" s="259" t="s">
        <v>3315</v>
      </c>
      <c r="G783" s="257"/>
      <c r="H783" s="260">
        <v>3.5</v>
      </c>
      <c r="I783" s="261"/>
      <c r="J783" s="257"/>
      <c r="K783" s="257"/>
      <c r="L783" s="262"/>
      <c r="M783" s="263"/>
      <c r="N783" s="264"/>
      <c r="O783" s="264"/>
      <c r="P783" s="264"/>
      <c r="Q783" s="264"/>
      <c r="R783" s="264"/>
      <c r="S783" s="264"/>
      <c r="T783" s="265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66" t="s">
        <v>218</v>
      </c>
      <c r="AU783" s="266" t="s">
        <v>85</v>
      </c>
      <c r="AV783" s="14" t="s">
        <v>85</v>
      </c>
      <c r="AW783" s="14" t="s">
        <v>32</v>
      </c>
      <c r="AX783" s="14" t="s">
        <v>76</v>
      </c>
      <c r="AY783" s="266" t="s">
        <v>205</v>
      </c>
    </row>
    <row r="784" s="14" customFormat="1">
      <c r="A784" s="14"/>
      <c r="B784" s="256"/>
      <c r="C784" s="257"/>
      <c r="D784" s="247" t="s">
        <v>218</v>
      </c>
      <c r="E784" s="258" t="s">
        <v>1</v>
      </c>
      <c r="F784" s="259" t="s">
        <v>3316</v>
      </c>
      <c r="G784" s="257"/>
      <c r="H784" s="260">
        <v>57.402000000000001</v>
      </c>
      <c r="I784" s="261"/>
      <c r="J784" s="257"/>
      <c r="K784" s="257"/>
      <c r="L784" s="262"/>
      <c r="M784" s="263"/>
      <c r="N784" s="264"/>
      <c r="O784" s="264"/>
      <c r="P784" s="264"/>
      <c r="Q784" s="264"/>
      <c r="R784" s="264"/>
      <c r="S784" s="264"/>
      <c r="T784" s="265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66" t="s">
        <v>218</v>
      </c>
      <c r="AU784" s="266" t="s">
        <v>85</v>
      </c>
      <c r="AV784" s="14" t="s">
        <v>85</v>
      </c>
      <c r="AW784" s="14" t="s">
        <v>32</v>
      </c>
      <c r="AX784" s="14" t="s">
        <v>76</v>
      </c>
      <c r="AY784" s="266" t="s">
        <v>205</v>
      </c>
    </row>
    <row r="785" s="14" customFormat="1">
      <c r="A785" s="14"/>
      <c r="B785" s="256"/>
      <c r="C785" s="257"/>
      <c r="D785" s="247" t="s">
        <v>218</v>
      </c>
      <c r="E785" s="258" t="s">
        <v>1</v>
      </c>
      <c r="F785" s="259" t="s">
        <v>3317</v>
      </c>
      <c r="G785" s="257"/>
      <c r="H785" s="260">
        <v>52.704000000000001</v>
      </c>
      <c r="I785" s="261"/>
      <c r="J785" s="257"/>
      <c r="K785" s="257"/>
      <c r="L785" s="262"/>
      <c r="M785" s="263"/>
      <c r="N785" s="264"/>
      <c r="O785" s="264"/>
      <c r="P785" s="264"/>
      <c r="Q785" s="264"/>
      <c r="R785" s="264"/>
      <c r="S785" s="264"/>
      <c r="T785" s="265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66" t="s">
        <v>218</v>
      </c>
      <c r="AU785" s="266" t="s">
        <v>85</v>
      </c>
      <c r="AV785" s="14" t="s">
        <v>85</v>
      </c>
      <c r="AW785" s="14" t="s">
        <v>32</v>
      </c>
      <c r="AX785" s="14" t="s">
        <v>76</v>
      </c>
      <c r="AY785" s="266" t="s">
        <v>205</v>
      </c>
    </row>
    <row r="786" s="15" customFormat="1">
      <c r="A786" s="15"/>
      <c r="B786" s="267"/>
      <c r="C786" s="268"/>
      <c r="D786" s="247" t="s">
        <v>218</v>
      </c>
      <c r="E786" s="269" t="s">
        <v>1</v>
      </c>
      <c r="F786" s="270" t="s">
        <v>229</v>
      </c>
      <c r="G786" s="268"/>
      <c r="H786" s="271">
        <v>179.55099999999999</v>
      </c>
      <c r="I786" s="272"/>
      <c r="J786" s="268"/>
      <c r="K786" s="268"/>
      <c r="L786" s="273"/>
      <c r="M786" s="274"/>
      <c r="N786" s="275"/>
      <c r="O786" s="275"/>
      <c r="P786" s="275"/>
      <c r="Q786" s="275"/>
      <c r="R786" s="275"/>
      <c r="S786" s="275"/>
      <c r="T786" s="276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77" t="s">
        <v>218</v>
      </c>
      <c r="AU786" s="277" t="s">
        <v>85</v>
      </c>
      <c r="AV786" s="15" t="s">
        <v>213</v>
      </c>
      <c r="AW786" s="15" t="s">
        <v>32</v>
      </c>
      <c r="AX786" s="15" t="s">
        <v>83</v>
      </c>
      <c r="AY786" s="277" t="s">
        <v>205</v>
      </c>
    </row>
    <row r="787" s="14" customFormat="1">
      <c r="A787" s="14"/>
      <c r="B787" s="256"/>
      <c r="C787" s="257"/>
      <c r="D787" s="247" t="s">
        <v>218</v>
      </c>
      <c r="E787" s="257"/>
      <c r="F787" s="259" t="s">
        <v>3318</v>
      </c>
      <c r="G787" s="257"/>
      <c r="H787" s="260">
        <v>17.954999999999998</v>
      </c>
      <c r="I787" s="261"/>
      <c r="J787" s="257"/>
      <c r="K787" s="257"/>
      <c r="L787" s="262"/>
      <c r="M787" s="263"/>
      <c r="N787" s="264"/>
      <c r="O787" s="264"/>
      <c r="P787" s="264"/>
      <c r="Q787" s="264"/>
      <c r="R787" s="264"/>
      <c r="S787" s="264"/>
      <c r="T787" s="265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66" t="s">
        <v>218</v>
      </c>
      <c r="AU787" s="266" t="s">
        <v>85</v>
      </c>
      <c r="AV787" s="14" t="s">
        <v>85</v>
      </c>
      <c r="AW787" s="14" t="s">
        <v>4</v>
      </c>
      <c r="AX787" s="14" t="s">
        <v>83</v>
      </c>
      <c r="AY787" s="266" t="s">
        <v>205</v>
      </c>
    </row>
    <row r="788" s="2" customFormat="1" ht="16.5" customHeight="1">
      <c r="A788" s="39"/>
      <c r="B788" s="40"/>
      <c r="C788" s="227" t="s">
        <v>813</v>
      </c>
      <c r="D788" s="227" t="s">
        <v>208</v>
      </c>
      <c r="E788" s="228" t="s">
        <v>3344</v>
      </c>
      <c r="F788" s="229" t="s">
        <v>3345</v>
      </c>
      <c r="G788" s="230" t="s">
        <v>547</v>
      </c>
      <c r="H788" s="231">
        <v>31</v>
      </c>
      <c r="I788" s="232"/>
      <c r="J788" s="233">
        <f>ROUND(I788*H788,2)</f>
        <v>0</v>
      </c>
      <c r="K788" s="229" t="s">
        <v>212</v>
      </c>
      <c r="L788" s="45"/>
      <c r="M788" s="234" t="s">
        <v>1</v>
      </c>
      <c r="N788" s="235" t="s">
        <v>41</v>
      </c>
      <c r="O788" s="92"/>
      <c r="P788" s="236">
        <f>O788*H788</f>
        <v>0</v>
      </c>
      <c r="Q788" s="236">
        <v>0</v>
      </c>
      <c r="R788" s="236">
        <f>Q788*H788</f>
        <v>0</v>
      </c>
      <c r="S788" s="236">
        <v>0</v>
      </c>
      <c r="T788" s="237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38" t="s">
        <v>303</v>
      </c>
      <c r="AT788" s="238" t="s">
        <v>208</v>
      </c>
      <c r="AU788" s="238" t="s">
        <v>85</v>
      </c>
      <c r="AY788" s="18" t="s">
        <v>205</v>
      </c>
      <c r="BE788" s="239">
        <f>IF(N788="základní",J788,0)</f>
        <v>0</v>
      </c>
      <c r="BF788" s="239">
        <f>IF(N788="snížená",J788,0)</f>
        <v>0</v>
      </c>
      <c r="BG788" s="239">
        <f>IF(N788="zákl. přenesená",J788,0)</f>
        <v>0</v>
      </c>
      <c r="BH788" s="239">
        <f>IF(N788="sníž. přenesená",J788,0)</f>
        <v>0</v>
      </c>
      <c r="BI788" s="239">
        <f>IF(N788="nulová",J788,0)</f>
        <v>0</v>
      </c>
      <c r="BJ788" s="18" t="s">
        <v>83</v>
      </c>
      <c r="BK788" s="239">
        <f>ROUND(I788*H788,2)</f>
        <v>0</v>
      </c>
      <c r="BL788" s="18" t="s">
        <v>303</v>
      </c>
      <c r="BM788" s="238" t="s">
        <v>3346</v>
      </c>
    </row>
    <row r="789" s="2" customFormat="1">
      <c r="A789" s="39"/>
      <c r="B789" s="40"/>
      <c r="C789" s="41"/>
      <c r="D789" s="240" t="s">
        <v>216</v>
      </c>
      <c r="E789" s="41"/>
      <c r="F789" s="241" t="s">
        <v>3347</v>
      </c>
      <c r="G789" s="41"/>
      <c r="H789" s="41"/>
      <c r="I789" s="242"/>
      <c r="J789" s="41"/>
      <c r="K789" s="41"/>
      <c r="L789" s="45"/>
      <c r="M789" s="243"/>
      <c r="N789" s="244"/>
      <c r="O789" s="92"/>
      <c r="P789" s="92"/>
      <c r="Q789" s="92"/>
      <c r="R789" s="92"/>
      <c r="S789" s="92"/>
      <c r="T789" s="93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T789" s="18" t="s">
        <v>216</v>
      </c>
      <c r="AU789" s="18" t="s">
        <v>85</v>
      </c>
    </row>
    <row r="790" s="13" customFormat="1">
      <c r="A790" s="13"/>
      <c r="B790" s="245"/>
      <c r="C790" s="246"/>
      <c r="D790" s="247" t="s">
        <v>218</v>
      </c>
      <c r="E790" s="248" t="s">
        <v>1</v>
      </c>
      <c r="F790" s="249" t="s">
        <v>554</v>
      </c>
      <c r="G790" s="246"/>
      <c r="H790" s="248" t="s">
        <v>1</v>
      </c>
      <c r="I790" s="250"/>
      <c r="J790" s="246"/>
      <c r="K790" s="246"/>
      <c r="L790" s="251"/>
      <c r="M790" s="252"/>
      <c r="N790" s="253"/>
      <c r="O790" s="253"/>
      <c r="P790" s="253"/>
      <c r="Q790" s="253"/>
      <c r="R790" s="253"/>
      <c r="S790" s="253"/>
      <c r="T790" s="254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5" t="s">
        <v>218</v>
      </c>
      <c r="AU790" s="255" t="s">
        <v>85</v>
      </c>
      <c r="AV790" s="13" t="s">
        <v>83</v>
      </c>
      <c r="AW790" s="13" t="s">
        <v>32</v>
      </c>
      <c r="AX790" s="13" t="s">
        <v>76</v>
      </c>
      <c r="AY790" s="255" t="s">
        <v>205</v>
      </c>
    </row>
    <row r="791" s="13" customFormat="1">
      <c r="A791" s="13"/>
      <c r="B791" s="245"/>
      <c r="C791" s="246"/>
      <c r="D791" s="247" t="s">
        <v>218</v>
      </c>
      <c r="E791" s="248" t="s">
        <v>1</v>
      </c>
      <c r="F791" s="249" t="s">
        <v>3306</v>
      </c>
      <c r="G791" s="246"/>
      <c r="H791" s="248" t="s">
        <v>1</v>
      </c>
      <c r="I791" s="250"/>
      <c r="J791" s="246"/>
      <c r="K791" s="246"/>
      <c r="L791" s="251"/>
      <c r="M791" s="252"/>
      <c r="N791" s="253"/>
      <c r="O791" s="253"/>
      <c r="P791" s="253"/>
      <c r="Q791" s="253"/>
      <c r="R791" s="253"/>
      <c r="S791" s="253"/>
      <c r="T791" s="254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5" t="s">
        <v>218</v>
      </c>
      <c r="AU791" s="255" t="s">
        <v>85</v>
      </c>
      <c r="AV791" s="13" t="s">
        <v>83</v>
      </c>
      <c r="AW791" s="13" t="s">
        <v>32</v>
      </c>
      <c r="AX791" s="13" t="s">
        <v>76</v>
      </c>
      <c r="AY791" s="255" t="s">
        <v>205</v>
      </c>
    </row>
    <row r="792" s="13" customFormat="1">
      <c r="A792" s="13"/>
      <c r="B792" s="245"/>
      <c r="C792" s="246"/>
      <c r="D792" s="247" t="s">
        <v>218</v>
      </c>
      <c r="E792" s="248" t="s">
        <v>1</v>
      </c>
      <c r="F792" s="249" t="s">
        <v>222</v>
      </c>
      <c r="G792" s="246"/>
      <c r="H792" s="248" t="s">
        <v>1</v>
      </c>
      <c r="I792" s="250"/>
      <c r="J792" s="246"/>
      <c r="K792" s="246"/>
      <c r="L792" s="251"/>
      <c r="M792" s="252"/>
      <c r="N792" s="253"/>
      <c r="O792" s="253"/>
      <c r="P792" s="253"/>
      <c r="Q792" s="253"/>
      <c r="R792" s="253"/>
      <c r="S792" s="253"/>
      <c r="T792" s="254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5" t="s">
        <v>218</v>
      </c>
      <c r="AU792" s="255" t="s">
        <v>85</v>
      </c>
      <c r="AV792" s="13" t="s">
        <v>83</v>
      </c>
      <c r="AW792" s="13" t="s">
        <v>32</v>
      </c>
      <c r="AX792" s="13" t="s">
        <v>76</v>
      </c>
      <c r="AY792" s="255" t="s">
        <v>205</v>
      </c>
    </row>
    <row r="793" s="14" customFormat="1">
      <c r="A793" s="14"/>
      <c r="B793" s="256"/>
      <c r="C793" s="257"/>
      <c r="D793" s="247" t="s">
        <v>218</v>
      </c>
      <c r="E793" s="258" t="s">
        <v>1</v>
      </c>
      <c r="F793" s="259" t="s">
        <v>3348</v>
      </c>
      <c r="G793" s="257"/>
      <c r="H793" s="260">
        <v>5</v>
      </c>
      <c r="I793" s="261"/>
      <c r="J793" s="257"/>
      <c r="K793" s="257"/>
      <c r="L793" s="262"/>
      <c r="M793" s="263"/>
      <c r="N793" s="264"/>
      <c r="O793" s="264"/>
      <c r="P793" s="264"/>
      <c r="Q793" s="264"/>
      <c r="R793" s="264"/>
      <c r="S793" s="264"/>
      <c r="T793" s="265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66" t="s">
        <v>218</v>
      </c>
      <c r="AU793" s="266" t="s">
        <v>85</v>
      </c>
      <c r="AV793" s="14" t="s">
        <v>85</v>
      </c>
      <c r="AW793" s="14" t="s">
        <v>32</v>
      </c>
      <c r="AX793" s="14" t="s">
        <v>76</v>
      </c>
      <c r="AY793" s="266" t="s">
        <v>205</v>
      </c>
    </row>
    <row r="794" s="14" customFormat="1">
      <c r="A794" s="14"/>
      <c r="B794" s="256"/>
      <c r="C794" s="257"/>
      <c r="D794" s="247" t="s">
        <v>218</v>
      </c>
      <c r="E794" s="258" t="s">
        <v>1</v>
      </c>
      <c r="F794" s="259" t="s">
        <v>3349</v>
      </c>
      <c r="G794" s="257"/>
      <c r="H794" s="260">
        <v>8</v>
      </c>
      <c r="I794" s="261"/>
      <c r="J794" s="257"/>
      <c r="K794" s="257"/>
      <c r="L794" s="262"/>
      <c r="M794" s="263"/>
      <c r="N794" s="264"/>
      <c r="O794" s="264"/>
      <c r="P794" s="264"/>
      <c r="Q794" s="264"/>
      <c r="R794" s="264"/>
      <c r="S794" s="264"/>
      <c r="T794" s="265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66" t="s">
        <v>218</v>
      </c>
      <c r="AU794" s="266" t="s">
        <v>85</v>
      </c>
      <c r="AV794" s="14" t="s">
        <v>85</v>
      </c>
      <c r="AW794" s="14" t="s">
        <v>32</v>
      </c>
      <c r="AX794" s="14" t="s">
        <v>76</v>
      </c>
      <c r="AY794" s="266" t="s">
        <v>205</v>
      </c>
    </row>
    <row r="795" s="14" customFormat="1">
      <c r="A795" s="14"/>
      <c r="B795" s="256"/>
      <c r="C795" s="257"/>
      <c r="D795" s="247" t="s">
        <v>218</v>
      </c>
      <c r="E795" s="258" t="s">
        <v>1</v>
      </c>
      <c r="F795" s="259" t="s">
        <v>3350</v>
      </c>
      <c r="G795" s="257"/>
      <c r="H795" s="260">
        <v>2</v>
      </c>
      <c r="I795" s="261"/>
      <c r="J795" s="257"/>
      <c r="K795" s="257"/>
      <c r="L795" s="262"/>
      <c r="M795" s="263"/>
      <c r="N795" s="264"/>
      <c r="O795" s="264"/>
      <c r="P795" s="264"/>
      <c r="Q795" s="264"/>
      <c r="R795" s="264"/>
      <c r="S795" s="264"/>
      <c r="T795" s="265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66" t="s">
        <v>218</v>
      </c>
      <c r="AU795" s="266" t="s">
        <v>85</v>
      </c>
      <c r="AV795" s="14" t="s">
        <v>85</v>
      </c>
      <c r="AW795" s="14" t="s">
        <v>32</v>
      </c>
      <c r="AX795" s="14" t="s">
        <v>76</v>
      </c>
      <c r="AY795" s="266" t="s">
        <v>205</v>
      </c>
    </row>
    <row r="796" s="14" customFormat="1">
      <c r="A796" s="14"/>
      <c r="B796" s="256"/>
      <c r="C796" s="257"/>
      <c r="D796" s="247" t="s">
        <v>218</v>
      </c>
      <c r="E796" s="258" t="s">
        <v>1</v>
      </c>
      <c r="F796" s="259" t="s">
        <v>3351</v>
      </c>
      <c r="G796" s="257"/>
      <c r="H796" s="260">
        <v>3</v>
      </c>
      <c r="I796" s="261"/>
      <c r="J796" s="257"/>
      <c r="K796" s="257"/>
      <c r="L796" s="262"/>
      <c r="M796" s="263"/>
      <c r="N796" s="264"/>
      <c r="O796" s="264"/>
      <c r="P796" s="264"/>
      <c r="Q796" s="264"/>
      <c r="R796" s="264"/>
      <c r="S796" s="264"/>
      <c r="T796" s="265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66" t="s">
        <v>218</v>
      </c>
      <c r="AU796" s="266" t="s">
        <v>85</v>
      </c>
      <c r="AV796" s="14" t="s">
        <v>85</v>
      </c>
      <c r="AW796" s="14" t="s">
        <v>32</v>
      </c>
      <c r="AX796" s="14" t="s">
        <v>76</v>
      </c>
      <c r="AY796" s="266" t="s">
        <v>205</v>
      </c>
    </row>
    <row r="797" s="14" customFormat="1">
      <c r="A797" s="14"/>
      <c r="B797" s="256"/>
      <c r="C797" s="257"/>
      <c r="D797" s="247" t="s">
        <v>218</v>
      </c>
      <c r="E797" s="258" t="s">
        <v>1</v>
      </c>
      <c r="F797" s="259" t="s">
        <v>3352</v>
      </c>
      <c r="G797" s="257"/>
      <c r="H797" s="260">
        <v>10</v>
      </c>
      <c r="I797" s="261"/>
      <c r="J797" s="257"/>
      <c r="K797" s="257"/>
      <c r="L797" s="262"/>
      <c r="M797" s="263"/>
      <c r="N797" s="264"/>
      <c r="O797" s="264"/>
      <c r="P797" s="264"/>
      <c r="Q797" s="264"/>
      <c r="R797" s="264"/>
      <c r="S797" s="264"/>
      <c r="T797" s="265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66" t="s">
        <v>218</v>
      </c>
      <c r="AU797" s="266" t="s">
        <v>85</v>
      </c>
      <c r="AV797" s="14" t="s">
        <v>85</v>
      </c>
      <c r="AW797" s="14" t="s">
        <v>32</v>
      </c>
      <c r="AX797" s="14" t="s">
        <v>76</v>
      </c>
      <c r="AY797" s="266" t="s">
        <v>205</v>
      </c>
    </row>
    <row r="798" s="14" customFormat="1">
      <c r="A798" s="14"/>
      <c r="B798" s="256"/>
      <c r="C798" s="257"/>
      <c r="D798" s="247" t="s">
        <v>218</v>
      </c>
      <c r="E798" s="258" t="s">
        <v>1</v>
      </c>
      <c r="F798" s="259" t="s">
        <v>3353</v>
      </c>
      <c r="G798" s="257"/>
      <c r="H798" s="260">
        <v>3</v>
      </c>
      <c r="I798" s="261"/>
      <c r="J798" s="257"/>
      <c r="K798" s="257"/>
      <c r="L798" s="262"/>
      <c r="M798" s="263"/>
      <c r="N798" s="264"/>
      <c r="O798" s="264"/>
      <c r="P798" s="264"/>
      <c r="Q798" s="264"/>
      <c r="R798" s="264"/>
      <c r="S798" s="264"/>
      <c r="T798" s="265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66" t="s">
        <v>218</v>
      </c>
      <c r="AU798" s="266" t="s">
        <v>85</v>
      </c>
      <c r="AV798" s="14" t="s">
        <v>85</v>
      </c>
      <c r="AW798" s="14" t="s">
        <v>32</v>
      </c>
      <c r="AX798" s="14" t="s">
        <v>76</v>
      </c>
      <c r="AY798" s="266" t="s">
        <v>205</v>
      </c>
    </row>
    <row r="799" s="15" customFormat="1">
      <c r="A799" s="15"/>
      <c r="B799" s="267"/>
      <c r="C799" s="268"/>
      <c r="D799" s="247" t="s">
        <v>218</v>
      </c>
      <c r="E799" s="269" t="s">
        <v>1</v>
      </c>
      <c r="F799" s="270" t="s">
        <v>229</v>
      </c>
      <c r="G799" s="268"/>
      <c r="H799" s="271">
        <v>31</v>
      </c>
      <c r="I799" s="272"/>
      <c r="J799" s="268"/>
      <c r="K799" s="268"/>
      <c r="L799" s="273"/>
      <c r="M799" s="274"/>
      <c r="N799" s="275"/>
      <c r="O799" s="275"/>
      <c r="P799" s="275"/>
      <c r="Q799" s="275"/>
      <c r="R799" s="275"/>
      <c r="S799" s="275"/>
      <c r="T799" s="276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77" t="s">
        <v>218</v>
      </c>
      <c r="AU799" s="277" t="s">
        <v>85</v>
      </c>
      <c r="AV799" s="15" t="s">
        <v>213</v>
      </c>
      <c r="AW799" s="15" t="s">
        <v>32</v>
      </c>
      <c r="AX799" s="15" t="s">
        <v>83</v>
      </c>
      <c r="AY799" s="277" t="s">
        <v>205</v>
      </c>
    </row>
    <row r="800" s="2" customFormat="1" ht="21.75" customHeight="1">
      <c r="A800" s="39"/>
      <c r="B800" s="40"/>
      <c r="C800" s="227" t="s">
        <v>818</v>
      </c>
      <c r="D800" s="227" t="s">
        <v>208</v>
      </c>
      <c r="E800" s="228" t="s">
        <v>3354</v>
      </c>
      <c r="F800" s="229" t="s">
        <v>3355</v>
      </c>
      <c r="G800" s="230" t="s">
        <v>547</v>
      </c>
      <c r="H800" s="231">
        <v>3</v>
      </c>
      <c r="I800" s="232"/>
      <c r="J800" s="233">
        <f>ROUND(I800*H800,2)</f>
        <v>0</v>
      </c>
      <c r="K800" s="229" t="s">
        <v>212</v>
      </c>
      <c r="L800" s="45"/>
      <c r="M800" s="234" t="s">
        <v>1</v>
      </c>
      <c r="N800" s="235" t="s">
        <v>41</v>
      </c>
      <c r="O800" s="92"/>
      <c r="P800" s="236">
        <f>O800*H800</f>
        <v>0</v>
      </c>
      <c r="Q800" s="236">
        <v>0.00022000000000000001</v>
      </c>
      <c r="R800" s="236">
        <f>Q800*H800</f>
        <v>0.00066</v>
      </c>
      <c r="S800" s="236">
        <v>0</v>
      </c>
      <c r="T800" s="237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38" t="s">
        <v>303</v>
      </c>
      <c r="AT800" s="238" t="s">
        <v>208</v>
      </c>
      <c r="AU800" s="238" t="s">
        <v>85</v>
      </c>
      <c r="AY800" s="18" t="s">
        <v>205</v>
      </c>
      <c r="BE800" s="239">
        <f>IF(N800="základní",J800,0)</f>
        <v>0</v>
      </c>
      <c r="BF800" s="239">
        <f>IF(N800="snížená",J800,0)</f>
        <v>0</v>
      </c>
      <c r="BG800" s="239">
        <f>IF(N800="zákl. přenesená",J800,0)</f>
        <v>0</v>
      </c>
      <c r="BH800" s="239">
        <f>IF(N800="sníž. přenesená",J800,0)</f>
        <v>0</v>
      </c>
      <c r="BI800" s="239">
        <f>IF(N800="nulová",J800,0)</f>
        <v>0</v>
      </c>
      <c r="BJ800" s="18" t="s">
        <v>83</v>
      </c>
      <c r="BK800" s="239">
        <f>ROUND(I800*H800,2)</f>
        <v>0</v>
      </c>
      <c r="BL800" s="18" t="s">
        <v>303</v>
      </c>
      <c r="BM800" s="238" t="s">
        <v>3356</v>
      </c>
    </row>
    <row r="801" s="2" customFormat="1">
      <c r="A801" s="39"/>
      <c r="B801" s="40"/>
      <c r="C801" s="41"/>
      <c r="D801" s="240" t="s">
        <v>216</v>
      </c>
      <c r="E801" s="41"/>
      <c r="F801" s="241" t="s">
        <v>3357</v>
      </c>
      <c r="G801" s="41"/>
      <c r="H801" s="41"/>
      <c r="I801" s="242"/>
      <c r="J801" s="41"/>
      <c r="K801" s="41"/>
      <c r="L801" s="45"/>
      <c r="M801" s="243"/>
      <c r="N801" s="244"/>
      <c r="O801" s="92"/>
      <c r="P801" s="92"/>
      <c r="Q801" s="92"/>
      <c r="R801" s="92"/>
      <c r="S801" s="92"/>
      <c r="T801" s="93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T801" s="18" t="s">
        <v>216</v>
      </c>
      <c r="AU801" s="18" t="s">
        <v>85</v>
      </c>
    </row>
    <row r="802" s="13" customFormat="1">
      <c r="A802" s="13"/>
      <c r="B802" s="245"/>
      <c r="C802" s="246"/>
      <c r="D802" s="247" t="s">
        <v>218</v>
      </c>
      <c r="E802" s="248" t="s">
        <v>1</v>
      </c>
      <c r="F802" s="249" t="s">
        <v>554</v>
      </c>
      <c r="G802" s="246"/>
      <c r="H802" s="248" t="s">
        <v>1</v>
      </c>
      <c r="I802" s="250"/>
      <c r="J802" s="246"/>
      <c r="K802" s="246"/>
      <c r="L802" s="251"/>
      <c r="M802" s="252"/>
      <c r="N802" s="253"/>
      <c r="O802" s="253"/>
      <c r="P802" s="253"/>
      <c r="Q802" s="253"/>
      <c r="R802" s="253"/>
      <c r="S802" s="253"/>
      <c r="T802" s="254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5" t="s">
        <v>218</v>
      </c>
      <c r="AU802" s="255" t="s">
        <v>85</v>
      </c>
      <c r="AV802" s="13" t="s">
        <v>83</v>
      </c>
      <c r="AW802" s="13" t="s">
        <v>32</v>
      </c>
      <c r="AX802" s="13" t="s">
        <v>76</v>
      </c>
      <c r="AY802" s="255" t="s">
        <v>205</v>
      </c>
    </row>
    <row r="803" s="13" customFormat="1">
      <c r="A803" s="13"/>
      <c r="B803" s="245"/>
      <c r="C803" s="246"/>
      <c r="D803" s="247" t="s">
        <v>218</v>
      </c>
      <c r="E803" s="248" t="s">
        <v>1</v>
      </c>
      <c r="F803" s="249" t="s">
        <v>3306</v>
      </c>
      <c r="G803" s="246"/>
      <c r="H803" s="248" t="s">
        <v>1</v>
      </c>
      <c r="I803" s="250"/>
      <c r="J803" s="246"/>
      <c r="K803" s="246"/>
      <c r="L803" s="251"/>
      <c r="M803" s="252"/>
      <c r="N803" s="253"/>
      <c r="O803" s="253"/>
      <c r="P803" s="253"/>
      <c r="Q803" s="253"/>
      <c r="R803" s="253"/>
      <c r="S803" s="253"/>
      <c r="T803" s="254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5" t="s">
        <v>218</v>
      </c>
      <c r="AU803" s="255" t="s">
        <v>85</v>
      </c>
      <c r="AV803" s="13" t="s">
        <v>83</v>
      </c>
      <c r="AW803" s="13" t="s">
        <v>32</v>
      </c>
      <c r="AX803" s="13" t="s">
        <v>76</v>
      </c>
      <c r="AY803" s="255" t="s">
        <v>205</v>
      </c>
    </row>
    <row r="804" s="13" customFormat="1">
      <c r="A804" s="13"/>
      <c r="B804" s="245"/>
      <c r="C804" s="246"/>
      <c r="D804" s="247" t="s">
        <v>218</v>
      </c>
      <c r="E804" s="248" t="s">
        <v>1</v>
      </c>
      <c r="F804" s="249" t="s">
        <v>222</v>
      </c>
      <c r="G804" s="246"/>
      <c r="H804" s="248" t="s">
        <v>1</v>
      </c>
      <c r="I804" s="250"/>
      <c r="J804" s="246"/>
      <c r="K804" s="246"/>
      <c r="L804" s="251"/>
      <c r="M804" s="252"/>
      <c r="N804" s="253"/>
      <c r="O804" s="253"/>
      <c r="P804" s="253"/>
      <c r="Q804" s="253"/>
      <c r="R804" s="253"/>
      <c r="S804" s="253"/>
      <c r="T804" s="254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5" t="s">
        <v>218</v>
      </c>
      <c r="AU804" s="255" t="s">
        <v>85</v>
      </c>
      <c r="AV804" s="13" t="s">
        <v>83</v>
      </c>
      <c r="AW804" s="13" t="s">
        <v>32</v>
      </c>
      <c r="AX804" s="13" t="s">
        <v>76</v>
      </c>
      <c r="AY804" s="255" t="s">
        <v>205</v>
      </c>
    </row>
    <row r="805" s="14" customFormat="1">
      <c r="A805" s="14"/>
      <c r="B805" s="256"/>
      <c r="C805" s="257"/>
      <c r="D805" s="247" t="s">
        <v>218</v>
      </c>
      <c r="E805" s="258" t="s">
        <v>1</v>
      </c>
      <c r="F805" s="259" t="s">
        <v>3351</v>
      </c>
      <c r="G805" s="257"/>
      <c r="H805" s="260">
        <v>3</v>
      </c>
      <c r="I805" s="261"/>
      <c r="J805" s="257"/>
      <c r="K805" s="257"/>
      <c r="L805" s="262"/>
      <c r="M805" s="263"/>
      <c r="N805" s="264"/>
      <c r="O805" s="264"/>
      <c r="P805" s="264"/>
      <c r="Q805" s="264"/>
      <c r="R805" s="264"/>
      <c r="S805" s="264"/>
      <c r="T805" s="265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66" t="s">
        <v>218</v>
      </c>
      <c r="AU805" s="266" t="s">
        <v>85</v>
      </c>
      <c r="AV805" s="14" t="s">
        <v>85</v>
      </c>
      <c r="AW805" s="14" t="s">
        <v>32</v>
      </c>
      <c r="AX805" s="14" t="s">
        <v>76</v>
      </c>
      <c r="AY805" s="266" t="s">
        <v>205</v>
      </c>
    </row>
    <row r="806" s="15" customFormat="1">
      <c r="A806" s="15"/>
      <c r="B806" s="267"/>
      <c r="C806" s="268"/>
      <c r="D806" s="247" t="s">
        <v>218</v>
      </c>
      <c r="E806" s="269" t="s">
        <v>1</v>
      </c>
      <c r="F806" s="270" t="s">
        <v>229</v>
      </c>
      <c r="G806" s="268"/>
      <c r="H806" s="271">
        <v>3</v>
      </c>
      <c r="I806" s="272"/>
      <c r="J806" s="268"/>
      <c r="K806" s="268"/>
      <c r="L806" s="273"/>
      <c r="M806" s="274"/>
      <c r="N806" s="275"/>
      <c r="O806" s="275"/>
      <c r="P806" s="275"/>
      <c r="Q806" s="275"/>
      <c r="R806" s="275"/>
      <c r="S806" s="275"/>
      <c r="T806" s="276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77" t="s">
        <v>218</v>
      </c>
      <c r="AU806" s="277" t="s">
        <v>85</v>
      </c>
      <c r="AV806" s="15" t="s">
        <v>213</v>
      </c>
      <c r="AW806" s="15" t="s">
        <v>32</v>
      </c>
      <c r="AX806" s="15" t="s">
        <v>83</v>
      </c>
      <c r="AY806" s="277" t="s">
        <v>205</v>
      </c>
    </row>
    <row r="807" s="2" customFormat="1" ht="16.5" customHeight="1">
      <c r="A807" s="39"/>
      <c r="B807" s="40"/>
      <c r="C807" s="227" t="s">
        <v>828</v>
      </c>
      <c r="D807" s="227" t="s">
        <v>208</v>
      </c>
      <c r="E807" s="228" t="s">
        <v>3358</v>
      </c>
      <c r="F807" s="229" t="s">
        <v>3359</v>
      </c>
      <c r="G807" s="230" t="s">
        <v>3360</v>
      </c>
      <c r="H807" s="231">
        <v>4</v>
      </c>
      <c r="I807" s="232"/>
      <c r="J807" s="233">
        <f>ROUND(I807*H807,2)</f>
        <v>0</v>
      </c>
      <c r="K807" s="229" t="s">
        <v>212</v>
      </c>
      <c r="L807" s="45"/>
      <c r="M807" s="234" t="s">
        <v>1</v>
      </c>
      <c r="N807" s="235" t="s">
        <v>41</v>
      </c>
      <c r="O807" s="92"/>
      <c r="P807" s="236">
        <f>O807*H807</f>
        <v>0</v>
      </c>
      <c r="Q807" s="236">
        <v>0.00042999999999999999</v>
      </c>
      <c r="R807" s="236">
        <f>Q807*H807</f>
        <v>0.00172</v>
      </c>
      <c r="S807" s="236">
        <v>0</v>
      </c>
      <c r="T807" s="237">
        <f>S807*H807</f>
        <v>0</v>
      </c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R807" s="238" t="s">
        <v>303</v>
      </c>
      <c r="AT807" s="238" t="s">
        <v>208</v>
      </c>
      <c r="AU807" s="238" t="s">
        <v>85</v>
      </c>
      <c r="AY807" s="18" t="s">
        <v>205</v>
      </c>
      <c r="BE807" s="239">
        <f>IF(N807="základní",J807,0)</f>
        <v>0</v>
      </c>
      <c r="BF807" s="239">
        <f>IF(N807="snížená",J807,0)</f>
        <v>0</v>
      </c>
      <c r="BG807" s="239">
        <f>IF(N807="zákl. přenesená",J807,0)</f>
        <v>0</v>
      </c>
      <c r="BH807" s="239">
        <f>IF(N807="sníž. přenesená",J807,0)</f>
        <v>0</v>
      </c>
      <c r="BI807" s="239">
        <f>IF(N807="nulová",J807,0)</f>
        <v>0</v>
      </c>
      <c r="BJ807" s="18" t="s">
        <v>83</v>
      </c>
      <c r="BK807" s="239">
        <f>ROUND(I807*H807,2)</f>
        <v>0</v>
      </c>
      <c r="BL807" s="18" t="s">
        <v>303</v>
      </c>
      <c r="BM807" s="238" t="s">
        <v>3361</v>
      </c>
    </row>
    <row r="808" s="2" customFormat="1">
      <c r="A808" s="39"/>
      <c r="B808" s="40"/>
      <c r="C808" s="41"/>
      <c r="D808" s="240" t="s">
        <v>216</v>
      </c>
      <c r="E808" s="41"/>
      <c r="F808" s="241" t="s">
        <v>3362</v>
      </c>
      <c r="G808" s="41"/>
      <c r="H808" s="41"/>
      <c r="I808" s="242"/>
      <c r="J808" s="41"/>
      <c r="K808" s="41"/>
      <c r="L808" s="45"/>
      <c r="M808" s="243"/>
      <c r="N808" s="244"/>
      <c r="O808" s="92"/>
      <c r="P808" s="92"/>
      <c r="Q808" s="92"/>
      <c r="R808" s="92"/>
      <c r="S808" s="92"/>
      <c r="T808" s="93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T808" s="18" t="s">
        <v>216</v>
      </c>
      <c r="AU808" s="18" t="s">
        <v>85</v>
      </c>
    </row>
    <row r="809" s="13" customFormat="1">
      <c r="A809" s="13"/>
      <c r="B809" s="245"/>
      <c r="C809" s="246"/>
      <c r="D809" s="247" t="s">
        <v>218</v>
      </c>
      <c r="E809" s="248" t="s">
        <v>1</v>
      </c>
      <c r="F809" s="249" t="s">
        <v>554</v>
      </c>
      <c r="G809" s="246"/>
      <c r="H809" s="248" t="s">
        <v>1</v>
      </c>
      <c r="I809" s="250"/>
      <c r="J809" s="246"/>
      <c r="K809" s="246"/>
      <c r="L809" s="251"/>
      <c r="M809" s="252"/>
      <c r="N809" s="253"/>
      <c r="O809" s="253"/>
      <c r="P809" s="253"/>
      <c r="Q809" s="253"/>
      <c r="R809" s="253"/>
      <c r="S809" s="253"/>
      <c r="T809" s="254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5" t="s">
        <v>218</v>
      </c>
      <c r="AU809" s="255" t="s">
        <v>85</v>
      </c>
      <c r="AV809" s="13" t="s">
        <v>83</v>
      </c>
      <c r="AW809" s="13" t="s">
        <v>32</v>
      </c>
      <c r="AX809" s="13" t="s">
        <v>76</v>
      </c>
      <c r="AY809" s="255" t="s">
        <v>205</v>
      </c>
    </row>
    <row r="810" s="13" customFormat="1">
      <c r="A810" s="13"/>
      <c r="B810" s="245"/>
      <c r="C810" s="246"/>
      <c r="D810" s="247" t="s">
        <v>218</v>
      </c>
      <c r="E810" s="248" t="s">
        <v>1</v>
      </c>
      <c r="F810" s="249" t="s">
        <v>3306</v>
      </c>
      <c r="G810" s="246"/>
      <c r="H810" s="248" t="s">
        <v>1</v>
      </c>
      <c r="I810" s="250"/>
      <c r="J810" s="246"/>
      <c r="K810" s="246"/>
      <c r="L810" s="251"/>
      <c r="M810" s="252"/>
      <c r="N810" s="253"/>
      <c r="O810" s="253"/>
      <c r="P810" s="253"/>
      <c r="Q810" s="253"/>
      <c r="R810" s="253"/>
      <c r="S810" s="253"/>
      <c r="T810" s="254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5" t="s">
        <v>218</v>
      </c>
      <c r="AU810" s="255" t="s">
        <v>85</v>
      </c>
      <c r="AV810" s="13" t="s">
        <v>83</v>
      </c>
      <c r="AW810" s="13" t="s">
        <v>32</v>
      </c>
      <c r="AX810" s="13" t="s">
        <v>76</v>
      </c>
      <c r="AY810" s="255" t="s">
        <v>205</v>
      </c>
    </row>
    <row r="811" s="13" customFormat="1">
      <c r="A811" s="13"/>
      <c r="B811" s="245"/>
      <c r="C811" s="246"/>
      <c r="D811" s="247" t="s">
        <v>218</v>
      </c>
      <c r="E811" s="248" t="s">
        <v>1</v>
      </c>
      <c r="F811" s="249" t="s">
        <v>222</v>
      </c>
      <c r="G811" s="246"/>
      <c r="H811" s="248" t="s">
        <v>1</v>
      </c>
      <c r="I811" s="250"/>
      <c r="J811" s="246"/>
      <c r="K811" s="246"/>
      <c r="L811" s="251"/>
      <c r="M811" s="252"/>
      <c r="N811" s="253"/>
      <c r="O811" s="253"/>
      <c r="P811" s="253"/>
      <c r="Q811" s="253"/>
      <c r="R811" s="253"/>
      <c r="S811" s="253"/>
      <c r="T811" s="254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5" t="s">
        <v>218</v>
      </c>
      <c r="AU811" s="255" t="s">
        <v>85</v>
      </c>
      <c r="AV811" s="13" t="s">
        <v>83</v>
      </c>
      <c r="AW811" s="13" t="s">
        <v>32</v>
      </c>
      <c r="AX811" s="13" t="s">
        <v>76</v>
      </c>
      <c r="AY811" s="255" t="s">
        <v>205</v>
      </c>
    </row>
    <row r="812" s="14" customFormat="1">
      <c r="A812" s="14"/>
      <c r="B812" s="256"/>
      <c r="C812" s="257"/>
      <c r="D812" s="247" t="s">
        <v>218</v>
      </c>
      <c r="E812" s="258" t="s">
        <v>1</v>
      </c>
      <c r="F812" s="259" t="s">
        <v>3261</v>
      </c>
      <c r="G812" s="257"/>
      <c r="H812" s="260">
        <v>4</v>
      </c>
      <c r="I812" s="261"/>
      <c r="J812" s="257"/>
      <c r="K812" s="257"/>
      <c r="L812" s="262"/>
      <c r="M812" s="263"/>
      <c r="N812" s="264"/>
      <c r="O812" s="264"/>
      <c r="P812" s="264"/>
      <c r="Q812" s="264"/>
      <c r="R812" s="264"/>
      <c r="S812" s="264"/>
      <c r="T812" s="265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66" t="s">
        <v>218</v>
      </c>
      <c r="AU812" s="266" t="s">
        <v>85</v>
      </c>
      <c r="AV812" s="14" t="s">
        <v>85</v>
      </c>
      <c r="AW812" s="14" t="s">
        <v>32</v>
      </c>
      <c r="AX812" s="14" t="s">
        <v>76</v>
      </c>
      <c r="AY812" s="266" t="s">
        <v>205</v>
      </c>
    </row>
    <row r="813" s="15" customFormat="1">
      <c r="A813" s="15"/>
      <c r="B813" s="267"/>
      <c r="C813" s="268"/>
      <c r="D813" s="247" t="s">
        <v>218</v>
      </c>
      <c r="E813" s="269" t="s">
        <v>1</v>
      </c>
      <c r="F813" s="270" t="s">
        <v>229</v>
      </c>
      <c r="G813" s="268"/>
      <c r="H813" s="271">
        <v>4</v>
      </c>
      <c r="I813" s="272"/>
      <c r="J813" s="268"/>
      <c r="K813" s="268"/>
      <c r="L813" s="273"/>
      <c r="M813" s="274"/>
      <c r="N813" s="275"/>
      <c r="O813" s="275"/>
      <c r="P813" s="275"/>
      <c r="Q813" s="275"/>
      <c r="R813" s="275"/>
      <c r="S813" s="275"/>
      <c r="T813" s="276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77" t="s">
        <v>218</v>
      </c>
      <c r="AU813" s="277" t="s">
        <v>85</v>
      </c>
      <c r="AV813" s="15" t="s">
        <v>213</v>
      </c>
      <c r="AW813" s="15" t="s">
        <v>32</v>
      </c>
      <c r="AX813" s="15" t="s">
        <v>83</v>
      </c>
      <c r="AY813" s="277" t="s">
        <v>205</v>
      </c>
    </row>
    <row r="814" s="2" customFormat="1" ht="24.15" customHeight="1">
      <c r="A814" s="39"/>
      <c r="B814" s="40"/>
      <c r="C814" s="227" t="s">
        <v>833</v>
      </c>
      <c r="D814" s="227" t="s">
        <v>208</v>
      </c>
      <c r="E814" s="228" t="s">
        <v>3363</v>
      </c>
      <c r="F814" s="229" t="s">
        <v>3364</v>
      </c>
      <c r="G814" s="230" t="s">
        <v>547</v>
      </c>
      <c r="H814" s="231">
        <v>1</v>
      </c>
      <c r="I814" s="232"/>
      <c r="J814" s="233">
        <f>ROUND(I814*H814,2)</f>
        <v>0</v>
      </c>
      <c r="K814" s="229" t="s">
        <v>212</v>
      </c>
      <c r="L814" s="45"/>
      <c r="M814" s="234" t="s">
        <v>1</v>
      </c>
      <c r="N814" s="235" t="s">
        <v>41</v>
      </c>
      <c r="O814" s="92"/>
      <c r="P814" s="236">
        <f>O814*H814</f>
        <v>0</v>
      </c>
      <c r="Q814" s="236">
        <v>2.0000000000000002E-05</v>
      </c>
      <c r="R814" s="236">
        <f>Q814*H814</f>
        <v>2.0000000000000002E-05</v>
      </c>
      <c r="S814" s="236">
        <v>0</v>
      </c>
      <c r="T814" s="237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38" t="s">
        <v>303</v>
      </c>
      <c r="AT814" s="238" t="s">
        <v>208</v>
      </c>
      <c r="AU814" s="238" t="s">
        <v>85</v>
      </c>
      <c r="AY814" s="18" t="s">
        <v>205</v>
      </c>
      <c r="BE814" s="239">
        <f>IF(N814="základní",J814,0)</f>
        <v>0</v>
      </c>
      <c r="BF814" s="239">
        <f>IF(N814="snížená",J814,0)</f>
        <v>0</v>
      </c>
      <c r="BG814" s="239">
        <f>IF(N814="zákl. přenesená",J814,0)</f>
        <v>0</v>
      </c>
      <c r="BH814" s="239">
        <f>IF(N814="sníž. přenesená",J814,0)</f>
        <v>0</v>
      </c>
      <c r="BI814" s="239">
        <f>IF(N814="nulová",J814,0)</f>
        <v>0</v>
      </c>
      <c r="BJ814" s="18" t="s">
        <v>83</v>
      </c>
      <c r="BK814" s="239">
        <f>ROUND(I814*H814,2)</f>
        <v>0</v>
      </c>
      <c r="BL814" s="18" t="s">
        <v>303</v>
      </c>
      <c r="BM814" s="238" t="s">
        <v>3365</v>
      </c>
    </row>
    <row r="815" s="2" customFormat="1">
      <c r="A815" s="39"/>
      <c r="B815" s="40"/>
      <c r="C815" s="41"/>
      <c r="D815" s="240" t="s">
        <v>216</v>
      </c>
      <c r="E815" s="41"/>
      <c r="F815" s="241" t="s">
        <v>3366</v>
      </c>
      <c r="G815" s="41"/>
      <c r="H815" s="41"/>
      <c r="I815" s="242"/>
      <c r="J815" s="41"/>
      <c r="K815" s="41"/>
      <c r="L815" s="45"/>
      <c r="M815" s="243"/>
      <c r="N815" s="244"/>
      <c r="O815" s="92"/>
      <c r="P815" s="92"/>
      <c r="Q815" s="92"/>
      <c r="R815" s="92"/>
      <c r="S815" s="92"/>
      <c r="T815" s="93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T815" s="18" t="s">
        <v>216</v>
      </c>
      <c r="AU815" s="18" t="s">
        <v>85</v>
      </c>
    </row>
    <row r="816" s="2" customFormat="1" ht="16.5" customHeight="1">
      <c r="A816" s="39"/>
      <c r="B816" s="40"/>
      <c r="C816" s="289" t="s">
        <v>840</v>
      </c>
      <c r="D816" s="289" t="s">
        <v>386</v>
      </c>
      <c r="E816" s="290" t="s">
        <v>3367</v>
      </c>
      <c r="F816" s="291" t="s">
        <v>3368</v>
      </c>
      <c r="G816" s="292" t="s">
        <v>547</v>
      </c>
      <c r="H816" s="293">
        <v>1</v>
      </c>
      <c r="I816" s="294"/>
      <c r="J816" s="295">
        <f>ROUND(I816*H816,2)</f>
        <v>0</v>
      </c>
      <c r="K816" s="291" t="s">
        <v>212</v>
      </c>
      <c r="L816" s="296"/>
      <c r="M816" s="297" t="s">
        <v>1</v>
      </c>
      <c r="N816" s="298" t="s">
        <v>41</v>
      </c>
      <c r="O816" s="92"/>
      <c r="P816" s="236">
        <f>O816*H816</f>
        <v>0</v>
      </c>
      <c r="Q816" s="236">
        <v>5.0000000000000002E-05</v>
      </c>
      <c r="R816" s="236">
        <f>Q816*H816</f>
        <v>5.0000000000000002E-05</v>
      </c>
      <c r="S816" s="236">
        <v>0</v>
      </c>
      <c r="T816" s="237">
        <f>S816*H816</f>
        <v>0</v>
      </c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R816" s="238" t="s">
        <v>473</v>
      </c>
      <c r="AT816" s="238" t="s">
        <v>386</v>
      </c>
      <c r="AU816" s="238" t="s">
        <v>85</v>
      </c>
      <c r="AY816" s="18" t="s">
        <v>205</v>
      </c>
      <c r="BE816" s="239">
        <f>IF(N816="základní",J816,0)</f>
        <v>0</v>
      </c>
      <c r="BF816" s="239">
        <f>IF(N816="snížená",J816,0)</f>
        <v>0</v>
      </c>
      <c r="BG816" s="239">
        <f>IF(N816="zákl. přenesená",J816,0)</f>
        <v>0</v>
      </c>
      <c r="BH816" s="239">
        <f>IF(N816="sníž. přenesená",J816,0)</f>
        <v>0</v>
      </c>
      <c r="BI816" s="239">
        <f>IF(N816="nulová",J816,0)</f>
        <v>0</v>
      </c>
      <c r="BJ816" s="18" t="s">
        <v>83</v>
      </c>
      <c r="BK816" s="239">
        <f>ROUND(I816*H816,2)</f>
        <v>0</v>
      </c>
      <c r="BL816" s="18" t="s">
        <v>303</v>
      </c>
      <c r="BM816" s="238" t="s">
        <v>3369</v>
      </c>
    </row>
    <row r="817" s="13" customFormat="1">
      <c r="A817" s="13"/>
      <c r="B817" s="245"/>
      <c r="C817" s="246"/>
      <c r="D817" s="247" t="s">
        <v>218</v>
      </c>
      <c r="E817" s="248" t="s">
        <v>1</v>
      </c>
      <c r="F817" s="249" t="s">
        <v>3071</v>
      </c>
      <c r="G817" s="246"/>
      <c r="H817" s="248" t="s">
        <v>1</v>
      </c>
      <c r="I817" s="250"/>
      <c r="J817" s="246"/>
      <c r="K817" s="246"/>
      <c r="L817" s="251"/>
      <c r="M817" s="252"/>
      <c r="N817" s="253"/>
      <c r="O817" s="253"/>
      <c r="P817" s="253"/>
      <c r="Q817" s="253"/>
      <c r="R817" s="253"/>
      <c r="S817" s="253"/>
      <c r="T817" s="254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5" t="s">
        <v>218</v>
      </c>
      <c r="AU817" s="255" t="s">
        <v>85</v>
      </c>
      <c r="AV817" s="13" t="s">
        <v>83</v>
      </c>
      <c r="AW817" s="13" t="s">
        <v>32</v>
      </c>
      <c r="AX817" s="13" t="s">
        <v>76</v>
      </c>
      <c r="AY817" s="255" t="s">
        <v>205</v>
      </c>
    </row>
    <row r="818" s="13" customFormat="1">
      <c r="A818" s="13"/>
      <c r="B818" s="245"/>
      <c r="C818" s="246"/>
      <c r="D818" s="247" t="s">
        <v>218</v>
      </c>
      <c r="E818" s="248" t="s">
        <v>1</v>
      </c>
      <c r="F818" s="249" t="s">
        <v>3072</v>
      </c>
      <c r="G818" s="246"/>
      <c r="H818" s="248" t="s">
        <v>1</v>
      </c>
      <c r="I818" s="250"/>
      <c r="J818" s="246"/>
      <c r="K818" s="246"/>
      <c r="L818" s="251"/>
      <c r="M818" s="252"/>
      <c r="N818" s="253"/>
      <c r="O818" s="253"/>
      <c r="P818" s="253"/>
      <c r="Q818" s="253"/>
      <c r="R818" s="253"/>
      <c r="S818" s="253"/>
      <c r="T818" s="254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5" t="s">
        <v>218</v>
      </c>
      <c r="AU818" s="255" t="s">
        <v>85</v>
      </c>
      <c r="AV818" s="13" t="s">
        <v>83</v>
      </c>
      <c r="AW818" s="13" t="s">
        <v>32</v>
      </c>
      <c r="AX818" s="13" t="s">
        <v>76</v>
      </c>
      <c r="AY818" s="255" t="s">
        <v>205</v>
      </c>
    </row>
    <row r="819" s="13" customFormat="1">
      <c r="A819" s="13"/>
      <c r="B819" s="245"/>
      <c r="C819" s="246"/>
      <c r="D819" s="247" t="s">
        <v>218</v>
      </c>
      <c r="E819" s="248" t="s">
        <v>1</v>
      </c>
      <c r="F819" s="249" t="s">
        <v>222</v>
      </c>
      <c r="G819" s="246"/>
      <c r="H819" s="248" t="s">
        <v>1</v>
      </c>
      <c r="I819" s="250"/>
      <c r="J819" s="246"/>
      <c r="K819" s="246"/>
      <c r="L819" s="251"/>
      <c r="M819" s="252"/>
      <c r="N819" s="253"/>
      <c r="O819" s="253"/>
      <c r="P819" s="253"/>
      <c r="Q819" s="253"/>
      <c r="R819" s="253"/>
      <c r="S819" s="253"/>
      <c r="T819" s="254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5" t="s">
        <v>218</v>
      </c>
      <c r="AU819" s="255" t="s">
        <v>85</v>
      </c>
      <c r="AV819" s="13" t="s">
        <v>83</v>
      </c>
      <c r="AW819" s="13" t="s">
        <v>32</v>
      </c>
      <c r="AX819" s="13" t="s">
        <v>76</v>
      </c>
      <c r="AY819" s="255" t="s">
        <v>205</v>
      </c>
    </row>
    <row r="820" s="13" customFormat="1">
      <c r="A820" s="13"/>
      <c r="B820" s="245"/>
      <c r="C820" s="246"/>
      <c r="D820" s="247" t="s">
        <v>218</v>
      </c>
      <c r="E820" s="248" t="s">
        <v>1</v>
      </c>
      <c r="F820" s="249" t="s">
        <v>3370</v>
      </c>
      <c r="G820" s="246"/>
      <c r="H820" s="248" t="s">
        <v>1</v>
      </c>
      <c r="I820" s="250"/>
      <c r="J820" s="246"/>
      <c r="K820" s="246"/>
      <c r="L820" s="251"/>
      <c r="M820" s="252"/>
      <c r="N820" s="253"/>
      <c r="O820" s="253"/>
      <c r="P820" s="253"/>
      <c r="Q820" s="253"/>
      <c r="R820" s="253"/>
      <c r="S820" s="253"/>
      <c r="T820" s="254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5" t="s">
        <v>218</v>
      </c>
      <c r="AU820" s="255" t="s">
        <v>85</v>
      </c>
      <c r="AV820" s="13" t="s">
        <v>83</v>
      </c>
      <c r="AW820" s="13" t="s">
        <v>32</v>
      </c>
      <c r="AX820" s="13" t="s">
        <v>76</v>
      </c>
      <c r="AY820" s="255" t="s">
        <v>205</v>
      </c>
    </row>
    <row r="821" s="14" customFormat="1">
      <c r="A821" s="14"/>
      <c r="B821" s="256"/>
      <c r="C821" s="257"/>
      <c r="D821" s="247" t="s">
        <v>218</v>
      </c>
      <c r="E821" s="258" t="s">
        <v>1</v>
      </c>
      <c r="F821" s="259" t="s">
        <v>3371</v>
      </c>
      <c r="G821" s="257"/>
      <c r="H821" s="260">
        <v>1</v>
      </c>
      <c r="I821" s="261"/>
      <c r="J821" s="257"/>
      <c r="K821" s="257"/>
      <c r="L821" s="262"/>
      <c r="M821" s="263"/>
      <c r="N821" s="264"/>
      <c r="O821" s="264"/>
      <c r="P821" s="264"/>
      <c r="Q821" s="264"/>
      <c r="R821" s="264"/>
      <c r="S821" s="264"/>
      <c r="T821" s="265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66" t="s">
        <v>218</v>
      </c>
      <c r="AU821" s="266" t="s">
        <v>85</v>
      </c>
      <c r="AV821" s="14" t="s">
        <v>85</v>
      </c>
      <c r="AW821" s="14" t="s">
        <v>32</v>
      </c>
      <c r="AX821" s="14" t="s">
        <v>76</v>
      </c>
      <c r="AY821" s="266" t="s">
        <v>205</v>
      </c>
    </row>
    <row r="822" s="15" customFormat="1">
      <c r="A822" s="15"/>
      <c r="B822" s="267"/>
      <c r="C822" s="268"/>
      <c r="D822" s="247" t="s">
        <v>218</v>
      </c>
      <c r="E822" s="269" t="s">
        <v>1</v>
      </c>
      <c r="F822" s="270" t="s">
        <v>229</v>
      </c>
      <c r="G822" s="268"/>
      <c r="H822" s="271">
        <v>1</v>
      </c>
      <c r="I822" s="272"/>
      <c r="J822" s="268"/>
      <c r="K822" s="268"/>
      <c r="L822" s="273"/>
      <c r="M822" s="274"/>
      <c r="N822" s="275"/>
      <c r="O822" s="275"/>
      <c r="P822" s="275"/>
      <c r="Q822" s="275"/>
      <c r="R822" s="275"/>
      <c r="S822" s="275"/>
      <c r="T822" s="276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77" t="s">
        <v>218</v>
      </c>
      <c r="AU822" s="277" t="s">
        <v>85</v>
      </c>
      <c r="AV822" s="15" t="s">
        <v>213</v>
      </c>
      <c r="AW822" s="15" t="s">
        <v>32</v>
      </c>
      <c r="AX822" s="15" t="s">
        <v>83</v>
      </c>
      <c r="AY822" s="277" t="s">
        <v>205</v>
      </c>
    </row>
    <row r="823" s="2" customFormat="1" ht="24.15" customHeight="1">
      <c r="A823" s="39"/>
      <c r="B823" s="40"/>
      <c r="C823" s="227" t="s">
        <v>857</v>
      </c>
      <c r="D823" s="227" t="s">
        <v>208</v>
      </c>
      <c r="E823" s="228" t="s">
        <v>3372</v>
      </c>
      <c r="F823" s="229" t="s">
        <v>3373</v>
      </c>
      <c r="G823" s="230" t="s">
        <v>547</v>
      </c>
      <c r="H823" s="231">
        <v>1</v>
      </c>
      <c r="I823" s="232"/>
      <c r="J823" s="233">
        <f>ROUND(I823*H823,2)</f>
        <v>0</v>
      </c>
      <c r="K823" s="229" t="s">
        <v>212</v>
      </c>
      <c r="L823" s="45"/>
      <c r="M823" s="234" t="s">
        <v>1</v>
      </c>
      <c r="N823" s="235" t="s">
        <v>41</v>
      </c>
      <c r="O823" s="92"/>
      <c r="P823" s="236">
        <f>O823*H823</f>
        <v>0</v>
      </c>
      <c r="Q823" s="236">
        <v>0.00051999999999999995</v>
      </c>
      <c r="R823" s="236">
        <f>Q823*H823</f>
        <v>0.00051999999999999995</v>
      </c>
      <c r="S823" s="236">
        <v>0</v>
      </c>
      <c r="T823" s="237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38" t="s">
        <v>303</v>
      </c>
      <c r="AT823" s="238" t="s">
        <v>208</v>
      </c>
      <c r="AU823" s="238" t="s">
        <v>85</v>
      </c>
      <c r="AY823" s="18" t="s">
        <v>205</v>
      </c>
      <c r="BE823" s="239">
        <f>IF(N823="základní",J823,0)</f>
        <v>0</v>
      </c>
      <c r="BF823" s="239">
        <f>IF(N823="snížená",J823,0)</f>
        <v>0</v>
      </c>
      <c r="BG823" s="239">
        <f>IF(N823="zákl. přenesená",J823,0)</f>
        <v>0</v>
      </c>
      <c r="BH823" s="239">
        <f>IF(N823="sníž. přenesená",J823,0)</f>
        <v>0</v>
      </c>
      <c r="BI823" s="239">
        <f>IF(N823="nulová",J823,0)</f>
        <v>0</v>
      </c>
      <c r="BJ823" s="18" t="s">
        <v>83</v>
      </c>
      <c r="BK823" s="239">
        <f>ROUND(I823*H823,2)</f>
        <v>0</v>
      </c>
      <c r="BL823" s="18" t="s">
        <v>303</v>
      </c>
      <c r="BM823" s="238" t="s">
        <v>3374</v>
      </c>
    </row>
    <row r="824" s="2" customFormat="1">
      <c r="A824" s="39"/>
      <c r="B824" s="40"/>
      <c r="C824" s="41"/>
      <c r="D824" s="240" t="s">
        <v>216</v>
      </c>
      <c r="E824" s="41"/>
      <c r="F824" s="241" t="s">
        <v>3375</v>
      </c>
      <c r="G824" s="41"/>
      <c r="H824" s="41"/>
      <c r="I824" s="242"/>
      <c r="J824" s="41"/>
      <c r="K824" s="41"/>
      <c r="L824" s="45"/>
      <c r="M824" s="243"/>
      <c r="N824" s="244"/>
      <c r="O824" s="92"/>
      <c r="P824" s="92"/>
      <c r="Q824" s="92"/>
      <c r="R824" s="92"/>
      <c r="S824" s="92"/>
      <c r="T824" s="93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T824" s="18" t="s">
        <v>216</v>
      </c>
      <c r="AU824" s="18" t="s">
        <v>85</v>
      </c>
    </row>
    <row r="825" s="13" customFormat="1">
      <c r="A825" s="13"/>
      <c r="B825" s="245"/>
      <c r="C825" s="246"/>
      <c r="D825" s="247" t="s">
        <v>218</v>
      </c>
      <c r="E825" s="248" t="s">
        <v>1</v>
      </c>
      <c r="F825" s="249" t="s">
        <v>3071</v>
      </c>
      <c r="G825" s="246"/>
      <c r="H825" s="248" t="s">
        <v>1</v>
      </c>
      <c r="I825" s="250"/>
      <c r="J825" s="246"/>
      <c r="K825" s="246"/>
      <c r="L825" s="251"/>
      <c r="M825" s="252"/>
      <c r="N825" s="253"/>
      <c r="O825" s="253"/>
      <c r="P825" s="253"/>
      <c r="Q825" s="253"/>
      <c r="R825" s="253"/>
      <c r="S825" s="253"/>
      <c r="T825" s="254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5" t="s">
        <v>218</v>
      </c>
      <c r="AU825" s="255" t="s">
        <v>85</v>
      </c>
      <c r="AV825" s="13" t="s">
        <v>83</v>
      </c>
      <c r="AW825" s="13" t="s">
        <v>32</v>
      </c>
      <c r="AX825" s="13" t="s">
        <v>76</v>
      </c>
      <c r="AY825" s="255" t="s">
        <v>205</v>
      </c>
    </row>
    <row r="826" s="13" customFormat="1">
      <c r="A826" s="13"/>
      <c r="B826" s="245"/>
      <c r="C826" s="246"/>
      <c r="D826" s="247" t="s">
        <v>218</v>
      </c>
      <c r="E826" s="248" t="s">
        <v>1</v>
      </c>
      <c r="F826" s="249" t="s">
        <v>3072</v>
      </c>
      <c r="G826" s="246"/>
      <c r="H826" s="248" t="s">
        <v>1</v>
      </c>
      <c r="I826" s="250"/>
      <c r="J826" s="246"/>
      <c r="K826" s="246"/>
      <c r="L826" s="251"/>
      <c r="M826" s="252"/>
      <c r="N826" s="253"/>
      <c r="O826" s="253"/>
      <c r="P826" s="253"/>
      <c r="Q826" s="253"/>
      <c r="R826" s="253"/>
      <c r="S826" s="253"/>
      <c r="T826" s="254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5" t="s">
        <v>218</v>
      </c>
      <c r="AU826" s="255" t="s">
        <v>85</v>
      </c>
      <c r="AV826" s="13" t="s">
        <v>83</v>
      </c>
      <c r="AW826" s="13" t="s">
        <v>32</v>
      </c>
      <c r="AX826" s="13" t="s">
        <v>76</v>
      </c>
      <c r="AY826" s="255" t="s">
        <v>205</v>
      </c>
    </row>
    <row r="827" s="13" customFormat="1">
      <c r="A827" s="13"/>
      <c r="B827" s="245"/>
      <c r="C827" s="246"/>
      <c r="D827" s="247" t="s">
        <v>218</v>
      </c>
      <c r="E827" s="248" t="s">
        <v>1</v>
      </c>
      <c r="F827" s="249" t="s">
        <v>222</v>
      </c>
      <c r="G827" s="246"/>
      <c r="H827" s="248" t="s">
        <v>1</v>
      </c>
      <c r="I827" s="250"/>
      <c r="J827" s="246"/>
      <c r="K827" s="246"/>
      <c r="L827" s="251"/>
      <c r="M827" s="252"/>
      <c r="N827" s="253"/>
      <c r="O827" s="253"/>
      <c r="P827" s="253"/>
      <c r="Q827" s="253"/>
      <c r="R827" s="253"/>
      <c r="S827" s="253"/>
      <c r="T827" s="254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5" t="s">
        <v>218</v>
      </c>
      <c r="AU827" s="255" t="s">
        <v>85</v>
      </c>
      <c r="AV827" s="13" t="s">
        <v>83</v>
      </c>
      <c r="AW827" s="13" t="s">
        <v>32</v>
      </c>
      <c r="AX827" s="13" t="s">
        <v>76</v>
      </c>
      <c r="AY827" s="255" t="s">
        <v>205</v>
      </c>
    </row>
    <row r="828" s="14" customFormat="1">
      <c r="A828" s="14"/>
      <c r="B828" s="256"/>
      <c r="C828" s="257"/>
      <c r="D828" s="247" t="s">
        <v>218</v>
      </c>
      <c r="E828" s="258" t="s">
        <v>1</v>
      </c>
      <c r="F828" s="259" t="s">
        <v>3376</v>
      </c>
      <c r="G828" s="257"/>
      <c r="H828" s="260">
        <v>1</v>
      </c>
      <c r="I828" s="261"/>
      <c r="J828" s="257"/>
      <c r="K828" s="257"/>
      <c r="L828" s="262"/>
      <c r="M828" s="263"/>
      <c r="N828" s="264"/>
      <c r="O828" s="264"/>
      <c r="P828" s="264"/>
      <c r="Q828" s="264"/>
      <c r="R828" s="264"/>
      <c r="S828" s="264"/>
      <c r="T828" s="265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66" t="s">
        <v>218</v>
      </c>
      <c r="AU828" s="266" t="s">
        <v>85</v>
      </c>
      <c r="AV828" s="14" t="s">
        <v>85</v>
      </c>
      <c r="AW828" s="14" t="s">
        <v>32</v>
      </c>
      <c r="AX828" s="14" t="s">
        <v>76</v>
      </c>
      <c r="AY828" s="266" t="s">
        <v>205</v>
      </c>
    </row>
    <row r="829" s="15" customFormat="1">
      <c r="A829" s="15"/>
      <c r="B829" s="267"/>
      <c r="C829" s="268"/>
      <c r="D829" s="247" t="s">
        <v>218</v>
      </c>
      <c r="E829" s="269" t="s">
        <v>1</v>
      </c>
      <c r="F829" s="270" t="s">
        <v>229</v>
      </c>
      <c r="G829" s="268"/>
      <c r="H829" s="271">
        <v>1</v>
      </c>
      <c r="I829" s="272"/>
      <c r="J829" s="268"/>
      <c r="K829" s="268"/>
      <c r="L829" s="273"/>
      <c r="M829" s="274"/>
      <c r="N829" s="275"/>
      <c r="O829" s="275"/>
      <c r="P829" s="275"/>
      <c r="Q829" s="275"/>
      <c r="R829" s="275"/>
      <c r="S829" s="275"/>
      <c r="T829" s="276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T829" s="277" t="s">
        <v>218</v>
      </c>
      <c r="AU829" s="277" t="s">
        <v>85</v>
      </c>
      <c r="AV829" s="15" t="s">
        <v>213</v>
      </c>
      <c r="AW829" s="15" t="s">
        <v>32</v>
      </c>
      <c r="AX829" s="15" t="s">
        <v>83</v>
      </c>
      <c r="AY829" s="277" t="s">
        <v>205</v>
      </c>
    </row>
    <row r="830" s="2" customFormat="1" ht="16.5" customHeight="1">
      <c r="A830" s="39"/>
      <c r="B830" s="40"/>
      <c r="C830" s="227" t="s">
        <v>870</v>
      </c>
      <c r="D830" s="227" t="s">
        <v>208</v>
      </c>
      <c r="E830" s="228" t="s">
        <v>3377</v>
      </c>
      <c r="F830" s="229" t="s">
        <v>3378</v>
      </c>
      <c r="G830" s="230" t="s">
        <v>547</v>
      </c>
      <c r="H830" s="231">
        <v>1</v>
      </c>
      <c r="I830" s="232"/>
      <c r="J830" s="233">
        <f>ROUND(I830*H830,2)</f>
        <v>0</v>
      </c>
      <c r="K830" s="229" t="s">
        <v>212</v>
      </c>
      <c r="L830" s="45"/>
      <c r="M830" s="234" t="s">
        <v>1</v>
      </c>
      <c r="N830" s="235" t="s">
        <v>41</v>
      </c>
      <c r="O830" s="92"/>
      <c r="P830" s="236">
        <f>O830*H830</f>
        <v>0</v>
      </c>
      <c r="Q830" s="236">
        <v>0.00076999999999999996</v>
      </c>
      <c r="R830" s="236">
        <f>Q830*H830</f>
        <v>0.00076999999999999996</v>
      </c>
      <c r="S830" s="236">
        <v>0</v>
      </c>
      <c r="T830" s="237">
        <f>S830*H830</f>
        <v>0</v>
      </c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R830" s="238" t="s">
        <v>303</v>
      </c>
      <c r="AT830" s="238" t="s">
        <v>208</v>
      </c>
      <c r="AU830" s="238" t="s">
        <v>85</v>
      </c>
      <c r="AY830" s="18" t="s">
        <v>205</v>
      </c>
      <c r="BE830" s="239">
        <f>IF(N830="základní",J830,0)</f>
        <v>0</v>
      </c>
      <c r="BF830" s="239">
        <f>IF(N830="snížená",J830,0)</f>
        <v>0</v>
      </c>
      <c r="BG830" s="239">
        <f>IF(N830="zákl. přenesená",J830,0)</f>
        <v>0</v>
      </c>
      <c r="BH830" s="239">
        <f>IF(N830="sníž. přenesená",J830,0)</f>
        <v>0</v>
      </c>
      <c r="BI830" s="239">
        <f>IF(N830="nulová",J830,0)</f>
        <v>0</v>
      </c>
      <c r="BJ830" s="18" t="s">
        <v>83</v>
      </c>
      <c r="BK830" s="239">
        <f>ROUND(I830*H830,2)</f>
        <v>0</v>
      </c>
      <c r="BL830" s="18" t="s">
        <v>303</v>
      </c>
      <c r="BM830" s="238" t="s">
        <v>3379</v>
      </c>
    </row>
    <row r="831" s="2" customFormat="1">
      <c r="A831" s="39"/>
      <c r="B831" s="40"/>
      <c r="C831" s="41"/>
      <c r="D831" s="240" t="s">
        <v>216</v>
      </c>
      <c r="E831" s="41"/>
      <c r="F831" s="241" t="s">
        <v>3380</v>
      </c>
      <c r="G831" s="41"/>
      <c r="H831" s="41"/>
      <c r="I831" s="242"/>
      <c r="J831" s="41"/>
      <c r="K831" s="41"/>
      <c r="L831" s="45"/>
      <c r="M831" s="243"/>
      <c r="N831" s="244"/>
      <c r="O831" s="92"/>
      <c r="P831" s="92"/>
      <c r="Q831" s="92"/>
      <c r="R831" s="92"/>
      <c r="S831" s="92"/>
      <c r="T831" s="93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T831" s="18" t="s">
        <v>216</v>
      </c>
      <c r="AU831" s="18" t="s">
        <v>85</v>
      </c>
    </row>
    <row r="832" s="13" customFormat="1">
      <c r="A832" s="13"/>
      <c r="B832" s="245"/>
      <c r="C832" s="246"/>
      <c r="D832" s="247" t="s">
        <v>218</v>
      </c>
      <c r="E832" s="248" t="s">
        <v>1</v>
      </c>
      <c r="F832" s="249" t="s">
        <v>3071</v>
      </c>
      <c r="G832" s="246"/>
      <c r="H832" s="248" t="s">
        <v>1</v>
      </c>
      <c r="I832" s="250"/>
      <c r="J832" s="246"/>
      <c r="K832" s="246"/>
      <c r="L832" s="251"/>
      <c r="M832" s="252"/>
      <c r="N832" s="253"/>
      <c r="O832" s="253"/>
      <c r="P832" s="253"/>
      <c r="Q832" s="253"/>
      <c r="R832" s="253"/>
      <c r="S832" s="253"/>
      <c r="T832" s="254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5" t="s">
        <v>218</v>
      </c>
      <c r="AU832" s="255" t="s">
        <v>85</v>
      </c>
      <c r="AV832" s="13" t="s">
        <v>83</v>
      </c>
      <c r="AW832" s="13" t="s">
        <v>32</v>
      </c>
      <c r="AX832" s="13" t="s">
        <v>76</v>
      </c>
      <c r="AY832" s="255" t="s">
        <v>205</v>
      </c>
    </row>
    <row r="833" s="13" customFormat="1">
      <c r="A833" s="13"/>
      <c r="B833" s="245"/>
      <c r="C833" s="246"/>
      <c r="D833" s="247" t="s">
        <v>218</v>
      </c>
      <c r="E833" s="248" t="s">
        <v>1</v>
      </c>
      <c r="F833" s="249" t="s">
        <v>3072</v>
      </c>
      <c r="G833" s="246"/>
      <c r="H833" s="248" t="s">
        <v>1</v>
      </c>
      <c r="I833" s="250"/>
      <c r="J833" s="246"/>
      <c r="K833" s="246"/>
      <c r="L833" s="251"/>
      <c r="M833" s="252"/>
      <c r="N833" s="253"/>
      <c r="O833" s="253"/>
      <c r="P833" s="253"/>
      <c r="Q833" s="253"/>
      <c r="R833" s="253"/>
      <c r="S833" s="253"/>
      <c r="T833" s="254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5" t="s">
        <v>218</v>
      </c>
      <c r="AU833" s="255" t="s">
        <v>85</v>
      </c>
      <c r="AV833" s="13" t="s">
        <v>83</v>
      </c>
      <c r="AW833" s="13" t="s">
        <v>32</v>
      </c>
      <c r="AX833" s="13" t="s">
        <v>76</v>
      </c>
      <c r="AY833" s="255" t="s">
        <v>205</v>
      </c>
    </row>
    <row r="834" s="13" customFormat="1">
      <c r="A834" s="13"/>
      <c r="B834" s="245"/>
      <c r="C834" s="246"/>
      <c r="D834" s="247" t="s">
        <v>218</v>
      </c>
      <c r="E834" s="248" t="s">
        <v>1</v>
      </c>
      <c r="F834" s="249" t="s">
        <v>222</v>
      </c>
      <c r="G834" s="246"/>
      <c r="H834" s="248" t="s">
        <v>1</v>
      </c>
      <c r="I834" s="250"/>
      <c r="J834" s="246"/>
      <c r="K834" s="246"/>
      <c r="L834" s="251"/>
      <c r="M834" s="252"/>
      <c r="N834" s="253"/>
      <c r="O834" s="253"/>
      <c r="P834" s="253"/>
      <c r="Q834" s="253"/>
      <c r="R834" s="253"/>
      <c r="S834" s="253"/>
      <c r="T834" s="254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5" t="s">
        <v>218</v>
      </c>
      <c r="AU834" s="255" t="s">
        <v>85</v>
      </c>
      <c r="AV834" s="13" t="s">
        <v>83</v>
      </c>
      <c r="AW834" s="13" t="s">
        <v>32</v>
      </c>
      <c r="AX834" s="13" t="s">
        <v>76</v>
      </c>
      <c r="AY834" s="255" t="s">
        <v>205</v>
      </c>
    </row>
    <row r="835" s="14" customFormat="1">
      <c r="A835" s="14"/>
      <c r="B835" s="256"/>
      <c r="C835" s="257"/>
      <c r="D835" s="247" t="s">
        <v>218</v>
      </c>
      <c r="E835" s="258" t="s">
        <v>1</v>
      </c>
      <c r="F835" s="259" t="s">
        <v>3381</v>
      </c>
      <c r="G835" s="257"/>
      <c r="H835" s="260">
        <v>1</v>
      </c>
      <c r="I835" s="261"/>
      <c r="J835" s="257"/>
      <c r="K835" s="257"/>
      <c r="L835" s="262"/>
      <c r="M835" s="263"/>
      <c r="N835" s="264"/>
      <c r="O835" s="264"/>
      <c r="P835" s="264"/>
      <c r="Q835" s="264"/>
      <c r="R835" s="264"/>
      <c r="S835" s="264"/>
      <c r="T835" s="265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66" t="s">
        <v>218</v>
      </c>
      <c r="AU835" s="266" t="s">
        <v>85</v>
      </c>
      <c r="AV835" s="14" t="s">
        <v>85</v>
      </c>
      <c r="AW835" s="14" t="s">
        <v>32</v>
      </c>
      <c r="AX835" s="14" t="s">
        <v>76</v>
      </c>
      <c r="AY835" s="266" t="s">
        <v>205</v>
      </c>
    </row>
    <row r="836" s="15" customFormat="1">
      <c r="A836" s="15"/>
      <c r="B836" s="267"/>
      <c r="C836" s="268"/>
      <c r="D836" s="247" t="s">
        <v>218</v>
      </c>
      <c r="E836" s="269" t="s">
        <v>1</v>
      </c>
      <c r="F836" s="270" t="s">
        <v>229</v>
      </c>
      <c r="G836" s="268"/>
      <c r="H836" s="271">
        <v>1</v>
      </c>
      <c r="I836" s="272"/>
      <c r="J836" s="268"/>
      <c r="K836" s="268"/>
      <c r="L836" s="273"/>
      <c r="M836" s="274"/>
      <c r="N836" s="275"/>
      <c r="O836" s="275"/>
      <c r="P836" s="275"/>
      <c r="Q836" s="275"/>
      <c r="R836" s="275"/>
      <c r="S836" s="275"/>
      <c r="T836" s="276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77" t="s">
        <v>218</v>
      </c>
      <c r="AU836" s="277" t="s">
        <v>85</v>
      </c>
      <c r="AV836" s="15" t="s">
        <v>213</v>
      </c>
      <c r="AW836" s="15" t="s">
        <v>32</v>
      </c>
      <c r="AX836" s="15" t="s">
        <v>83</v>
      </c>
      <c r="AY836" s="277" t="s">
        <v>205</v>
      </c>
    </row>
    <row r="837" s="2" customFormat="1" ht="21.75" customHeight="1">
      <c r="A837" s="39"/>
      <c r="B837" s="40"/>
      <c r="C837" s="227" t="s">
        <v>875</v>
      </c>
      <c r="D837" s="227" t="s">
        <v>208</v>
      </c>
      <c r="E837" s="228" t="s">
        <v>3382</v>
      </c>
      <c r="F837" s="229" t="s">
        <v>3383</v>
      </c>
      <c r="G837" s="230" t="s">
        <v>547</v>
      </c>
      <c r="H837" s="231">
        <v>1</v>
      </c>
      <c r="I837" s="232"/>
      <c r="J837" s="233">
        <f>ROUND(I837*H837,2)</f>
        <v>0</v>
      </c>
      <c r="K837" s="229" t="s">
        <v>212</v>
      </c>
      <c r="L837" s="45"/>
      <c r="M837" s="234" t="s">
        <v>1</v>
      </c>
      <c r="N837" s="235" t="s">
        <v>41</v>
      </c>
      <c r="O837" s="92"/>
      <c r="P837" s="236">
        <f>O837*H837</f>
        <v>0</v>
      </c>
      <c r="Q837" s="236">
        <v>0.00050000000000000001</v>
      </c>
      <c r="R837" s="236">
        <f>Q837*H837</f>
        <v>0.00050000000000000001</v>
      </c>
      <c r="S837" s="236">
        <v>0</v>
      </c>
      <c r="T837" s="237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38" t="s">
        <v>303</v>
      </c>
      <c r="AT837" s="238" t="s">
        <v>208</v>
      </c>
      <c r="AU837" s="238" t="s">
        <v>85</v>
      </c>
      <c r="AY837" s="18" t="s">
        <v>205</v>
      </c>
      <c r="BE837" s="239">
        <f>IF(N837="základní",J837,0)</f>
        <v>0</v>
      </c>
      <c r="BF837" s="239">
        <f>IF(N837="snížená",J837,0)</f>
        <v>0</v>
      </c>
      <c r="BG837" s="239">
        <f>IF(N837="zákl. přenesená",J837,0)</f>
        <v>0</v>
      </c>
      <c r="BH837" s="239">
        <f>IF(N837="sníž. přenesená",J837,0)</f>
        <v>0</v>
      </c>
      <c r="BI837" s="239">
        <f>IF(N837="nulová",J837,0)</f>
        <v>0</v>
      </c>
      <c r="BJ837" s="18" t="s">
        <v>83</v>
      </c>
      <c r="BK837" s="239">
        <f>ROUND(I837*H837,2)</f>
        <v>0</v>
      </c>
      <c r="BL837" s="18" t="s">
        <v>303</v>
      </c>
      <c r="BM837" s="238" t="s">
        <v>3384</v>
      </c>
    </row>
    <row r="838" s="2" customFormat="1">
      <c r="A838" s="39"/>
      <c r="B838" s="40"/>
      <c r="C838" s="41"/>
      <c r="D838" s="240" t="s">
        <v>216</v>
      </c>
      <c r="E838" s="41"/>
      <c r="F838" s="241" t="s">
        <v>3385</v>
      </c>
      <c r="G838" s="41"/>
      <c r="H838" s="41"/>
      <c r="I838" s="242"/>
      <c r="J838" s="41"/>
      <c r="K838" s="41"/>
      <c r="L838" s="45"/>
      <c r="M838" s="243"/>
      <c r="N838" s="244"/>
      <c r="O838" s="92"/>
      <c r="P838" s="92"/>
      <c r="Q838" s="92"/>
      <c r="R838" s="92"/>
      <c r="S838" s="92"/>
      <c r="T838" s="93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T838" s="18" t="s">
        <v>216</v>
      </c>
      <c r="AU838" s="18" t="s">
        <v>85</v>
      </c>
    </row>
    <row r="839" s="13" customFormat="1">
      <c r="A839" s="13"/>
      <c r="B839" s="245"/>
      <c r="C839" s="246"/>
      <c r="D839" s="247" t="s">
        <v>218</v>
      </c>
      <c r="E839" s="248" t="s">
        <v>1</v>
      </c>
      <c r="F839" s="249" t="s">
        <v>3071</v>
      </c>
      <c r="G839" s="246"/>
      <c r="H839" s="248" t="s">
        <v>1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5" t="s">
        <v>218</v>
      </c>
      <c r="AU839" s="255" t="s">
        <v>85</v>
      </c>
      <c r="AV839" s="13" t="s">
        <v>83</v>
      </c>
      <c r="AW839" s="13" t="s">
        <v>32</v>
      </c>
      <c r="AX839" s="13" t="s">
        <v>76</v>
      </c>
      <c r="AY839" s="255" t="s">
        <v>205</v>
      </c>
    </row>
    <row r="840" s="13" customFormat="1">
      <c r="A840" s="13"/>
      <c r="B840" s="245"/>
      <c r="C840" s="246"/>
      <c r="D840" s="247" t="s">
        <v>218</v>
      </c>
      <c r="E840" s="248" t="s">
        <v>1</v>
      </c>
      <c r="F840" s="249" t="s">
        <v>3072</v>
      </c>
      <c r="G840" s="246"/>
      <c r="H840" s="248" t="s">
        <v>1</v>
      </c>
      <c r="I840" s="250"/>
      <c r="J840" s="246"/>
      <c r="K840" s="246"/>
      <c r="L840" s="251"/>
      <c r="M840" s="252"/>
      <c r="N840" s="253"/>
      <c r="O840" s="253"/>
      <c r="P840" s="253"/>
      <c r="Q840" s="253"/>
      <c r="R840" s="253"/>
      <c r="S840" s="253"/>
      <c r="T840" s="254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5" t="s">
        <v>218</v>
      </c>
      <c r="AU840" s="255" t="s">
        <v>85</v>
      </c>
      <c r="AV840" s="13" t="s">
        <v>83</v>
      </c>
      <c r="AW840" s="13" t="s">
        <v>32</v>
      </c>
      <c r="AX840" s="13" t="s">
        <v>76</v>
      </c>
      <c r="AY840" s="255" t="s">
        <v>205</v>
      </c>
    </row>
    <row r="841" s="13" customFormat="1">
      <c r="A841" s="13"/>
      <c r="B841" s="245"/>
      <c r="C841" s="246"/>
      <c r="D841" s="247" t="s">
        <v>218</v>
      </c>
      <c r="E841" s="248" t="s">
        <v>1</v>
      </c>
      <c r="F841" s="249" t="s">
        <v>222</v>
      </c>
      <c r="G841" s="246"/>
      <c r="H841" s="248" t="s">
        <v>1</v>
      </c>
      <c r="I841" s="250"/>
      <c r="J841" s="246"/>
      <c r="K841" s="246"/>
      <c r="L841" s="251"/>
      <c r="M841" s="252"/>
      <c r="N841" s="253"/>
      <c r="O841" s="253"/>
      <c r="P841" s="253"/>
      <c r="Q841" s="253"/>
      <c r="R841" s="253"/>
      <c r="S841" s="253"/>
      <c r="T841" s="254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5" t="s">
        <v>218</v>
      </c>
      <c r="AU841" s="255" t="s">
        <v>85</v>
      </c>
      <c r="AV841" s="13" t="s">
        <v>83</v>
      </c>
      <c r="AW841" s="13" t="s">
        <v>32</v>
      </c>
      <c r="AX841" s="13" t="s">
        <v>76</v>
      </c>
      <c r="AY841" s="255" t="s">
        <v>205</v>
      </c>
    </row>
    <row r="842" s="14" customFormat="1">
      <c r="A842" s="14"/>
      <c r="B842" s="256"/>
      <c r="C842" s="257"/>
      <c r="D842" s="247" t="s">
        <v>218</v>
      </c>
      <c r="E842" s="258" t="s">
        <v>1</v>
      </c>
      <c r="F842" s="259" t="s">
        <v>3386</v>
      </c>
      <c r="G842" s="257"/>
      <c r="H842" s="260">
        <v>1</v>
      </c>
      <c r="I842" s="261"/>
      <c r="J842" s="257"/>
      <c r="K842" s="257"/>
      <c r="L842" s="262"/>
      <c r="M842" s="263"/>
      <c r="N842" s="264"/>
      <c r="O842" s="264"/>
      <c r="P842" s="264"/>
      <c r="Q842" s="264"/>
      <c r="R842" s="264"/>
      <c r="S842" s="264"/>
      <c r="T842" s="265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66" t="s">
        <v>218</v>
      </c>
      <c r="AU842" s="266" t="s">
        <v>85</v>
      </c>
      <c r="AV842" s="14" t="s">
        <v>85</v>
      </c>
      <c r="AW842" s="14" t="s">
        <v>32</v>
      </c>
      <c r="AX842" s="14" t="s">
        <v>76</v>
      </c>
      <c r="AY842" s="266" t="s">
        <v>205</v>
      </c>
    </row>
    <row r="843" s="15" customFormat="1">
      <c r="A843" s="15"/>
      <c r="B843" s="267"/>
      <c r="C843" s="268"/>
      <c r="D843" s="247" t="s">
        <v>218</v>
      </c>
      <c r="E843" s="269" t="s">
        <v>1</v>
      </c>
      <c r="F843" s="270" t="s">
        <v>229</v>
      </c>
      <c r="G843" s="268"/>
      <c r="H843" s="271">
        <v>1</v>
      </c>
      <c r="I843" s="272"/>
      <c r="J843" s="268"/>
      <c r="K843" s="268"/>
      <c r="L843" s="273"/>
      <c r="M843" s="274"/>
      <c r="N843" s="275"/>
      <c r="O843" s="275"/>
      <c r="P843" s="275"/>
      <c r="Q843" s="275"/>
      <c r="R843" s="275"/>
      <c r="S843" s="275"/>
      <c r="T843" s="276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77" t="s">
        <v>218</v>
      </c>
      <c r="AU843" s="277" t="s">
        <v>85</v>
      </c>
      <c r="AV843" s="15" t="s">
        <v>213</v>
      </c>
      <c r="AW843" s="15" t="s">
        <v>32</v>
      </c>
      <c r="AX843" s="15" t="s">
        <v>83</v>
      </c>
      <c r="AY843" s="277" t="s">
        <v>205</v>
      </c>
    </row>
    <row r="844" s="2" customFormat="1" ht="24.15" customHeight="1">
      <c r="A844" s="39"/>
      <c r="B844" s="40"/>
      <c r="C844" s="227" t="s">
        <v>884</v>
      </c>
      <c r="D844" s="227" t="s">
        <v>208</v>
      </c>
      <c r="E844" s="228" t="s">
        <v>3387</v>
      </c>
      <c r="F844" s="229" t="s">
        <v>3388</v>
      </c>
      <c r="G844" s="230" t="s">
        <v>547</v>
      </c>
      <c r="H844" s="231">
        <v>11</v>
      </c>
      <c r="I844" s="232"/>
      <c r="J844" s="233">
        <f>ROUND(I844*H844,2)</f>
        <v>0</v>
      </c>
      <c r="K844" s="229" t="s">
        <v>212</v>
      </c>
      <c r="L844" s="45"/>
      <c r="M844" s="234" t="s">
        <v>1</v>
      </c>
      <c r="N844" s="235" t="s">
        <v>41</v>
      </c>
      <c r="O844" s="92"/>
      <c r="P844" s="236">
        <f>O844*H844</f>
        <v>0</v>
      </c>
      <c r="Q844" s="236">
        <v>0.00056999999999999998</v>
      </c>
      <c r="R844" s="236">
        <f>Q844*H844</f>
        <v>0.0062699999999999995</v>
      </c>
      <c r="S844" s="236">
        <v>0</v>
      </c>
      <c r="T844" s="237">
        <f>S844*H844</f>
        <v>0</v>
      </c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R844" s="238" t="s">
        <v>303</v>
      </c>
      <c r="AT844" s="238" t="s">
        <v>208</v>
      </c>
      <c r="AU844" s="238" t="s">
        <v>85</v>
      </c>
      <c r="AY844" s="18" t="s">
        <v>205</v>
      </c>
      <c r="BE844" s="239">
        <f>IF(N844="základní",J844,0)</f>
        <v>0</v>
      </c>
      <c r="BF844" s="239">
        <f>IF(N844="snížená",J844,0)</f>
        <v>0</v>
      </c>
      <c r="BG844" s="239">
        <f>IF(N844="zákl. přenesená",J844,0)</f>
        <v>0</v>
      </c>
      <c r="BH844" s="239">
        <f>IF(N844="sníž. přenesená",J844,0)</f>
        <v>0</v>
      </c>
      <c r="BI844" s="239">
        <f>IF(N844="nulová",J844,0)</f>
        <v>0</v>
      </c>
      <c r="BJ844" s="18" t="s">
        <v>83</v>
      </c>
      <c r="BK844" s="239">
        <f>ROUND(I844*H844,2)</f>
        <v>0</v>
      </c>
      <c r="BL844" s="18" t="s">
        <v>303</v>
      </c>
      <c r="BM844" s="238" t="s">
        <v>3389</v>
      </c>
    </row>
    <row r="845" s="2" customFormat="1">
      <c r="A845" s="39"/>
      <c r="B845" s="40"/>
      <c r="C845" s="41"/>
      <c r="D845" s="240" t="s">
        <v>216</v>
      </c>
      <c r="E845" s="41"/>
      <c r="F845" s="241" t="s">
        <v>3390</v>
      </c>
      <c r="G845" s="41"/>
      <c r="H845" s="41"/>
      <c r="I845" s="242"/>
      <c r="J845" s="41"/>
      <c r="K845" s="41"/>
      <c r="L845" s="45"/>
      <c r="M845" s="243"/>
      <c r="N845" s="244"/>
      <c r="O845" s="92"/>
      <c r="P845" s="92"/>
      <c r="Q845" s="92"/>
      <c r="R845" s="92"/>
      <c r="S845" s="92"/>
      <c r="T845" s="93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T845" s="18" t="s">
        <v>216</v>
      </c>
      <c r="AU845" s="18" t="s">
        <v>85</v>
      </c>
    </row>
    <row r="846" s="13" customFormat="1">
      <c r="A846" s="13"/>
      <c r="B846" s="245"/>
      <c r="C846" s="246"/>
      <c r="D846" s="247" t="s">
        <v>218</v>
      </c>
      <c r="E846" s="248" t="s">
        <v>1</v>
      </c>
      <c r="F846" s="249" t="s">
        <v>3071</v>
      </c>
      <c r="G846" s="246"/>
      <c r="H846" s="248" t="s">
        <v>1</v>
      </c>
      <c r="I846" s="250"/>
      <c r="J846" s="246"/>
      <c r="K846" s="246"/>
      <c r="L846" s="251"/>
      <c r="M846" s="252"/>
      <c r="N846" s="253"/>
      <c r="O846" s="253"/>
      <c r="P846" s="253"/>
      <c r="Q846" s="253"/>
      <c r="R846" s="253"/>
      <c r="S846" s="253"/>
      <c r="T846" s="254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5" t="s">
        <v>218</v>
      </c>
      <c r="AU846" s="255" t="s">
        <v>85</v>
      </c>
      <c r="AV846" s="13" t="s">
        <v>83</v>
      </c>
      <c r="AW846" s="13" t="s">
        <v>32</v>
      </c>
      <c r="AX846" s="13" t="s">
        <v>76</v>
      </c>
      <c r="AY846" s="255" t="s">
        <v>205</v>
      </c>
    </row>
    <row r="847" s="13" customFormat="1">
      <c r="A847" s="13"/>
      <c r="B847" s="245"/>
      <c r="C847" s="246"/>
      <c r="D847" s="247" t="s">
        <v>218</v>
      </c>
      <c r="E847" s="248" t="s">
        <v>1</v>
      </c>
      <c r="F847" s="249" t="s">
        <v>3072</v>
      </c>
      <c r="G847" s="246"/>
      <c r="H847" s="248" t="s">
        <v>1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5" t="s">
        <v>218</v>
      </c>
      <c r="AU847" s="255" t="s">
        <v>85</v>
      </c>
      <c r="AV847" s="13" t="s">
        <v>83</v>
      </c>
      <c r="AW847" s="13" t="s">
        <v>32</v>
      </c>
      <c r="AX847" s="13" t="s">
        <v>76</v>
      </c>
      <c r="AY847" s="255" t="s">
        <v>205</v>
      </c>
    </row>
    <row r="848" s="13" customFormat="1">
      <c r="A848" s="13"/>
      <c r="B848" s="245"/>
      <c r="C848" s="246"/>
      <c r="D848" s="247" t="s">
        <v>218</v>
      </c>
      <c r="E848" s="248" t="s">
        <v>1</v>
      </c>
      <c r="F848" s="249" t="s">
        <v>222</v>
      </c>
      <c r="G848" s="246"/>
      <c r="H848" s="248" t="s">
        <v>1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5" t="s">
        <v>218</v>
      </c>
      <c r="AU848" s="255" t="s">
        <v>85</v>
      </c>
      <c r="AV848" s="13" t="s">
        <v>83</v>
      </c>
      <c r="AW848" s="13" t="s">
        <v>32</v>
      </c>
      <c r="AX848" s="13" t="s">
        <v>76</v>
      </c>
      <c r="AY848" s="255" t="s">
        <v>205</v>
      </c>
    </row>
    <row r="849" s="14" customFormat="1">
      <c r="A849" s="14"/>
      <c r="B849" s="256"/>
      <c r="C849" s="257"/>
      <c r="D849" s="247" t="s">
        <v>218</v>
      </c>
      <c r="E849" s="258" t="s">
        <v>1</v>
      </c>
      <c r="F849" s="259" t="s">
        <v>3391</v>
      </c>
      <c r="G849" s="257"/>
      <c r="H849" s="260">
        <v>11</v>
      </c>
      <c r="I849" s="261"/>
      <c r="J849" s="257"/>
      <c r="K849" s="257"/>
      <c r="L849" s="262"/>
      <c r="M849" s="263"/>
      <c r="N849" s="264"/>
      <c r="O849" s="264"/>
      <c r="P849" s="264"/>
      <c r="Q849" s="264"/>
      <c r="R849" s="264"/>
      <c r="S849" s="264"/>
      <c r="T849" s="265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66" t="s">
        <v>218</v>
      </c>
      <c r="AU849" s="266" t="s">
        <v>85</v>
      </c>
      <c r="AV849" s="14" t="s">
        <v>85</v>
      </c>
      <c r="AW849" s="14" t="s">
        <v>32</v>
      </c>
      <c r="AX849" s="14" t="s">
        <v>76</v>
      </c>
      <c r="AY849" s="266" t="s">
        <v>205</v>
      </c>
    </row>
    <row r="850" s="15" customFormat="1">
      <c r="A850" s="15"/>
      <c r="B850" s="267"/>
      <c r="C850" s="268"/>
      <c r="D850" s="247" t="s">
        <v>218</v>
      </c>
      <c r="E850" s="269" t="s">
        <v>1</v>
      </c>
      <c r="F850" s="270" t="s">
        <v>229</v>
      </c>
      <c r="G850" s="268"/>
      <c r="H850" s="271">
        <v>11</v>
      </c>
      <c r="I850" s="272"/>
      <c r="J850" s="268"/>
      <c r="K850" s="268"/>
      <c r="L850" s="273"/>
      <c r="M850" s="274"/>
      <c r="N850" s="275"/>
      <c r="O850" s="275"/>
      <c r="P850" s="275"/>
      <c r="Q850" s="275"/>
      <c r="R850" s="275"/>
      <c r="S850" s="275"/>
      <c r="T850" s="276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77" t="s">
        <v>218</v>
      </c>
      <c r="AU850" s="277" t="s">
        <v>85</v>
      </c>
      <c r="AV850" s="15" t="s">
        <v>213</v>
      </c>
      <c r="AW850" s="15" t="s">
        <v>32</v>
      </c>
      <c r="AX850" s="15" t="s">
        <v>83</v>
      </c>
      <c r="AY850" s="277" t="s">
        <v>205</v>
      </c>
    </row>
    <row r="851" s="2" customFormat="1" ht="21.75" customHeight="1">
      <c r="A851" s="39"/>
      <c r="B851" s="40"/>
      <c r="C851" s="227" t="s">
        <v>890</v>
      </c>
      <c r="D851" s="227" t="s">
        <v>208</v>
      </c>
      <c r="E851" s="228" t="s">
        <v>3392</v>
      </c>
      <c r="F851" s="229" t="s">
        <v>3393</v>
      </c>
      <c r="G851" s="230" t="s">
        <v>547</v>
      </c>
      <c r="H851" s="231">
        <v>1</v>
      </c>
      <c r="I851" s="232"/>
      <c r="J851" s="233">
        <f>ROUND(I851*H851,2)</f>
        <v>0</v>
      </c>
      <c r="K851" s="229" t="s">
        <v>212</v>
      </c>
      <c r="L851" s="45"/>
      <c r="M851" s="234" t="s">
        <v>1</v>
      </c>
      <c r="N851" s="235" t="s">
        <v>41</v>
      </c>
      <c r="O851" s="92"/>
      <c r="P851" s="236">
        <f>O851*H851</f>
        <v>0</v>
      </c>
      <c r="Q851" s="236">
        <v>0.00031</v>
      </c>
      <c r="R851" s="236">
        <f>Q851*H851</f>
        <v>0.00031</v>
      </c>
      <c r="S851" s="236">
        <v>0</v>
      </c>
      <c r="T851" s="237">
        <f>S851*H851</f>
        <v>0</v>
      </c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R851" s="238" t="s">
        <v>303</v>
      </c>
      <c r="AT851" s="238" t="s">
        <v>208</v>
      </c>
      <c r="AU851" s="238" t="s">
        <v>85</v>
      </c>
      <c r="AY851" s="18" t="s">
        <v>205</v>
      </c>
      <c r="BE851" s="239">
        <f>IF(N851="základní",J851,0)</f>
        <v>0</v>
      </c>
      <c r="BF851" s="239">
        <f>IF(N851="snížená",J851,0)</f>
        <v>0</v>
      </c>
      <c r="BG851" s="239">
        <f>IF(N851="zákl. přenesená",J851,0)</f>
        <v>0</v>
      </c>
      <c r="BH851" s="239">
        <f>IF(N851="sníž. přenesená",J851,0)</f>
        <v>0</v>
      </c>
      <c r="BI851" s="239">
        <f>IF(N851="nulová",J851,0)</f>
        <v>0</v>
      </c>
      <c r="BJ851" s="18" t="s">
        <v>83</v>
      </c>
      <c r="BK851" s="239">
        <f>ROUND(I851*H851,2)</f>
        <v>0</v>
      </c>
      <c r="BL851" s="18" t="s">
        <v>303</v>
      </c>
      <c r="BM851" s="238" t="s">
        <v>3394</v>
      </c>
    </row>
    <row r="852" s="2" customFormat="1">
      <c r="A852" s="39"/>
      <c r="B852" s="40"/>
      <c r="C852" s="41"/>
      <c r="D852" s="240" t="s">
        <v>216</v>
      </c>
      <c r="E852" s="41"/>
      <c r="F852" s="241" t="s">
        <v>3395</v>
      </c>
      <c r="G852" s="41"/>
      <c r="H852" s="41"/>
      <c r="I852" s="242"/>
      <c r="J852" s="41"/>
      <c r="K852" s="41"/>
      <c r="L852" s="45"/>
      <c r="M852" s="243"/>
      <c r="N852" s="244"/>
      <c r="O852" s="92"/>
      <c r="P852" s="92"/>
      <c r="Q852" s="92"/>
      <c r="R852" s="92"/>
      <c r="S852" s="92"/>
      <c r="T852" s="93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T852" s="18" t="s">
        <v>216</v>
      </c>
      <c r="AU852" s="18" t="s">
        <v>85</v>
      </c>
    </row>
    <row r="853" s="13" customFormat="1">
      <c r="A853" s="13"/>
      <c r="B853" s="245"/>
      <c r="C853" s="246"/>
      <c r="D853" s="247" t="s">
        <v>218</v>
      </c>
      <c r="E853" s="248" t="s">
        <v>1</v>
      </c>
      <c r="F853" s="249" t="s">
        <v>3071</v>
      </c>
      <c r="G853" s="246"/>
      <c r="H853" s="248" t="s">
        <v>1</v>
      </c>
      <c r="I853" s="250"/>
      <c r="J853" s="246"/>
      <c r="K853" s="246"/>
      <c r="L853" s="251"/>
      <c r="M853" s="252"/>
      <c r="N853" s="253"/>
      <c r="O853" s="253"/>
      <c r="P853" s="253"/>
      <c r="Q853" s="253"/>
      <c r="R853" s="253"/>
      <c r="S853" s="253"/>
      <c r="T853" s="254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5" t="s">
        <v>218</v>
      </c>
      <c r="AU853" s="255" t="s">
        <v>85</v>
      </c>
      <c r="AV853" s="13" t="s">
        <v>83</v>
      </c>
      <c r="AW853" s="13" t="s">
        <v>32</v>
      </c>
      <c r="AX853" s="13" t="s">
        <v>76</v>
      </c>
      <c r="AY853" s="255" t="s">
        <v>205</v>
      </c>
    </row>
    <row r="854" s="13" customFormat="1">
      <c r="A854" s="13"/>
      <c r="B854" s="245"/>
      <c r="C854" s="246"/>
      <c r="D854" s="247" t="s">
        <v>218</v>
      </c>
      <c r="E854" s="248" t="s">
        <v>1</v>
      </c>
      <c r="F854" s="249" t="s">
        <v>3072</v>
      </c>
      <c r="G854" s="246"/>
      <c r="H854" s="248" t="s">
        <v>1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5" t="s">
        <v>218</v>
      </c>
      <c r="AU854" s="255" t="s">
        <v>85</v>
      </c>
      <c r="AV854" s="13" t="s">
        <v>83</v>
      </c>
      <c r="AW854" s="13" t="s">
        <v>32</v>
      </c>
      <c r="AX854" s="13" t="s">
        <v>76</v>
      </c>
      <c r="AY854" s="255" t="s">
        <v>205</v>
      </c>
    </row>
    <row r="855" s="13" customFormat="1">
      <c r="A855" s="13"/>
      <c r="B855" s="245"/>
      <c r="C855" s="246"/>
      <c r="D855" s="247" t="s">
        <v>218</v>
      </c>
      <c r="E855" s="248" t="s">
        <v>1</v>
      </c>
      <c r="F855" s="249" t="s">
        <v>222</v>
      </c>
      <c r="G855" s="246"/>
      <c r="H855" s="248" t="s">
        <v>1</v>
      </c>
      <c r="I855" s="250"/>
      <c r="J855" s="246"/>
      <c r="K855" s="246"/>
      <c r="L855" s="251"/>
      <c r="M855" s="252"/>
      <c r="N855" s="253"/>
      <c r="O855" s="253"/>
      <c r="P855" s="253"/>
      <c r="Q855" s="253"/>
      <c r="R855" s="253"/>
      <c r="S855" s="253"/>
      <c r="T855" s="254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5" t="s">
        <v>218</v>
      </c>
      <c r="AU855" s="255" t="s">
        <v>85</v>
      </c>
      <c r="AV855" s="13" t="s">
        <v>83</v>
      </c>
      <c r="AW855" s="13" t="s">
        <v>32</v>
      </c>
      <c r="AX855" s="13" t="s">
        <v>76</v>
      </c>
      <c r="AY855" s="255" t="s">
        <v>205</v>
      </c>
    </row>
    <row r="856" s="14" customFormat="1">
      <c r="A856" s="14"/>
      <c r="B856" s="256"/>
      <c r="C856" s="257"/>
      <c r="D856" s="247" t="s">
        <v>218</v>
      </c>
      <c r="E856" s="258" t="s">
        <v>1</v>
      </c>
      <c r="F856" s="259" t="s">
        <v>3386</v>
      </c>
      <c r="G856" s="257"/>
      <c r="H856" s="260">
        <v>1</v>
      </c>
      <c r="I856" s="261"/>
      <c r="J856" s="257"/>
      <c r="K856" s="257"/>
      <c r="L856" s="262"/>
      <c r="M856" s="263"/>
      <c r="N856" s="264"/>
      <c r="O856" s="264"/>
      <c r="P856" s="264"/>
      <c r="Q856" s="264"/>
      <c r="R856" s="264"/>
      <c r="S856" s="264"/>
      <c r="T856" s="265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66" t="s">
        <v>218</v>
      </c>
      <c r="AU856" s="266" t="s">
        <v>85</v>
      </c>
      <c r="AV856" s="14" t="s">
        <v>85</v>
      </c>
      <c r="AW856" s="14" t="s">
        <v>32</v>
      </c>
      <c r="AX856" s="14" t="s">
        <v>76</v>
      </c>
      <c r="AY856" s="266" t="s">
        <v>205</v>
      </c>
    </row>
    <row r="857" s="15" customFormat="1">
      <c r="A857" s="15"/>
      <c r="B857" s="267"/>
      <c r="C857" s="268"/>
      <c r="D857" s="247" t="s">
        <v>218</v>
      </c>
      <c r="E857" s="269" t="s">
        <v>1</v>
      </c>
      <c r="F857" s="270" t="s">
        <v>229</v>
      </c>
      <c r="G857" s="268"/>
      <c r="H857" s="271">
        <v>1</v>
      </c>
      <c r="I857" s="272"/>
      <c r="J857" s="268"/>
      <c r="K857" s="268"/>
      <c r="L857" s="273"/>
      <c r="M857" s="274"/>
      <c r="N857" s="275"/>
      <c r="O857" s="275"/>
      <c r="P857" s="275"/>
      <c r="Q857" s="275"/>
      <c r="R857" s="275"/>
      <c r="S857" s="275"/>
      <c r="T857" s="276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77" t="s">
        <v>218</v>
      </c>
      <c r="AU857" s="277" t="s">
        <v>85</v>
      </c>
      <c r="AV857" s="15" t="s">
        <v>213</v>
      </c>
      <c r="AW857" s="15" t="s">
        <v>32</v>
      </c>
      <c r="AX857" s="15" t="s">
        <v>83</v>
      </c>
      <c r="AY857" s="277" t="s">
        <v>205</v>
      </c>
    </row>
    <row r="858" s="2" customFormat="1" ht="16.5" customHeight="1">
      <c r="A858" s="39"/>
      <c r="B858" s="40"/>
      <c r="C858" s="227" t="s">
        <v>897</v>
      </c>
      <c r="D858" s="227" t="s">
        <v>208</v>
      </c>
      <c r="E858" s="228" t="s">
        <v>3396</v>
      </c>
      <c r="F858" s="229" t="s">
        <v>3397</v>
      </c>
      <c r="G858" s="230" t="s">
        <v>547</v>
      </c>
      <c r="H858" s="231">
        <v>9</v>
      </c>
      <c r="I858" s="232"/>
      <c r="J858" s="233">
        <f>ROUND(I858*H858,2)</f>
        <v>0</v>
      </c>
      <c r="K858" s="229" t="s">
        <v>212</v>
      </c>
      <c r="L858" s="45"/>
      <c r="M858" s="234" t="s">
        <v>1</v>
      </c>
      <c r="N858" s="235" t="s">
        <v>41</v>
      </c>
      <c r="O858" s="92"/>
      <c r="P858" s="236">
        <f>O858*H858</f>
        <v>0</v>
      </c>
      <c r="Q858" s="236">
        <v>0.00076000000000000004</v>
      </c>
      <c r="R858" s="236">
        <f>Q858*H858</f>
        <v>0.0068400000000000006</v>
      </c>
      <c r="S858" s="236">
        <v>0</v>
      </c>
      <c r="T858" s="237">
        <f>S858*H858</f>
        <v>0</v>
      </c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R858" s="238" t="s">
        <v>303</v>
      </c>
      <c r="AT858" s="238" t="s">
        <v>208</v>
      </c>
      <c r="AU858" s="238" t="s">
        <v>85</v>
      </c>
      <c r="AY858" s="18" t="s">
        <v>205</v>
      </c>
      <c r="BE858" s="239">
        <f>IF(N858="základní",J858,0)</f>
        <v>0</v>
      </c>
      <c r="BF858" s="239">
        <f>IF(N858="snížená",J858,0)</f>
        <v>0</v>
      </c>
      <c r="BG858" s="239">
        <f>IF(N858="zákl. přenesená",J858,0)</f>
        <v>0</v>
      </c>
      <c r="BH858" s="239">
        <f>IF(N858="sníž. přenesená",J858,0)</f>
        <v>0</v>
      </c>
      <c r="BI858" s="239">
        <f>IF(N858="nulová",J858,0)</f>
        <v>0</v>
      </c>
      <c r="BJ858" s="18" t="s">
        <v>83</v>
      </c>
      <c r="BK858" s="239">
        <f>ROUND(I858*H858,2)</f>
        <v>0</v>
      </c>
      <c r="BL858" s="18" t="s">
        <v>303</v>
      </c>
      <c r="BM858" s="238" t="s">
        <v>3398</v>
      </c>
    </row>
    <row r="859" s="2" customFormat="1">
      <c r="A859" s="39"/>
      <c r="B859" s="40"/>
      <c r="C859" s="41"/>
      <c r="D859" s="240" t="s">
        <v>216</v>
      </c>
      <c r="E859" s="41"/>
      <c r="F859" s="241" t="s">
        <v>3399</v>
      </c>
      <c r="G859" s="41"/>
      <c r="H859" s="41"/>
      <c r="I859" s="242"/>
      <c r="J859" s="41"/>
      <c r="K859" s="41"/>
      <c r="L859" s="45"/>
      <c r="M859" s="243"/>
      <c r="N859" s="244"/>
      <c r="O859" s="92"/>
      <c r="P859" s="92"/>
      <c r="Q859" s="92"/>
      <c r="R859" s="92"/>
      <c r="S859" s="92"/>
      <c r="T859" s="93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T859" s="18" t="s">
        <v>216</v>
      </c>
      <c r="AU859" s="18" t="s">
        <v>85</v>
      </c>
    </row>
    <row r="860" s="13" customFormat="1">
      <c r="A860" s="13"/>
      <c r="B860" s="245"/>
      <c r="C860" s="246"/>
      <c r="D860" s="247" t="s">
        <v>218</v>
      </c>
      <c r="E860" s="248" t="s">
        <v>1</v>
      </c>
      <c r="F860" s="249" t="s">
        <v>3071</v>
      </c>
      <c r="G860" s="246"/>
      <c r="H860" s="248" t="s">
        <v>1</v>
      </c>
      <c r="I860" s="250"/>
      <c r="J860" s="246"/>
      <c r="K860" s="246"/>
      <c r="L860" s="251"/>
      <c r="M860" s="252"/>
      <c r="N860" s="253"/>
      <c r="O860" s="253"/>
      <c r="P860" s="253"/>
      <c r="Q860" s="253"/>
      <c r="R860" s="253"/>
      <c r="S860" s="253"/>
      <c r="T860" s="254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5" t="s">
        <v>218</v>
      </c>
      <c r="AU860" s="255" t="s">
        <v>85</v>
      </c>
      <c r="AV860" s="13" t="s">
        <v>83</v>
      </c>
      <c r="AW860" s="13" t="s">
        <v>32</v>
      </c>
      <c r="AX860" s="13" t="s">
        <v>76</v>
      </c>
      <c r="AY860" s="255" t="s">
        <v>205</v>
      </c>
    </row>
    <row r="861" s="13" customFormat="1">
      <c r="A861" s="13"/>
      <c r="B861" s="245"/>
      <c r="C861" s="246"/>
      <c r="D861" s="247" t="s">
        <v>218</v>
      </c>
      <c r="E861" s="248" t="s">
        <v>1</v>
      </c>
      <c r="F861" s="249" t="s">
        <v>3072</v>
      </c>
      <c r="G861" s="246"/>
      <c r="H861" s="248" t="s">
        <v>1</v>
      </c>
      <c r="I861" s="250"/>
      <c r="J861" s="246"/>
      <c r="K861" s="246"/>
      <c r="L861" s="251"/>
      <c r="M861" s="252"/>
      <c r="N861" s="253"/>
      <c r="O861" s="253"/>
      <c r="P861" s="253"/>
      <c r="Q861" s="253"/>
      <c r="R861" s="253"/>
      <c r="S861" s="253"/>
      <c r="T861" s="254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5" t="s">
        <v>218</v>
      </c>
      <c r="AU861" s="255" t="s">
        <v>85</v>
      </c>
      <c r="AV861" s="13" t="s">
        <v>83</v>
      </c>
      <c r="AW861" s="13" t="s">
        <v>32</v>
      </c>
      <c r="AX861" s="13" t="s">
        <v>76</v>
      </c>
      <c r="AY861" s="255" t="s">
        <v>205</v>
      </c>
    </row>
    <row r="862" s="13" customFormat="1">
      <c r="A862" s="13"/>
      <c r="B862" s="245"/>
      <c r="C862" s="246"/>
      <c r="D862" s="247" t="s">
        <v>218</v>
      </c>
      <c r="E862" s="248" t="s">
        <v>1</v>
      </c>
      <c r="F862" s="249" t="s">
        <v>222</v>
      </c>
      <c r="G862" s="246"/>
      <c r="H862" s="248" t="s">
        <v>1</v>
      </c>
      <c r="I862" s="250"/>
      <c r="J862" s="246"/>
      <c r="K862" s="246"/>
      <c r="L862" s="251"/>
      <c r="M862" s="252"/>
      <c r="N862" s="253"/>
      <c r="O862" s="253"/>
      <c r="P862" s="253"/>
      <c r="Q862" s="253"/>
      <c r="R862" s="253"/>
      <c r="S862" s="253"/>
      <c r="T862" s="254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5" t="s">
        <v>218</v>
      </c>
      <c r="AU862" s="255" t="s">
        <v>85</v>
      </c>
      <c r="AV862" s="13" t="s">
        <v>83</v>
      </c>
      <c r="AW862" s="13" t="s">
        <v>32</v>
      </c>
      <c r="AX862" s="13" t="s">
        <v>76</v>
      </c>
      <c r="AY862" s="255" t="s">
        <v>205</v>
      </c>
    </row>
    <row r="863" s="14" customFormat="1">
      <c r="A863" s="14"/>
      <c r="B863" s="256"/>
      <c r="C863" s="257"/>
      <c r="D863" s="247" t="s">
        <v>218</v>
      </c>
      <c r="E863" s="258" t="s">
        <v>1</v>
      </c>
      <c r="F863" s="259" t="s">
        <v>3400</v>
      </c>
      <c r="G863" s="257"/>
      <c r="H863" s="260">
        <v>9</v>
      </c>
      <c r="I863" s="261"/>
      <c r="J863" s="257"/>
      <c r="K863" s="257"/>
      <c r="L863" s="262"/>
      <c r="M863" s="263"/>
      <c r="N863" s="264"/>
      <c r="O863" s="264"/>
      <c r="P863" s="264"/>
      <c r="Q863" s="264"/>
      <c r="R863" s="264"/>
      <c r="S863" s="264"/>
      <c r="T863" s="265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66" t="s">
        <v>218</v>
      </c>
      <c r="AU863" s="266" t="s">
        <v>85</v>
      </c>
      <c r="AV863" s="14" t="s">
        <v>85</v>
      </c>
      <c r="AW863" s="14" t="s">
        <v>32</v>
      </c>
      <c r="AX863" s="14" t="s">
        <v>76</v>
      </c>
      <c r="AY863" s="266" t="s">
        <v>205</v>
      </c>
    </row>
    <row r="864" s="15" customFormat="1">
      <c r="A864" s="15"/>
      <c r="B864" s="267"/>
      <c r="C864" s="268"/>
      <c r="D864" s="247" t="s">
        <v>218</v>
      </c>
      <c r="E864" s="269" t="s">
        <v>1</v>
      </c>
      <c r="F864" s="270" t="s">
        <v>229</v>
      </c>
      <c r="G864" s="268"/>
      <c r="H864" s="271">
        <v>9</v>
      </c>
      <c r="I864" s="272"/>
      <c r="J864" s="268"/>
      <c r="K864" s="268"/>
      <c r="L864" s="273"/>
      <c r="M864" s="274"/>
      <c r="N864" s="275"/>
      <c r="O864" s="275"/>
      <c r="P864" s="275"/>
      <c r="Q864" s="275"/>
      <c r="R864" s="275"/>
      <c r="S864" s="275"/>
      <c r="T864" s="276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77" t="s">
        <v>218</v>
      </c>
      <c r="AU864" s="277" t="s">
        <v>85</v>
      </c>
      <c r="AV864" s="15" t="s">
        <v>213</v>
      </c>
      <c r="AW864" s="15" t="s">
        <v>32</v>
      </c>
      <c r="AX864" s="15" t="s">
        <v>83</v>
      </c>
      <c r="AY864" s="277" t="s">
        <v>205</v>
      </c>
    </row>
    <row r="865" s="2" customFormat="1" ht="16.5" customHeight="1">
      <c r="A865" s="39"/>
      <c r="B865" s="40"/>
      <c r="C865" s="227" t="s">
        <v>903</v>
      </c>
      <c r="D865" s="227" t="s">
        <v>208</v>
      </c>
      <c r="E865" s="228" t="s">
        <v>3401</v>
      </c>
      <c r="F865" s="229" t="s">
        <v>3402</v>
      </c>
      <c r="G865" s="230" t="s">
        <v>547</v>
      </c>
      <c r="H865" s="231">
        <v>1</v>
      </c>
      <c r="I865" s="232"/>
      <c r="J865" s="233">
        <f>ROUND(I865*H865,2)</f>
        <v>0</v>
      </c>
      <c r="K865" s="229" t="s">
        <v>212</v>
      </c>
      <c r="L865" s="45"/>
      <c r="M865" s="234" t="s">
        <v>1</v>
      </c>
      <c r="N865" s="235" t="s">
        <v>41</v>
      </c>
      <c r="O865" s="92"/>
      <c r="P865" s="236">
        <f>O865*H865</f>
        <v>0</v>
      </c>
      <c r="Q865" s="236">
        <v>0.00068999999999999997</v>
      </c>
      <c r="R865" s="236">
        <f>Q865*H865</f>
        <v>0.00068999999999999997</v>
      </c>
      <c r="S865" s="236">
        <v>0</v>
      </c>
      <c r="T865" s="237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38" t="s">
        <v>303</v>
      </c>
      <c r="AT865" s="238" t="s">
        <v>208</v>
      </c>
      <c r="AU865" s="238" t="s">
        <v>85</v>
      </c>
      <c r="AY865" s="18" t="s">
        <v>205</v>
      </c>
      <c r="BE865" s="239">
        <f>IF(N865="základní",J865,0)</f>
        <v>0</v>
      </c>
      <c r="BF865" s="239">
        <f>IF(N865="snížená",J865,0)</f>
        <v>0</v>
      </c>
      <c r="BG865" s="239">
        <f>IF(N865="zákl. přenesená",J865,0)</f>
        <v>0</v>
      </c>
      <c r="BH865" s="239">
        <f>IF(N865="sníž. přenesená",J865,0)</f>
        <v>0</v>
      </c>
      <c r="BI865" s="239">
        <f>IF(N865="nulová",J865,0)</f>
        <v>0</v>
      </c>
      <c r="BJ865" s="18" t="s">
        <v>83</v>
      </c>
      <c r="BK865" s="239">
        <f>ROUND(I865*H865,2)</f>
        <v>0</v>
      </c>
      <c r="BL865" s="18" t="s">
        <v>303</v>
      </c>
      <c r="BM865" s="238" t="s">
        <v>3403</v>
      </c>
    </row>
    <row r="866" s="2" customFormat="1">
      <c r="A866" s="39"/>
      <c r="B866" s="40"/>
      <c r="C866" s="41"/>
      <c r="D866" s="240" t="s">
        <v>216</v>
      </c>
      <c r="E866" s="41"/>
      <c r="F866" s="241" t="s">
        <v>3404</v>
      </c>
      <c r="G866" s="41"/>
      <c r="H866" s="41"/>
      <c r="I866" s="242"/>
      <c r="J866" s="41"/>
      <c r="K866" s="41"/>
      <c r="L866" s="45"/>
      <c r="M866" s="243"/>
      <c r="N866" s="244"/>
      <c r="O866" s="92"/>
      <c r="P866" s="92"/>
      <c r="Q866" s="92"/>
      <c r="R866" s="92"/>
      <c r="S866" s="92"/>
      <c r="T866" s="93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T866" s="18" t="s">
        <v>216</v>
      </c>
      <c r="AU866" s="18" t="s">
        <v>85</v>
      </c>
    </row>
    <row r="867" s="13" customFormat="1">
      <c r="A867" s="13"/>
      <c r="B867" s="245"/>
      <c r="C867" s="246"/>
      <c r="D867" s="247" t="s">
        <v>218</v>
      </c>
      <c r="E867" s="248" t="s">
        <v>1</v>
      </c>
      <c r="F867" s="249" t="s">
        <v>3071</v>
      </c>
      <c r="G867" s="246"/>
      <c r="H867" s="248" t="s">
        <v>1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5" t="s">
        <v>218</v>
      </c>
      <c r="AU867" s="255" t="s">
        <v>85</v>
      </c>
      <c r="AV867" s="13" t="s">
        <v>83</v>
      </c>
      <c r="AW867" s="13" t="s">
        <v>32</v>
      </c>
      <c r="AX867" s="13" t="s">
        <v>76</v>
      </c>
      <c r="AY867" s="255" t="s">
        <v>205</v>
      </c>
    </row>
    <row r="868" s="13" customFormat="1">
      <c r="A868" s="13"/>
      <c r="B868" s="245"/>
      <c r="C868" s="246"/>
      <c r="D868" s="247" t="s">
        <v>218</v>
      </c>
      <c r="E868" s="248" t="s">
        <v>1</v>
      </c>
      <c r="F868" s="249" t="s">
        <v>3072</v>
      </c>
      <c r="G868" s="246"/>
      <c r="H868" s="248" t="s">
        <v>1</v>
      </c>
      <c r="I868" s="250"/>
      <c r="J868" s="246"/>
      <c r="K868" s="246"/>
      <c r="L868" s="251"/>
      <c r="M868" s="252"/>
      <c r="N868" s="253"/>
      <c r="O868" s="253"/>
      <c r="P868" s="253"/>
      <c r="Q868" s="253"/>
      <c r="R868" s="253"/>
      <c r="S868" s="253"/>
      <c r="T868" s="254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5" t="s">
        <v>218</v>
      </c>
      <c r="AU868" s="255" t="s">
        <v>85</v>
      </c>
      <c r="AV868" s="13" t="s">
        <v>83</v>
      </c>
      <c r="AW868" s="13" t="s">
        <v>32</v>
      </c>
      <c r="AX868" s="13" t="s">
        <v>76</v>
      </c>
      <c r="AY868" s="255" t="s">
        <v>205</v>
      </c>
    </row>
    <row r="869" s="13" customFormat="1">
      <c r="A869" s="13"/>
      <c r="B869" s="245"/>
      <c r="C869" s="246"/>
      <c r="D869" s="247" t="s">
        <v>218</v>
      </c>
      <c r="E869" s="248" t="s">
        <v>1</v>
      </c>
      <c r="F869" s="249" t="s">
        <v>222</v>
      </c>
      <c r="G869" s="246"/>
      <c r="H869" s="248" t="s">
        <v>1</v>
      </c>
      <c r="I869" s="250"/>
      <c r="J869" s="246"/>
      <c r="K869" s="246"/>
      <c r="L869" s="251"/>
      <c r="M869" s="252"/>
      <c r="N869" s="253"/>
      <c r="O869" s="253"/>
      <c r="P869" s="253"/>
      <c r="Q869" s="253"/>
      <c r="R869" s="253"/>
      <c r="S869" s="253"/>
      <c r="T869" s="254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5" t="s">
        <v>218</v>
      </c>
      <c r="AU869" s="255" t="s">
        <v>85</v>
      </c>
      <c r="AV869" s="13" t="s">
        <v>83</v>
      </c>
      <c r="AW869" s="13" t="s">
        <v>32</v>
      </c>
      <c r="AX869" s="13" t="s">
        <v>76</v>
      </c>
      <c r="AY869" s="255" t="s">
        <v>205</v>
      </c>
    </row>
    <row r="870" s="14" customFormat="1">
      <c r="A870" s="14"/>
      <c r="B870" s="256"/>
      <c r="C870" s="257"/>
      <c r="D870" s="247" t="s">
        <v>218</v>
      </c>
      <c r="E870" s="258" t="s">
        <v>1</v>
      </c>
      <c r="F870" s="259" t="s">
        <v>3405</v>
      </c>
      <c r="G870" s="257"/>
      <c r="H870" s="260">
        <v>1</v>
      </c>
      <c r="I870" s="261"/>
      <c r="J870" s="257"/>
      <c r="K870" s="257"/>
      <c r="L870" s="262"/>
      <c r="M870" s="263"/>
      <c r="N870" s="264"/>
      <c r="O870" s="264"/>
      <c r="P870" s="264"/>
      <c r="Q870" s="264"/>
      <c r="R870" s="264"/>
      <c r="S870" s="264"/>
      <c r="T870" s="265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66" t="s">
        <v>218</v>
      </c>
      <c r="AU870" s="266" t="s">
        <v>85</v>
      </c>
      <c r="AV870" s="14" t="s">
        <v>85</v>
      </c>
      <c r="AW870" s="14" t="s">
        <v>32</v>
      </c>
      <c r="AX870" s="14" t="s">
        <v>76</v>
      </c>
      <c r="AY870" s="266" t="s">
        <v>205</v>
      </c>
    </row>
    <row r="871" s="15" customFormat="1">
      <c r="A871" s="15"/>
      <c r="B871" s="267"/>
      <c r="C871" s="268"/>
      <c r="D871" s="247" t="s">
        <v>218</v>
      </c>
      <c r="E871" s="269" t="s">
        <v>1</v>
      </c>
      <c r="F871" s="270" t="s">
        <v>229</v>
      </c>
      <c r="G871" s="268"/>
      <c r="H871" s="271">
        <v>1</v>
      </c>
      <c r="I871" s="272"/>
      <c r="J871" s="268"/>
      <c r="K871" s="268"/>
      <c r="L871" s="273"/>
      <c r="M871" s="274"/>
      <c r="N871" s="275"/>
      <c r="O871" s="275"/>
      <c r="P871" s="275"/>
      <c r="Q871" s="275"/>
      <c r="R871" s="275"/>
      <c r="S871" s="275"/>
      <c r="T871" s="276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77" t="s">
        <v>218</v>
      </c>
      <c r="AU871" s="277" t="s">
        <v>85</v>
      </c>
      <c r="AV871" s="15" t="s">
        <v>213</v>
      </c>
      <c r="AW871" s="15" t="s">
        <v>32</v>
      </c>
      <c r="AX871" s="15" t="s">
        <v>83</v>
      </c>
      <c r="AY871" s="277" t="s">
        <v>205</v>
      </c>
    </row>
    <row r="872" s="2" customFormat="1" ht="24.15" customHeight="1">
      <c r="A872" s="39"/>
      <c r="B872" s="40"/>
      <c r="C872" s="227" t="s">
        <v>908</v>
      </c>
      <c r="D872" s="227" t="s">
        <v>208</v>
      </c>
      <c r="E872" s="228" t="s">
        <v>3406</v>
      </c>
      <c r="F872" s="229" t="s">
        <v>3407</v>
      </c>
      <c r="G872" s="230" t="s">
        <v>3145</v>
      </c>
      <c r="H872" s="231">
        <v>1</v>
      </c>
      <c r="I872" s="232"/>
      <c r="J872" s="233">
        <f>ROUND(I872*H872,2)</f>
        <v>0</v>
      </c>
      <c r="K872" s="229" t="s">
        <v>212</v>
      </c>
      <c r="L872" s="45"/>
      <c r="M872" s="234" t="s">
        <v>1</v>
      </c>
      <c r="N872" s="235" t="s">
        <v>41</v>
      </c>
      <c r="O872" s="92"/>
      <c r="P872" s="236">
        <f>O872*H872</f>
        <v>0</v>
      </c>
      <c r="Q872" s="236">
        <v>0.030130000000000001</v>
      </c>
      <c r="R872" s="236">
        <f>Q872*H872</f>
        <v>0.030130000000000001</v>
      </c>
      <c r="S872" s="236">
        <v>0</v>
      </c>
      <c r="T872" s="237">
        <f>S872*H872</f>
        <v>0</v>
      </c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R872" s="238" t="s">
        <v>303</v>
      </c>
      <c r="AT872" s="238" t="s">
        <v>208</v>
      </c>
      <c r="AU872" s="238" t="s">
        <v>85</v>
      </c>
      <c r="AY872" s="18" t="s">
        <v>205</v>
      </c>
      <c r="BE872" s="239">
        <f>IF(N872="základní",J872,0)</f>
        <v>0</v>
      </c>
      <c r="BF872" s="239">
        <f>IF(N872="snížená",J872,0)</f>
        <v>0</v>
      </c>
      <c r="BG872" s="239">
        <f>IF(N872="zákl. přenesená",J872,0)</f>
        <v>0</v>
      </c>
      <c r="BH872" s="239">
        <f>IF(N872="sníž. přenesená",J872,0)</f>
        <v>0</v>
      </c>
      <c r="BI872" s="239">
        <f>IF(N872="nulová",J872,0)</f>
        <v>0</v>
      </c>
      <c r="BJ872" s="18" t="s">
        <v>83</v>
      </c>
      <c r="BK872" s="239">
        <f>ROUND(I872*H872,2)</f>
        <v>0</v>
      </c>
      <c r="BL872" s="18" t="s">
        <v>303</v>
      </c>
      <c r="BM872" s="238" t="s">
        <v>3408</v>
      </c>
    </row>
    <row r="873" s="2" customFormat="1">
      <c r="A873" s="39"/>
      <c r="B873" s="40"/>
      <c r="C873" s="41"/>
      <c r="D873" s="240" t="s">
        <v>216</v>
      </c>
      <c r="E873" s="41"/>
      <c r="F873" s="241" t="s">
        <v>3409</v>
      </c>
      <c r="G873" s="41"/>
      <c r="H873" s="41"/>
      <c r="I873" s="242"/>
      <c r="J873" s="41"/>
      <c r="K873" s="41"/>
      <c r="L873" s="45"/>
      <c r="M873" s="243"/>
      <c r="N873" s="244"/>
      <c r="O873" s="92"/>
      <c r="P873" s="92"/>
      <c r="Q873" s="92"/>
      <c r="R873" s="92"/>
      <c r="S873" s="92"/>
      <c r="T873" s="93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T873" s="18" t="s">
        <v>216</v>
      </c>
      <c r="AU873" s="18" t="s">
        <v>85</v>
      </c>
    </row>
    <row r="874" s="13" customFormat="1">
      <c r="A874" s="13"/>
      <c r="B874" s="245"/>
      <c r="C874" s="246"/>
      <c r="D874" s="247" t="s">
        <v>218</v>
      </c>
      <c r="E874" s="248" t="s">
        <v>1</v>
      </c>
      <c r="F874" s="249" t="s">
        <v>3071</v>
      </c>
      <c r="G874" s="246"/>
      <c r="H874" s="248" t="s">
        <v>1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5" t="s">
        <v>218</v>
      </c>
      <c r="AU874" s="255" t="s">
        <v>85</v>
      </c>
      <c r="AV874" s="13" t="s">
        <v>83</v>
      </c>
      <c r="AW874" s="13" t="s">
        <v>32</v>
      </c>
      <c r="AX874" s="13" t="s">
        <v>76</v>
      </c>
      <c r="AY874" s="255" t="s">
        <v>205</v>
      </c>
    </row>
    <row r="875" s="13" customFormat="1">
      <c r="A875" s="13"/>
      <c r="B875" s="245"/>
      <c r="C875" s="246"/>
      <c r="D875" s="247" t="s">
        <v>218</v>
      </c>
      <c r="E875" s="248" t="s">
        <v>1</v>
      </c>
      <c r="F875" s="249" t="s">
        <v>3072</v>
      </c>
      <c r="G875" s="246"/>
      <c r="H875" s="248" t="s">
        <v>1</v>
      </c>
      <c r="I875" s="250"/>
      <c r="J875" s="246"/>
      <c r="K875" s="246"/>
      <c r="L875" s="251"/>
      <c r="M875" s="252"/>
      <c r="N875" s="253"/>
      <c r="O875" s="253"/>
      <c r="P875" s="253"/>
      <c r="Q875" s="253"/>
      <c r="R875" s="253"/>
      <c r="S875" s="253"/>
      <c r="T875" s="254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5" t="s">
        <v>218</v>
      </c>
      <c r="AU875" s="255" t="s">
        <v>85</v>
      </c>
      <c r="AV875" s="13" t="s">
        <v>83</v>
      </c>
      <c r="AW875" s="13" t="s">
        <v>32</v>
      </c>
      <c r="AX875" s="13" t="s">
        <v>76</v>
      </c>
      <c r="AY875" s="255" t="s">
        <v>205</v>
      </c>
    </row>
    <row r="876" s="13" customFormat="1">
      <c r="A876" s="13"/>
      <c r="B876" s="245"/>
      <c r="C876" s="246"/>
      <c r="D876" s="247" t="s">
        <v>218</v>
      </c>
      <c r="E876" s="248" t="s">
        <v>1</v>
      </c>
      <c r="F876" s="249" t="s">
        <v>3410</v>
      </c>
      <c r="G876" s="246"/>
      <c r="H876" s="248" t="s">
        <v>1</v>
      </c>
      <c r="I876" s="250"/>
      <c r="J876" s="246"/>
      <c r="K876" s="246"/>
      <c r="L876" s="251"/>
      <c r="M876" s="252"/>
      <c r="N876" s="253"/>
      <c r="O876" s="253"/>
      <c r="P876" s="253"/>
      <c r="Q876" s="253"/>
      <c r="R876" s="253"/>
      <c r="S876" s="253"/>
      <c r="T876" s="254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5" t="s">
        <v>218</v>
      </c>
      <c r="AU876" s="255" t="s">
        <v>85</v>
      </c>
      <c r="AV876" s="13" t="s">
        <v>83</v>
      </c>
      <c r="AW876" s="13" t="s">
        <v>32</v>
      </c>
      <c r="AX876" s="13" t="s">
        <v>76</v>
      </c>
      <c r="AY876" s="255" t="s">
        <v>205</v>
      </c>
    </row>
    <row r="877" s="13" customFormat="1">
      <c r="A877" s="13"/>
      <c r="B877" s="245"/>
      <c r="C877" s="246"/>
      <c r="D877" s="247" t="s">
        <v>218</v>
      </c>
      <c r="E877" s="248" t="s">
        <v>1</v>
      </c>
      <c r="F877" s="249" t="s">
        <v>222</v>
      </c>
      <c r="G877" s="246"/>
      <c r="H877" s="248" t="s">
        <v>1</v>
      </c>
      <c r="I877" s="250"/>
      <c r="J877" s="246"/>
      <c r="K877" s="246"/>
      <c r="L877" s="251"/>
      <c r="M877" s="252"/>
      <c r="N877" s="253"/>
      <c r="O877" s="253"/>
      <c r="P877" s="253"/>
      <c r="Q877" s="253"/>
      <c r="R877" s="253"/>
      <c r="S877" s="253"/>
      <c r="T877" s="254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5" t="s">
        <v>218</v>
      </c>
      <c r="AU877" s="255" t="s">
        <v>85</v>
      </c>
      <c r="AV877" s="13" t="s">
        <v>83</v>
      </c>
      <c r="AW877" s="13" t="s">
        <v>32</v>
      </c>
      <c r="AX877" s="13" t="s">
        <v>76</v>
      </c>
      <c r="AY877" s="255" t="s">
        <v>205</v>
      </c>
    </row>
    <row r="878" s="14" customFormat="1">
      <c r="A878" s="14"/>
      <c r="B878" s="256"/>
      <c r="C878" s="257"/>
      <c r="D878" s="247" t="s">
        <v>218</v>
      </c>
      <c r="E878" s="258" t="s">
        <v>1</v>
      </c>
      <c r="F878" s="259" t="s">
        <v>3405</v>
      </c>
      <c r="G878" s="257"/>
      <c r="H878" s="260">
        <v>1</v>
      </c>
      <c r="I878" s="261"/>
      <c r="J878" s="257"/>
      <c r="K878" s="257"/>
      <c r="L878" s="262"/>
      <c r="M878" s="263"/>
      <c r="N878" s="264"/>
      <c r="O878" s="264"/>
      <c r="P878" s="264"/>
      <c r="Q878" s="264"/>
      <c r="R878" s="264"/>
      <c r="S878" s="264"/>
      <c r="T878" s="265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66" t="s">
        <v>218</v>
      </c>
      <c r="AU878" s="266" t="s">
        <v>85</v>
      </c>
      <c r="AV878" s="14" t="s">
        <v>85</v>
      </c>
      <c r="AW878" s="14" t="s">
        <v>32</v>
      </c>
      <c r="AX878" s="14" t="s">
        <v>76</v>
      </c>
      <c r="AY878" s="266" t="s">
        <v>205</v>
      </c>
    </row>
    <row r="879" s="15" customFormat="1">
      <c r="A879" s="15"/>
      <c r="B879" s="267"/>
      <c r="C879" s="268"/>
      <c r="D879" s="247" t="s">
        <v>218</v>
      </c>
      <c r="E879" s="269" t="s">
        <v>1</v>
      </c>
      <c r="F879" s="270" t="s">
        <v>229</v>
      </c>
      <c r="G879" s="268"/>
      <c r="H879" s="271">
        <v>1</v>
      </c>
      <c r="I879" s="272"/>
      <c r="J879" s="268"/>
      <c r="K879" s="268"/>
      <c r="L879" s="273"/>
      <c r="M879" s="274"/>
      <c r="N879" s="275"/>
      <c r="O879" s="275"/>
      <c r="P879" s="275"/>
      <c r="Q879" s="275"/>
      <c r="R879" s="275"/>
      <c r="S879" s="275"/>
      <c r="T879" s="276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77" t="s">
        <v>218</v>
      </c>
      <c r="AU879" s="277" t="s">
        <v>85</v>
      </c>
      <c r="AV879" s="15" t="s">
        <v>213</v>
      </c>
      <c r="AW879" s="15" t="s">
        <v>32</v>
      </c>
      <c r="AX879" s="15" t="s">
        <v>83</v>
      </c>
      <c r="AY879" s="277" t="s">
        <v>205</v>
      </c>
    </row>
    <row r="880" s="2" customFormat="1" ht="24.15" customHeight="1">
      <c r="A880" s="39"/>
      <c r="B880" s="40"/>
      <c r="C880" s="227" t="s">
        <v>914</v>
      </c>
      <c r="D880" s="227" t="s">
        <v>208</v>
      </c>
      <c r="E880" s="228" t="s">
        <v>3411</v>
      </c>
      <c r="F880" s="229" t="s">
        <v>3412</v>
      </c>
      <c r="G880" s="230" t="s">
        <v>3145</v>
      </c>
      <c r="H880" s="231">
        <v>1</v>
      </c>
      <c r="I880" s="232"/>
      <c r="J880" s="233">
        <f>ROUND(I880*H880,2)</f>
        <v>0</v>
      </c>
      <c r="K880" s="229" t="s">
        <v>1</v>
      </c>
      <c r="L880" s="45"/>
      <c r="M880" s="234" t="s">
        <v>1</v>
      </c>
      <c r="N880" s="235" t="s">
        <v>41</v>
      </c>
      <c r="O880" s="92"/>
      <c r="P880" s="236">
        <f>O880*H880</f>
        <v>0</v>
      </c>
      <c r="Q880" s="236">
        <v>0.0064999999999999997</v>
      </c>
      <c r="R880" s="236">
        <f>Q880*H880</f>
        <v>0.0064999999999999997</v>
      </c>
      <c r="S880" s="236">
        <v>0</v>
      </c>
      <c r="T880" s="237">
        <f>S880*H880</f>
        <v>0</v>
      </c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R880" s="238" t="s">
        <v>303</v>
      </c>
      <c r="AT880" s="238" t="s">
        <v>208</v>
      </c>
      <c r="AU880" s="238" t="s">
        <v>85</v>
      </c>
      <c r="AY880" s="18" t="s">
        <v>205</v>
      </c>
      <c r="BE880" s="239">
        <f>IF(N880="základní",J880,0)</f>
        <v>0</v>
      </c>
      <c r="BF880" s="239">
        <f>IF(N880="snížená",J880,0)</f>
        <v>0</v>
      </c>
      <c r="BG880" s="239">
        <f>IF(N880="zákl. přenesená",J880,0)</f>
        <v>0</v>
      </c>
      <c r="BH880" s="239">
        <f>IF(N880="sníž. přenesená",J880,0)</f>
        <v>0</v>
      </c>
      <c r="BI880" s="239">
        <f>IF(N880="nulová",J880,0)</f>
        <v>0</v>
      </c>
      <c r="BJ880" s="18" t="s">
        <v>83</v>
      </c>
      <c r="BK880" s="239">
        <f>ROUND(I880*H880,2)</f>
        <v>0</v>
      </c>
      <c r="BL880" s="18" t="s">
        <v>303</v>
      </c>
      <c r="BM880" s="238" t="s">
        <v>3413</v>
      </c>
    </row>
    <row r="881" s="13" customFormat="1">
      <c r="A881" s="13"/>
      <c r="B881" s="245"/>
      <c r="C881" s="246"/>
      <c r="D881" s="247" t="s">
        <v>218</v>
      </c>
      <c r="E881" s="248" t="s">
        <v>1</v>
      </c>
      <c r="F881" s="249" t="s">
        <v>554</v>
      </c>
      <c r="G881" s="246"/>
      <c r="H881" s="248" t="s">
        <v>1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5" t="s">
        <v>218</v>
      </c>
      <c r="AU881" s="255" t="s">
        <v>85</v>
      </c>
      <c r="AV881" s="13" t="s">
        <v>83</v>
      </c>
      <c r="AW881" s="13" t="s">
        <v>32</v>
      </c>
      <c r="AX881" s="13" t="s">
        <v>76</v>
      </c>
      <c r="AY881" s="255" t="s">
        <v>205</v>
      </c>
    </row>
    <row r="882" s="13" customFormat="1">
      <c r="A882" s="13"/>
      <c r="B882" s="245"/>
      <c r="C882" s="246"/>
      <c r="D882" s="247" t="s">
        <v>218</v>
      </c>
      <c r="E882" s="248" t="s">
        <v>1</v>
      </c>
      <c r="F882" s="249" t="s">
        <v>3306</v>
      </c>
      <c r="G882" s="246"/>
      <c r="H882" s="248" t="s">
        <v>1</v>
      </c>
      <c r="I882" s="250"/>
      <c r="J882" s="246"/>
      <c r="K882" s="246"/>
      <c r="L882" s="251"/>
      <c r="M882" s="252"/>
      <c r="N882" s="253"/>
      <c r="O882" s="253"/>
      <c r="P882" s="253"/>
      <c r="Q882" s="253"/>
      <c r="R882" s="253"/>
      <c r="S882" s="253"/>
      <c r="T882" s="254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5" t="s">
        <v>218</v>
      </c>
      <c r="AU882" s="255" t="s">
        <v>85</v>
      </c>
      <c r="AV882" s="13" t="s">
        <v>83</v>
      </c>
      <c r="AW882" s="13" t="s">
        <v>32</v>
      </c>
      <c r="AX882" s="13" t="s">
        <v>76</v>
      </c>
      <c r="AY882" s="255" t="s">
        <v>205</v>
      </c>
    </row>
    <row r="883" s="13" customFormat="1">
      <c r="A883" s="13"/>
      <c r="B883" s="245"/>
      <c r="C883" s="246"/>
      <c r="D883" s="247" t="s">
        <v>218</v>
      </c>
      <c r="E883" s="248" t="s">
        <v>1</v>
      </c>
      <c r="F883" s="249" t="s">
        <v>222</v>
      </c>
      <c r="G883" s="246"/>
      <c r="H883" s="248" t="s">
        <v>1</v>
      </c>
      <c r="I883" s="250"/>
      <c r="J883" s="246"/>
      <c r="K883" s="246"/>
      <c r="L883" s="251"/>
      <c r="M883" s="252"/>
      <c r="N883" s="253"/>
      <c r="O883" s="253"/>
      <c r="P883" s="253"/>
      <c r="Q883" s="253"/>
      <c r="R883" s="253"/>
      <c r="S883" s="253"/>
      <c r="T883" s="254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5" t="s">
        <v>218</v>
      </c>
      <c r="AU883" s="255" t="s">
        <v>85</v>
      </c>
      <c r="AV883" s="13" t="s">
        <v>83</v>
      </c>
      <c r="AW883" s="13" t="s">
        <v>32</v>
      </c>
      <c r="AX883" s="13" t="s">
        <v>76</v>
      </c>
      <c r="AY883" s="255" t="s">
        <v>205</v>
      </c>
    </row>
    <row r="884" s="13" customFormat="1">
      <c r="A884" s="13"/>
      <c r="B884" s="245"/>
      <c r="C884" s="246"/>
      <c r="D884" s="247" t="s">
        <v>218</v>
      </c>
      <c r="E884" s="248" t="s">
        <v>1</v>
      </c>
      <c r="F884" s="249" t="s">
        <v>3414</v>
      </c>
      <c r="G884" s="246"/>
      <c r="H884" s="248" t="s">
        <v>1</v>
      </c>
      <c r="I884" s="250"/>
      <c r="J884" s="246"/>
      <c r="K884" s="246"/>
      <c r="L884" s="251"/>
      <c r="M884" s="252"/>
      <c r="N884" s="253"/>
      <c r="O884" s="253"/>
      <c r="P884" s="253"/>
      <c r="Q884" s="253"/>
      <c r="R884" s="253"/>
      <c r="S884" s="253"/>
      <c r="T884" s="254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5" t="s">
        <v>218</v>
      </c>
      <c r="AU884" s="255" t="s">
        <v>85</v>
      </c>
      <c r="AV884" s="13" t="s">
        <v>83</v>
      </c>
      <c r="AW884" s="13" t="s">
        <v>32</v>
      </c>
      <c r="AX884" s="13" t="s">
        <v>76</v>
      </c>
      <c r="AY884" s="255" t="s">
        <v>205</v>
      </c>
    </row>
    <row r="885" s="13" customFormat="1">
      <c r="A885" s="13"/>
      <c r="B885" s="245"/>
      <c r="C885" s="246"/>
      <c r="D885" s="247" t="s">
        <v>218</v>
      </c>
      <c r="E885" s="248" t="s">
        <v>1</v>
      </c>
      <c r="F885" s="249" t="s">
        <v>3415</v>
      </c>
      <c r="G885" s="246"/>
      <c r="H885" s="248" t="s">
        <v>1</v>
      </c>
      <c r="I885" s="250"/>
      <c r="J885" s="246"/>
      <c r="K885" s="246"/>
      <c r="L885" s="251"/>
      <c r="M885" s="252"/>
      <c r="N885" s="253"/>
      <c r="O885" s="253"/>
      <c r="P885" s="253"/>
      <c r="Q885" s="253"/>
      <c r="R885" s="253"/>
      <c r="S885" s="253"/>
      <c r="T885" s="254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5" t="s">
        <v>218</v>
      </c>
      <c r="AU885" s="255" t="s">
        <v>85</v>
      </c>
      <c r="AV885" s="13" t="s">
        <v>83</v>
      </c>
      <c r="AW885" s="13" t="s">
        <v>32</v>
      </c>
      <c r="AX885" s="13" t="s">
        <v>76</v>
      </c>
      <c r="AY885" s="255" t="s">
        <v>205</v>
      </c>
    </row>
    <row r="886" s="13" customFormat="1">
      <c r="A886" s="13"/>
      <c r="B886" s="245"/>
      <c r="C886" s="246"/>
      <c r="D886" s="247" t="s">
        <v>218</v>
      </c>
      <c r="E886" s="248" t="s">
        <v>1</v>
      </c>
      <c r="F886" s="249" t="s">
        <v>3416</v>
      </c>
      <c r="G886" s="246"/>
      <c r="H886" s="248" t="s">
        <v>1</v>
      </c>
      <c r="I886" s="250"/>
      <c r="J886" s="246"/>
      <c r="K886" s="246"/>
      <c r="L886" s="251"/>
      <c r="M886" s="252"/>
      <c r="N886" s="253"/>
      <c r="O886" s="253"/>
      <c r="P886" s="253"/>
      <c r="Q886" s="253"/>
      <c r="R886" s="253"/>
      <c r="S886" s="253"/>
      <c r="T886" s="254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5" t="s">
        <v>218</v>
      </c>
      <c r="AU886" s="255" t="s">
        <v>85</v>
      </c>
      <c r="AV886" s="13" t="s">
        <v>83</v>
      </c>
      <c r="AW886" s="13" t="s">
        <v>32</v>
      </c>
      <c r="AX886" s="13" t="s">
        <v>76</v>
      </c>
      <c r="AY886" s="255" t="s">
        <v>205</v>
      </c>
    </row>
    <row r="887" s="13" customFormat="1">
      <c r="A887" s="13"/>
      <c r="B887" s="245"/>
      <c r="C887" s="246"/>
      <c r="D887" s="247" t="s">
        <v>218</v>
      </c>
      <c r="E887" s="248" t="s">
        <v>1</v>
      </c>
      <c r="F887" s="249" t="s">
        <v>222</v>
      </c>
      <c r="G887" s="246"/>
      <c r="H887" s="248" t="s">
        <v>1</v>
      </c>
      <c r="I887" s="250"/>
      <c r="J887" s="246"/>
      <c r="K887" s="246"/>
      <c r="L887" s="251"/>
      <c r="M887" s="252"/>
      <c r="N887" s="253"/>
      <c r="O887" s="253"/>
      <c r="P887" s="253"/>
      <c r="Q887" s="253"/>
      <c r="R887" s="253"/>
      <c r="S887" s="253"/>
      <c r="T887" s="254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5" t="s">
        <v>218</v>
      </c>
      <c r="AU887" s="255" t="s">
        <v>85</v>
      </c>
      <c r="AV887" s="13" t="s">
        <v>83</v>
      </c>
      <c r="AW887" s="13" t="s">
        <v>32</v>
      </c>
      <c r="AX887" s="13" t="s">
        <v>76</v>
      </c>
      <c r="AY887" s="255" t="s">
        <v>205</v>
      </c>
    </row>
    <row r="888" s="14" customFormat="1">
      <c r="A888" s="14"/>
      <c r="B888" s="256"/>
      <c r="C888" s="257"/>
      <c r="D888" s="247" t="s">
        <v>218</v>
      </c>
      <c r="E888" s="258" t="s">
        <v>1</v>
      </c>
      <c r="F888" s="259" t="s">
        <v>83</v>
      </c>
      <c r="G888" s="257"/>
      <c r="H888" s="260">
        <v>1</v>
      </c>
      <c r="I888" s="261"/>
      <c r="J888" s="257"/>
      <c r="K888" s="257"/>
      <c r="L888" s="262"/>
      <c r="M888" s="263"/>
      <c r="N888" s="264"/>
      <c r="O888" s="264"/>
      <c r="P888" s="264"/>
      <c r="Q888" s="264"/>
      <c r="R888" s="264"/>
      <c r="S888" s="264"/>
      <c r="T888" s="265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66" t="s">
        <v>218</v>
      </c>
      <c r="AU888" s="266" t="s">
        <v>85</v>
      </c>
      <c r="AV888" s="14" t="s">
        <v>85</v>
      </c>
      <c r="AW888" s="14" t="s">
        <v>32</v>
      </c>
      <c r="AX888" s="14" t="s">
        <v>76</v>
      </c>
      <c r="AY888" s="266" t="s">
        <v>205</v>
      </c>
    </row>
    <row r="889" s="15" customFormat="1">
      <c r="A889" s="15"/>
      <c r="B889" s="267"/>
      <c r="C889" s="268"/>
      <c r="D889" s="247" t="s">
        <v>218</v>
      </c>
      <c r="E889" s="269" t="s">
        <v>1</v>
      </c>
      <c r="F889" s="270" t="s">
        <v>229</v>
      </c>
      <c r="G889" s="268"/>
      <c r="H889" s="271">
        <v>1</v>
      </c>
      <c r="I889" s="272"/>
      <c r="J889" s="268"/>
      <c r="K889" s="268"/>
      <c r="L889" s="273"/>
      <c r="M889" s="274"/>
      <c r="N889" s="275"/>
      <c r="O889" s="275"/>
      <c r="P889" s="275"/>
      <c r="Q889" s="275"/>
      <c r="R889" s="275"/>
      <c r="S889" s="275"/>
      <c r="T889" s="276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T889" s="277" t="s">
        <v>218</v>
      </c>
      <c r="AU889" s="277" t="s">
        <v>85</v>
      </c>
      <c r="AV889" s="15" t="s">
        <v>213</v>
      </c>
      <c r="AW889" s="15" t="s">
        <v>32</v>
      </c>
      <c r="AX889" s="15" t="s">
        <v>83</v>
      </c>
      <c r="AY889" s="277" t="s">
        <v>205</v>
      </c>
    </row>
    <row r="890" s="2" customFormat="1" ht="21.75" customHeight="1">
      <c r="A890" s="39"/>
      <c r="B890" s="40"/>
      <c r="C890" s="227" t="s">
        <v>919</v>
      </c>
      <c r="D890" s="227" t="s">
        <v>208</v>
      </c>
      <c r="E890" s="228" t="s">
        <v>3417</v>
      </c>
      <c r="F890" s="229" t="s">
        <v>3418</v>
      </c>
      <c r="G890" s="230" t="s">
        <v>255</v>
      </c>
      <c r="H890" s="231">
        <v>196.54599999999999</v>
      </c>
      <c r="I890" s="232"/>
      <c r="J890" s="233">
        <f>ROUND(I890*H890,2)</f>
        <v>0</v>
      </c>
      <c r="K890" s="229" t="s">
        <v>212</v>
      </c>
      <c r="L890" s="45"/>
      <c r="M890" s="234" t="s">
        <v>1</v>
      </c>
      <c r="N890" s="235" t="s">
        <v>41</v>
      </c>
      <c r="O890" s="92"/>
      <c r="P890" s="236">
        <f>O890*H890</f>
        <v>0</v>
      </c>
      <c r="Q890" s="236">
        <v>1.0000000000000001E-05</v>
      </c>
      <c r="R890" s="236">
        <f>Q890*H890</f>
        <v>0.00196546</v>
      </c>
      <c r="S890" s="236">
        <v>0</v>
      </c>
      <c r="T890" s="237">
        <f>S890*H890</f>
        <v>0</v>
      </c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R890" s="238" t="s">
        <v>303</v>
      </c>
      <c r="AT890" s="238" t="s">
        <v>208</v>
      </c>
      <c r="AU890" s="238" t="s">
        <v>85</v>
      </c>
      <c r="AY890" s="18" t="s">
        <v>205</v>
      </c>
      <c r="BE890" s="239">
        <f>IF(N890="základní",J890,0)</f>
        <v>0</v>
      </c>
      <c r="BF890" s="239">
        <f>IF(N890="snížená",J890,0)</f>
        <v>0</v>
      </c>
      <c r="BG890" s="239">
        <f>IF(N890="zákl. přenesená",J890,0)</f>
        <v>0</v>
      </c>
      <c r="BH890" s="239">
        <f>IF(N890="sníž. přenesená",J890,0)</f>
        <v>0</v>
      </c>
      <c r="BI890" s="239">
        <f>IF(N890="nulová",J890,0)</f>
        <v>0</v>
      </c>
      <c r="BJ890" s="18" t="s">
        <v>83</v>
      </c>
      <c r="BK890" s="239">
        <f>ROUND(I890*H890,2)</f>
        <v>0</v>
      </c>
      <c r="BL890" s="18" t="s">
        <v>303</v>
      </c>
      <c r="BM890" s="238" t="s">
        <v>3419</v>
      </c>
    </row>
    <row r="891" s="2" customFormat="1">
      <c r="A891" s="39"/>
      <c r="B891" s="40"/>
      <c r="C891" s="41"/>
      <c r="D891" s="240" t="s">
        <v>216</v>
      </c>
      <c r="E891" s="41"/>
      <c r="F891" s="241" t="s">
        <v>3420</v>
      </c>
      <c r="G891" s="41"/>
      <c r="H891" s="41"/>
      <c r="I891" s="242"/>
      <c r="J891" s="41"/>
      <c r="K891" s="41"/>
      <c r="L891" s="45"/>
      <c r="M891" s="243"/>
      <c r="N891" s="244"/>
      <c r="O891" s="92"/>
      <c r="P891" s="92"/>
      <c r="Q891" s="92"/>
      <c r="R891" s="92"/>
      <c r="S891" s="92"/>
      <c r="T891" s="93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T891" s="18" t="s">
        <v>216</v>
      </c>
      <c r="AU891" s="18" t="s">
        <v>85</v>
      </c>
    </row>
    <row r="892" s="13" customFormat="1">
      <c r="A892" s="13"/>
      <c r="B892" s="245"/>
      <c r="C892" s="246"/>
      <c r="D892" s="247" t="s">
        <v>218</v>
      </c>
      <c r="E892" s="248" t="s">
        <v>1</v>
      </c>
      <c r="F892" s="249" t="s">
        <v>3421</v>
      </c>
      <c r="G892" s="246"/>
      <c r="H892" s="248" t="s">
        <v>1</v>
      </c>
      <c r="I892" s="250"/>
      <c r="J892" s="246"/>
      <c r="K892" s="246"/>
      <c r="L892" s="251"/>
      <c r="M892" s="252"/>
      <c r="N892" s="253"/>
      <c r="O892" s="253"/>
      <c r="P892" s="253"/>
      <c r="Q892" s="253"/>
      <c r="R892" s="253"/>
      <c r="S892" s="253"/>
      <c r="T892" s="254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5" t="s">
        <v>218</v>
      </c>
      <c r="AU892" s="255" t="s">
        <v>85</v>
      </c>
      <c r="AV892" s="13" t="s">
        <v>83</v>
      </c>
      <c r="AW892" s="13" t="s">
        <v>32</v>
      </c>
      <c r="AX892" s="13" t="s">
        <v>76</v>
      </c>
      <c r="AY892" s="255" t="s">
        <v>205</v>
      </c>
    </row>
    <row r="893" s="14" customFormat="1">
      <c r="A893" s="14"/>
      <c r="B893" s="256"/>
      <c r="C893" s="257"/>
      <c r="D893" s="247" t="s">
        <v>218</v>
      </c>
      <c r="E893" s="258" t="s">
        <v>1</v>
      </c>
      <c r="F893" s="259" t="s">
        <v>3422</v>
      </c>
      <c r="G893" s="257"/>
      <c r="H893" s="260">
        <v>196.54599999999999</v>
      </c>
      <c r="I893" s="261"/>
      <c r="J893" s="257"/>
      <c r="K893" s="257"/>
      <c r="L893" s="262"/>
      <c r="M893" s="263"/>
      <c r="N893" s="264"/>
      <c r="O893" s="264"/>
      <c r="P893" s="264"/>
      <c r="Q893" s="264"/>
      <c r="R893" s="264"/>
      <c r="S893" s="264"/>
      <c r="T893" s="265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66" t="s">
        <v>218</v>
      </c>
      <c r="AU893" s="266" t="s">
        <v>85</v>
      </c>
      <c r="AV893" s="14" t="s">
        <v>85</v>
      </c>
      <c r="AW893" s="14" t="s">
        <v>32</v>
      </c>
      <c r="AX893" s="14" t="s">
        <v>76</v>
      </c>
      <c r="AY893" s="266" t="s">
        <v>205</v>
      </c>
    </row>
    <row r="894" s="15" customFormat="1">
      <c r="A894" s="15"/>
      <c r="B894" s="267"/>
      <c r="C894" s="268"/>
      <c r="D894" s="247" t="s">
        <v>218</v>
      </c>
      <c r="E894" s="269" t="s">
        <v>1</v>
      </c>
      <c r="F894" s="270" t="s">
        <v>229</v>
      </c>
      <c r="G894" s="268"/>
      <c r="H894" s="271">
        <v>196.54599999999999</v>
      </c>
      <c r="I894" s="272"/>
      <c r="J894" s="268"/>
      <c r="K894" s="268"/>
      <c r="L894" s="273"/>
      <c r="M894" s="274"/>
      <c r="N894" s="275"/>
      <c r="O894" s="275"/>
      <c r="P894" s="275"/>
      <c r="Q894" s="275"/>
      <c r="R894" s="275"/>
      <c r="S894" s="275"/>
      <c r="T894" s="276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T894" s="277" t="s">
        <v>218</v>
      </c>
      <c r="AU894" s="277" t="s">
        <v>85</v>
      </c>
      <c r="AV894" s="15" t="s">
        <v>213</v>
      </c>
      <c r="AW894" s="15" t="s">
        <v>32</v>
      </c>
      <c r="AX894" s="15" t="s">
        <v>83</v>
      </c>
      <c r="AY894" s="277" t="s">
        <v>205</v>
      </c>
    </row>
    <row r="895" s="2" customFormat="1" ht="24.15" customHeight="1">
      <c r="A895" s="39"/>
      <c r="B895" s="40"/>
      <c r="C895" s="227" t="s">
        <v>925</v>
      </c>
      <c r="D895" s="227" t="s">
        <v>208</v>
      </c>
      <c r="E895" s="228" t="s">
        <v>3423</v>
      </c>
      <c r="F895" s="229" t="s">
        <v>3424</v>
      </c>
      <c r="G895" s="230" t="s">
        <v>255</v>
      </c>
      <c r="H895" s="231">
        <v>196.54599999999999</v>
      </c>
      <c r="I895" s="232"/>
      <c r="J895" s="233">
        <f>ROUND(I895*H895,2)</f>
        <v>0</v>
      </c>
      <c r="K895" s="229" t="s">
        <v>212</v>
      </c>
      <c r="L895" s="45"/>
      <c r="M895" s="234" t="s">
        <v>1</v>
      </c>
      <c r="N895" s="235" t="s">
        <v>41</v>
      </c>
      <c r="O895" s="92"/>
      <c r="P895" s="236">
        <f>O895*H895</f>
        <v>0</v>
      </c>
      <c r="Q895" s="236">
        <v>2.0000000000000002E-05</v>
      </c>
      <c r="R895" s="236">
        <f>Q895*H895</f>
        <v>0.0039309200000000001</v>
      </c>
      <c r="S895" s="236">
        <v>0</v>
      </c>
      <c r="T895" s="237">
        <f>S895*H895</f>
        <v>0</v>
      </c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R895" s="238" t="s">
        <v>303</v>
      </c>
      <c r="AT895" s="238" t="s">
        <v>208</v>
      </c>
      <c r="AU895" s="238" t="s">
        <v>85</v>
      </c>
      <c r="AY895" s="18" t="s">
        <v>205</v>
      </c>
      <c r="BE895" s="239">
        <f>IF(N895="základní",J895,0)</f>
        <v>0</v>
      </c>
      <c r="BF895" s="239">
        <f>IF(N895="snížená",J895,0)</f>
        <v>0</v>
      </c>
      <c r="BG895" s="239">
        <f>IF(N895="zákl. přenesená",J895,0)</f>
        <v>0</v>
      </c>
      <c r="BH895" s="239">
        <f>IF(N895="sníž. přenesená",J895,0)</f>
        <v>0</v>
      </c>
      <c r="BI895" s="239">
        <f>IF(N895="nulová",J895,0)</f>
        <v>0</v>
      </c>
      <c r="BJ895" s="18" t="s">
        <v>83</v>
      </c>
      <c r="BK895" s="239">
        <f>ROUND(I895*H895,2)</f>
        <v>0</v>
      </c>
      <c r="BL895" s="18" t="s">
        <v>303</v>
      </c>
      <c r="BM895" s="238" t="s">
        <v>3425</v>
      </c>
    </row>
    <row r="896" s="2" customFormat="1">
      <c r="A896" s="39"/>
      <c r="B896" s="40"/>
      <c r="C896" s="41"/>
      <c r="D896" s="240" t="s">
        <v>216</v>
      </c>
      <c r="E896" s="41"/>
      <c r="F896" s="241" t="s">
        <v>3426</v>
      </c>
      <c r="G896" s="41"/>
      <c r="H896" s="41"/>
      <c r="I896" s="242"/>
      <c r="J896" s="41"/>
      <c r="K896" s="41"/>
      <c r="L896" s="45"/>
      <c r="M896" s="243"/>
      <c r="N896" s="244"/>
      <c r="O896" s="92"/>
      <c r="P896" s="92"/>
      <c r="Q896" s="92"/>
      <c r="R896" s="92"/>
      <c r="S896" s="92"/>
      <c r="T896" s="93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T896" s="18" t="s">
        <v>216</v>
      </c>
      <c r="AU896" s="18" t="s">
        <v>85</v>
      </c>
    </row>
    <row r="897" s="13" customFormat="1">
      <c r="A897" s="13"/>
      <c r="B897" s="245"/>
      <c r="C897" s="246"/>
      <c r="D897" s="247" t="s">
        <v>218</v>
      </c>
      <c r="E897" s="248" t="s">
        <v>1</v>
      </c>
      <c r="F897" s="249" t="s">
        <v>3427</v>
      </c>
      <c r="G897" s="246"/>
      <c r="H897" s="248" t="s">
        <v>1</v>
      </c>
      <c r="I897" s="250"/>
      <c r="J897" s="246"/>
      <c r="K897" s="246"/>
      <c r="L897" s="251"/>
      <c r="M897" s="252"/>
      <c r="N897" s="253"/>
      <c r="O897" s="253"/>
      <c r="P897" s="253"/>
      <c r="Q897" s="253"/>
      <c r="R897" s="253"/>
      <c r="S897" s="253"/>
      <c r="T897" s="254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5" t="s">
        <v>218</v>
      </c>
      <c r="AU897" s="255" t="s">
        <v>85</v>
      </c>
      <c r="AV897" s="13" t="s">
        <v>83</v>
      </c>
      <c r="AW897" s="13" t="s">
        <v>32</v>
      </c>
      <c r="AX897" s="13" t="s">
        <v>76</v>
      </c>
      <c r="AY897" s="255" t="s">
        <v>205</v>
      </c>
    </row>
    <row r="898" s="14" customFormat="1">
      <c r="A898" s="14"/>
      <c r="B898" s="256"/>
      <c r="C898" s="257"/>
      <c r="D898" s="247" t="s">
        <v>218</v>
      </c>
      <c r="E898" s="258" t="s">
        <v>1</v>
      </c>
      <c r="F898" s="259" t="s">
        <v>3428</v>
      </c>
      <c r="G898" s="257"/>
      <c r="H898" s="260">
        <v>196.54599999999999</v>
      </c>
      <c r="I898" s="261"/>
      <c r="J898" s="257"/>
      <c r="K898" s="257"/>
      <c r="L898" s="262"/>
      <c r="M898" s="263"/>
      <c r="N898" s="264"/>
      <c r="O898" s="264"/>
      <c r="P898" s="264"/>
      <c r="Q898" s="264"/>
      <c r="R898" s="264"/>
      <c r="S898" s="264"/>
      <c r="T898" s="265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66" t="s">
        <v>218</v>
      </c>
      <c r="AU898" s="266" t="s">
        <v>85</v>
      </c>
      <c r="AV898" s="14" t="s">
        <v>85</v>
      </c>
      <c r="AW898" s="14" t="s">
        <v>32</v>
      </c>
      <c r="AX898" s="14" t="s">
        <v>76</v>
      </c>
      <c r="AY898" s="266" t="s">
        <v>205</v>
      </c>
    </row>
    <row r="899" s="15" customFormat="1">
      <c r="A899" s="15"/>
      <c r="B899" s="267"/>
      <c r="C899" s="268"/>
      <c r="D899" s="247" t="s">
        <v>218</v>
      </c>
      <c r="E899" s="269" t="s">
        <v>1</v>
      </c>
      <c r="F899" s="270" t="s">
        <v>229</v>
      </c>
      <c r="G899" s="268"/>
      <c r="H899" s="271">
        <v>196.54599999999999</v>
      </c>
      <c r="I899" s="272"/>
      <c r="J899" s="268"/>
      <c r="K899" s="268"/>
      <c r="L899" s="273"/>
      <c r="M899" s="274"/>
      <c r="N899" s="275"/>
      <c r="O899" s="275"/>
      <c r="P899" s="275"/>
      <c r="Q899" s="275"/>
      <c r="R899" s="275"/>
      <c r="S899" s="275"/>
      <c r="T899" s="276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77" t="s">
        <v>218</v>
      </c>
      <c r="AU899" s="277" t="s">
        <v>85</v>
      </c>
      <c r="AV899" s="15" t="s">
        <v>213</v>
      </c>
      <c r="AW899" s="15" t="s">
        <v>32</v>
      </c>
      <c r="AX899" s="15" t="s">
        <v>83</v>
      </c>
      <c r="AY899" s="277" t="s">
        <v>205</v>
      </c>
    </row>
    <row r="900" s="2" customFormat="1" ht="24.15" customHeight="1">
      <c r="A900" s="39"/>
      <c r="B900" s="40"/>
      <c r="C900" s="227" t="s">
        <v>930</v>
      </c>
      <c r="D900" s="227" t="s">
        <v>208</v>
      </c>
      <c r="E900" s="228" t="s">
        <v>3429</v>
      </c>
      <c r="F900" s="229" t="s">
        <v>3430</v>
      </c>
      <c r="G900" s="230" t="s">
        <v>3145</v>
      </c>
      <c r="H900" s="231">
        <v>1</v>
      </c>
      <c r="I900" s="232"/>
      <c r="J900" s="233">
        <f>ROUND(I900*H900,2)</f>
        <v>0</v>
      </c>
      <c r="K900" s="229" t="s">
        <v>1</v>
      </c>
      <c r="L900" s="45"/>
      <c r="M900" s="234" t="s">
        <v>1</v>
      </c>
      <c r="N900" s="235" t="s">
        <v>41</v>
      </c>
      <c r="O900" s="92"/>
      <c r="P900" s="236">
        <f>O900*H900</f>
        <v>0</v>
      </c>
      <c r="Q900" s="236">
        <v>0</v>
      </c>
      <c r="R900" s="236">
        <f>Q900*H900</f>
        <v>0</v>
      </c>
      <c r="S900" s="236">
        <v>0</v>
      </c>
      <c r="T900" s="237">
        <f>S900*H900</f>
        <v>0</v>
      </c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R900" s="238" t="s">
        <v>303</v>
      </c>
      <c r="AT900" s="238" t="s">
        <v>208</v>
      </c>
      <c r="AU900" s="238" t="s">
        <v>85</v>
      </c>
      <c r="AY900" s="18" t="s">
        <v>205</v>
      </c>
      <c r="BE900" s="239">
        <f>IF(N900="základní",J900,0)</f>
        <v>0</v>
      </c>
      <c r="BF900" s="239">
        <f>IF(N900="snížená",J900,0)</f>
        <v>0</v>
      </c>
      <c r="BG900" s="239">
        <f>IF(N900="zákl. přenesená",J900,0)</f>
        <v>0</v>
      </c>
      <c r="BH900" s="239">
        <f>IF(N900="sníž. přenesená",J900,0)</f>
        <v>0</v>
      </c>
      <c r="BI900" s="239">
        <f>IF(N900="nulová",J900,0)</f>
        <v>0</v>
      </c>
      <c r="BJ900" s="18" t="s">
        <v>83</v>
      </c>
      <c r="BK900" s="239">
        <f>ROUND(I900*H900,2)</f>
        <v>0</v>
      </c>
      <c r="BL900" s="18" t="s">
        <v>303</v>
      </c>
      <c r="BM900" s="238" t="s">
        <v>3431</v>
      </c>
    </row>
    <row r="901" s="13" customFormat="1">
      <c r="A901" s="13"/>
      <c r="B901" s="245"/>
      <c r="C901" s="246"/>
      <c r="D901" s="247" t="s">
        <v>218</v>
      </c>
      <c r="E901" s="248" t="s">
        <v>1</v>
      </c>
      <c r="F901" s="249" t="s">
        <v>3150</v>
      </c>
      <c r="G901" s="246"/>
      <c r="H901" s="248" t="s">
        <v>1</v>
      </c>
      <c r="I901" s="250"/>
      <c r="J901" s="246"/>
      <c r="K901" s="246"/>
      <c r="L901" s="251"/>
      <c r="M901" s="252"/>
      <c r="N901" s="253"/>
      <c r="O901" s="253"/>
      <c r="P901" s="253"/>
      <c r="Q901" s="253"/>
      <c r="R901" s="253"/>
      <c r="S901" s="253"/>
      <c r="T901" s="254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5" t="s">
        <v>218</v>
      </c>
      <c r="AU901" s="255" t="s">
        <v>85</v>
      </c>
      <c r="AV901" s="13" t="s">
        <v>83</v>
      </c>
      <c r="AW901" s="13" t="s">
        <v>32</v>
      </c>
      <c r="AX901" s="13" t="s">
        <v>76</v>
      </c>
      <c r="AY901" s="255" t="s">
        <v>205</v>
      </c>
    </row>
    <row r="902" s="13" customFormat="1">
      <c r="A902" s="13"/>
      <c r="B902" s="245"/>
      <c r="C902" s="246"/>
      <c r="D902" s="247" t="s">
        <v>218</v>
      </c>
      <c r="E902" s="248" t="s">
        <v>1</v>
      </c>
      <c r="F902" s="249" t="s">
        <v>222</v>
      </c>
      <c r="G902" s="246"/>
      <c r="H902" s="248" t="s">
        <v>1</v>
      </c>
      <c r="I902" s="250"/>
      <c r="J902" s="246"/>
      <c r="K902" s="246"/>
      <c r="L902" s="251"/>
      <c r="M902" s="252"/>
      <c r="N902" s="253"/>
      <c r="O902" s="253"/>
      <c r="P902" s="253"/>
      <c r="Q902" s="253"/>
      <c r="R902" s="253"/>
      <c r="S902" s="253"/>
      <c r="T902" s="254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5" t="s">
        <v>218</v>
      </c>
      <c r="AU902" s="255" t="s">
        <v>85</v>
      </c>
      <c r="AV902" s="13" t="s">
        <v>83</v>
      </c>
      <c r="AW902" s="13" t="s">
        <v>32</v>
      </c>
      <c r="AX902" s="13" t="s">
        <v>76</v>
      </c>
      <c r="AY902" s="255" t="s">
        <v>205</v>
      </c>
    </row>
    <row r="903" s="14" customFormat="1">
      <c r="A903" s="14"/>
      <c r="B903" s="256"/>
      <c r="C903" s="257"/>
      <c r="D903" s="247" t="s">
        <v>218</v>
      </c>
      <c r="E903" s="258" t="s">
        <v>1</v>
      </c>
      <c r="F903" s="259" t="s">
        <v>83</v>
      </c>
      <c r="G903" s="257"/>
      <c r="H903" s="260">
        <v>1</v>
      </c>
      <c r="I903" s="261"/>
      <c r="J903" s="257"/>
      <c r="K903" s="257"/>
      <c r="L903" s="262"/>
      <c r="M903" s="263"/>
      <c r="N903" s="264"/>
      <c r="O903" s="264"/>
      <c r="P903" s="264"/>
      <c r="Q903" s="264"/>
      <c r="R903" s="264"/>
      <c r="S903" s="264"/>
      <c r="T903" s="265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66" t="s">
        <v>218</v>
      </c>
      <c r="AU903" s="266" t="s">
        <v>85</v>
      </c>
      <c r="AV903" s="14" t="s">
        <v>85</v>
      </c>
      <c r="AW903" s="14" t="s">
        <v>32</v>
      </c>
      <c r="AX903" s="14" t="s">
        <v>83</v>
      </c>
      <c r="AY903" s="266" t="s">
        <v>205</v>
      </c>
    </row>
    <row r="904" s="2" customFormat="1" ht="24.15" customHeight="1">
      <c r="A904" s="39"/>
      <c r="B904" s="40"/>
      <c r="C904" s="227" t="s">
        <v>939</v>
      </c>
      <c r="D904" s="227" t="s">
        <v>208</v>
      </c>
      <c r="E904" s="228" t="s">
        <v>3432</v>
      </c>
      <c r="F904" s="229" t="s">
        <v>3433</v>
      </c>
      <c r="G904" s="230" t="s">
        <v>357</v>
      </c>
      <c r="H904" s="231">
        <v>0.32900000000000001</v>
      </c>
      <c r="I904" s="232"/>
      <c r="J904" s="233">
        <f>ROUND(I904*H904,2)</f>
        <v>0</v>
      </c>
      <c r="K904" s="229" t="s">
        <v>212</v>
      </c>
      <c r="L904" s="45"/>
      <c r="M904" s="234" t="s">
        <v>1</v>
      </c>
      <c r="N904" s="235" t="s">
        <v>41</v>
      </c>
      <c r="O904" s="92"/>
      <c r="P904" s="236">
        <f>O904*H904</f>
        <v>0</v>
      </c>
      <c r="Q904" s="236">
        <v>0</v>
      </c>
      <c r="R904" s="236">
        <f>Q904*H904</f>
        <v>0</v>
      </c>
      <c r="S904" s="236">
        <v>0</v>
      </c>
      <c r="T904" s="237">
        <f>S904*H904</f>
        <v>0</v>
      </c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R904" s="238" t="s">
        <v>303</v>
      </c>
      <c r="AT904" s="238" t="s">
        <v>208</v>
      </c>
      <c r="AU904" s="238" t="s">
        <v>85</v>
      </c>
      <c r="AY904" s="18" t="s">
        <v>205</v>
      </c>
      <c r="BE904" s="239">
        <f>IF(N904="základní",J904,0)</f>
        <v>0</v>
      </c>
      <c r="BF904" s="239">
        <f>IF(N904="snížená",J904,0)</f>
        <v>0</v>
      </c>
      <c r="BG904" s="239">
        <f>IF(N904="zákl. přenesená",J904,0)</f>
        <v>0</v>
      </c>
      <c r="BH904" s="239">
        <f>IF(N904="sníž. přenesená",J904,0)</f>
        <v>0</v>
      </c>
      <c r="BI904" s="239">
        <f>IF(N904="nulová",J904,0)</f>
        <v>0</v>
      </c>
      <c r="BJ904" s="18" t="s">
        <v>83</v>
      </c>
      <c r="BK904" s="239">
        <f>ROUND(I904*H904,2)</f>
        <v>0</v>
      </c>
      <c r="BL904" s="18" t="s">
        <v>303</v>
      </c>
      <c r="BM904" s="238" t="s">
        <v>3434</v>
      </c>
    </row>
    <row r="905" s="2" customFormat="1">
      <c r="A905" s="39"/>
      <c r="B905" s="40"/>
      <c r="C905" s="41"/>
      <c r="D905" s="240" t="s">
        <v>216</v>
      </c>
      <c r="E905" s="41"/>
      <c r="F905" s="241" t="s">
        <v>3435</v>
      </c>
      <c r="G905" s="41"/>
      <c r="H905" s="41"/>
      <c r="I905" s="242"/>
      <c r="J905" s="41"/>
      <c r="K905" s="41"/>
      <c r="L905" s="45"/>
      <c r="M905" s="243"/>
      <c r="N905" s="244"/>
      <c r="O905" s="92"/>
      <c r="P905" s="92"/>
      <c r="Q905" s="92"/>
      <c r="R905" s="92"/>
      <c r="S905" s="92"/>
      <c r="T905" s="93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T905" s="18" t="s">
        <v>216</v>
      </c>
      <c r="AU905" s="18" t="s">
        <v>85</v>
      </c>
    </row>
    <row r="906" s="12" customFormat="1" ht="22.8" customHeight="1">
      <c r="A906" s="12"/>
      <c r="B906" s="211"/>
      <c r="C906" s="212"/>
      <c r="D906" s="213" t="s">
        <v>75</v>
      </c>
      <c r="E906" s="225" t="s">
        <v>3436</v>
      </c>
      <c r="F906" s="225" t="s">
        <v>3437</v>
      </c>
      <c r="G906" s="212"/>
      <c r="H906" s="212"/>
      <c r="I906" s="215"/>
      <c r="J906" s="226">
        <f>BK906</f>
        <v>0</v>
      </c>
      <c r="K906" s="212"/>
      <c r="L906" s="217"/>
      <c r="M906" s="218"/>
      <c r="N906" s="219"/>
      <c r="O906" s="219"/>
      <c r="P906" s="220">
        <f>SUM(P907:P1122)</f>
        <v>0</v>
      </c>
      <c r="Q906" s="219"/>
      <c r="R906" s="220">
        <f>SUM(R907:R1122)</f>
        <v>0.35441</v>
      </c>
      <c r="S906" s="219"/>
      <c r="T906" s="221">
        <f>SUM(T907:T1122)</f>
        <v>0</v>
      </c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R906" s="222" t="s">
        <v>85</v>
      </c>
      <c r="AT906" s="223" t="s">
        <v>75</v>
      </c>
      <c r="AU906" s="223" t="s">
        <v>83</v>
      </c>
      <c r="AY906" s="222" t="s">
        <v>205</v>
      </c>
      <c r="BK906" s="224">
        <f>SUM(BK907:BK1122)</f>
        <v>0</v>
      </c>
    </row>
    <row r="907" s="2" customFormat="1" ht="21.75" customHeight="1">
      <c r="A907" s="39"/>
      <c r="B907" s="40"/>
      <c r="C907" s="227" t="s">
        <v>944</v>
      </c>
      <c r="D907" s="227" t="s">
        <v>208</v>
      </c>
      <c r="E907" s="228" t="s">
        <v>3438</v>
      </c>
      <c r="F907" s="229" t="s">
        <v>3439</v>
      </c>
      <c r="G907" s="230" t="s">
        <v>547</v>
      </c>
      <c r="H907" s="231">
        <v>5</v>
      </c>
      <c r="I907" s="232"/>
      <c r="J907" s="233">
        <f>ROUND(I907*H907,2)</f>
        <v>0</v>
      </c>
      <c r="K907" s="229" t="s">
        <v>212</v>
      </c>
      <c r="L907" s="45"/>
      <c r="M907" s="234" t="s">
        <v>1</v>
      </c>
      <c r="N907" s="235" t="s">
        <v>41</v>
      </c>
      <c r="O907" s="92"/>
      <c r="P907" s="236">
        <f>O907*H907</f>
        <v>0</v>
      </c>
      <c r="Q907" s="236">
        <v>0.0012700000000000001</v>
      </c>
      <c r="R907" s="236">
        <f>Q907*H907</f>
        <v>0.0063500000000000006</v>
      </c>
      <c r="S907" s="236">
        <v>0</v>
      </c>
      <c r="T907" s="237">
        <f>S907*H907</f>
        <v>0</v>
      </c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R907" s="238" t="s">
        <v>303</v>
      </c>
      <c r="AT907" s="238" t="s">
        <v>208</v>
      </c>
      <c r="AU907" s="238" t="s">
        <v>85</v>
      </c>
      <c r="AY907" s="18" t="s">
        <v>205</v>
      </c>
      <c r="BE907" s="239">
        <f>IF(N907="základní",J907,0)</f>
        <v>0</v>
      </c>
      <c r="BF907" s="239">
        <f>IF(N907="snížená",J907,0)</f>
        <v>0</v>
      </c>
      <c r="BG907" s="239">
        <f>IF(N907="zákl. přenesená",J907,0)</f>
        <v>0</v>
      </c>
      <c r="BH907" s="239">
        <f>IF(N907="sníž. přenesená",J907,0)</f>
        <v>0</v>
      </c>
      <c r="BI907" s="239">
        <f>IF(N907="nulová",J907,0)</f>
        <v>0</v>
      </c>
      <c r="BJ907" s="18" t="s">
        <v>83</v>
      </c>
      <c r="BK907" s="239">
        <f>ROUND(I907*H907,2)</f>
        <v>0</v>
      </c>
      <c r="BL907" s="18" t="s">
        <v>303</v>
      </c>
      <c r="BM907" s="238" t="s">
        <v>3440</v>
      </c>
    </row>
    <row r="908" s="2" customFormat="1">
      <c r="A908" s="39"/>
      <c r="B908" s="40"/>
      <c r="C908" s="41"/>
      <c r="D908" s="240" t="s">
        <v>216</v>
      </c>
      <c r="E908" s="41"/>
      <c r="F908" s="241" t="s">
        <v>3441</v>
      </c>
      <c r="G908" s="41"/>
      <c r="H908" s="41"/>
      <c r="I908" s="242"/>
      <c r="J908" s="41"/>
      <c r="K908" s="41"/>
      <c r="L908" s="45"/>
      <c r="M908" s="243"/>
      <c r="N908" s="244"/>
      <c r="O908" s="92"/>
      <c r="P908" s="92"/>
      <c r="Q908" s="92"/>
      <c r="R908" s="92"/>
      <c r="S908" s="92"/>
      <c r="T908" s="93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T908" s="18" t="s">
        <v>216</v>
      </c>
      <c r="AU908" s="18" t="s">
        <v>85</v>
      </c>
    </row>
    <row r="909" s="13" customFormat="1">
      <c r="A909" s="13"/>
      <c r="B909" s="245"/>
      <c r="C909" s="246"/>
      <c r="D909" s="247" t="s">
        <v>218</v>
      </c>
      <c r="E909" s="248" t="s">
        <v>1</v>
      </c>
      <c r="F909" s="249" t="s">
        <v>3071</v>
      </c>
      <c r="G909" s="246"/>
      <c r="H909" s="248" t="s">
        <v>1</v>
      </c>
      <c r="I909" s="250"/>
      <c r="J909" s="246"/>
      <c r="K909" s="246"/>
      <c r="L909" s="251"/>
      <c r="M909" s="252"/>
      <c r="N909" s="253"/>
      <c r="O909" s="253"/>
      <c r="P909" s="253"/>
      <c r="Q909" s="253"/>
      <c r="R909" s="253"/>
      <c r="S909" s="253"/>
      <c r="T909" s="254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5" t="s">
        <v>218</v>
      </c>
      <c r="AU909" s="255" t="s">
        <v>85</v>
      </c>
      <c r="AV909" s="13" t="s">
        <v>83</v>
      </c>
      <c r="AW909" s="13" t="s">
        <v>32</v>
      </c>
      <c r="AX909" s="13" t="s">
        <v>76</v>
      </c>
      <c r="AY909" s="255" t="s">
        <v>205</v>
      </c>
    </row>
    <row r="910" s="13" customFormat="1">
      <c r="A910" s="13"/>
      <c r="B910" s="245"/>
      <c r="C910" s="246"/>
      <c r="D910" s="247" t="s">
        <v>218</v>
      </c>
      <c r="E910" s="248" t="s">
        <v>1</v>
      </c>
      <c r="F910" s="249" t="s">
        <v>3072</v>
      </c>
      <c r="G910" s="246"/>
      <c r="H910" s="248" t="s">
        <v>1</v>
      </c>
      <c r="I910" s="250"/>
      <c r="J910" s="246"/>
      <c r="K910" s="246"/>
      <c r="L910" s="251"/>
      <c r="M910" s="252"/>
      <c r="N910" s="253"/>
      <c r="O910" s="253"/>
      <c r="P910" s="253"/>
      <c r="Q910" s="253"/>
      <c r="R910" s="253"/>
      <c r="S910" s="253"/>
      <c r="T910" s="254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5" t="s">
        <v>218</v>
      </c>
      <c r="AU910" s="255" t="s">
        <v>85</v>
      </c>
      <c r="AV910" s="13" t="s">
        <v>83</v>
      </c>
      <c r="AW910" s="13" t="s">
        <v>32</v>
      </c>
      <c r="AX910" s="13" t="s">
        <v>76</v>
      </c>
      <c r="AY910" s="255" t="s">
        <v>205</v>
      </c>
    </row>
    <row r="911" s="13" customFormat="1">
      <c r="A911" s="13"/>
      <c r="B911" s="245"/>
      <c r="C911" s="246"/>
      <c r="D911" s="247" t="s">
        <v>218</v>
      </c>
      <c r="E911" s="248" t="s">
        <v>1</v>
      </c>
      <c r="F911" s="249" t="s">
        <v>222</v>
      </c>
      <c r="G911" s="246"/>
      <c r="H911" s="248" t="s">
        <v>1</v>
      </c>
      <c r="I911" s="250"/>
      <c r="J911" s="246"/>
      <c r="K911" s="246"/>
      <c r="L911" s="251"/>
      <c r="M911" s="252"/>
      <c r="N911" s="253"/>
      <c r="O911" s="253"/>
      <c r="P911" s="253"/>
      <c r="Q911" s="253"/>
      <c r="R911" s="253"/>
      <c r="S911" s="253"/>
      <c r="T911" s="254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5" t="s">
        <v>218</v>
      </c>
      <c r="AU911" s="255" t="s">
        <v>85</v>
      </c>
      <c r="AV911" s="13" t="s">
        <v>83</v>
      </c>
      <c r="AW911" s="13" t="s">
        <v>32</v>
      </c>
      <c r="AX911" s="13" t="s">
        <v>76</v>
      </c>
      <c r="AY911" s="255" t="s">
        <v>205</v>
      </c>
    </row>
    <row r="912" s="13" customFormat="1">
      <c r="A912" s="13"/>
      <c r="B912" s="245"/>
      <c r="C912" s="246"/>
      <c r="D912" s="247" t="s">
        <v>218</v>
      </c>
      <c r="E912" s="248" t="s">
        <v>1</v>
      </c>
      <c r="F912" s="249" t="s">
        <v>3073</v>
      </c>
      <c r="G912" s="246"/>
      <c r="H912" s="248" t="s">
        <v>1</v>
      </c>
      <c r="I912" s="250"/>
      <c r="J912" s="246"/>
      <c r="K912" s="246"/>
      <c r="L912" s="251"/>
      <c r="M912" s="252"/>
      <c r="N912" s="253"/>
      <c r="O912" s="253"/>
      <c r="P912" s="253"/>
      <c r="Q912" s="253"/>
      <c r="R912" s="253"/>
      <c r="S912" s="253"/>
      <c r="T912" s="254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5" t="s">
        <v>218</v>
      </c>
      <c r="AU912" s="255" t="s">
        <v>85</v>
      </c>
      <c r="AV912" s="13" t="s">
        <v>83</v>
      </c>
      <c r="AW912" s="13" t="s">
        <v>32</v>
      </c>
      <c r="AX912" s="13" t="s">
        <v>76</v>
      </c>
      <c r="AY912" s="255" t="s">
        <v>205</v>
      </c>
    </row>
    <row r="913" s="13" customFormat="1">
      <c r="A913" s="13"/>
      <c r="B913" s="245"/>
      <c r="C913" s="246"/>
      <c r="D913" s="247" t="s">
        <v>218</v>
      </c>
      <c r="E913" s="248" t="s">
        <v>1</v>
      </c>
      <c r="F913" s="249" t="s">
        <v>3442</v>
      </c>
      <c r="G913" s="246"/>
      <c r="H913" s="248" t="s">
        <v>1</v>
      </c>
      <c r="I913" s="250"/>
      <c r="J913" s="246"/>
      <c r="K913" s="246"/>
      <c r="L913" s="251"/>
      <c r="M913" s="252"/>
      <c r="N913" s="253"/>
      <c r="O913" s="253"/>
      <c r="P913" s="253"/>
      <c r="Q913" s="253"/>
      <c r="R913" s="253"/>
      <c r="S913" s="253"/>
      <c r="T913" s="254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5" t="s">
        <v>218</v>
      </c>
      <c r="AU913" s="255" t="s">
        <v>85</v>
      </c>
      <c r="AV913" s="13" t="s">
        <v>83</v>
      </c>
      <c r="AW913" s="13" t="s">
        <v>32</v>
      </c>
      <c r="AX913" s="13" t="s">
        <v>76</v>
      </c>
      <c r="AY913" s="255" t="s">
        <v>205</v>
      </c>
    </row>
    <row r="914" s="13" customFormat="1">
      <c r="A914" s="13"/>
      <c r="B914" s="245"/>
      <c r="C914" s="246"/>
      <c r="D914" s="247" t="s">
        <v>218</v>
      </c>
      <c r="E914" s="248" t="s">
        <v>1</v>
      </c>
      <c r="F914" s="249" t="s">
        <v>3260</v>
      </c>
      <c r="G914" s="246"/>
      <c r="H914" s="248" t="s">
        <v>1</v>
      </c>
      <c r="I914" s="250"/>
      <c r="J914" s="246"/>
      <c r="K914" s="246"/>
      <c r="L914" s="251"/>
      <c r="M914" s="252"/>
      <c r="N914" s="253"/>
      <c r="O914" s="253"/>
      <c r="P914" s="253"/>
      <c r="Q914" s="253"/>
      <c r="R914" s="253"/>
      <c r="S914" s="253"/>
      <c r="T914" s="254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5" t="s">
        <v>218</v>
      </c>
      <c r="AU914" s="255" t="s">
        <v>85</v>
      </c>
      <c r="AV914" s="13" t="s">
        <v>83</v>
      </c>
      <c r="AW914" s="13" t="s">
        <v>32</v>
      </c>
      <c r="AX914" s="13" t="s">
        <v>76</v>
      </c>
      <c r="AY914" s="255" t="s">
        <v>205</v>
      </c>
    </row>
    <row r="915" s="13" customFormat="1">
      <c r="A915" s="13"/>
      <c r="B915" s="245"/>
      <c r="C915" s="246"/>
      <c r="D915" s="247" t="s">
        <v>218</v>
      </c>
      <c r="E915" s="248" t="s">
        <v>1</v>
      </c>
      <c r="F915" s="249" t="s">
        <v>222</v>
      </c>
      <c r="G915" s="246"/>
      <c r="H915" s="248" t="s">
        <v>1</v>
      </c>
      <c r="I915" s="250"/>
      <c r="J915" s="246"/>
      <c r="K915" s="246"/>
      <c r="L915" s="251"/>
      <c r="M915" s="252"/>
      <c r="N915" s="253"/>
      <c r="O915" s="253"/>
      <c r="P915" s="253"/>
      <c r="Q915" s="253"/>
      <c r="R915" s="253"/>
      <c r="S915" s="253"/>
      <c r="T915" s="254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5" t="s">
        <v>218</v>
      </c>
      <c r="AU915" s="255" t="s">
        <v>85</v>
      </c>
      <c r="AV915" s="13" t="s">
        <v>83</v>
      </c>
      <c r="AW915" s="13" t="s">
        <v>32</v>
      </c>
      <c r="AX915" s="13" t="s">
        <v>76</v>
      </c>
      <c r="AY915" s="255" t="s">
        <v>205</v>
      </c>
    </row>
    <row r="916" s="14" customFormat="1">
      <c r="A916" s="14"/>
      <c r="B916" s="256"/>
      <c r="C916" s="257"/>
      <c r="D916" s="247" t="s">
        <v>218</v>
      </c>
      <c r="E916" s="258" t="s">
        <v>1</v>
      </c>
      <c r="F916" s="259" t="s">
        <v>3348</v>
      </c>
      <c r="G916" s="257"/>
      <c r="H916" s="260">
        <v>5</v>
      </c>
      <c r="I916" s="261"/>
      <c r="J916" s="257"/>
      <c r="K916" s="257"/>
      <c r="L916" s="262"/>
      <c r="M916" s="263"/>
      <c r="N916" s="264"/>
      <c r="O916" s="264"/>
      <c r="P916" s="264"/>
      <c r="Q916" s="264"/>
      <c r="R916" s="264"/>
      <c r="S916" s="264"/>
      <c r="T916" s="265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66" t="s">
        <v>218</v>
      </c>
      <c r="AU916" s="266" t="s">
        <v>85</v>
      </c>
      <c r="AV916" s="14" t="s">
        <v>85</v>
      </c>
      <c r="AW916" s="14" t="s">
        <v>32</v>
      </c>
      <c r="AX916" s="14" t="s">
        <v>83</v>
      </c>
      <c r="AY916" s="266" t="s">
        <v>205</v>
      </c>
    </row>
    <row r="917" s="2" customFormat="1" ht="24.15" customHeight="1">
      <c r="A917" s="39"/>
      <c r="B917" s="40"/>
      <c r="C917" s="289" t="s">
        <v>949</v>
      </c>
      <c r="D917" s="289" t="s">
        <v>386</v>
      </c>
      <c r="E917" s="290" t="s">
        <v>3443</v>
      </c>
      <c r="F917" s="291" t="s">
        <v>3444</v>
      </c>
      <c r="G917" s="292" t="s">
        <v>547</v>
      </c>
      <c r="H917" s="293">
        <v>5</v>
      </c>
      <c r="I917" s="294"/>
      <c r="J917" s="295">
        <f>ROUND(I917*H917,2)</f>
        <v>0</v>
      </c>
      <c r="K917" s="291" t="s">
        <v>212</v>
      </c>
      <c r="L917" s="296"/>
      <c r="M917" s="297" t="s">
        <v>1</v>
      </c>
      <c r="N917" s="298" t="s">
        <v>41</v>
      </c>
      <c r="O917" s="92"/>
      <c r="P917" s="236">
        <f>O917*H917</f>
        <v>0</v>
      </c>
      <c r="Q917" s="236">
        <v>0.014500000000000001</v>
      </c>
      <c r="R917" s="236">
        <f>Q917*H917</f>
        <v>0.072500000000000009</v>
      </c>
      <c r="S917" s="236">
        <v>0</v>
      </c>
      <c r="T917" s="237">
        <f>S917*H917</f>
        <v>0</v>
      </c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R917" s="238" t="s">
        <v>473</v>
      </c>
      <c r="AT917" s="238" t="s">
        <v>386</v>
      </c>
      <c r="AU917" s="238" t="s">
        <v>85</v>
      </c>
      <c r="AY917" s="18" t="s">
        <v>205</v>
      </c>
      <c r="BE917" s="239">
        <f>IF(N917="základní",J917,0)</f>
        <v>0</v>
      </c>
      <c r="BF917" s="239">
        <f>IF(N917="snížená",J917,0)</f>
        <v>0</v>
      </c>
      <c r="BG917" s="239">
        <f>IF(N917="zákl. přenesená",J917,0)</f>
        <v>0</v>
      </c>
      <c r="BH917" s="239">
        <f>IF(N917="sníž. přenesená",J917,0)</f>
        <v>0</v>
      </c>
      <c r="BI917" s="239">
        <f>IF(N917="nulová",J917,0)</f>
        <v>0</v>
      </c>
      <c r="BJ917" s="18" t="s">
        <v>83</v>
      </c>
      <c r="BK917" s="239">
        <f>ROUND(I917*H917,2)</f>
        <v>0</v>
      </c>
      <c r="BL917" s="18" t="s">
        <v>303</v>
      </c>
      <c r="BM917" s="238" t="s">
        <v>3445</v>
      </c>
    </row>
    <row r="918" s="2" customFormat="1" ht="16.5" customHeight="1">
      <c r="A918" s="39"/>
      <c r="B918" s="40"/>
      <c r="C918" s="227" t="s">
        <v>953</v>
      </c>
      <c r="D918" s="227" t="s">
        <v>208</v>
      </c>
      <c r="E918" s="228" t="s">
        <v>3446</v>
      </c>
      <c r="F918" s="229" t="s">
        <v>3447</v>
      </c>
      <c r="G918" s="230" t="s">
        <v>547</v>
      </c>
      <c r="H918" s="231">
        <v>5</v>
      </c>
      <c r="I918" s="232"/>
      <c r="J918" s="233">
        <f>ROUND(I918*H918,2)</f>
        <v>0</v>
      </c>
      <c r="K918" s="229" t="s">
        <v>212</v>
      </c>
      <c r="L918" s="45"/>
      <c r="M918" s="234" t="s">
        <v>1</v>
      </c>
      <c r="N918" s="235" t="s">
        <v>41</v>
      </c>
      <c r="O918" s="92"/>
      <c r="P918" s="236">
        <f>O918*H918</f>
        <v>0</v>
      </c>
      <c r="Q918" s="236">
        <v>0</v>
      </c>
      <c r="R918" s="236">
        <f>Q918*H918</f>
        <v>0</v>
      </c>
      <c r="S918" s="236">
        <v>0</v>
      </c>
      <c r="T918" s="237">
        <f>S918*H918</f>
        <v>0</v>
      </c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R918" s="238" t="s">
        <v>303</v>
      </c>
      <c r="AT918" s="238" t="s">
        <v>208</v>
      </c>
      <c r="AU918" s="238" t="s">
        <v>85</v>
      </c>
      <c r="AY918" s="18" t="s">
        <v>205</v>
      </c>
      <c r="BE918" s="239">
        <f>IF(N918="základní",J918,0)</f>
        <v>0</v>
      </c>
      <c r="BF918" s="239">
        <f>IF(N918="snížená",J918,0)</f>
        <v>0</v>
      </c>
      <c r="BG918" s="239">
        <f>IF(N918="zákl. přenesená",J918,0)</f>
        <v>0</v>
      </c>
      <c r="BH918" s="239">
        <f>IF(N918="sníž. přenesená",J918,0)</f>
        <v>0</v>
      </c>
      <c r="BI918" s="239">
        <f>IF(N918="nulová",J918,0)</f>
        <v>0</v>
      </c>
      <c r="BJ918" s="18" t="s">
        <v>83</v>
      </c>
      <c r="BK918" s="239">
        <f>ROUND(I918*H918,2)</f>
        <v>0</v>
      </c>
      <c r="BL918" s="18" t="s">
        <v>303</v>
      </c>
      <c r="BM918" s="238" t="s">
        <v>3448</v>
      </c>
    </row>
    <row r="919" s="2" customFormat="1">
      <c r="A919" s="39"/>
      <c r="B919" s="40"/>
      <c r="C919" s="41"/>
      <c r="D919" s="240" t="s">
        <v>216</v>
      </c>
      <c r="E919" s="41"/>
      <c r="F919" s="241" t="s">
        <v>3449</v>
      </c>
      <c r="G919" s="41"/>
      <c r="H919" s="41"/>
      <c r="I919" s="242"/>
      <c r="J919" s="41"/>
      <c r="K919" s="41"/>
      <c r="L919" s="45"/>
      <c r="M919" s="243"/>
      <c r="N919" s="244"/>
      <c r="O919" s="92"/>
      <c r="P919" s="92"/>
      <c r="Q919" s="92"/>
      <c r="R919" s="92"/>
      <c r="S919" s="92"/>
      <c r="T919" s="93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T919" s="18" t="s">
        <v>216</v>
      </c>
      <c r="AU919" s="18" t="s">
        <v>85</v>
      </c>
    </row>
    <row r="920" s="13" customFormat="1">
      <c r="A920" s="13"/>
      <c r="B920" s="245"/>
      <c r="C920" s="246"/>
      <c r="D920" s="247" t="s">
        <v>218</v>
      </c>
      <c r="E920" s="248" t="s">
        <v>1</v>
      </c>
      <c r="F920" s="249" t="s">
        <v>3071</v>
      </c>
      <c r="G920" s="246"/>
      <c r="H920" s="248" t="s">
        <v>1</v>
      </c>
      <c r="I920" s="250"/>
      <c r="J920" s="246"/>
      <c r="K920" s="246"/>
      <c r="L920" s="251"/>
      <c r="M920" s="252"/>
      <c r="N920" s="253"/>
      <c r="O920" s="253"/>
      <c r="P920" s="253"/>
      <c r="Q920" s="253"/>
      <c r="R920" s="253"/>
      <c r="S920" s="253"/>
      <c r="T920" s="254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5" t="s">
        <v>218</v>
      </c>
      <c r="AU920" s="255" t="s">
        <v>85</v>
      </c>
      <c r="AV920" s="13" t="s">
        <v>83</v>
      </c>
      <c r="AW920" s="13" t="s">
        <v>32</v>
      </c>
      <c r="AX920" s="13" t="s">
        <v>76</v>
      </c>
      <c r="AY920" s="255" t="s">
        <v>205</v>
      </c>
    </row>
    <row r="921" s="13" customFormat="1">
      <c r="A921" s="13"/>
      <c r="B921" s="245"/>
      <c r="C921" s="246"/>
      <c r="D921" s="247" t="s">
        <v>218</v>
      </c>
      <c r="E921" s="248" t="s">
        <v>1</v>
      </c>
      <c r="F921" s="249" t="s">
        <v>3072</v>
      </c>
      <c r="G921" s="246"/>
      <c r="H921" s="248" t="s">
        <v>1</v>
      </c>
      <c r="I921" s="250"/>
      <c r="J921" s="246"/>
      <c r="K921" s="246"/>
      <c r="L921" s="251"/>
      <c r="M921" s="252"/>
      <c r="N921" s="253"/>
      <c r="O921" s="253"/>
      <c r="P921" s="253"/>
      <c r="Q921" s="253"/>
      <c r="R921" s="253"/>
      <c r="S921" s="253"/>
      <c r="T921" s="254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5" t="s">
        <v>218</v>
      </c>
      <c r="AU921" s="255" t="s">
        <v>85</v>
      </c>
      <c r="AV921" s="13" t="s">
        <v>83</v>
      </c>
      <c r="AW921" s="13" t="s">
        <v>32</v>
      </c>
      <c r="AX921" s="13" t="s">
        <v>76</v>
      </c>
      <c r="AY921" s="255" t="s">
        <v>205</v>
      </c>
    </row>
    <row r="922" s="13" customFormat="1">
      <c r="A922" s="13"/>
      <c r="B922" s="245"/>
      <c r="C922" s="246"/>
      <c r="D922" s="247" t="s">
        <v>218</v>
      </c>
      <c r="E922" s="248" t="s">
        <v>1</v>
      </c>
      <c r="F922" s="249" t="s">
        <v>222</v>
      </c>
      <c r="G922" s="246"/>
      <c r="H922" s="248" t="s">
        <v>1</v>
      </c>
      <c r="I922" s="250"/>
      <c r="J922" s="246"/>
      <c r="K922" s="246"/>
      <c r="L922" s="251"/>
      <c r="M922" s="252"/>
      <c r="N922" s="253"/>
      <c r="O922" s="253"/>
      <c r="P922" s="253"/>
      <c r="Q922" s="253"/>
      <c r="R922" s="253"/>
      <c r="S922" s="253"/>
      <c r="T922" s="254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5" t="s">
        <v>218</v>
      </c>
      <c r="AU922" s="255" t="s">
        <v>85</v>
      </c>
      <c r="AV922" s="13" t="s">
        <v>83</v>
      </c>
      <c r="AW922" s="13" t="s">
        <v>32</v>
      </c>
      <c r="AX922" s="13" t="s">
        <v>76</v>
      </c>
      <c r="AY922" s="255" t="s">
        <v>205</v>
      </c>
    </row>
    <row r="923" s="13" customFormat="1">
      <c r="A923" s="13"/>
      <c r="B923" s="245"/>
      <c r="C923" s="246"/>
      <c r="D923" s="247" t="s">
        <v>218</v>
      </c>
      <c r="E923" s="248" t="s">
        <v>1</v>
      </c>
      <c r="F923" s="249" t="s">
        <v>3073</v>
      </c>
      <c r="G923" s="246"/>
      <c r="H923" s="248" t="s">
        <v>1</v>
      </c>
      <c r="I923" s="250"/>
      <c r="J923" s="246"/>
      <c r="K923" s="246"/>
      <c r="L923" s="251"/>
      <c r="M923" s="252"/>
      <c r="N923" s="253"/>
      <c r="O923" s="253"/>
      <c r="P923" s="253"/>
      <c r="Q923" s="253"/>
      <c r="R923" s="253"/>
      <c r="S923" s="253"/>
      <c r="T923" s="254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5" t="s">
        <v>218</v>
      </c>
      <c r="AU923" s="255" t="s">
        <v>85</v>
      </c>
      <c r="AV923" s="13" t="s">
        <v>83</v>
      </c>
      <c r="AW923" s="13" t="s">
        <v>32</v>
      </c>
      <c r="AX923" s="13" t="s">
        <v>76</v>
      </c>
      <c r="AY923" s="255" t="s">
        <v>205</v>
      </c>
    </row>
    <row r="924" s="13" customFormat="1">
      <c r="A924" s="13"/>
      <c r="B924" s="245"/>
      <c r="C924" s="246"/>
      <c r="D924" s="247" t="s">
        <v>218</v>
      </c>
      <c r="E924" s="248" t="s">
        <v>1</v>
      </c>
      <c r="F924" s="249" t="s">
        <v>3260</v>
      </c>
      <c r="G924" s="246"/>
      <c r="H924" s="248" t="s">
        <v>1</v>
      </c>
      <c r="I924" s="250"/>
      <c r="J924" s="246"/>
      <c r="K924" s="246"/>
      <c r="L924" s="251"/>
      <c r="M924" s="252"/>
      <c r="N924" s="253"/>
      <c r="O924" s="253"/>
      <c r="P924" s="253"/>
      <c r="Q924" s="253"/>
      <c r="R924" s="253"/>
      <c r="S924" s="253"/>
      <c r="T924" s="254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5" t="s">
        <v>218</v>
      </c>
      <c r="AU924" s="255" t="s">
        <v>85</v>
      </c>
      <c r="AV924" s="13" t="s">
        <v>83</v>
      </c>
      <c r="AW924" s="13" t="s">
        <v>32</v>
      </c>
      <c r="AX924" s="13" t="s">
        <v>76</v>
      </c>
      <c r="AY924" s="255" t="s">
        <v>205</v>
      </c>
    </row>
    <row r="925" s="13" customFormat="1">
      <c r="A925" s="13"/>
      <c r="B925" s="245"/>
      <c r="C925" s="246"/>
      <c r="D925" s="247" t="s">
        <v>218</v>
      </c>
      <c r="E925" s="248" t="s">
        <v>1</v>
      </c>
      <c r="F925" s="249" t="s">
        <v>222</v>
      </c>
      <c r="G925" s="246"/>
      <c r="H925" s="248" t="s">
        <v>1</v>
      </c>
      <c r="I925" s="250"/>
      <c r="J925" s="246"/>
      <c r="K925" s="246"/>
      <c r="L925" s="251"/>
      <c r="M925" s="252"/>
      <c r="N925" s="253"/>
      <c r="O925" s="253"/>
      <c r="P925" s="253"/>
      <c r="Q925" s="253"/>
      <c r="R925" s="253"/>
      <c r="S925" s="253"/>
      <c r="T925" s="254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5" t="s">
        <v>218</v>
      </c>
      <c r="AU925" s="255" t="s">
        <v>85</v>
      </c>
      <c r="AV925" s="13" t="s">
        <v>83</v>
      </c>
      <c r="AW925" s="13" t="s">
        <v>32</v>
      </c>
      <c r="AX925" s="13" t="s">
        <v>76</v>
      </c>
      <c r="AY925" s="255" t="s">
        <v>205</v>
      </c>
    </row>
    <row r="926" s="14" customFormat="1">
      <c r="A926" s="14"/>
      <c r="B926" s="256"/>
      <c r="C926" s="257"/>
      <c r="D926" s="247" t="s">
        <v>218</v>
      </c>
      <c r="E926" s="258" t="s">
        <v>1</v>
      </c>
      <c r="F926" s="259" t="s">
        <v>3348</v>
      </c>
      <c r="G926" s="257"/>
      <c r="H926" s="260">
        <v>5</v>
      </c>
      <c r="I926" s="261"/>
      <c r="J926" s="257"/>
      <c r="K926" s="257"/>
      <c r="L926" s="262"/>
      <c r="M926" s="263"/>
      <c r="N926" s="264"/>
      <c r="O926" s="264"/>
      <c r="P926" s="264"/>
      <c r="Q926" s="264"/>
      <c r="R926" s="264"/>
      <c r="S926" s="264"/>
      <c r="T926" s="265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66" t="s">
        <v>218</v>
      </c>
      <c r="AU926" s="266" t="s">
        <v>85</v>
      </c>
      <c r="AV926" s="14" t="s">
        <v>85</v>
      </c>
      <c r="AW926" s="14" t="s">
        <v>32</v>
      </c>
      <c r="AX926" s="14" t="s">
        <v>83</v>
      </c>
      <c r="AY926" s="266" t="s">
        <v>205</v>
      </c>
    </row>
    <row r="927" s="2" customFormat="1" ht="24.15" customHeight="1">
      <c r="A927" s="39"/>
      <c r="B927" s="40"/>
      <c r="C927" s="289" t="s">
        <v>960</v>
      </c>
      <c r="D927" s="289" t="s">
        <v>386</v>
      </c>
      <c r="E927" s="290" t="s">
        <v>3450</v>
      </c>
      <c r="F927" s="291" t="s">
        <v>3451</v>
      </c>
      <c r="G927" s="292" t="s">
        <v>547</v>
      </c>
      <c r="H927" s="293">
        <v>5</v>
      </c>
      <c r="I927" s="294"/>
      <c r="J927" s="295">
        <f>ROUND(I927*H927,2)</f>
        <v>0</v>
      </c>
      <c r="K927" s="291" t="s">
        <v>212</v>
      </c>
      <c r="L927" s="296"/>
      <c r="M927" s="297" t="s">
        <v>1</v>
      </c>
      <c r="N927" s="298" t="s">
        <v>41</v>
      </c>
      <c r="O927" s="92"/>
      <c r="P927" s="236">
        <f>O927*H927</f>
        <v>0</v>
      </c>
      <c r="Q927" s="236">
        <v>0.0012800000000000001</v>
      </c>
      <c r="R927" s="236">
        <f>Q927*H927</f>
        <v>0.0064000000000000003</v>
      </c>
      <c r="S927" s="236">
        <v>0</v>
      </c>
      <c r="T927" s="237">
        <f>S927*H927</f>
        <v>0</v>
      </c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R927" s="238" t="s">
        <v>473</v>
      </c>
      <c r="AT927" s="238" t="s">
        <v>386</v>
      </c>
      <c r="AU927" s="238" t="s">
        <v>85</v>
      </c>
      <c r="AY927" s="18" t="s">
        <v>205</v>
      </c>
      <c r="BE927" s="239">
        <f>IF(N927="základní",J927,0)</f>
        <v>0</v>
      </c>
      <c r="BF927" s="239">
        <f>IF(N927="snížená",J927,0)</f>
        <v>0</v>
      </c>
      <c r="BG927" s="239">
        <f>IF(N927="zákl. přenesená",J927,0)</f>
        <v>0</v>
      </c>
      <c r="BH927" s="239">
        <f>IF(N927="sníž. přenesená",J927,0)</f>
        <v>0</v>
      </c>
      <c r="BI927" s="239">
        <f>IF(N927="nulová",J927,0)</f>
        <v>0</v>
      </c>
      <c r="BJ927" s="18" t="s">
        <v>83</v>
      </c>
      <c r="BK927" s="239">
        <f>ROUND(I927*H927,2)</f>
        <v>0</v>
      </c>
      <c r="BL927" s="18" t="s">
        <v>303</v>
      </c>
      <c r="BM927" s="238" t="s">
        <v>3452</v>
      </c>
    </row>
    <row r="928" s="2" customFormat="1" ht="16.5" customHeight="1">
      <c r="A928" s="39"/>
      <c r="B928" s="40"/>
      <c r="C928" s="227" t="s">
        <v>981</v>
      </c>
      <c r="D928" s="227" t="s">
        <v>208</v>
      </c>
      <c r="E928" s="228" t="s">
        <v>3453</v>
      </c>
      <c r="F928" s="229" t="s">
        <v>3454</v>
      </c>
      <c r="G928" s="230" t="s">
        <v>547</v>
      </c>
      <c r="H928" s="231">
        <v>5</v>
      </c>
      <c r="I928" s="232"/>
      <c r="J928" s="233">
        <f>ROUND(I928*H928,2)</f>
        <v>0</v>
      </c>
      <c r="K928" s="229" t="s">
        <v>212</v>
      </c>
      <c r="L928" s="45"/>
      <c r="M928" s="234" t="s">
        <v>1</v>
      </c>
      <c r="N928" s="235" t="s">
        <v>41</v>
      </c>
      <c r="O928" s="92"/>
      <c r="P928" s="236">
        <f>O928*H928</f>
        <v>0</v>
      </c>
      <c r="Q928" s="236">
        <v>0.00068999999999999997</v>
      </c>
      <c r="R928" s="236">
        <f>Q928*H928</f>
        <v>0.0034499999999999999</v>
      </c>
      <c r="S928" s="236">
        <v>0</v>
      </c>
      <c r="T928" s="237">
        <f>S928*H928</f>
        <v>0</v>
      </c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R928" s="238" t="s">
        <v>303</v>
      </c>
      <c r="AT928" s="238" t="s">
        <v>208</v>
      </c>
      <c r="AU928" s="238" t="s">
        <v>85</v>
      </c>
      <c r="AY928" s="18" t="s">
        <v>205</v>
      </c>
      <c r="BE928" s="239">
        <f>IF(N928="základní",J928,0)</f>
        <v>0</v>
      </c>
      <c r="BF928" s="239">
        <f>IF(N928="snížená",J928,0)</f>
        <v>0</v>
      </c>
      <c r="BG928" s="239">
        <f>IF(N928="zákl. přenesená",J928,0)</f>
        <v>0</v>
      </c>
      <c r="BH928" s="239">
        <f>IF(N928="sníž. přenesená",J928,0)</f>
        <v>0</v>
      </c>
      <c r="BI928" s="239">
        <f>IF(N928="nulová",J928,0)</f>
        <v>0</v>
      </c>
      <c r="BJ928" s="18" t="s">
        <v>83</v>
      </c>
      <c r="BK928" s="239">
        <f>ROUND(I928*H928,2)</f>
        <v>0</v>
      </c>
      <c r="BL928" s="18" t="s">
        <v>303</v>
      </c>
      <c r="BM928" s="238" t="s">
        <v>3455</v>
      </c>
    </row>
    <row r="929" s="2" customFormat="1">
      <c r="A929" s="39"/>
      <c r="B929" s="40"/>
      <c r="C929" s="41"/>
      <c r="D929" s="240" t="s">
        <v>216</v>
      </c>
      <c r="E929" s="41"/>
      <c r="F929" s="241" t="s">
        <v>3456</v>
      </c>
      <c r="G929" s="41"/>
      <c r="H929" s="41"/>
      <c r="I929" s="242"/>
      <c r="J929" s="41"/>
      <c r="K929" s="41"/>
      <c r="L929" s="45"/>
      <c r="M929" s="243"/>
      <c r="N929" s="244"/>
      <c r="O929" s="92"/>
      <c r="P929" s="92"/>
      <c r="Q929" s="92"/>
      <c r="R929" s="92"/>
      <c r="S929" s="92"/>
      <c r="T929" s="93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T929" s="18" t="s">
        <v>216</v>
      </c>
      <c r="AU929" s="18" t="s">
        <v>85</v>
      </c>
    </row>
    <row r="930" s="13" customFormat="1">
      <c r="A930" s="13"/>
      <c r="B930" s="245"/>
      <c r="C930" s="246"/>
      <c r="D930" s="247" t="s">
        <v>218</v>
      </c>
      <c r="E930" s="248" t="s">
        <v>1</v>
      </c>
      <c r="F930" s="249" t="s">
        <v>3071</v>
      </c>
      <c r="G930" s="246"/>
      <c r="H930" s="248" t="s">
        <v>1</v>
      </c>
      <c r="I930" s="250"/>
      <c r="J930" s="246"/>
      <c r="K930" s="246"/>
      <c r="L930" s="251"/>
      <c r="M930" s="252"/>
      <c r="N930" s="253"/>
      <c r="O930" s="253"/>
      <c r="P930" s="253"/>
      <c r="Q930" s="253"/>
      <c r="R930" s="253"/>
      <c r="S930" s="253"/>
      <c r="T930" s="254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5" t="s">
        <v>218</v>
      </c>
      <c r="AU930" s="255" t="s">
        <v>85</v>
      </c>
      <c r="AV930" s="13" t="s">
        <v>83</v>
      </c>
      <c r="AW930" s="13" t="s">
        <v>32</v>
      </c>
      <c r="AX930" s="13" t="s">
        <v>76</v>
      </c>
      <c r="AY930" s="255" t="s">
        <v>205</v>
      </c>
    </row>
    <row r="931" s="13" customFormat="1">
      <c r="A931" s="13"/>
      <c r="B931" s="245"/>
      <c r="C931" s="246"/>
      <c r="D931" s="247" t="s">
        <v>218</v>
      </c>
      <c r="E931" s="248" t="s">
        <v>1</v>
      </c>
      <c r="F931" s="249" t="s">
        <v>3072</v>
      </c>
      <c r="G931" s="246"/>
      <c r="H931" s="248" t="s">
        <v>1</v>
      </c>
      <c r="I931" s="250"/>
      <c r="J931" s="246"/>
      <c r="K931" s="246"/>
      <c r="L931" s="251"/>
      <c r="M931" s="252"/>
      <c r="N931" s="253"/>
      <c r="O931" s="253"/>
      <c r="P931" s="253"/>
      <c r="Q931" s="253"/>
      <c r="R931" s="253"/>
      <c r="S931" s="253"/>
      <c r="T931" s="254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5" t="s">
        <v>218</v>
      </c>
      <c r="AU931" s="255" t="s">
        <v>85</v>
      </c>
      <c r="AV931" s="13" t="s">
        <v>83</v>
      </c>
      <c r="AW931" s="13" t="s">
        <v>32</v>
      </c>
      <c r="AX931" s="13" t="s">
        <v>76</v>
      </c>
      <c r="AY931" s="255" t="s">
        <v>205</v>
      </c>
    </row>
    <row r="932" s="13" customFormat="1">
      <c r="A932" s="13"/>
      <c r="B932" s="245"/>
      <c r="C932" s="246"/>
      <c r="D932" s="247" t="s">
        <v>218</v>
      </c>
      <c r="E932" s="248" t="s">
        <v>1</v>
      </c>
      <c r="F932" s="249" t="s">
        <v>222</v>
      </c>
      <c r="G932" s="246"/>
      <c r="H932" s="248" t="s">
        <v>1</v>
      </c>
      <c r="I932" s="250"/>
      <c r="J932" s="246"/>
      <c r="K932" s="246"/>
      <c r="L932" s="251"/>
      <c r="M932" s="252"/>
      <c r="N932" s="253"/>
      <c r="O932" s="253"/>
      <c r="P932" s="253"/>
      <c r="Q932" s="253"/>
      <c r="R932" s="253"/>
      <c r="S932" s="253"/>
      <c r="T932" s="254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5" t="s">
        <v>218</v>
      </c>
      <c r="AU932" s="255" t="s">
        <v>85</v>
      </c>
      <c r="AV932" s="13" t="s">
        <v>83</v>
      </c>
      <c r="AW932" s="13" t="s">
        <v>32</v>
      </c>
      <c r="AX932" s="13" t="s">
        <v>76</v>
      </c>
      <c r="AY932" s="255" t="s">
        <v>205</v>
      </c>
    </row>
    <row r="933" s="13" customFormat="1">
      <c r="A933" s="13"/>
      <c r="B933" s="245"/>
      <c r="C933" s="246"/>
      <c r="D933" s="247" t="s">
        <v>218</v>
      </c>
      <c r="E933" s="248" t="s">
        <v>1</v>
      </c>
      <c r="F933" s="249" t="s">
        <v>3073</v>
      </c>
      <c r="G933" s="246"/>
      <c r="H933" s="248" t="s">
        <v>1</v>
      </c>
      <c r="I933" s="250"/>
      <c r="J933" s="246"/>
      <c r="K933" s="246"/>
      <c r="L933" s="251"/>
      <c r="M933" s="252"/>
      <c r="N933" s="253"/>
      <c r="O933" s="253"/>
      <c r="P933" s="253"/>
      <c r="Q933" s="253"/>
      <c r="R933" s="253"/>
      <c r="S933" s="253"/>
      <c r="T933" s="254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5" t="s">
        <v>218</v>
      </c>
      <c r="AU933" s="255" t="s">
        <v>85</v>
      </c>
      <c r="AV933" s="13" t="s">
        <v>83</v>
      </c>
      <c r="AW933" s="13" t="s">
        <v>32</v>
      </c>
      <c r="AX933" s="13" t="s">
        <v>76</v>
      </c>
      <c r="AY933" s="255" t="s">
        <v>205</v>
      </c>
    </row>
    <row r="934" s="13" customFormat="1">
      <c r="A934" s="13"/>
      <c r="B934" s="245"/>
      <c r="C934" s="246"/>
      <c r="D934" s="247" t="s">
        <v>218</v>
      </c>
      <c r="E934" s="248" t="s">
        <v>1</v>
      </c>
      <c r="F934" s="249" t="s">
        <v>3260</v>
      </c>
      <c r="G934" s="246"/>
      <c r="H934" s="248" t="s">
        <v>1</v>
      </c>
      <c r="I934" s="250"/>
      <c r="J934" s="246"/>
      <c r="K934" s="246"/>
      <c r="L934" s="251"/>
      <c r="M934" s="252"/>
      <c r="N934" s="253"/>
      <c r="O934" s="253"/>
      <c r="P934" s="253"/>
      <c r="Q934" s="253"/>
      <c r="R934" s="253"/>
      <c r="S934" s="253"/>
      <c r="T934" s="254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5" t="s">
        <v>218</v>
      </c>
      <c r="AU934" s="255" t="s">
        <v>85</v>
      </c>
      <c r="AV934" s="13" t="s">
        <v>83</v>
      </c>
      <c r="AW934" s="13" t="s">
        <v>32</v>
      </c>
      <c r="AX934" s="13" t="s">
        <v>76</v>
      </c>
      <c r="AY934" s="255" t="s">
        <v>205</v>
      </c>
    </row>
    <row r="935" s="13" customFormat="1">
      <c r="A935" s="13"/>
      <c r="B935" s="245"/>
      <c r="C935" s="246"/>
      <c r="D935" s="247" t="s">
        <v>218</v>
      </c>
      <c r="E935" s="248" t="s">
        <v>1</v>
      </c>
      <c r="F935" s="249" t="s">
        <v>222</v>
      </c>
      <c r="G935" s="246"/>
      <c r="H935" s="248" t="s">
        <v>1</v>
      </c>
      <c r="I935" s="250"/>
      <c r="J935" s="246"/>
      <c r="K935" s="246"/>
      <c r="L935" s="251"/>
      <c r="M935" s="252"/>
      <c r="N935" s="253"/>
      <c r="O935" s="253"/>
      <c r="P935" s="253"/>
      <c r="Q935" s="253"/>
      <c r="R935" s="253"/>
      <c r="S935" s="253"/>
      <c r="T935" s="254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5" t="s">
        <v>218</v>
      </c>
      <c r="AU935" s="255" t="s">
        <v>85</v>
      </c>
      <c r="AV935" s="13" t="s">
        <v>83</v>
      </c>
      <c r="AW935" s="13" t="s">
        <v>32</v>
      </c>
      <c r="AX935" s="13" t="s">
        <v>76</v>
      </c>
      <c r="AY935" s="255" t="s">
        <v>205</v>
      </c>
    </row>
    <row r="936" s="14" customFormat="1">
      <c r="A936" s="14"/>
      <c r="B936" s="256"/>
      <c r="C936" s="257"/>
      <c r="D936" s="247" t="s">
        <v>218</v>
      </c>
      <c r="E936" s="258" t="s">
        <v>1</v>
      </c>
      <c r="F936" s="259" t="s">
        <v>3457</v>
      </c>
      <c r="G936" s="257"/>
      <c r="H936" s="260">
        <v>5</v>
      </c>
      <c r="I936" s="261"/>
      <c r="J936" s="257"/>
      <c r="K936" s="257"/>
      <c r="L936" s="262"/>
      <c r="M936" s="263"/>
      <c r="N936" s="264"/>
      <c r="O936" s="264"/>
      <c r="P936" s="264"/>
      <c r="Q936" s="264"/>
      <c r="R936" s="264"/>
      <c r="S936" s="264"/>
      <c r="T936" s="265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66" t="s">
        <v>218</v>
      </c>
      <c r="AU936" s="266" t="s">
        <v>85</v>
      </c>
      <c r="AV936" s="14" t="s">
        <v>85</v>
      </c>
      <c r="AW936" s="14" t="s">
        <v>32</v>
      </c>
      <c r="AX936" s="14" t="s">
        <v>83</v>
      </c>
      <c r="AY936" s="266" t="s">
        <v>205</v>
      </c>
    </row>
    <row r="937" s="2" customFormat="1" ht="33" customHeight="1">
      <c r="A937" s="39"/>
      <c r="B937" s="40"/>
      <c r="C937" s="289" t="s">
        <v>1002</v>
      </c>
      <c r="D937" s="289" t="s">
        <v>386</v>
      </c>
      <c r="E937" s="290" t="s">
        <v>3458</v>
      </c>
      <c r="F937" s="291" t="s">
        <v>3459</v>
      </c>
      <c r="G937" s="292" t="s">
        <v>547</v>
      </c>
      <c r="H937" s="293">
        <v>5</v>
      </c>
      <c r="I937" s="294"/>
      <c r="J937" s="295">
        <f>ROUND(I937*H937,2)</f>
        <v>0</v>
      </c>
      <c r="K937" s="291" t="s">
        <v>212</v>
      </c>
      <c r="L937" s="296"/>
      <c r="M937" s="297" t="s">
        <v>1</v>
      </c>
      <c r="N937" s="298" t="s">
        <v>41</v>
      </c>
      <c r="O937" s="92"/>
      <c r="P937" s="236">
        <f>O937*H937</f>
        <v>0</v>
      </c>
      <c r="Q937" s="236">
        <v>0.016</v>
      </c>
      <c r="R937" s="236">
        <f>Q937*H937</f>
        <v>0.080000000000000002</v>
      </c>
      <c r="S937" s="236">
        <v>0</v>
      </c>
      <c r="T937" s="237">
        <f>S937*H937</f>
        <v>0</v>
      </c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R937" s="238" t="s">
        <v>473</v>
      </c>
      <c r="AT937" s="238" t="s">
        <v>386</v>
      </c>
      <c r="AU937" s="238" t="s">
        <v>85</v>
      </c>
      <c r="AY937" s="18" t="s">
        <v>205</v>
      </c>
      <c r="BE937" s="239">
        <f>IF(N937="základní",J937,0)</f>
        <v>0</v>
      </c>
      <c r="BF937" s="239">
        <f>IF(N937="snížená",J937,0)</f>
        <v>0</v>
      </c>
      <c r="BG937" s="239">
        <f>IF(N937="zákl. přenesená",J937,0)</f>
        <v>0</v>
      </c>
      <c r="BH937" s="239">
        <f>IF(N937="sníž. přenesená",J937,0)</f>
        <v>0</v>
      </c>
      <c r="BI937" s="239">
        <f>IF(N937="nulová",J937,0)</f>
        <v>0</v>
      </c>
      <c r="BJ937" s="18" t="s">
        <v>83</v>
      </c>
      <c r="BK937" s="239">
        <f>ROUND(I937*H937,2)</f>
        <v>0</v>
      </c>
      <c r="BL937" s="18" t="s">
        <v>303</v>
      </c>
      <c r="BM937" s="238" t="s">
        <v>3460</v>
      </c>
    </row>
    <row r="938" s="2" customFormat="1" ht="21.75" customHeight="1">
      <c r="A938" s="39"/>
      <c r="B938" s="40"/>
      <c r="C938" s="227" t="s">
        <v>1009</v>
      </c>
      <c r="D938" s="227" t="s">
        <v>208</v>
      </c>
      <c r="E938" s="228" t="s">
        <v>3461</v>
      </c>
      <c r="F938" s="229" t="s">
        <v>3462</v>
      </c>
      <c r="G938" s="230" t="s">
        <v>3145</v>
      </c>
      <c r="H938" s="231">
        <v>5</v>
      </c>
      <c r="I938" s="232"/>
      <c r="J938" s="233">
        <f>ROUND(I938*H938,2)</f>
        <v>0</v>
      </c>
      <c r="K938" s="229" t="s">
        <v>212</v>
      </c>
      <c r="L938" s="45"/>
      <c r="M938" s="234" t="s">
        <v>1</v>
      </c>
      <c r="N938" s="235" t="s">
        <v>41</v>
      </c>
      <c r="O938" s="92"/>
      <c r="P938" s="236">
        <f>O938*H938</f>
        <v>0</v>
      </c>
      <c r="Q938" s="236">
        <v>0.0022300000000000002</v>
      </c>
      <c r="R938" s="236">
        <f>Q938*H938</f>
        <v>0.01115</v>
      </c>
      <c r="S938" s="236">
        <v>0</v>
      </c>
      <c r="T938" s="237">
        <f>S938*H938</f>
        <v>0</v>
      </c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R938" s="238" t="s">
        <v>303</v>
      </c>
      <c r="AT938" s="238" t="s">
        <v>208</v>
      </c>
      <c r="AU938" s="238" t="s">
        <v>85</v>
      </c>
      <c r="AY938" s="18" t="s">
        <v>205</v>
      </c>
      <c r="BE938" s="239">
        <f>IF(N938="základní",J938,0)</f>
        <v>0</v>
      </c>
      <c r="BF938" s="239">
        <f>IF(N938="snížená",J938,0)</f>
        <v>0</v>
      </c>
      <c r="BG938" s="239">
        <f>IF(N938="zákl. přenesená",J938,0)</f>
        <v>0</v>
      </c>
      <c r="BH938" s="239">
        <f>IF(N938="sníž. přenesená",J938,0)</f>
        <v>0</v>
      </c>
      <c r="BI938" s="239">
        <f>IF(N938="nulová",J938,0)</f>
        <v>0</v>
      </c>
      <c r="BJ938" s="18" t="s">
        <v>83</v>
      </c>
      <c r="BK938" s="239">
        <f>ROUND(I938*H938,2)</f>
        <v>0</v>
      </c>
      <c r="BL938" s="18" t="s">
        <v>303</v>
      </c>
      <c r="BM938" s="238" t="s">
        <v>3463</v>
      </c>
    </row>
    <row r="939" s="2" customFormat="1">
      <c r="A939" s="39"/>
      <c r="B939" s="40"/>
      <c r="C939" s="41"/>
      <c r="D939" s="240" t="s">
        <v>216</v>
      </c>
      <c r="E939" s="41"/>
      <c r="F939" s="241" t="s">
        <v>3464</v>
      </c>
      <c r="G939" s="41"/>
      <c r="H939" s="41"/>
      <c r="I939" s="242"/>
      <c r="J939" s="41"/>
      <c r="K939" s="41"/>
      <c r="L939" s="45"/>
      <c r="M939" s="243"/>
      <c r="N939" s="244"/>
      <c r="O939" s="92"/>
      <c r="P939" s="92"/>
      <c r="Q939" s="92"/>
      <c r="R939" s="92"/>
      <c r="S939" s="92"/>
      <c r="T939" s="93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T939" s="18" t="s">
        <v>216</v>
      </c>
      <c r="AU939" s="18" t="s">
        <v>85</v>
      </c>
    </row>
    <row r="940" s="13" customFormat="1">
      <c r="A940" s="13"/>
      <c r="B940" s="245"/>
      <c r="C940" s="246"/>
      <c r="D940" s="247" t="s">
        <v>218</v>
      </c>
      <c r="E940" s="248" t="s">
        <v>1</v>
      </c>
      <c r="F940" s="249" t="s">
        <v>3071</v>
      </c>
      <c r="G940" s="246"/>
      <c r="H940" s="248" t="s">
        <v>1</v>
      </c>
      <c r="I940" s="250"/>
      <c r="J940" s="246"/>
      <c r="K940" s="246"/>
      <c r="L940" s="251"/>
      <c r="M940" s="252"/>
      <c r="N940" s="253"/>
      <c r="O940" s="253"/>
      <c r="P940" s="253"/>
      <c r="Q940" s="253"/>
      <c r="R940" s="253"/>
      <c r="S940" s="253"/>
      <c r="T940" s="254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5" t="s">
        <v>218</v>
      </c>
      <c r="AU940" s="255" t="s">
        <v>85</v>
      </c>
      <c r="AV940" s="13" t="s">
        <v>83</v>
      </c>
      <c r="AW940" s="13" t="s">
        <v>32</v>
      </c>
      <c r="AX940" s="13" t="s">
        <v>76</v>
      </c>
      <c r="AY940" s="255" t="s">
        <v>205</v>
      </c>
    </row>
    <row r="941" s="13" customFormat="1">
      <c r="A941" s="13"/>
      <c r="B941" s="245"/>
      <c r="C941" s="246"/>
      <c r="D941" s="247" t="s">
        <v>218</v>
      </c>
      <c r="E941" s="248" t="s">
        <v>1</v>
      </c>
      <c r="F941" s="249" t="s">
        <v>3072</v>
      </c>
      <c r="G941" s="246"/>
      <c r="H941" s="248" t="s">
        <v>1</v>
      </c>
      <c r="I941" s="250"/>
      <c r="J941" s="246"/>
      <c r="K941" s="246"/>
      <c r="L941" s="251"/>
      <c r="M941" s="252"/>
      <c r="N941" s="253"/>
      <c r="O941" s="253"/>
      <c r="P941" s="253"/>
      <c r="Q941" s="253"/>
      <c r="R941" s="253"/>
      <c r="S941" s="253"/>
      <c r="T941" s="254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5" t="s">
        <v>218</v>
      </c>
      <c r="AU941" s="255" t="s">
        <v>85</v>
      </c>
      <c r="AV941" s="13" t="s">
        <v>83</v>
      </c>
      <c r="AW941" s="13" t="s">
        <v>32</v>
      </c>
      <c r="AX941" s="13" t="s">
        <v>76</v>
      </c>
      <c r="AY941" s="255" t="s">
        <v>205</v>
      </c>
    </row>
    <row r="942" s="13" customFormat="1">
      <c r="A942" s="13"/>
      <c r="B942" s="245"/>
      <c r="C942" s="246"/>
      <c r="D942" s="247" t="s">
        <v>218</v>
      </c>
      <c r="E942" s="248" t="s">
        <v>1</v>
      </c>
      <c r="F942" s="249" t="s">
        <v>222</v>
      </c>
      <c r="G942" s="246"/>
      <c r="H942" s="248" t="s">
        <v>1</v>
      </c>
      <c r="I942" s="250"/>
      <c r="J942" s="246"/>
      <c r="K942" s="246"/>
      <c r="L942" s="251"/>
      <c r="M942" s="252"/>
      <c r="N942" s="253"/>
      <c r="O942" s="253"/>
      <c r="P942" s="253"/>
      <c r="Q942" s="253"/>
      <c r="R942" s="253"/>
      <c r="S942" s="253"/>
      <c r="T942" s="254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5" t="s">
        <v>218</v>
      </c>
      <c r="AU942" s="255" t="s">
        <v>85</v>
      </c>
      <c r="AV942" s="13" t="s">
        <v>83</v>
      </c>
      <c r="AW942" s="13" t="s">
        <v>32</v>
      </c>
      <c r="AX942" s="13" t="s">
        <v>76</v>
      </c>
      <c r="AY942" s="255" t="s">
        <v>205</v>
      </c>
    </row>
    <row r="943" s="13" customFormat="1">
      <c r="A943" s="13"/>
      <c r="B943" s="245"/>
      <c r="C943" s="246"/>
      <c r="D943" s="247" t="s">
        <v>218</v>
      </c>
      <c r="E943" s="248" t="s">
        <v>1</v>
      </c>
      <c r="F943" s="249" t="s">
        <v>3073</v>
      </c>
      <c r="G943" s="246"/>
      <c r="H943" s="248" t="s">
        <v>1</v>
      </c>
      <c r="I943" s="250"/>
      <c r="J943" s="246"/>
      <c r="K943" s="246"/>
      <c r="L943" s="251"/>
      <c r="M943" s="252"/>
      <c r="N943" s="253"/>
      <c r="O943" s="253"/>
      <c r="P943" s="253"/>
      <c r="Q943" s="253"/>
      <c r="R943" s="253"/>
      <c r="S943" s="253"/>
      <c r="T943" s="254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5" t="s">
        <v>218</v>
      </c>
      <c r="AU943" s="255" t="s">
        <v>85</v>
      </c>
      <c r="AV943" s="13" t="s">
        <v>83</v>
      </c>
      <c r="AW943" s="13" t="s">
        <v>32</v>
      </c>
      <c r="AX943" s="13" t="s">
        <v>76</v>
      </c>
      <c r="AY943" s="255" t="s">
        <v>205</v>
      </c>
    </row>
    <row r="944" s="13" customFormat="1">
      <c r="A944" s="13"/>
      <c r="B944" s="245"/>
      <c r="C944" s="246"/>
      <c r="D944" s="247" t="s">
        <v>218</v>
      </c>
      <c r="E944" s="248" t="s">
        <v>1</v>
      </c>
      <c r="F944" s="249" t="s">
        <v>3260</v>
      </c>
      <c r="G944" s="246"/>
      <c r="H944" s="248" t="s">
        <v>1</v>
      </c>
      <c r="I944" s="250"/>
      <c r="J944" s="246"/>
      <c r="K944" s="246"/>
      <c r="L944" s="251"/>
      <c r="M944" s="252"/>
      <c r="N944" s="253"/>
      <c r="O944" s="253"/>
      <c r="P944" s="253"/>
      <c r="Q944" s="253"/>
      <c r="R944" s="253"/>
      <c r="S944" s="253"/>
      <c r="T944" s="254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5" t="s">
        <v>218</v>
      </c>
      <c r="AU944" s="255" t="s">
        <v>85</v>
      </c>
      <c r="AV944" s="13" t="s">
        <v>83</v>
      </c>
      <c r="AW944" s="13" t="s">
        <v>32</v>
      </c>
      <c r="AX944" s="13" t="s">
        <v>76</v>
      </c>
      <c r="AY944" s="255" t="s">
        <v>205</v>
      </c>
    </row>
    <row r="945" s="13" customFormat="1">
      <c r="A945" s="13"/>
      <c r="B945" s="245"/>
      <c r="C945" s="246"/>
      <c r="D945" s="247" t="s">
        <v>218</v>
      </c>
      <c r="E945" s="248" t="s">
        <v>1</v>
      </c>
      <c r="F945" s="249" t="s">
        <v>222</v>
      </c>
      <c r="G945" s="246"/>
      <c r="H945" s="248" t="s">
        <v>1</v>
      </c>
      <c r="I945" s="250"/>
      <c r="J945" s="246"/>
      <c r="K945" s="246"/>
      <c r="L945" s="251"/>
      <c r="M945" s="252"/>
      <c r="N945" s="253"/>
      <c r="O945" s="253"/>
      <c r="P945" s="253"/>
      <c r="Q945" s="253"/>
      <c r="R945" s="253"/>
      <c r="S945" s="253"/>
      <c r="T945" s="254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5" t="s">
        <v>218</v>
      </c>
      <c r="AU945" s="255" t="s">
        <v>85</v>
      </c>
      <c r="AV945" s="13" t="s">
        <v>83</v>
      </c>
      <c r="AW945" s="13" t="s">
        <v>32</v>
      </c>
      <c r="AX945" s="13" t="s">
        <v>76</v>
      </c>
      <c r="AY945" s="255" t="s">
        <v>205</v>
      </c>
    </row>
    <row r="946" s="14" customFormat="1">
      <c r="A946" s="14"/>
      <c r="B946" s="256"/>
      <c r="C946" s="257"/>
      <c r="D946" s="247" t="s">
        <v>218</v>
      </c>
      <c r="E946" s="258" t="s">
        <v>1</v>
      </c>
      <c r="F946" s="259" t="s">
        <v>3465</v>
      </c>
      <c r="G946" s="257"/>
      <c r="H946" s="260">
        <v>5</v>
      </c>
      <c r="I946" s="261"/>
      <c r="J946" s="257"/>
      <c r="K946" s="257"/>
      <c r="L946" s="262"/>
      <c r="M946" s="263"/>
      <c r="N946" s="264"/>
      <c r="O946" s="264"/>
      <c r="P946" s="264"/>
      <c r="Q946" s="264"/>
      <c r="R946" s="264"/>
      <c r="S946" s="264"/>
      <c r="T946" s="265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66" t="s">
        <v>218</v>
      </c>
      <c r="AU946" s="266" t="s">
        <v>85</v>
      </c>
      <c r="AV946" s="14" t="s">
        <v>85</v>
      </c>
      <c r="AW946" s="14" t="s">
        <v>32</v>
      </c>
      <c r="AX946" s="14" t="s">
        <v>76</v>
      </c>
      <c r="AY946" s="266" t="s">
        <v>205</v>
      </c>
    </row>
    <row r="947" s="15" customFormat="1">
      <c r="A947" s="15"/>
      <c r="B947" s="267"/>
      <c r="C947" s="268"/>
      <c r="D947" s="247" t="s">
        <v>218</v>
      </c>
      <c r="E947" s="269" t="s">
        <v>1</v>
      </c>
      <c r="F947" s="270" t="s">
        <v>229</v>
      </c>
      <c r="G947" s="268"/>
      <c r="H947" s="271">
        <v>5</v>
      </c>
      <c r="I947" s="272"/>
      <c r="J947" s="268"/>
      <c r="K947" s="268"/>
      <c r="L947" s="273"/>
      <c r="M947" s="274"/>
      <c r="N947" s="275"/>
      <c r="O947" s="275"/>
      <c r="P947" s="275"/>
      <c r="Q947" s="275"/>
      <c r="R947" s="275"/>
      <c r="S947" s="275"/>
      <c r="T947" s="276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T947" s="277" t="s">
        <v>218</v>
      </c>
      <c r="AU947" s="277" t="s">
        <v>85</v>
      </c>
      <c r="AV947" s="15" t="s">
        <v>213</v>
      </c>
      <c r="AW947" s="15" t="s">
        <v>32</v>
      </c>
      <c r="AX947" s="15" t="s">
        <v>83</v>
      </c>
      <c r="AY947" s="277" t="s">
        <v>205</v>
      </c>
    </row>
    <row r="948" s="2" customFormat="1" ht="16.5" customHeight="1">
      <c r="A948" s="39"/>
      <c r="B948" s="40"/>
      <c r="C948" s="289" t="s">
        <v>1015</v>
      </c>
      <c r="D948" s="289" t="s">
        <v>386</v>
      </c>
      <c r="E948" s="290" t="s">
        <v>3466</v>
      </c>
      <c r="F948" s="291" t="s">
        <v>3467</v>
      </c>
      <c r="G948" s="292" t="s">
        <v>547</v>
      </c>
      <c r="H948" s="293">
        <v>5</v>
      </c>
      <c r="I948" s="294"/>
      <c r="J948" s="295">
        <f>ROUND(I948*H948,2)</f>
        <v>0</v>
      </c>
      <c r="K948" s="291" t="s">
        <v>212</v>
      </c>
      <c r="L948" s="296"/>
      <c r="M948" s="297" t="s">
        <v>1</v>
      </c>
      <c r="N948" s="298" t="s">
        <v>41</v>
      </c>
      <c r="O948" s="92"/>
      <c r="P948" s="236">
        <f>O948*H948</f>
        <v>0</v>
      </c>
      <c r="Q948" s="236">
        <v>0.012</v>
      </c>
      <c r="R948" s="236">
        <f>Q948*H948</f>
        <v>0.059999999999999998</v>
      </c>
      <c r="S948" s="236">
        <v>0</v>
      </c>
      <c r="T948" s="237">
        <f>S948*H948</f>
        <v>0</v>
      </c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R948" s="238" t="s">
        <v>473</v>
      </c>
      <c r="AT948" s="238" t="s">
        <v>386</v>
      </c>
      <c r="AU948" s="238" t="s">
        <v>85</v>
      </c>
      <c r="AY948" s="18" t="s">
        <v>205</v>
      </c>
      <c r="BE948" s="239">
        <f>IF(N948="základní",J948,0)</f>
        <v>0</v>
      </c>
      <c r="BF948" s="239">
        <f>IF(N948="snížená",J948,0)</f>
        <v>0</v>
      </c>
      <c r="BG948" s="239">
        <f>IF(N948="zákl. přenesená",J948,0)</f>
        <v>0</v>
      </c>
      <c r="BH948" s="239">
        <f>IF(N948="sníž. přenesená",J948,0)</f>
        <v>0</v>
      </c>
      <c r="BI948" s="239">
        <f>IF(N948="nulová",J948,0)</f>
        <v>0</v>
      </c>
      <c r="BJ948" s="18" t="s">
        <v>83</v>
      </c>
      <c r="BK948" s="239">
        <f>ROUND(I948*H948,2)</f>
        <v>0</v>
      </c>
      <c r="BL948" s="18" t="s">
        <v>303</v>
      </c>
      <c r="BM948" s="238" t="s">
        <v>3468</v>
      </c>
    </row>
    <row r="949" s="2" customFormat="1" ht="16.5" customHeight="1">
      <c r="A949" s="39"/>
      <c r="B949" s="40"/>
      <c r="C949" s="227" t="s">
        <v>1030</v>
      </c>
      <c r="D949" s="227" t="s">
        <v>208</v>
      </c>
      <c r="E949" s="228" t="s">
        <v>3469</v>
      </c>
      <c r="F949" s="229" t="s">
        <v>3470</v>
      </c>
      <c r="G949" s="230" t="s">
        <v>3145</v>
      </c>
      <c r="H949" s="231">
        <v>1</v>
      </c>
      <c r="I949" s="232"/>
      <c r="J949" s="233">
        <f>ROUND(I949*H949,2)</f>
        <v>0</v>
      </c>
      <c r="K949" s="229" t="s">
        <v>212</v>
      </c>
      <c r="L949" s="45"/>
      <c r="M949" s="234" t="s">
        <v>1</v>
      </c>
      <c r="N949" s="235" t="s">
        <v>41</v>
      </c>
      <c r="O949" s="92"/>
      <c r="P949" s="236">
        <f>O949*H949</f>
        <v>0</v>
      </c>
      <c r="Q949" s="236">
        <v>0.00042000000000000002</v>
      </c>
      <c r="R949" s="236">
        <f>Q949*H949</f>
        <v>0.00042000000000000002</v>
      </c>
      <c r="S949" s="236">
        <v>0</v>
      </c>
      <c r="T949" s="237">
        <f>S949*H949</f>
        <v>0</v>
      </c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R949" s="238" t="s">
        <v>303</v>
      </c>
      <c r="AT949" s="238" t="s">
        <v>208</v>
      </c>
      <c r="AU949" s="238" t="s">
        <v>85</v>
      </c>
      <c r="AY949" s="18" t="s">
        <v>205</v>
      </c>
      <c r="BE949" s="239">
        <f>IF(N949="základní",J949,0)</f>
        <v>0</v>
      </c>
      <c r="BF949" s="239">
        <f>IF(N949="snížená",J949,0)</f>
        <v>0</v>
      </c>
      <c r="BG949" s="239">
        <f>IF(N949="zákl. přenesená",J949,0)</f>
        <v>0</v>
      </c>
      <c r="BH949" s="239">
        <f>IF(N949="sníž. přenesená",J949,0)</f>
        <v>0</v>
      </c>
      <c r="BI949" s="239">
        <f>IF(N949="nulová",J949,0)</f>
        <v>0</v>
      </c>
      <c r="BJ949" s="18" t="s">
        <v>83</v>
      </c>
      <c r="BK949" s="239">
        <f>ROUND(I949*H949,2)</f>
        <v>0</v>
      </c>
      <c r="BL949" s="18" t="s">
        <v>303</v>
      </c>
      <c r="BM949" s="238" t="s">
        <v>3471</v>
      </c>
    </row>
    <row r="950" s="2" customFormat="1">
      <c r="A950" s="39"/>
      <c r="B950" s="40"/>
      <c r="C950" s="41"/>
      <c r="D950" s="240" t="s">
        <v>216</v>
      </c>
      <c r="E950" s="41"/>
      <c r="F950" s="241" t="s">
        <v>3472</v>
      </c>
      <c r="G950" s="41"/>
      <c r="H950" s="41"/>
      <c r="I950" s="242"/>
      <c r="J950" s="41"/>
      <c r="K950" s="41"/>
      <c r="L950" s="45"/>
      <c r="M950" s="243"/>
      <c r="N950" s="244"/>
      <c r="O950" s="92"/>
      <c r="P950" s="92"/>
      <c r="Q950" s="92"/>
      <c r="R950" s="92"/>
      <c r="S950" s="92"/>
      <c r="T950" s="93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T950" s="18" t="s">
        <v>216</v>
      </c>
      <c r="AU950" s="18" t="s">
        <v>85</v>
      </c>
    </row>
    <row r="951" s="2" customFormat="1" ht="24.15" customHeight="1">
      <c r="A951" s="39"/>
      <c r="B951" s="40"/>
      <c r="C951" s="289" t="s">
        <v>1036</v>
      </c>
      <c r="D951" s="289" t="s">
        <v>386</v>
      </c>
      <c r="E951" s="290" t="s">
        <v>3473</v>
      </c>
      <c r="F951" s="291" t="s">
        <v>3474</v>
      </c>
      <c r="G951" s="292" t="s">
        <v>547</v>
      </c>
      <c r="H951" s="293">
        <v>1</v>
      </c>
      <c r="I951" s="294"/>
      <c r="J951" s="295">
        <f>ROUND(I951*H951,2)</f>
        <v>0</v>
      </c>
      <c r="K951" s="291" t="s">
        <v>212</v>
      </c>
      <c r="L951" s="296"/>
      <c r="M951" s="297" t="s">
        <v>1</v>
      </c>
      <c r="N951" s="298" t="s">
        <v>41</v>
      </c>
      <c r="O951" s="92"/>
      <c r="P951" s="236">
        <f>O951*H951</f>
        <v>0</v>
      </c>
      <c r="Q951" s="236">
        <v>0.036999999999999998</v>
      </c>
      <c r="R951" s="236">
        <f>Q951*H951</f>
        <v>0.036999999999999998</v>
      </c>
      <c r="S951" s="236">
        <v>0</v>
      </c>
      <c r="T951" s="237">
        <f>S951*H951</f>
        <v>0</v>
      </c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R951" s="238" t="s">
        <v>473</v>
      </c>
      <c r="AT951" s="238" t="s">
        <v>386</v>
      </c>
      <c r="AU951" s="238" t="s">
        <v>85</v>
      </c>
      <c r="AY951" s="18" t="s">
        <v>205</v>
      </c>
      <c r="BE951" s="239">
        <f>IF(N951="základní",J951,0)</f>
        <v>0</v>
      </c>
      <c r="BF951" s="239">
        <f>IF(N951="snížená",J951,0)</f>
        <v>0</v>
      </c>
      <c r="BG951" s="239">
        <f>IF(N951="zákl. přenesená",J951,0)</f>
        <v>0</v>
      </c>
      <c r="BH951" s="239">
        <f>IF(N951="sníž. přenesená",J951,0)</f>
        <v>0</v>
      </c>
      <c r="BI951" s="239">
        <f>IF(N951="nulová",J951,0)</f>
        <v>0</v>
      </c>
      <c r="BJ951" s="18" t="s">
        <v>83</v>
      </c>
      <c r="BK951" s="239">
        <f>ROUND(I951*H951,2)</f>
        <v>0</v>
      </c>
      <c r="BL951" s="18" t="s">
        <v>303</v>
      </c>
      <c r="BM951" s="238" t="s">
        <v>3475</v>
      </c>
    </row>
    <row r="952" s="13" customFormat="1">
      <c r="A952" s="13"/>
      <c r="B952" s="245"/>
      <c r="C952" s="246"/>
      <c r="D952" s="247" t="s">
        <v>218</v>
      </c>
      <c r="E952" s="248" t="s">
        <v>1</v>
      </c>
      <c r="F952" s="249" t="s">
        <v>3071</v>
      </c>
      <c r="G952" s="246"/>
      <c r="H952" s="248" t="s">
        <v>1</v>
      </c>
      <c r="I952" s="250"/>
      <c r="J952" s="246"/>
      <c r="K952" s="246"/>
      <c r="L952" s="251"/>
      <c r="M952" s="252"/>
      <c r="N952" s="253"/>
      <c r="O952" s="253"/>
      <c r="P952" s="253"/>
      <c r="Q952" s="253"/>
      <c r="R952" s="253"/>
      <c r="S952" s="253"/>
      <c r="T952" s="254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5" t="s">
        <v>218</v>
      </c>
      <c r="AU952" s="255" t="s">
        <v>85</v>
      </c>
      <c r="AV952" s="13" t="s">
        <v>83</v>
      </c>
      <c r="AW952" s="13" t="s">
        <v>32</v>
      </c>
      <c r="AX952" s="13" t="s">
        <v>76</v>
      </c>
      <c r="AY952" s="255" t="s">
        <v>205</v>
      </c>
    </row>
    <row r="953" s="13" customFormat="1">
      <c r="A953" s="13"/>
      <c r="B953" s="245"/>
      <c r="C953" s="246"/>
      <c r="D953" s="247" t="s">
        <v>218</v>
      </c>
      <c r="E953" s="248" t="s">
        <v>1</v>
      </c>
      <c r="F953" s="249" t="s">
        <v>3072</v>
      </c>
      <c r="G953" s="246"/>
      <c r="H953" s="248" t="s">
        <v>1</v>
      </c>
      <c r="I953" s="250"/>
      <c r="J953" s="246"/>
      <c r="K953" s="246"/>
      <c r="L953" s="251"/>
      <c r="M953" s="252"/>
      <c r="N953" s="253"/>
      <c r="O953" s="253"/>
      <c r="P953" s="253"/>
      <c r="Q953" s="253"/>
      <c r="R953" s="253"/>
      <c r="S953" s="253"/>
      <c r="T953" s="254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5" t="s">
        <v>218</v>
      </c>
      <c r="AU953" s="255" t="s">
        <v>85</v>
      </c>
      <c r="AV953" s="13" t="s">
        <v>83</v>
      </c>
      <c r="AW953" s="13" t="s">
        <v>32</v>
      </c>
      <c r="AX953" s="13" t="s">
        <v>76</v>
      </c>
      <c r="AY953" s="255" t="s">
        <v>205</v>
      </c>
    </row>
    <row r="954" s="13" customFormat="1">
      <c r="A954" s="13"/>
      <c r="B954" s="245"/>
      <c r="C954" s="246"/>
      <c r="D954" s="247" t="s">
        <v>218</v>
      </c>
      <c r="E954" s="248" t="s">
        <v>1</v>
      </c>
      <c r="F954" s="249" t="s">
        <v>222</v>
      </c>
      <c r="G954" s="246"/>
      <c r="H954" s="248" t="s">
        <v>1</v>
      </c>
      <c r="I954" s="250"/>
      <c r="J954" s="246"/>
      <c r="K954" s="246"/>
      <c r="L954" s="251"/>
      <c r="M954" s="252"/>
      <c r="N954" s="253"/>
      <c r="O954" s="253"/>
      <c r="P954" s="253"/>
      <c r="Q954" s="253"/>
      <c r="R954" s="253"/>
      <c r="S954" s="253"/>
      <c r="T954" s="254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5" t="s">
        <v>218</v>
      </c>
      <c r="AU954" s="255" t="s">
        <v>85</v>
      </c>
      <c r="AV954" s="13" t="s">
        <v>83</v>
      </c>
      <c r="AW954" s="13" t="s">
        <v>32</v>
      </c>
      <c r="AX954" s="13" t="s">
        <v>76</v>
      </c>
      <c r="AY954" s="255" t="s">
        <v>205</v>
      </c>
    </row>
    <row r="955" s="13" customFormat="1">
      <c r="A955" s="13"/>
      <c r="B955" s="245"/>
      <c r="C955" s="246"/>
      <c r="D955" s="247" t="s">
        <v>218</v>
      </c>
      <c r="E955" s="248" t="s">
        <v>1</v>
      </c>
      <c r="F955" s="249" t="s">
        <v>3073</v>
      </c>
      <c r="G955" s="246"/>
      <c r="H955" s="248" t="s">
        <v>1</v>
      </c>
      <c r="I955" s="250"/>
      <c r="J955" s="246"/>
      <c r="K955" s="246"/>
      <c r="L955" s="251"/>
      <c r="M955" s="252"/>
      <c r="N955" s="253"/>
      <c r="O955" s="253"/>
      <c r="P955" s="253"/>
      <c r="Q955" s="253"/>
      <c r="R955" s="253"/>
      <c r="S955" s="253"/>
      <c r="T955" s="254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5" t="s">
        <v>218</v>
      </c>
      <c r="AU955" s="255" t="s">
        <v>85</v>
      </c>
      <c r="AV955" s="13" t="s">
        <v>83</v>
      </c>
      <c r="AW955" s="13" t="s">
        <v>32</v>
      </c>
      <c r="AX955" s="13" t="s">
        <v>76</v>
      </c>
      <c r="AY955" s="255" t="s">
        <v>205</v>
      </c>
    </row>
    <row r="956" s="13" customFormat="1">
      <c r="A956" s="13"/>
      <c r="B956" s="245"/>
      <c r="C956" s="246"/>
      <c r="D956" s="247" t="s">
        <v>218</v>
      </c>
      <c r="E956" s="248" t="s">
        <v>1</v>
      </c>
      <c r="F956" s="249" t="s">
        <v>3260</v>
      </c>
      <c r="G956" s="246"/>
      <c r="H956" s="248" t="s">
        <v>1</v>
      </c>
      <c r="I956" s="250"/>
      <c r="J956" s="246"/>
      <c r="K956" s="246"/>
      <c r="L956" s="251"/>
      <c r="M956" s="252"/>
      <c r="N956" s="253"/>
      <c r="O956" s="253"/>
      <c r="P956" s="253"/>
      <c r="Q956" s="253"/>
      <c r="R956" s="253"/>
      <c r="S956" s="253"/>
      <c r="T956" s="254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5" t="s">
        <v>218</v>
      </c>
      <c r="AU956" s="255" t="s">
        <v>85</v>
      </c>
      <c r="AV956" s="13" t="s">
        <v>83</v>
      </c>
      <c r="AW956" s="13" t="s">
        <v>32</v>
      </c>
      <c r="AX956" s="13" t="s">
        <v>76</v>
      </c>
      <c r="AY956" s="255" t="s">
        <v>205</v>
      </c>
    </row>
    <row r="957" s="13" customFormat="1">
      <c r="A957" s="13"/>
      <c r="B957" s="245"/>
      <c r="C957" s="246"/>
      <c r="D957" s="247" t="s">
        <v>218</v>
      </c>
      <c r="E957" s="248" t="s">
        <v>1</v>
      </c>
      <c r="F957" s="249" t="s">
        <v>222</v>
      </c>
      <c r="G957" s="246"/>
      <c r="H957" s="248" t="s">
        <v>1</v>
      </c>
      <c r="I957" s="250"/>
      <c r="J957" s="246"/>
      <c r="K957" s="246"/>
      <c r="L957" s="251"/>
      <c r="M957" s="252"/>
      <c r="N957" s="253"/>
      <c r="O957" s="253"/>
      <c r="P957" s="253"/>
      <c r="Q957" s="253"/>
      <c r="R957" s="253"/>
      <c r="S957" s="253"/>
      <c r="T957" s="254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5" t="s">
        <v>218</v>
      </c>
      <c r="AU957" s="255" t="s">
        <v>85</v>
      </c>
      <c r="AV957" s="13" t="s">
        <v>83</v>
      </c>
      <c r="AW957" s="13" t="s">
        <v>32</v>
      </c>
      <c r="AX957" s="13" t="s">
        <v>76</v>
      </c>
      <c r="AY957" s="255" t="s">
        <v>205</v>
      </c>
    </row>
    <row r="958" s="14" customFormat="1">
      <c r="A958" s="14"/>
      <c r="B958" s="256"/>
      <c r="C958" s="257"/>
      <c r="D958" s="247" t="s">
        <v>218</v>
      </c>
      <c r="E958" s="258" t="s">
        <v>1</v>
      </c>
      <c r="F958" s="259" t="s">
        <v>3476</v>
      </c>
      <c r="G958" s="257"/>
      <c r="H958" s="260">
        <v>1</v>
      </c>
      <c r="I958" s="261"/>
      <c r="J958" s="257"/>
      <c r="K958" s="257"/>
      <c r="L958" s="262"/>
      <c r="M958" s="263"/>
      <c r="N958" s="264"/>
      <c r="O958" s="264"/>
      <c r="P958" s="264"/>
      <c r="Q958" s="264"/>
      <c r="R958" s="264"/>
      <c r="S958" s="264"/>
      <c r="T958" s="265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66" t="s">
        <v>218</v>
      </c>
      <c r="AU958" s="266" t="s">
        <v>85</v>
      </c>
      <c r="AV958" s="14" t="s">
        <v>85</v>
      </c>
      <c r="AW958" s="14" t="s">
        <v>32</v>
      </c>
      <c r="AX958" s="14" t="s">
        <v>76</v>
      </c>
      <c r="AY958" s="266" t="s">
        <v>205</v>
      </c>
    </row>
    <row r="959" s="15" customFormat="1">
      <c r="A959" s="15"/>
      <c r="B959" s="267"/>
      <c r="C959" s="268"/>
      <c r="D959" s="247" t="s">
        <v>218</v>
      </c>
      <c r="E959" s="269" t="s">
        <v>1</v>
      </c>
      <c r="F959" s="270" t="s">
        <v>229</v>
      </c>
      <c r="G959" s="268"/>
      <c r="H959" s="271">
        <v>1</v>
      </c>
      <c r="I959" s="272"/>
      <c r="J959" s="268"/>
      <c r="K959" s="268"/>
      <c r="L959" s="273"/>
      <c r="M959" s="274"/>
      <c r="N959" s="275"/>
      <c r="O959" s="275"/>
      <c r="P959" s="275"/>
      <c r="Q959" s="275"/>
      <c r="R959" s="275"/>
      <c r="S959" s="275"/>
      <c r="T959" s="276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77" t="s">
        <v>218</v>
      </c>
      <c r="AU959" s="277" t="s">
        <v>85</v>
      </c>
      <c r="AV959" s="15" t="s">
        <v>213</v>
      </c>
      <c r="AW959" s="15" t="s">
        <v>32</v>
      </c>
      <c r="AX959" s="15" t="s">
        <v>83</v>
      </c>
      <c r="AY959" s="277" t="s">
        <v>205</v>
      </c>
    </row>
    <row r="960" s="2" customFormat="1" ht="16.5" customHeight="1">
      <c r="A960" s="39"/>
      <c r="B960" s="40"/>
      <c r="C960" s="227" t="s">
        <v>1041</v>
      </c>
      <c r="D960" s="227" t="s">
        <v>208</v>
      </c>
      <c r="E960" s="228" t="s">
        <v>3477</v>
      </c>
      <c r="F960" s="229" t="s">
        <v>3478</v>
      </c>
      <c r="G960" s="230" t="s">
        <v>547</v>
      </c>
      <c r="H960" s="231">
        <v>5</v>
      </c>
      <c r="I960" s="232"/>
      <c r="J960" s="233">
        <f>ROUND(I960*H960,2)</f>
        <v>0</v>
      </c>
      <c r="K960" s="229" t="s">
        <v>212</v>
      </c>
      <c r="L960" s="45"/>
      <c r="M960" s="234" t="s">
        <v>1</v>
      </c>
      <c r="N960" s="235" t="s">
        <v>41</v>
      </c>
      <c r="O960" s="92"/>
      <c r="P960" s="236">
        <f>O960*H960</f>
        <v>0</v>
      </c>
      <c r="Q960" s="236">
        <v>0</v>
      </c>
      <c r="R960" s="236">
        <f>Q960*H960</f>
        <v>0</v>
      </c>
      <c r="S960" s="236">
        <v>0</v>
      </c>
      <c r="T960" s="237">
        <f>S960*H960</f>
        <v>0</v>
      </c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R960" s="238" t="s">
        <v>303</v>
      </c>
      <c r="AT960" s="238" t="s">
        <v>208</v>
      </c>
      <c r="AU960" s="238" t="s">
        <v>85</v>
      </c>
      <c r="AY960" s="18" t="s">
        <v>205</v>
      </c>
      <c r="BE960" s="239">
        <f>IF(N960="základní",J960,0)</f>
        <v>0</v>
      </c>
      <c r="BF960" s="239">
        <f>IF(N960="snížená",J960,0)</f>
        <v>0</v>
      </c>
      <c r="BG960" s="239">
        <f>IF(N960="zákl. přenesená",J960,0)</f>
        <v>0</v>
      </c>
      <c r="BH960" s="239">
        <f>IF(N960="sníž. přenesená",J960,0)</f>
        <v>0</v>
      </c>
      <c r="BI960" s="239">
        <f>IF(N960="nulová",J960,0)</f>
        <v>0</v>
      </c>
      <c r="BJ960" s="18" t="s">
        <v>83</v>
      </c>
      <c r="BK960" s="239">
        <f>ROUND(I960*H960,2)</f>
        <v>0</v>
      </c>
      <c r="BL960" s="18" t="s">
        <v>303</v>
      </c>
      <c r="BM960" s="238" t="s">
        <v>3479</v>
      </c>
    </row>
    <row r="961" s="2" customFormat="1">
      <c r="A961" s="39"/>
      <c r="B961" s="40"/>
      <c r="C961" s="41"/>
      <c r="D961" s="240" t="s">
        <v>216</v>
      </c>
      <c r="E961" s="41"/>
      <c r="F961" s="241" t="s">
        <v>3480</v>
      </c>
      <c r="G961" s="41"/>
      <c r="H961" s="41"/>
      <c r="I961" s="242"/>
      <c r="J961" s="41"/>
      <c r="K961" s="41"/>
      <c r="L961" s="45"/>
      <c r="M961" s="243"/>
      <c r="N961" s="244"/>
      <c r="O961" s="92"/>
      <c r="P961" s="92"/>
      <c r="Q961" s="92"/>
      <c r="R961" s="92"/>
      <c r="S961" s="92"/>
      <c r="T961" s="93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T961" s="18" t="s">
        <v>216</v>
      </c>
      <c r="AU961" s="18" t="s">
        <v>85</v>
      </c>
    </row>
    <row r="962" s="2" customFormat="1" ht="16.5" customHeight="1">
      <c r="A962" s="39"/>
      <c r="B962" s="40"/>
      <c r="C962" s="289" t="s">
        <v>1046</v>
      </c>
      <c r="D962" s="289" t="s">
        <v>386</v>
      </c>
      <c r="E962" s="290" t="s">
        <v>3481</v>
      </c>
      <c r="F962" s="291" t="s">
        <v>3482</v>
      </c>
      <c r="G962" s="292" t="s">
        <v>547</v>
      </c>
      <c r="H962" s="293">
        <v>5</v>
      </c>
      <c r="I962" s="294"/>
      <c r="J962" s="295">
        <f>ROUND(I962*H962,2)</f>
        <v>0</v>
      </c>
      <c r="K962" s="291" t="s">
        <v>212</v>
      </c>
      <c r="L962" s="296"/>
      <c r="M962" s="297" t="s">
        <v>1</v>
      </c>
      <c r="N962" s="298" t="s">
        <v>41</v>
      </c>
      <c r="O962" s="92"/>
      <c r="P962" s="236">
        <f>O962*H962</f>
        <v>0</v>
      </c>
      <c r="Q962" s="236">
        <v>0.00050000000000000001</v>
      </c>
      <c r="R962" s="236">
        <f>Q962*H962</f>
        <v>0.0025000000000000001</v>
      </c>
      <c r="S962" s="236">
        <v>0</v>
      </c>
      <c r="T962" s="237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38" t="s">
        <v>473</v>
      </c>
      <c r="AT962" s="238" t="s">
        <v>386</v>
      </c>
      <c r="AU962" s="238" t="s">
        <v>85</v>
      </c>
      <c r="AY962" s="18" t="s">
        <v>205</v>
      </c>
      <c r="BE962" s="239">
        <f>IF(N962="základní",J962,0)</f>
        <v>0</v>
      </c>
      <c r="BF962" s="239">
        <f>IF(N962="snížená",J962,0)</f>
        <v>0</v>
      </c>
      <c r="BG962" s="239">
        <f>IF(N962="zákl. přenesená",J962,0)</f>
        <v>0</v>
      </c>
      <c r="BH962" s="239">
        <f>IF(N962="sníž. přenesená",J962,0)</f>
        <v>0</v>
      </c>
      <c r="BI962" s="239">
        <f>IF(N962="nulová",J962,0)</f>
        <v>0</v>
      </c>
      <c r="BJ962" s="18" t="s">
        <v>83</v>
      </c>
      <c r="BK962" s="239">
        <f>ROUND(I962*H962,2)</f>
        <v>0</v>
      </c>
      <c r="BL962" s="18" t="s">
        <v>303</v>
      </c>
      <c r="BM962" s="238" t="s">
        <v>3483</v>
      </c>
    </row>
    <row r="963" s="13" customFormat="1">
      <c r="A963" s="13"/>
      <c r="B963" s="245"/>
      <c r="C963" s="246"/>
      <c r="D963" s="247" t="s">
        <v>218</v>
      </c>
      <c r="E963" s="248" t="s">
        <v>1</v>
      </c>
      <c r="F963" s="249" t="s">
        <v>3071</v>
      </c>
      <c r="G963" s="246"/>
      <c r="H963" s="248" t="s">
        <v>1</v>
      </c>
      <c r="I963" s="250"/>
      <c r="J963" s="246"/>
      <c r="K963" s="246"/>
      <c r="L963" s="251"/>
      <c r="M963" s="252"/>
      <c r="N963" s="253"/>
      <c r="O963" s="253"/>
      <c r="P963" s="253"/>
      <c r="Q963" s="253"/>
      <c r="R963" s="253"/>
      <c r="S963" s="253"/>
      <c r="T963" s="254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5" t="s">
        <v>218</v>
      </c>
      <c r="AU963" s="255" t="s">
        <v>85</v>
      </c>
      <c r="AV963" s="13" t="s">
        <v>83</v>
      </c>
      <c r="AW963" s="13" t="s">
        <v>32</v>
      </c>
      <c r="AX963" s="13" t="s">
        <v>76</v>
      </c>
      <c r="AY963" s="255" t="s">
        <v>205</v>
      </c>
    </row>
    <row r="964" s="13" customFormat="1">
      <c r="A964" s="13"/>
      <c r="B964" s="245"/>
      <c r="C964" s="246"/>
      <c r="D964" s="247" t="s">
        <v>218</v>
      </c>
      <c r="E964" s="248" t="s">
        <v>1</v>
      </c>
      <c r="F964" s="249" t="s">
        <v>3072</v>
      </c>
      <c r="G964" s="246"/>
      <c r="H964" s="248" t="s">
        <v>1</v>
      </c>
      <c r="I964" s="250"/>
      <c r="J964" s="246"/>
      <c r="K964" s="246"/>
      <c r="L964" s="251"/>
      <c r="M964" s="252"/>
      <c r="N964" s="253"/>
      <c r="O964" s="253"/>
      <c r="P964" s="253"/>
      <c r="Q964" s="253"/>
      <c r="R964" s="253"/>
      <c r="S964" s="253"/>
      <c r="T964" s="254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5" t="s">
        <v>218</v>
      </c>
      <c r="AU964" s="255" t="s">
        <v>85</v>
      </c>
      <c r="AV964" s="13" t="s">
        <v>83</v>
      </c>
      <c r="AW964" s="13" t="s">
        <v>32</v>
      </c>
      <c r="AX964" s="13" t="s">
        <v>76</v>
      </c>
      <c r="AY964" s="255" t="s">
        <v>205</v>
      </c>
    </row>
    <row r="965" s="13" customFormat="1">
      <c r="A965" s="13"/>
      <c r="B965" s="245"/>
      <c r="C965" s="246"/>
      <c r="D965" s="247" t="s">
        <v>218</v>
      </c>
      <c r="E965" s="248" t="s">
        <v>1</v>
      </c>
      <c r="F965" s="249" t="s">
        <v>222</v>
      </c>
      <c r="G965" s="246"/>
      <c r="H965" s="248" t="s">
        <v>1</v>
      </c>
      <c r="I965" s="250"/>
      <c r="J965" s="246"/>
      <c r="K965" s="246"/>
      <c r="L965" s="251"/>
      <c r="M965" s="252"/>
      <c r="N965" s="253"/>
      <c r="O965" s="253"/>
      <c r="P965" s="253"/>
      <c r="Q965" s="253"/>
      <c r="R965" s="253"/>
      <c r="S965" s="253"/>
      <c r="T965" s="254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5" t="s">
        <v>218</v>
      </c>
      <c r="AU965" s="255" t="s">
        <v>85</v>
      </c>
      <c r="AV965" s="13" t="s">
        <v>83</v>
      </c>
      <c r="AW965" s="13" t="s">
        <v>32</v>
      </c>
      <c r="AX965" s="13" t="s">
        <v>76</v>
      </c>
      <c r="AY965" s="255" t="s">
        <v>205</v>
      </c>
    </row>
    <row r="966" s="13" customFormat="1">
      <c r="A966" s="13"/>
      <c r="B966" s="245"/>
      <c r="C966" s="246"/>
      <c r="D966" s="247" t="s">
        <v>218</v>
      </c>
      <c r="E966" s="248" t="s">
        <v>1</v>
      </c>
      <c r="F966" s="249" t="s">
        <v>3073</v>
      </c>
      <c r="G966" s="246"/>
      <c r="H966" s="248" t="s">
        <v>1</v>
      </c>
      <c r="I966" s="250"/>
      <c r="J966" s="246"/>
      <c r="K966" s="246"/>
      <c r="L966" s="251"/>
      <c r="M966" s="252"/>
      <c r="N966" s="253"/>
      <c r="O966" s="253"/>
      <c r="P966" s="253"/>
      <c r="Q966" s="253"/>
      <c r="R966" s="253"/>
      <c r="S966" s="253"/>
      <c r="T966" s="254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55" t="s">
        <v>218</v>
      </c>
      <c r="AU966" s="255" t="s">
        <v>85</v>
      </c>
      <c r="AV966" s="13" t="s">
        <v>83</v>
      </c>
      <c r="AW966" s="13" t="s">
        <v>32</v>
      </c>
      <c r="AX966" s="13" t="s">
        <v>76</v>
      </c>
      <c r="AY966" s="255" t="s">
        <v>205</v>
      </c>
    </row>
    <row r="967" s="13" customFormat="1">
      <c r="A967" s="13"/>
      <c r="B967" s="245"/>
      <c r="C967" s="246"/>
      <c r="D967" s="247" t="s">
        <v>218</v>
      </c>
      <c r="E967" s="248" t="s">
        <v>1</v>
      </c>
      <c r="F967" s="249" t="s">
        <v>3260</v>
      </c>
      <c r="G967" s="246"/>
      <c r="H967" s="248" t="s">
        <v>1</v>
      </c>
      <c r="I967" s="250"/>
      <c r="J967" s="246"/>
      <c r="K967" s="246"/>
      <c r="L967" s="251"/>
      <c r="M967" s="252"/>
      <c r="N967" s="253"/>
      <c r="O967" s="253"/>
      <c r="P967" s="253"/>
      <c r="Q967" s="253"/>
      <c r="R967" s="253"/>
      <c r="S967" s="253"/>
      <c r="T967" s="254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5" t="s">
        <v>218</v>
      </c>
      <c r="AU967" s="255" t="s">
        <v>85</v>
      </c>
      <c r="AV967" s="13" t="s">
        <v>83</v>
      </c>
      <c r="AW967" s="13" t="s">
        <v>32</v>
      </c>
      <c r="AX967" s="13" t="s">
        <v>76</v>
      </c>
      <c r="AY967" s="255" t="s">
        <v>205</v>
      </c>
    </row>
    <row r="968" s="13" customFormat="1">
      <c r="A968" s="13"/>
      <c r="B968" s="245"/>
      <c r="C968" s="246"/>
      <c r="D968" s="247" t="s">
        <v>218</v>
      </c>
      <c r="E968" s="248" t="s">
        <v>1</v>
      </c>
      <c r="F968" s="249" t="s">
        <v>222</v>
      </c>
      <c r="G968" s="246"/>
      <c r="H968" s="248" t="s">
        <v>1</v>
      </c>
      <c r="I968" s="250"/>
      <c r="J968" s="246"/>
      <c r="K968" s="246"/>
      <c r="L968" s="251"/>
      <c r="M968" s="252"/>
      <c r="N968" s="253"/>
      <c r="O968" s="253"/>
      <c r="P968" s="253"/>
      <c r="Q968" s="253"/>
      <c r="R968" s="253"/>
      <c r="S968" s="253"/>
      <c r="T968" s="254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5" t="s">
        <v>218</v>
      </c>
      <c r="AU968" s="255" t="s">
        <v>85</v>
      </c>
      <c r="AV968" s="13" t="s">
        <v>83</v>
      </c>
      <c r="AW968" s="13" t="s">
        <v>32</v>
      </c>
      <c r="AX968" s="13" t="s">
        <v>76</v>
      </c>
      <c r="AY968" s="255" t="s">
        <v>205</v>
      </c>
    </row>
    <row r="969" s="14" customFormat="1">
      <c r="A969" s="14"/>
      <c r="B969" s="256"/>
      <c r="C969" s="257"/>
      <c r="D969" s="247" t="s">
        <v>218</v>
      </c>
      <c r="E969" s="258" t="s">
        <v>1</v>
      </c>
      <c r="F969" s="259" t="s">
        <v>3465</v>
      </c>
      <c r="G969" s="257"/>
      <c r="H969" s="260">
        <v>5</v>
      </c>
      <c r="I969" s="261"/>
      <c r="J969" s="257"/>
      <c r="K969" s="257"/>
      <c r="L969" s="262"/>
      <c r="M969" s="263"/>
      <c r="N969" s="264"/>
      <c r="O969" s="264"/>
      <c r="P969" s="264"/>
      <c r="Q969" s="264"/>
      <c r="R969" s="264"/>
      <c r="S969" s="264"/>
      <c r="T969" s="265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66" t="s">
        <v>218</v>
      </c>
      <c r="AU969" s="266" t="s">
        <v>85</v>
      </c>
      <c r="AV969" s="14" t="s">
        <v>85</v>
      </c>
      <c r="AW969" s="14" t="s">
        <v>32</v>
      </c>
      <c r="AX969" s="14" t="s">
        <v>76</v>
      </c>
      <c r="AY969" s="266" t="s">
        <v>205</v>
      </c>
    </row>
    <row r="970" s="15" customFormat="1">
      <c r="A970" s="15"/>
      <c r="B970" s="267"/>
      <c r="C970" s="268"/>
      <c r="D970" s="247" t="s">
        <v>218</v>
      </c>
      <c r="E970" s="269" t="s">
        <v>1</v>
      </c>
      <c r="F970" s="270" t="s">
        <v>229</v>
      </c>
      <c r="G970" s="268"/>
      <c r="H970" s="271">
        <v>5</v>
      </c>
      <c r="I970" s="272"/>
      <c r="J970" s="268"/>
      <c r="K970" s="268"/>
      <c r="L970" s="273"/>
      <c r="M970" s="274"/>
      <c r="N970" s="275"/>
      <c r="O970" s="275"/>
      <c r="P970" s="275"/>
      <c r="Q970" s="275"/>
      <c r="R970" s="275"/>
      <c r="S970" s="275"/>
      <c r="T970" s="276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T970" s="277" t="s">
        <v>218</v>
      </c>
      <c r="AU970" s="277" t="s">
        <v>85</v>
      </c>
      <c r="AV970" s="15" t="s">
        <v>213</v>
      </c>
      <c r="AW970" s="15" t="s">
        <v>32</v>
      </c>
      <c r="AX970" s="15" t="s">
        <v>83</v>
      </c>
      <c r="AY970" s="277" t="s">
        <v>205</v>
      </c>
    </row>
    <row r="971" s="2" customFormat="1" ht="16.5" customHeight="1">
      <c r="A971" s="39"/>
      <c r="B971" s="40"/>
      <c r="C971" s="227" t="s">
        <v>1052</v>
      </c>
      <c r="D971" s="227" t="s">
        <v>208</v>
      </c>
      <c r="E971" s="228" t="s">
        <v>3484</v>
      </c>
      <c r="F971" s="229" t="s">
        <v>3485</v>
      </c>
      <c r="G971" s="230" t="s">
        <v>547</v>
      </c>
      <c r="H971" s="231">
        <v>5</v>
      </c>
      <c r="I971" s="232"/>
      <c r="J971" s="233">
        <f>ROUND(I971*H971,2)</f>
        <v>0</v>
      </c>
      <c r="K971" s="229" t="s">
        <v>212</v>
      </c>
      <c r="L971" s="45"/>
      <c r="M971" s="234" t="s">
        <v>1</v>
      </c>
      <c r="N971" s="235" t="s">
        <v>41</v>
      </c>
      <c r="O971" s="92"/>
      <c r="P971" s="236">
        <f>O971*H971</f>
        <v>0</v>
      </c>
      <c r="Q971" s="236">
        <v>0</v>
      </c>
      <c r="R971" s="236">
        <f>Q971*H971</f>
        <v>0</v>
      </c>
      <c r="S971" s="236">
        <v>0</v>
      </c>
      <c r="T971" s="237">
        <f>S971*H971</f>
        <v>0</v>
      </c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R971" s="238" t="s">
        <v>303</v>
      </c>
      <c r="AT971" s="238" t="s">
        <v>208</v>
      </c>
      <c r="AU971" s="238" t="s">
        <v>85</v>
      </c>
      <c r="AY971" s="18" t="s">
        <v>205</v>
      </c>
      <c r="BE971" s="239">
        <f>IF(N971="základní",J971,0)</f>
        <v>0</v>
      </c>
      <c r="BF971" s="239">
        <f>IF(N971="snížená",J971,0)</f>
        <v>0</v>
      </c>
      <c r="BG971" s="239">
        <f>IF(N971="zákl. přenesená",J971,0)</f>
        <v>0</v>
      </c>
      <c r="BH971" s="239">
        <f>IF(N971="sníž. přenesená",J971,0)</f>
        <v>0</v>
      </c>
      <c r="BI971" s="239">
        <f>IF(N971="nulová",J971,0)</f>
        <v>0</v>
      </c>
      <c r="BJ971" s="18" t="s">
        <v>83</v>
      </c>
      <c r="BK971" s="239">
        <f>ROUND(I971*H971,2)</f>
        <v>0</v>
      </c>
      <c r="BL971" s="18" t="s">
        <v>303</v>
      </c>
      <c r="BM971" s="238" t="s">
        <v>3486</v>
      </c>
    </row>
    <row r="972" s="2" customFormat="1">
      <c r="A972" s="39"/>
      <c r="B972" s="40"/>
      <c r="C972" s="41"/>
      <c r="D972" s="240" t="s">
        <v>216</v>
      </c>
      <c r="E972" s="41"/>
      <c r="F972" s="241" t="s">
        <v>3487</v>
      </c>
      <c r="G972" s="41"/>
      <c r="H972" s="41"/>
      <c r="I972" s="242"/>
      <c r="J972" s="41"/>
      <c r="K972" s="41"/>
      <c r="L972" s="45"/>
      <c r="M972" s="243"/>
      <c r="N972" s="244"/>
      <c r="O972" s="92"/>
      <c r="P972" s="92"/>
      <c r="Q972" s="92"/>
      <c r="R972" s="92"/>
      <c r="S972" s="92"/>
      <c r="T972" s="93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T972" s="18" t="s">
        <v>216</v>
      </c>
      <c r="AU972" s="18" t="s">
        <v>85</v>
      </c>
    </row>
    <row r="973" s="2" customFormat="1" ht="24.15" customHeight="1">
      <c r="A973" s="39"/>
      <c r="B973" s="40"/>
      <c r="C973" s="289" t="s">
        <v>1058</v>
      </c>
      <c r="D973" s="289" t="s">
        <v>386</v>
      </c>
      <c r="E973" s="290" t="s">
        <v>3488</v>
      </c>
      <c r="F973" s="291" t="s">
        <v>3489</v>
      </c>
      <c r="G973" s="292" t="s">
        <v>547</v>
      </c>
      <c r="H973" s="293">
        <v>5</v>
      </c>
      <c r="I973" s="294"/>
      <c r="J973" s="295">
        <f>ROUND(I973*H973,2)</f>
        <v>0</v>
      </c>
      <c r="K973" s="291" t="s">
        <v>212</v>
      </c>
      <c r="L973" s="296"/>
      <c r="M973" s="297" t="s">
        <v>1</v>
      </c>
      <c r="N973" s="298" t="s">
        <v>41</v>
      </c>
      <c r="O973" s="92"/>
      <c r="P973" s="236">
        <f>O973*H973</f>
        <v>0</v>
      </c>
      <c r="Q973" s="236">
        <v>0.00050000000000000001</v>
      </c>
      <c r="R973" s="236">
        <f>Q973*H973</f>
        <v>0.0025000000000000001</v>
      </c>
      <c r="S973" s="236">
        <v>0</v>
      </c>
      <c r="T973" s="237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38" t="s">
        <v>473</v>
      </c>
      <c r="AT973" s="238" t="s">
        <v>386</v>
      </c>
      <c r="AU973" s="238" t="s">
        <v>85</v>
      </c>
      <c r="AY973" s="18" t="s">
        <v>205</v>
      </c>
      <c r="BE973" s="239">
        <f>IF(N973="základní",J973,0)</f>
        <v>0</v>
      </c>
      <c r="BF973" s="239">
        <f>IF(N973="snížená",J973,0)</f>
        <v>0</v>
      </c>
      <c r="BG973" s="239">
        <f>IF(N973="zákl. přenesená",J973,0)</f>
        <v>0</v>
      </c>
      <c r="BH973" s="239">
        <f>IF(N973="sníž. přenesená",J973,0)</f>
        <v>0</v>
      </c>
      <c r="BI973" s="239">
        <f>IF(N973="nulová",J973,0)</f>
        <v>0</v>
      </c>
      <c r="BJ973" s="18" t="s">
        <v>83</v>
      </c>
      <c r="BK973" s="239">
        <f>ROUND(I973*H973,2)</f>
        <v>0</v>
      </c>
      <c r="BL973" s="18" t="s">
        <v>303</v>
      </c>
      <c r="BM973" s="238" t="s">
        <v>3490</v>
      </c>
    </row>
    <row r="974" s="13" customFormat="1">
      <c r="A974" s="13"/>
      <c r="B974" s="245"/>
      <c r="C974" s="246"/>
      <c r="D974" s="247" t="s">
        <v>218</v>
      </c>
      <c r="E974" s="248" t="s">
        <v>1</v>
      </c>
      <c r="F974" s="249" t="s">
        <v>3071</v>
      </c>
      <c r="G974" s="246"/>
      <c r="H974" s="248" t="s">
        <v>1</v>
      </c>
      <c r="I974" s="250"/>
      <c r="J974" s="246"/>
      <c r="K974" s="246"/>
      <c r="L974" s="251"/>
      <c r="M974" s="252"/>
      <c r="N974" s="253"/>
      <c r="O974" s="253"/>
      <c r="P974" s="253"/>
      <c r="Q974" s="253"/>
      <c r="R974" s="253"/>
      <c r="S974" s="253"/>
      <c r="T974" s="254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5" t="s">
        <v>218</v>
      </c>
      <c r="AU974" s="255" t="s">
        <v>85</v>
      </c>
      <c r="AV974" s="13" t="s">
        <v>83</v>
      </c>
      <c r="AW974" s="13" t="s">
        <v>32</v>
      </c>
      <c r="AX974" s="13" t="s">
        <v>76</v>
      </c>
      <c r="AY974" s="255" t="s">
        <v>205</v>
      </c>
    </row>
    <row r="975" s="13" customFormat="1">
      <c r="A975" s="13"/>
      <c r="B975" s="245"/>
      <c r="C975" s="246"/>
      <c r="D975" s="247" t="s">
        <v>218</v>
      </c>
      <c r="E975" s="248" t="s">
        <v>1</v>
      </c>
      <c r="F975" s="249" t="s">
        <v>3072</v>
      </c>
      <c r="G975" s="246"/>
      <c r="H975" s="248" t="s">
        <v>1</v>
      </c>
      <c r="I975" s="250"/>
      <c r="J975" s="246"/>
      <c r="K975" s="246"/>
      <c r="L975" s="251"/>
      <c r="M975" s="252"/>
      <c r="N975" s="253"/>
      <c r="O975" s="253"/>
      <c r="P975" s="253"/>
      <c r="Q975" s="253"/>
      <c r="R975" s="253"/>
      <c r="S975" s="253"/>
      <c r="T975" s="254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5" t="s">
        <v>218</v>
      </c>
      <c r="AU975" s="255" t="s">
        <v>85</v>
      </c>
      <c r="AV975" s="13" t="s">
        <v>83</v>
      </c>
      <c r="AW975" s="13" t="s">
        <v>32</v>
      </c>
      <c r="AX975" s="13" t="s">
        <v>76</v>
      </c>
      <c r="AY975" s="255" t="s">
        <v>205</v>
      </c>
    </row>
    <row r="976" s="13" customFormat="1">
      <c r="A976" s="13"/>
      <c r="B976" s="245"/>
      <c r="C976" s="246"/>
      <c r="D976" s="247" t="s">
        <v>218</v>
      </c>
      <c r="E976" s="248" t="s">
        <v>1</v>
      </c>
      <c r="F976" s="249" t="s">
        <v>222</v>
      </c>
      <c r="G976" s="246"/>
      <c r="H976" s="248" t="s">
        <v>1</v>
      </c>
      <c r="I976" s="250"/>
      <c r="J976" s="246"/>
      <c r="K976" s="246"/>
      <c r="L976" s="251"/>
      <c r="M976" s="252"/>
      <c r="N976" s="253"/>
      <c r="O976" s="253"/>
      <c r="P976" s="253"/>
      <c r="Q976" s="253"/>
      <c r="R976" s="253"/>
      <c r="S976" s="253"/>
      <c r="T976" s="254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5" t="s">
        <v>218</v>
      </c>
      <c r="AU976" s="255" t="s">
        <v>85</v>
      </c>
      <c r="AV976" s="13" t="s">
        <v>83</v>
      </c>
      <c r="AW976" s="13" t="s">
        <v>32</v>
      </c>
      <c r="AX976" s="13" t="s">
        <v>76</v>
      </c>
      <c r="AY976" s="255" t="s">
        <v>205</v>
      </c>
    </row>
    <row r="977" s="13" customFormat="1">
      <c r="A977" s="13"/>
      <c r="B977" s="245"/>
      <c r="C977" s="246"/>
      <c r="D977" s="247" t="s">
        <v>218</v>
      </c>
      <c r="E977" s="248" t="s">
        <v>1</v>
      </c>
      <c r="F977" s="249" t="s">
        <v>3073</v>
      </c>
      <c r="G977" s="246"/>
      <c r="H977" s="248" t="s">
        <v>1</v>
      </c>
      <c r="I977" s="250"/>
      <c r="J977" s="246"/>
      <c r="K977" s="246"/>
      <c r="L977" s="251"/>
      <c r="M977" s="252"/>
      <c r="N977" s="253"/>
      <c r="O977" s="253"/>
      <c r="P977" s="253"/>
      <c r="Q977" s="253"/>
      <c r="R977" s="253"/>
      <c r="S977" s="253"/>
      <c r="T977" s="254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5" t="s">
        <v>218</v>
      </c>
      <c r="AU977" s="255" t="s">
        <v>85</v>
      </c>
      <c r="AV977" s="13" t="s">
        <v>83</v>
      </c>
      <c r="AW977" s="13" t="s">
        <v>32</v>
      </c>
      <c r="AX977" s="13" t="s">
        <v>76</v>
      </c>
      <c r="AY977" s="255" t="s">
        <v>205</v>
      </c>
    </row>
    <row r="978" s="13" customFormat="1">
      <c r="A978" s="13"/>
      <c r="B978" s="245"/>
      <c r="C978" s="246"/>
      <c r="D978" s="247" t="s">
        <v>218</v>
      </c>
      <c r="E978" s="248" t="s">
        <v>1</v>
      </c>
      <c r="F978" s="249" t="s">
        <v>3260</v>
      </c>
      <c r="G978" s="246"/>
      <c r="H978" s="248" t="s">
        <v>1</v>
      </c>
      <c r="I978" s="250"/>
      <c r="J978" s="246"/>
      <c r="K978" s="246"/>
      <c r="L978" s="251"/>
      <c r="M978" s="252"/>
      <c r="N978" s="253"/>
      <c r="O978" s="253"/>
      <c r="P978" s="253"/>
      <c r="Q978" s="253"/>
      <c r="R978" s="253"/>
      <c r="S978" s="253"/>
      <c r="T978" s="254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5" t="s">
        <v>218</v>
      </c>
      <c r="AU978" s="255" t="s">
        <v>85</v>
      </c>
      <c r="AV978" s="13" t="s">
        <v>83</v>
      </c>
      <c r="AW978" s="13" t="s">
        <v>32</v>
      </c>
      <c r="AX978" s="13" t="s">
        <v>76</v>
      </c>
      <c r="AY978" s="255" t="s">
        <v>205</v>
      </c>
    </row>
    <row r="979" s="13" customFormat="1">
      <c r="A979" s="13"/>
      <c r="B979" s="245"/>
      <c r="C979" s="246"/>
      <c r="D979" s="247" t="s">
        <v>218</v>
      </c>
      <c r="E979" s="248" t="s">
        <v>1</v>
      </c>
      <c r="F979" s="249" t="s">
        <v>222</v>
      </c>
      <c r="G979" s="246"/>
      <c r="H979" s="248" t="s">
        <v>1</v>
      </c>
      <c r="I979" s="250"/>
      <c r="J979" s="246"/>
      <c r="K979" s="246"/>
      <c r="L979" s="251"/>
      <c r="M979" s="252"/>
      <c r="N979" s="253"/>
      <c r="O979" s="253"/>
      <c r="P979" s="253"/>
      <c r="Q979" s="253"/>
      <c r="R979" s="253"/>
      <c r="S979" s="253"/>
      <c r="T979" s="254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5" t="s">
        <v>218</v>
      </c>
      <c r="AU979" s="255" t="s">
        <v>85</v>
      </c>
      <c r="AV979" s="13" t="s">
        <v>83</v>
      </c>
      <c r="AW979" s="13" t="s">
        <v>32</v>
      </c>
      <c r="AX979" s="13" t="s">
        <v>76</v>
      </c>
      <c r="AY979" s="255" t="s">
        <v>205</v>
      </c>
    </row>
    <row r="980" s="14" customFormat="1">
      <c r="A980" s="14"/>
      <c r="B980" s="256"/>
      <c r="C980" s="257"/>
      <c r="D980" s="247" t="s">
        <v>218</v>
      </c>
      <c r="E980" s="258" t="s">
        <v>1</v>
      </c>
      <c r="F980" s="259" t="s">
        <v>3491</v>
      </c>
      <c r="G980" s="257"/>
      <c r="H980" s="260">
        <v>5</v>
      </c>
      <c r="I980" s="261"/>
      <c r="J980" s="257"/>
      <c r="K980" s="257"/>
      <c r="L980" s="262"/>
      <c r="M980" s="263"/>
      <c r="N980" s="264"/>
      <c r="O980" s="264"/>
      <c r="P980" s="264"/>
      <c r="Q980" s="264"/>
      <c r="R980" s="264"/>
      <c r="S980" s="264"/>
      <c r="T980" s="265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66" t="s">
        <v>218</v>
      </c>
      <c r="AU980" s="266" t="s">
        <v>85</v>
      </c>
      <c r="AV980" s="14" t="s">
        <v>85</v>
      </c>
      <c r="AW980" s="14" t="s">
        <v>32</v>
      </c>
      <c r="AX980" s="14" t="s">
        <v>83</v>
      </c>
      <c r="AY980" s="266" t="s">
        <v>205</v>
      </c>
    </row>
    <row r="981" s="2" customFormat="1" ht="16.5" customHeight="1">
      <c r="A981" s="39"/>
      <c r="B981" s="40"/>
      <c r="C981" s="227" t="s">
        <v>1062</v>
      </c>
      <c r="D981" s="227" t="s">
        <v>208</v>
      </c>
      <c r="E981" s="228" t="s">
        <v>3492</v>
      </c>
      <c r="F981" s="229" t="s">
        <v>3493</v>
      </c>
      <c r="G981" s="230" t="s">
        <v>547</v>
      </c>
      <c r="H981" s="231">
        <v>5</v>
      </c>
      <c r="I981" s="232"/>
      <c r="J981" s="233">
        <f>ROUND(I981*H981,2)</f>
        <v>0</v>
      </c>
      <c r="K981" s="229" t="s">
        <v>212</v>
      </c>
      <c r="L981" s="45"/>
      <c r="M981" s="234" t="s">
        <v>1</v>
      </c>
      <c r="N981" s="235" t="s">
        <v>41</v>
      </c>
      <c r="O981" s="92"/>
      <c r="P981" s="236">
        <f>O981*H981</f>
        <v>0</v>
      </c>
      <c r="Q981" s="236">
        <v>0</v>
      </c>
      <c r="R981" s="236">
        <f>Q981*H981</f>
        <v>0</v>
      </c>
      <c r="S981" s="236">
        <v>0</v>
      </c>
      <c r="T981" s="237">
        <f>S981*H981</f>
        <v>0</v>
      </c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R981" s="238" t="s">
        <v>303</v>
      </c>
      <c r="AT981" s="238" t="s">
        <v>208</v>
      </c>
      <c r="AU981" s="238" t="s">
        <v>85</v>
      </c>
      <c r="AY981" s="18" t="s">
        <v>205</v>
      </c>
      <c r="BE981" s="239">
        <f>IF(N981="základní",J981,0)</f>
        <v>0</v>
      </c>
      <c r="BF981" s="239">
        <f>IF(N981="snížená",J981,0)</f>
        <v>0</v>
      </c>
      <c r="BG981" s="239">
        <f>IF(N981="zákl. přenesená",J981,0)</f>
        <v>0</v>
      </c>
      <c r="BH981" s="239">
        <f>IF(N981="sníž. přenesená",J981,0)</f>
        <v>0</v>
      </c>
      <c r="BI981" s="239">
        <f>IF(N981="nulová",J981,0)</f>
        <v>0</v>
      </c>
      <c r="BJ981" s="18" t="s">
        <v>83</v>
      </c>
      <c r="BK981" s="239">
        <f>ROUND(I981*H981,2)</f>
        <v>0</v>
      </c>
      <c r="BL981" s="18" t="s">
        <v>303</v>
      </c>
      <c r="BM981" s="238" t="s">
        <v>3494</v>
      </c>
    </row>
    <row r="982" s="2" customFormat="1">
      <c r="A982" s="39"/>
      <c r="B982" s="40"/>
      <c r="C982" s="41"/>
      <c r="D982" s="240" t="s">
        <v>216</v>
      </c>
      <c r="E982" s="41"/>
      <c r="F982" s="241" t="s">
        <v>3495</v>
      </c>
      <c r="G982" s="41"/>
      <c r="H982" s="41"/>
      <c r="I982" s="242"/>
      <c r="J982" s="41"/>
      <c r="K982" s="41"/>
      <c r="L982" s="45"/>
      <c r="M982" s="243"/>
      <c r="N982" s="244"/>
      <c r="O982" s="92"/>
      <c r="P982" s="92"/>
      <c r="Q982" s="92"/>
      <c r="R982" s="92"/>
      <c r="S982" s="92"/>
      <c r="T982" s="93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T982" s="18" t="s">
        <v>216</v>
      </c>
      <c r="AU982" s="18" t="s">
        <v>85</v>
      </c>
    </row>
    <row r="983" s="2" customFormat="1" ht="24.15" customHeight="1">
      <c r="A983" s="39"/>
      <c r="B983" s="40"/>
      <c r="C983" s="289" t="s">
        <v>1068</v>
      </c>
      <c r="D983" s="289" t="s">
        <v>386</v>
      </c>
      <c r="E983" s="290" t="s">
        <v>3496</v>
      </c>
      <c r="F983" s="291" t="s">
        <v>3497</v>
      </c>
      <c r="G983" s="292" t="s">
        <v>547</v>
      </c>
      <c r="H983" s="293">
        <v>5</v>
      </c>
      <c r="I983" s="294"/>
      <c r="J983" s="295">
        <f>ROUND(I983*H983,2)</f>
        <v>0</v>
      </c>
      <c r="K983" s="291" t="s">
        <v>212</v>
      </c>
      <c r="L983" s="296"/>
      <c r="M983" s="297" t="s">
        <v>1</v>
      </c>
      <c r="N983" s="298" t="s">
        <v>41</v>
      </c>
      <c r="O983" s="92"/>
      <c r="P983" s="236">
        <f>O983*H983</f>
        <v>0</v>
      </c>
      <c r="Q983" s="236">
        <v>0.0012999999999999999</v>
      </c>
      <c r="R983" s="236">
        <f>Q983*H983</f>
        <v>0.0064999999999999997</v>
      </c>
      <c r="S983" s="236">
        <v>0</v>
      </c>
      <c r="T983" s="237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38" t="s">
        <v>473</v>
      </c>
      <c r="AT983" s="238" t="s">
        <v>386</v>
      </c>
      <c r="AU983" s="238" t="s">
        <v>85</v>
      </c>
      <c r="AY983" s="18" t="s">
        <v>205</v>
      </c>
      <c r="BE983" s="239">
        <f>IF(N983="základní",J983,0)</f>
        <v>0</v>
      </c>
      <c r="BF983" s="239">
        <f>IF(N983="snížená",J983,0)</f>
        <v>0</v>
      </c>
      <c r="BG983" s="239">
        <f>IF(N983="zákl. přenesená",J983,0)</f>
        <v>0</v>
      </c>
      <c r="BH983" s="239">
        <f>IF(N983="sníž. přenesená",J983,0)</f>
        <v>0</v>
      </c>
      <c r="BI983" s="239">
        <f>IF(N983="nulová",J983,0)</f>
        <v>0</v>
      </c>
      <c r="BJ983" s="18" t="s">
        <v>83</v>
      </c>
      <c r="BK983" s="239">
        <f>ROUND(I983*H983,2)</f>
        <v>0</v>
      </c>
      <c r="BL983" s="18" t="s">
        <v>303</v>
      </c>
      <c r="BM983" s="238" t="s">
        <v>3498</v>
      </c>
    </row>
    <row r="984" s="13" customFormat="1">
      <c r="A984" s="13"/>
      <c r="B984" s="245"/>
      <c r="C984" s="246"/>
      <c r="D984" s="247" t="s">
        <v>218</v>
      </c>
      <c r="E984" s="248" t="s">
        <v>1</v>
      </c>
      <c r="F984" s="249" t="s">
        <v>3071</v>
      </c>
      <c r="G984" s="246"/>
      <c r="H984" s="248" t="s">
        <v>1</v>
      </c>
      <c r="I984" s="250"/>
      <c r="J984" s="246"/>
      <c r="K984" s="246"/>
      <c r="L984" s="251"/>
      <c r="M984" s="252"/>
      <c r="N984" s="253"/>
      <c r="O984" s="253"/>
      <c r="P984" s="253"/>
      <c r="Q984" s="253"/>
      <c r="R984" s="253"/>
      <c r="S984" s="253"/>
      <c r="T984" s="254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55" t="s">
        <v>218</v>
      </c>
      <c r="AU984" s="255" t="s">
        <v>85</v>
      </c>
      <c r="AV984" s="13" t="s">
        <v>83</v>
      </c>
      <c r="AW984" s="13" t="s">
        <v>32</v>
      </c>
      <c r="AX984" s="13" t="s">
        <v>76</v>
      </c>
      <c r="AY984" s="255" t="s">
        <v>205</v>
      </c>
    </row>
    <row r="985" s="13" customFormat="1">
      <c r="A985" s="13"/>
      <c r="B985" s="245"/>
      <c r="C985" s="246"/>
      <c r="D985" s="247" t="s">
        <v>218</v>
      </c>
      <c r="E985" s="248" t="s">
        <v>1</v>
      </c>
      <c r="F985" s="249" t="s">
        <v>3072</v>
      </c>
      <c r="G985" s="246"/>
      <c r="H985" s="248" t="s">
        <v>1</v>
      </c>
      <c r="I985" s="250"/>
      <c r="J985" s="246"/>
      <c r="K985" s="246"/>
      <c r="L985" s="251"/>
      <c r="M985" s="252"/>
      <c r="N985" s="253"/>
      <c r="O985" s="253"/>
      <c r="P985" s="253"/>
      <c r="Q985" s="253"/>
      <c r="R985" s="253"/>
      <c r="S985" s="253"/>
      <c r="T985" s="254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55" t="s">
        <v>218</v>
      </c>
      <c r="AU985" s="255" t="s">
        <v>85</v>
      </c>
      <c r="AV985" s="13" t="s">
        <v>83</v>
      </c>
      <c r="AW985" s="13" t="s">
        <v>32</v>
      </c>
      <c r="AX985" s="13" t="s">
        <v>76</v>
      </c>
      <c r="AY985" s="255" t="s">
        <v>205</v>
      </c>
    </row>
    <row r="986" s="13" customFormat="1">
      <c r="A986" s="13"/>
      <c r="B986" s="245"/>
      <c r="C986" s="246"/>
      <c r="D986" s="247" t="s">
        <v>218</v>
      </c>
      <c r="E986" s="248" t="s">
        <v>1</v>
      </c>
      <c r="F986" s="249" t="s">
        <v>222</v>
      </c>
      <c r="G986" s="246"/>
      <c r="H986" s="248" t="s">
        <v>1</v>
      </c>
      <c r="I986" s="250"/>
      <c r="J986" s="246"/>
      <c r="K986" s="246"/>
      <c r="L986" s="251"/>
      <c r="M986" s="252"/>
      <c r="N986" s="253"/>
      <c r="O986" s="253"/>
      <c r="P986" s="253"/>
      <c r="Q986" s="253"/>
      <c r="R986" s="253"/>
      <c r="S986" s="253"/>
      <c r="T986" s="254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5" t="s">
        <v>218</v>
      </c>
      <c r="AU986" s="255" t="s">
        <v>85</v>
      </c>
      <c r="AV986" s="13" t="s">
        <v>83</v>
      </c>
      <c r="AW986" s="13" t="s">
        <v>32</v>
      </c>
      <c r="AX986" s="13" t="s">
        <v>76</v>
      </c>
      <c r="AY986" s="255" t="s">
        <v>205</v>
      </c>
    </row>
    <row r="987" s="13" customFormat="1">
      <c r="A987" s="13"/>
      <c r="B987" s="245"/>
      <c r="C987" s="246"/>
      <c r="D987" s="247" t="s">
        <v>218</v>
      </c>
      <c r="E987" s="248" t="s">
        <v>1</v>
      </c>
      <c r="F987" s="249" t="s">
        <v>3073</v>
      </c>
      <c r="G987" s="246"/>
      <c r="H987" s="248" t="s">
        <v>1</v>
      </c>
      <c r="I987" s="250"/>
      <c r="J987" s="246"/>
      <c r="K987" s="246"/>
      <c r="L987" s="251"/>
      <c r="M987" s="252"/>
      <c r="N987" s="253"/>
      <c r="O987" s="253"/>
      <c r="P987" s="253"/>
      <c r="Q987" s="253"/>
      <c r="R987" s="253"/>
      <c r="S987" s="253"/>
      <c r="T987" s="254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5" t="s">
        <v>218</v>
      </c>
      <c r="AU987" s="255" t="s">
        <v>85</v>
      </c>
      <c r="AV987" s="13" t="s">
        <v>83</v>
      </c>
      <c r="AW987" s="13" t="s">
        <v>32</v>
      </c>
      <c r="AX987" s="13" t="s">
        <v>76</v>
      </c>
      <c r="AY987" s="255" t="s">
        <v>205</v>
      </c>
    </row>
    <row r="988" s="13" customFormat="1">
      <c r="A988" s="13"/>
      <c r="B988" s="245"/>
      <c r="C988" s="246"/>
      <c r="D988" s="247" t="s">
        <v>218</v>
      </c>
      <c r="E988" s="248" t="s">
        <v>1</v>
      </c>
      <c r="F988" s="249" t="s">
        <v>3260</v>
      </c>
      <c r="G988" s="246"/>
      <c r="H988" s="248" t="s">
        <v>1</v>
      </c>
      <c r="I988" s="250"/>
      <c r="J988" s="246"/>
      <c r="K988" s="246"/>
      <c r="L988" s="251"/>
      <c r="M988" s="252"/>
      <c r="N988" s="253"/>
      <c r="O988" s="253"/>
      <c r="P988" s="253"/>
      <c r="Q988" s="253"/>
      <c r="R988" s="253"/>
      <c r="S988" s="253"/>
      <c r="T988" s="254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5" t="s">
        <v>218</v>
      </c>
      <c r="AU988" s="255" t="s">
        <v>85</v>
      </c>
      <c r="AV988" s="13" t="s">
        <v>83</v>
      </c>
      <c r="AW988" s="13" t="s">
        <v>32</v>
      </c>
      <c r="AX988" s="13" t="s">
        <v>76</v>
      </c>
      <c r="AY988" s="255" t="s">
        <v>205</v>
      </c>
    </row>
    <row r="989" s="13" customFormat="1">
      <c r="A989" s="13"/>
      <c r="B989" s="245"/>
      <c r="C989" s="246"/>
      <c r="D989" s="247" t="s">
        <v>218</v>
      </c>
      <c r="E989" s="248" t="s">
        <v>1</v>
      </c>
      <c r="F989" s="249" t="s">
        <v>222</v>
      </c>
      <c r="G989" s="246"/>
      <c r="H989" s="248" t="s">
        <v>1</v>
      </c>
      <c r="I989" s="250"/>
      <c r="J989" s="246"/>
      <c r="K989" s="246"/>
      <c r="L989" s="251"/>
      <c r="M989" s="252"/>
      <c r="N989" s="253"/>
      <c r="O989" s="253"/>
      <c r="P989" s="253"/>
      <c r="Q989" s="253"/>
      <c r="R989" s="253"/>
      <c r="S989" s="253"/>
      <c r="T989" s="254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5" t="s">
        <v>218</v>
      </c>
      <c r="AU989" s="255" t="s">
        <v>85</v>
      </c>
      <c r="AV989" s="13" t="s">
        <v>83</v>
      </c>
      <c r="AW989" s="13" t="s">
        <v>32</v>
      </c>
      <c r="AX989" s="13" t="s">
        <v>76</v>
      </c>
      <c r="AY989" s="255" t="s">
        <v>205</v>
      </c>
    </row>
    <row r="990" s="14" customFormat="1">
      <c r="A990" s="14"/>
      <c r="B990" s="256"/>
      <c r="C990" s="257"/>
      <c r="D990" s="247" t="s">
        <v>218</v>
      </c>
      <c r="E990" s="258" t="s">
        <v>1</v>
      </c>
      <c r="F990" s="259" t="s">
        <v>3348</v>
      </c>
      <c r="G990" s="257"/>
      <c r="H990" s="260">
        <v>5</v>
      </c>
      <c r="I990" s="261"/>
      <c r="J990" s="257"/>
      <c r="K990" s="257"/>
      <c r="L990" s="262"/>
      <c r="M990" s="263"/>
      <c r="N990" s="264"/>
      <c r="O990" s="264"/>
      <c r="P990" s="264"/>
      <c r="Q990" s="264"/>
      <c r="R990" s="264"/>
      <c r="S990" s="264"/>
      <c r="T990" s="265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66" t="s">
        <v>218</v>
      </c>
      <c r="AU990" s="266" t="s">
        <v>85</v>
      </c>
      <c r="AV990" s="14" t="s">
        <v>85</v>
      </c>
      <c r="AW990" s="14" t="s">
        <v>32</v>
      </c>
      <c r="AX990" s="14" t="s">
        <v>76</v>
      </c>
      <c r="AY990" s="266" t="s">
        <v>205</v>
      </c>
    </row>
    <row r="991" s="15" customFormat="1">
      <c r="A991" s="15"/>
      <c r="B991" s="267"/>
      <c r="C991" s="268"/>
      <c r="D991" s="247" t="s">
        <v>218</v>
      </c>
      <c r="E991" s="269" t="s">
        <v>1</v>
      </c>
      <c r="F991" s="270" t="s">
        <v>229</v>
      </c>
      <c r="G991" s="268"/>
      <c r="H991" s="271">
        <v>5</v>
      </c>
      <c r="I991" s="272"/>
      <c r="J991" s="268"/>
      <c r="K991" s="268"/>
      <c r="L991" s="273"/>
      <c r="M991" s="274"/>
      <c r="N991" s="275"/>
      <c r="O991" s="275"/>
      <c r="P991" s="275"/>
      <c r="Q991" s="275"/>
      <c r="R991" s="275"/>
      <c r="S991" s="275"/>
      <c r="T991" s="276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77" t="s">
        <v>218</v>
      </c>
      <c r="AU991" s="277" t="s">
        <v>85</v>
      </c>
      <c r="AV991" s="15" t="s">
        <v>213</v>
      </c>
      <c r="AW991" s="15" t="s">
        <v>32</v>
      </c>
      <c r="AX991" s="15" t="s">
        <v>83</v>
      </c>
      <c r="AY991" s="277" t="s">
        <v>205</v>
      </c>
    </row>
    <row r="992" s="2" customFormat="1" ht="16.5" customHeight="1">
      <c r="A992" s="39"/>
      <c r="B992" s="40"/>
      <c r="C992" s="227" t="s">
        <v>1074</v>
      </c>
      <c r="D992" s="227" t="s">
        <v>208</v>
      </c>
      <c r="E992" s="228" t="s">
        <v>3499</v>
      </c>
      <c r="F992" s="229" t="s">
        <v>3500</v>
      </c>
      <c r="G992" s="230" t="s">
        <v>547</v>
      </c>
      <c r="H992" s="231">
        <v>2</v>
      </c>
      <c r="I992" s="232"/>
      <c r="J992" s="233">
        <f>ROUND(I992*H992,2)</f>
        <v>0</v>
      </c>
      <c r="K992" s="229" t="s">
        <v>1</v>
      </c>
      <c r="L992" s="45"/>
      <c r="M992" s="234" t="s">
        <v>1</v>
      </c>
      <c r="N992" s="235" t="s">
        <v>41</v>
      </c>
      <c r="O992" s="92"/>
      <c r="P992" s="236">
        <f>O992*H992</f>
        <v>0</v>
      </c>
      <c r="Q992" s="236">
        <v>2.0000000000000002E-05</v>
      </c>
      <c r="R992" s="236">
        <f>Q992*H992</f>
        <v>4.0000000000000003E-05</v>
      </c>
      <c r="S992" s="236">
        <v>0</v>
      </c>
      <c r="T992" s="237">
        <f>S992*H992</f>
        <v>0</v>
      </c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R992" s="238" t="s">
        <v>213</v>
      </c>
      <c r="AT992" s="238" t="s">
        <v>208</v>
      </c>
      <c r="AU992" s="238" t="s">
        <v>85</v>
      </c>
      <c r="AY992" s="18" t="s">
        <v>205</v>
      </c>
      <c r="BE992" s="239">
        <f>IF(N992="základní",J992,0)</f>
        <v>0</v>
      </c>
      <c r="BF992" s="239">
        <f>IF(N992="snížená",J992,0)</f>
        <v>0</v>
      </c>
      <c r="BG992" s="239">
        <f>IF(N992="zákl. přenesená",J992,0)</f>
        <v>0</v>
      </c>
      <c r="BH992" s="239">
        <f>IF(N992="sníž. přenesená",J992,0)</f>
        <v>0</v>
      </c>
      <c r="BI992" s="239">
        <f>IF(N992="nulová",J992,0)</f>
        <v>0</v>
      </c>
      <c r="BJ992" s="18" t="s">
        <v>83</v>
      </c>
      <c r="BK992" s="239">
        <f>ROUND(I992*H992,2)</f>
        <v>0</v>
      </c>
      <c r="BL992" s="18" t="s">
        <v>213</v>
      </c>
      <c r="BM992" s="238" t="s">
        <v>3501</v>
      </c>
    </row>
    <row r="993" s="13" customFormat="1">
      <c r="A993" s="13"/>
      <c r="B993" s="245"/>
      <c r="C993" s="246"/>
      <c r="D993" s="247" t="s">
        <v>218</v>
      </c>
      <c r="E993" s="248" t="s">
        <v>1</v>
      </c>
      <c r="F993" s="249" t="s">
        <v>3071</v>
      </c>
      <c r="G993" s="246"/>
      <c r="H993" s="248" t="s">
        <v>1</v>
      </c>
      <c r="I993" s="250"/>
      <c r="J993" s="246"/>
      <c r="K993" s="246"/>
      <c r="L993" s="251"/>
      <c r="M993" s="252"/>
      <c r="N993" s="253"/>
      <c r="O993" s="253"/>
      <c r="P993" s="253"/>
      <c r="Q993" s="253"/>
      <c r="R993" s="253"/>
      <c r="S993" s="253"/>
      <c r="T993" s="254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5" t="s">
        <v>218</v>
      </c>
      <c r="AU993" s="255" t="s">
        <v>85</v>
      </c>
      <c r="AV993" s="13" t="s">
        <v>83</v>
      </c>
      <c r="AW993" s="13" t="s">
        <v>32</v>
      </c>
      <c r="AX993" s="13" t="s">
        <v>76</v>
      </c>
      <c r="AY993" s="255" t="s">
        <v>205</v>
      </c>
    </row>
    <row r="994" s="13" customFormat="1">
      <c r="A994" s="13"/>
      <c r="B994" s="245"/>
      <c r="C994" s="246"/>
      <c r="D994" s="247" t="s">
        <v>218</v>
      </c>
      <c r="E994" s="248" t="s">
        <v>1</v>
      </c>
      <c r="F994" s="249" t="s">
        <v>3072</v>
      </c>
      <c r="G994" s="246"/>
      <c r="H994" s="248" t="s">
        <v>1</v>
      </c>
      <c r="I994" s="250"/>
      <c r="J994" s="246"/>
      <c r="K994" s="246"/>
      <c r="L994" s="251"/>
      <c r="M994" s="252"/>
      <c r="N994" s="253"/>
      <c r="O994" s="253"/>
      <c r="P994" s="253"/>
      <c r="Q994" s="253"/>
      <c r="R994" s="253"/>
      <c r="S994" s="253"/>
      <c r="T994" s="254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5" t="s">
        <v>218</v>
      </c>
      <c r="AU994" s="255" t="s">
        <v>85</v>
      </c>
      <c r="AV994" s="13" t="s">
        <v>83</v>
      </c>
      <c r="AW994" s="13" t="s">
        <v>32</v>
      </c>
      <c r="AX994" s="13" t="s">
        <v>76</v>
      </c>
      <c r="AY994" s="255" t="s">
        <v>205</v>
      </c>
    </row>
    <row r="995" s="13" customFormat="1">
      <c r="A995" s="13"/>
      <c r="B995" s="245"/>
      <c r="C995" s="246"/>
      <c r="D995" s="247" t="s">
        <v>218</v>
      </c>
      <c r="E995" s="248" t="s">
        <v>1</v>
      </c>
      <c r="F995" s="249" t="s">
        <v>222</v>
      </c>
      <c r="G995" s="246"/>
      <c r="H995" s="248" t="s">
        <v>1</v>
      </c>
      <c r="I995" s="250"/>
      <c r="J995" s="246"/>
      <c r="K995" s="246"/>
      <c r="L995" s="251"/>
      <c r="M995" s="252"/>
      <c r="N995" s="253"/>
      <c r="O995" s="253"/>
      <c r="P995" s="253"/>
      <c r="Q995" s="253"/>
      <c r="R995" s="253"/>
      <c r="S995" s="253"/>
      <c r="T995" s="254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5" t="s">
        <v>218</v>
      </c>
      <c r="AU995" s="255" t="s">
        <v>85</v>
      </c>
      <c r="AV995" s="13" t="s">
        <v>83</v>
      </c>
      <c r="AW995" s="13" t="s">
        <v>32</v>
      </c>
      <c r="AX995" s="13" t="s">
        <v>76</v>
      </c>
      <c r="AY995" s="255" t="s">
        <v>205</v>
      </c>
    </row>
    <row r="996" s="13" customFormat="1">
      <c r="A996" s="13"/>
      <c r="B996" s="245"/>
      <c r="C996" s="246"/>
      <c r="D996" s="247" t="s">
        <v>218</v>
      </c>
      <c r="E996" s="248" t="s">
        <v>1</v>
      </c>
      <c r="F996" s="249" t="s">
        <v>3502</v>
      </c>
      <c r="G996" s="246"/>
      <c r="H996" s="248" t="s">
        <v>1</v>
      </c>
      <c r="I996" s="250"/>
      <c r="J996" s="246"/>
      <c r="K996" s="246"/>
      <c r="L996" s="251"/>
      <c r="M996" s="252"/>
      <c r="N996" s="253"/>
      <c r="O996" s="253"/>
      <c r="P996" s="253"/>
      <c r="Q996" s="253"/>
      <c r="R996" s="253"/>
      <c r="S996" s="253"/>
      <c r="T996" s="254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55" t="s">
        <v>218</v>
      </c>
      <c r="AU996" s="255" t="s">
        <v>85</v>
      </c>
      <c r="AV996" s="13" t="s">
        <v>83</v>
      </c>
      <c r="AW996" s="13" t="s">
        <v>32</v>
      </c>
      <c r="AX996" s="13" t="s">
        <v>76</v>
      </c>
      <c r="AY996" s="255" t="s">
        <v>205</v>
      </c>
    </row>
    <row r="997" s="14" customFormat="1">
      <c r="A997" s="14"/>
      <c r="B997" s="256"/>
      <c r="C997" s="257"/>
      <c r="D997" s="247" t="s">
        <v>218</v>
      </c>
      <c r="E997" s="258" t="s">
        <v>1</v>
      </c>
      <c r="F997" s="259" t="s">
        <v>3238</v>
      </c>
      <c r="G997" s="257"/>
      <c r="H997" s="260">
        <v>2</v>
      </c>
      <c r="I997" s="261"/>
      <c r="J997" s="257"/>
      <c r="K997" s="257"/>
      <c r="L997" s="262"/>
      <c r="M997" s="263"/>
      <c r="N997" s="264"/>
      <c r="O997" s="264"/>
      <c r="P997" s="264"/>
      <c r="Q997" s="264"/>
      <c r="R997" s="264"/>
      <c r="S997" s="264"/>
      <c r="T997" s="265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66" t="s">
        <v>218</v>
      </c>
      <c r="AU997" s="266" t="s">
        <v>85</v>
      </c>
      <c r="AV997" s="14" t="s">
        <v>85</v>
      </c>
      <c r="AW997" s="14" t="s">
        <v>32</v>
      </c>
      <c r="AX997" s="14" t="s">
        <v>76</v>
      </c>
      <c r="AY997" s="266" t="s">
        <v>205</v>
      </c>
    </row>
    <row r="998" s="15" customFormat="1">
      <c r="A998" s="15"/>
      <c r="B998" s="267"/>
      <c r="C998" s="268"/>
      <c r="D998" s="247" t="s">
        <v>218</v>
      </c>
      <c r="E998" s="269" t="s">
        <v>1</v>
      </c>
      <c r="F998" s="270" t="s">
        <v>229</v>
      </c>
      <c r="G998" s="268"/>
      <c r="H998" s="271">
        <v>2</v>
      </c>
      <c r="I998" s="272"/>
      <c r="J998" s="268"/>
      <c r="K998" s="268"/>
      <c r="L998" s="273"/>
      <c r="M998" s="274"/>
      <c r="N998" s="275"/>
      <c r="O998" s="275"/>
      <c r="P998" s="275"/>
      <c r="Q998" s="275"/>
      <c r="R998" s="275"/>
      <c r="S998" s="275"/>
      <c r="T998" s="276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T998" s="277" t="s">
        <v>218</v>
      </c>
      <c r="AU998" s="277" t="s">
        <v>85</v>
      </c>
      <c r="AV998" s="15" t="s">
        <v>213</v>
      </c>
      <c r="AW998" s="15" t="s">
        <v>32</v>
      </c>
      <c r="AX998" s="15" t="s">
        <v>83</v>
      </c>
      <c r="AY998" s="277" t="s">
        <v>205</v>
      </c>
    </row>
    <row r="999" s="2" customFormat="1" ht="16.5" customHeight="1">
      <c r="A999" s="39"/>
      <c r="B999" s="40"/>
      <c r="C999" s="289" t="s">
        <v>1081</v>
      </c>
      <c r="D999" s="289" t="s">
        <v>386</v>
      </c>
      <c r="E999" s="290" t="s">
        <v>3503</v>
      </c>
      <c r="F999" s="291" t="s">
        <v>3504</v>
      </c>
      <c r="G999" s="292" t="s">
        <v>547</v>
      </c>
      <c r="H999" s="293">
        <v>2</v>
      </c>
      <c r="I999" s="294"/>
      <c r="J999" s="295">
        <f>ROUND(I999*H999,2)</f>
        <v>0</v>
      </c>
      <c r="K999" s="291" t="s">
        <v>1</v>
      </c>
      <c r="L999" s="296"/>
      <c r="M999" s="297" t="s">
        <v>1</v>
      </c>
      <c r="N999" s="298" t="s">
        <v>41</v>
      </c>
      <c r="O999" s="92"/>
      <c r="P999" s="236">
        <f>O999*H999</f>
        <v>0</v>
      </c>
      <c r="Q999" s="236">
        <v>0.012999999999999999</v>
      </c>
      <c r="R999" s="236">
        <f>Q999*H999</f>
        <v>0.025999999999999999</v>
      </c>
      <c r="S999" s="236">
        <v>0</v>
      </c>
      <c r="T999" s="237">
        <f>S999*H999</f>
        <v>0</v>
      </c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R999" s="238" t="s">
        <v>276</v>
      </c>
      <c r="AT999" s="238" t="s">
        <v>386</v>
      </c>
      <c r="AU999" s="238" t="s">
        <v>85</v>
      </c>
      <c r="AY999" s="18" t="s">
        <v>205</v>
      </c>
      <c r="BE999" s="239">
        <f>IF(N999="základní",J999,0)</f>
        <v>0</v>
      </c>
      <c r="BF999" s="239">
        <f>IF(N999="snížená",J999,0)</f>
        <v>0</v>
      </c>
      <c r="BG999" s="239">
        <f>IF(N999="zákl. přenesená",J999,0)</f>
        <v>0</v>
      </c>
      <c r="BH999" s="239">
        <f>IF(N999="sníž. přenesená",J999,0)</f>
        <v>0</v>
      </c>
      <c r="BI999" s="239">
        <f>IF(N999="nulová",J999,0)</f>
        <v>0</v>
      </c>
      <c r="BJ999" s="18" t="s">
        <v>83</v>
      </c>
      <c r="BK999" s="239">
        <f>ROUND(I999*H999,2)</f>
        <v>0</v>
      </c>
      <c r="BL999" s="18" t="s">
        <v>213</v>
      </c>
      <c r="BM999" s="238" t="s">
        <v>3505</v>
      </c>
    </row>
    <row r="1000" s="2" customFormat="1" ht="16.5" customHeight="1">
      <c r="A1000" s="39"/>
      <c r="B1000" s="40"/>
      <c r="C1000" s="227" t="s">
        <v>1086</v>
      </c>
      <c r="D1000" s="227" t="s">
        <v>208</v>
      </c>
      <c r="E1000" s="228" t="s">
        <v>3506</v>
      </c>
      <c r="F1000" s="229" t="s">
        <v>3507</v>
      </c>
      <c r="G1000" s="230" t="s">
        <v>547</v>
      </c>
      <c r="H1000" s="231">
        <v>2</v>
      </c>
      <c r="I1000" s="232"/>
      <c r="J1000" s="233">
        <f>ROUND(I1000*H1000,2)</f>
        <v>0</v>
      </c>
      <c r="K1000" s="229" t="s">
        <v>212</v>
      </c>
      <c r="L1000" s="45"/>
      <c r="M1000" s="234" t="s">
        <v>1</v>
      </c>
      <c r="N1000" s="235" t="s">
        <v>41</v>
      </c>
      <c r="O1000" s="92"/>
      <c r="P1000" s="236">
        <f>O1000*H1000</f>
        <v>0</v>
      </c>
      <c r="Q1000" s="236">
        <v>0.00059000000000000003</v>
      </c>
      <c r="R1000" s="236">
        <f>Q1000*H1000</f>
        <v>0.0011800000000000001</v>
      </c>
      <c r="S1000" s="236">
        <v>0</v>
      </c>
      <c r="T1000" s="237">
        <f>S1000*H1000</f>
        <v>0</v>
      </c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R1000" s="238" t="s">
        <v>213</v>
      </c>
      <c r="AT1000" s="238" t="s">
        <v>208</v>
      </c>
      <c r="AU1000" s="238" t="s">
        <v>85</v>
      </c>
      <c r="AY1000" s="18" t="s">
        <v>205</v>
      </c>
      <c r="BE1000" s="239">
        <f>IF(N1000="základní",J1000,0)</f>
        <v>0</v>
      </c>
      <c r="BF1000" s="239">
        <f>IF(N1000="snížená",J1000,0)</f>
        <v>0</v>
      </c>
      <c r="BG1000" s="239">
        <f>IF(N1000="zákl. přenesená",J1000,0)</f>
        <v>0</v>
      </c>
      <c r="BH1000" s="239">
        <f>IF(N1000="sníž. přenesená",J1000,0)</f>
        <v>0</v>
      </c>
      <c r="BI1000" s="239">
        <f>IF(N1000="nulová",J1000,0)</f>
        <v>0</v>
      </c>
      <c r="BJ1000" s="18" t="s">
        <v>83</v>
      </c>
      <c r="BK1000" s="239">
        <f>ROUND(I1000*H1000,2)</f>
        <v>0</v>
      </c>
      <c r="BL1000" s="18" t="s">
        <v>213</v>
      </c>
      <c r="BM1000" s="238" t="s">
        <v>3508</v>
      </c>
    </row>
    <row r="1001" s="2" customFormat="1">
      <c r="A1001" s="39"/>
      <c r="B1001" s="40"/>
      <c r="C1001" s="41"/>
      <c r="D1001" s="240" t="s">
        <v>216</v>
      </c>
      <c r="E1001" s="41"/>
      <c r="F1001" s="241" t="s">
        <v>3509</v>
      </c>
      <c r="G1001" s="41"/>
      <c r="H1001" s="41"/>
      <c r="I1001" s="242"/>
      <c r="J1001" s="41"/>
      <c r="K1001" s="41"/>
      <c r="L1001" s="45"/>
      <c r="M1001" s="243"/>
      <c r="N1001" s="244"/>
      <c r="O1001" s="92"/>
      <c r="P1001" s="92"/>
      <c r="Q1001" s="92"/>
      <c r="R1001" s="92"/>
      <c r="S1001" s="92"/>
      <c r="T1001" s="93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T1001" s="18" t="s">
        <v>216</v>
      </c>
      <c r="AU1001" s="18" t="s">
        <v>85</v>
      </c>
    </row>
    <row r="1002" s="13" customFormat="1">
      <c r="A1002" s="13"/>
      <c r="B1002" s="245"/>
      <c r="C1002" s="246"/>
      <c r="D1002" s="247" t="s">
        <v>218</v>
      </c>
      <c r="E1002" s="248" t="s">
        <v>1</v>
      </c>
      <c r="F1002" s="249" t="s">
        <v>3071</v>
      </c>
      <c r="G1002" s="246"/>
      <c r="H1002" s="248" t="s">
        <v>1</v>
      </c>
      <c r="I1002" s="250"/>
      <c r="J1002" s="246"/>
      <c r="K1002" s="246"/>
      <c r="L1002" s="251"/>
      <c r="M1002" s="252"/>
      <c r="N1002" s="253"/>
      <c r="O1002" s="253"/>
      <c r="P1002" s="253"/>
      <c r="Q1002" s="253"/>
      <c r="R1002" s="253"/>
      <c r="S1002" s="253"/>
      <c r="T1002" s="254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5" t="s">
        <v>218</v>
      </c>
      <c r="AU1002" s="255" t="s">
        <v>85</v>
      </c>
      <c r="AV1002" s="13" t="s">
        <v>83</v>
      </c>
      <c r="AW1002" s="13" t="s">
        <v>32</v>
      </c>
      <c r="AX1002" s="13" t="s">
        <v>76</v>
      </c>
      <c r="AY1002" s="255" t="s">
        <v>205</v>
      </c>
    </row>
    <row r="1003" s="13" customFormat="1">
      <c r="A1003" s="13"/>
      <c r="B1003" s="245"/>
      <c r="C1003" s="246"/>
      <c r="D1003" s="247" t="s">
        <v>218</v>
      </c>
      <c r="E1003" s="248" t="s">
        <v>1</v>
      </c>
      <c r="F1003" s="249" t="s">
        <v>3072</v>
      </c>
      <c r="G1003" s="246"/>
      <c r="H1003" s="248" t="s">
        <v>1</v>
      </c>
      <c r="I1003" s="250"/>
      <c r="J1003" s="246"/>
      <c r="K1003" s="246"/>
      <c r="L1003" s="251"/>
      <c r="M1003" s="252"/>
      <c r="N1003" s="253"/>
      <c r="O1003" s="253"/>
      <c r="P1003" s="253"/>
      <c r="Q1003" s="253"/>
      <c r="R1003" s="253"/>
      <c r="S1003" s="253"/>
      <c r="T1003" s="254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55" t="s">
        <v>218</v>
      </c>
      <c r="AU1003" s="255" t="s">
        <v>85</v>
      </c>
      <c r="AV1003" s="13" t="s">
        <v>83</v>
      </c>
      <c r="AW1003" s="13" t="s">
        <v>32</v>
      </c>
      <c r="AX1003" s="13" t="s">
        <v>76</v>
      </c>
      <c r="AY1003" s="255" t="s">
        <v>205</v>
      </c>
    </row>
    <row r="1004" s="13" customFormat="1">
      <c r="A1004" s="13"/>
      <c r="B1004" s="245"/>
      <c r="C1004" s="246"/>
      <c r="D1004" s="247" t="s">
        <v>218</v>
      </c>
      <c r="E1004" s="248" t="s">
        <v>1</v>
      </c>
      <c r="F1004" s="249" t="s">
        <v>222</v>
      </c>
      <c r="G1004" s="246"/>
      <c r="H1004" s="248" t="s">
        <v>1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5" t="s">
        <v>218</v>
      </c>
      <c r="AU1004" s="255" t="s">
        <v>85</v>
      </c>
      <c r="AV1004" s="13" t="s">
        <v>83</v>
      </c>
      <c r="AW1004" s="13" t="s">
        <v>32</v>
      </c>
      <c r="AX1004" s="13" t="s">
        <v>76</v>
      </c>
      <c r="AY1004" s="255" t="s">
        <v>205</v>
      </c>
    </row>
    <row r="1005" s="14" customFormat="1">
      <c r="A1005" s="14"/>
      <c r="B1005" s="256"/>
      <c r="C1005" s="257"/>
      <c r="D1005" s="247" t="s">
        <v>218</v>
      </c>
      <c r="E1005" s="258" t="s">
        <v>1</v>
      </c>
      <c r="F1005" s="259" t="s">
        <v>85</v>
      </c>
      <c r="G1005" s="257"/>
      <c r="H1005" s="260">
        <v>2</v>
      </c>
      <c r="I1005" s="261"/>
      <c r="J1005" s="257"/>
      <c r="K1005" s="257"/>
      <c r="L1005" s="262"/>
      <c r="M1005" s="263"/>
      <c r="N1005" s="264"/>
      <c r="O1005" s="264"/>
      <c r="P1005" s="264"/>
      <c r="Q1005" s="264"/>
      <c r="R1005" s="264"/>
      <c r="S1005" s="264"/>
      <c r="T1005" s="265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66" t="s">
        <v>218</v>
      </c>
      <c r="AU1005" s="266" t="s">
        <v>85</v>
      </c>
      <c r="AV1005" s="14" t="s">
        <v>85</v>
      </c>
      <c r="AW1005" s="14" t="s">
        <v>32</v>
      </c>
      <c r="AX1005" s="14" t="s">
        <v>76</v>
      </c>
      <c r="AY1005" s="266" t="s">
        <v>205</v>
      </c>
    </row>
    <row r="1006" s="15" customFormat="1">
      <c r="A1006" s="15"/>
      <c r="B1006" s="267"/>
      <c r="C1006" s="268"/>
      <c r="D1006" s="247" t="s">
        <v>218</v>
      </c>
      <c r="E1006" s="269" t="s">
        <v>1</v>
      </c>
      <c r="F1006" s="270" t="s">
        <v>229</v>
      </c>
      <c r="G1006" s="268"/>
      <c r="H1006" s="271">
        <v>2</v>
      </c>
      <c r="I1006" s="272"/>
      <c r="J1006" s="268"/>
      <c r="K1006" s="268"/>
      <c r="L1006" s="273"/>
      <c r="M1006" s="274"/>
      <c r="N1006" s="275"/>
      <c r="O1006" s="275"/>
      <c r="P1006" s="275"/>
      <c r="Q1006" s="275"/>
      <c r="R1006" s="275"/>
      <c r="S1006" s="275"/>
      <c r="T1006" s="276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T1006" s="277" t="s">
        <v>218</v>
      </c>
      <c r="AU1006" s="277" t="s">
        <v>85</v>
      </c>
      <c r="AV1006" s="15" t="s">
        <v>213</v>
      </c>
      <c r="AW1006" s="15" t="s">
        <v>32</v>
      </c>
      <c r="AX1006" s="15" t="s">
        <v>83</v>
      </c>
      <c r="AY1006" s="277" t="s">
        <v>205</v>
      </c>
    </row>
    <row r="1007" s="2" customFormat="1" ht="16.5" customHeight="1">
      <c r="A1007" s="39"/>
      <c r="B1007" s="40"/>
      <c r="C1007" s="227" t="s">
        <v>1092</v>
      </c>
      <c r="D1007" s="227" t="s">
        <v>208</v>
      </c>
      <c r="E1007" s="228" t="s">
        <v>3510</v>
      </c>
      <c r="F1007" s="229" t="s">
        <v>3511</v>
      </c>
      <c r="G1007" s="230" t="s">
        <v>3145</v>
      </c>
      <c r="H1007" s="231">
        <v>1</v>
      </c>
      <c r="I1007" s="232"/>
      <c r="J1007" s="233">
        <f>ROUND(I1007*H1007,2)</f>
        <v>0</v>
      </c>
      <c r="K1007" s="229" t="s">
        <v>212</v>
      </c>
      <c r="L1007" s="45"/>
      <c r="M1007" s="234" t="s">
        <v>1</v>
      </c>
      <c r="N1007" s="235" t="s">
        <v>41</v>
      </c>
      <c r="O1007" s="92"/>
      <c r="P1007" s="236">
        <f>O1007*H1007</f>
        <v>0</v>
      </c>
      <c r="Q1007" s="236">
        <v>9.0000000000000006E-05</v>
      </c>
      <c r="R1007" s="236">
        <f>Q1007*H1007</f>
        <v>9.0000000000000006E-05</v>
      </c>
      <c r="S1007" s="236">
        <v>0</v>
      </c>
      <c r="T1007" s="237">
        <f>S1007*H1007</f>
        <v>0</v>
      </c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R1007" s="238" t="s">
        <v>303</v>
      </c>
      <c r="AT1007" s="238" t="s">
        <v>208</v>
      </c>
      <c r="AU1007" s="238" t="s">
        <v>85</v>
      </c>
      <c r="AY1007" s="18" t="s">
        <v>205</v>
      </c>
      <c r="BE1007" s="239">
        <f>IF(N1007="základní",J1007,0)</f>
        <v>0</v>
      </c>
      <c r="BF1007" s="239">
        <f>IF(N1007="snížená",J1007,0)</f>
        <v>0</v>
      </c>
      <c r="BG1007" s="239">
        <f>IF(N1007="zákl. přenesená",J1007,0)</f>
        <v>0</v>
      </c>
      <c r="BH1007" s="239">
        <f>IF(N1007="sníž. přenesená",J1007,0)</f>
        <v>0</v>
      </c>
      <c r="BI1007" s="239">
        <f>IF(N1007="nulová",J1007,0)</f>
        <v>0</v>
      </c>
      <c r="BJ1007" s="18" t="s">
        <v>83</v>
      </c>
      <c r="BK1007" s="239">
        <f>ROUND(I1007*H1007,2)</f>
        <v>0</v>
      </c>
      <c r="BL1007" s="18" t="s">
        <v>303</v>
      </c>
      <c r="BM1007" s="238" t="s">
        <v>3512</v>
      </c>
    </row>
    <row r="1008" s="2" customFormat="1">
      <c r="A1008" s="39"/>
      <c r="B1008" s="40"/>
      <c r="C1008" s="41"/>
      <c r="D1008" s="240" t="s">
        <v>216</v>
      </c>
      <c r="E1008" s="41"/>
      <c r="F1008" s="241" t="s">
        <v>3513</v>
      </c>
      <c r="G1008" s="41"/>
      <c r="H1008" s="41"/>
      <c r="I1008" s="242"/>
      <c r="J1008" s="41"/>
      <c r="K1008" s="41"/>
      <c r="L1008" s="45"/>
      <c r="M1008" s="243"/>
      <c r="N1008" s="244"/>
      <c r="O1008" s="92"/>
      <c r="P1008" s="92"/>
      <c r="Q1008" s="92"/>
      <c r="R1008" s="92"/>
      <c r="S1008" s="92"/>
      <c r="T1008" s="93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T1008" s="18" t="s">
        <v>216</v>
      </c>
      <c r="AU1008" s="18" t="s">
        <v>85</v>
      </c>
    </row>
    <row r="1009" s="2" customFormat="1" ht="16.5" customHeight="1">
      <c r="A1009" s="39"/>
      <c r="B1009" s="40"/>
      <c r="C1009" s="289" t="s">
        <v>1098</v>
      </c>
      <c r="D1009" s="289" t="s">
        <v>386</v>
      </c>
      <c r="E1009" s="290" t="s">
        <v>3514</v>
      </c>
      <c r="F1009" s="291" t="s">
        <v>3515</v>
      </c>
      <c r="G1009" s="292" t="s">
        <v>1</v>
      </c>
      <c r="H1009" s="293">
        <v>1</v>
      </c>
      <c r="I1009" s="294"/>
      <c r="J1009" s="295">
        <f>ROUND(I1009*H1009,2)</f>
        <v>0</v>
      </c>
      <c r="K1009" s="291" t="s">
        <v>1</v>
      </c>
      <c r="L1009" s="296"/>
      <c r="M1009" s="297" t="s">
        <v>1</v>
      </c>
      <c r="N1009" s="298" t="s">
        <v>41</v>
      </c>
      <c r="O1009" s="92"/>
      <c r="P1009" s="236">
        <f>O1009*H1009</f>
        <v>0</v>
      </c>
      <c r="Q1009" s="236">
        <v>0</v>
      </c>
      <c r="R1009" s="236">
        <f>Q1009*H1009</f>
        <v>0</v>
      </c>
      <c r="S1009" s="236">
        <v>0</v>
      </c>
      <c r="T1009" s="237">
        <f>S1009*H1009</f>
        <v>0</v>
      </c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R1009" s="238" t="s">
        <v>473</v>
      </c>
      <c r="AT1009" s="238" t="s">
        <v>386</v>
      </c>
      <c r="AU1009" s="238" t="s">
        <v>85</v>
      </c>
      <c r="AY1009" s="18" t="s">
        <v>205</v>
      </c>
      <c r="BE1009" s="239">
        <f>IF(N1009="základní",J1009,0)</f>
        <v>0</v>
      </c>
      <c r="BF1009" s="239">
        <f>IF(N1009="snížená",J1009,0)</f>
        <v>0</v>
      </c>
      <c r="BG1009" s="239">
        <f>IF(N1009="zákl. přenesená",J1009,0)</f>
        <v>0</v>
      </c>
      <c r="BH1009" s="239">
        <f>IF(N1009="sníž. přenesená",J1009,0)</f>
        <v>0</v>
      </c>
      <c r="BI1009" s="239">
        <f>IF(N1009="nulová",J1009,0)</f>
        <v>0</v>
      </c>
      <c r="BJ1009" s="18" t="s">
        <v>83</v>
      </c>
      <c r="BK1009" s="239">
        <f>ROUND(I1009*H1009,2)</f>
        <v>0</v>
      </c>
      <c r="BL1009" s="18" t="s">
        <v>303</v>
      </c>
      <c r="BM1009" s="238" t="s">
        <v>3516</v>
      </c>
    </row>
    <row r="1010" s="13" customFormat="1">
      <c r="A1010" s="13"/>
      <c r="B1010" s="245"/>
      <c r="C1010" s="246"/>
      <c r="D1010" s="247" t="s">
        <v>218</v>
      </c>
      <c r="E1010" s="248" t="s">
        <v>1</v>
      </c>
      <c r="F1010" s="249" t="s">
        <v>3071</v>
      </c>
      <c r="G1010" s="246"/>
      <c r="H1010" s="248" t="s">
        <v>1</v>
      </c>
      <c r="I1010" s="250"/>
      <c r="J1010" s="246"/>
      <c r="K1010" s="246"/>
      <c r="L1010" s="251"/>
      <c r="M1010" s="252"/>
      <c r="N1010" s="253"/>
      <c r="O1010" s="253"/>
      <c r="P1010" s="253"/>
      <c r="Q1010" s="253"/>
      <c r="R1010" s="253"/>
      <c r="S1010" s="253"/>
      <c r="T1010" s="254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5" t="s">
        <v>218</v>
      </c>
      <c r="AU1010" s="255" t="s">
        <v>85</v>
      </c>
      <c r="AV1010" s="13" t="s">
        <v>83</v>
      </c>
      <c r="AW1010" s="13" t="s">
        <v>32</v>
      </c>
      <c r="AX1010" s="13" t="s">
        <v>76</v>
      </c>
      <c r="AY1010" s="255" t="s">
        <v>205</v>
      </c>
    </row>
    <row r="1011" s="13" customFormat="1">
      <c r="A1011" s="13"/>
      <c r="B1011" s="245"/>
      <c r="C1011" s="246"/>
      <c r="D1011" s="247" t="s">
        <v>218</v>
      </c>
      <c r="E1011" s="248" t="s">
        <v>1</v>
      </c>
      <c r="F1011" s="249" t="s">
        <v>3072</v>
      </c>
      <c r="G1011" s="246"/>
      <c r="H1011" s="248" t="s">
        <v>1</v>
      </c>
      <c r="I1011" s="250"/>
      <c r="J1011" s="246"/>
      <c r="K1011" s="246"/>
      <c r="L1011" s="251"/>
      <c r="M1011" s="252"/>
      <c r="N1011" s="253"/>
      <c r="O1011" s="253"/>
      <c r="P1011" s="253"/>
      <c r="Q1011" s="253"/>
      <c r="R1011" s="253"/>
      <c r="S1011" s="253"/>
      <c r="T1011" s="254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5" t="s">
        <v>218</v>
      </c>
      <c r="AU1011" s="255" t="s">
        <v>85</v>
      </c>
      <c r="AV1011" s="13" t="s">
        <v>83</v>
      </c>
      <c r="AW1011" s="13" t="s">
        <v>32</v>
      </c>
      <c r="AX1011" s="13" t="s">
        <v>76</v>
      </c>
      <c r="AY1011" s="255" t="s">
        <v>205</v>
      </c>
    </row>
    <row r="1012" s="13" customFormat="1">
      <c r="A1012" s="13"/>
      <c r="B1012" s="245"/>
      <c r="C1012" s="246"/>
      <c r="D1012" s="247" t="s">
        <v>218</v>
      </c>
      <c r="E1012" s="248" t="s">
        <v>1</v>
      </c>
      <c r="F1012" s="249" t="s">
        <v>222</v>
      </c>
      <c r="G1012" s="246"/>
      <c r="H1012" s="248" t="s">
        <v>1</v>
      </c>
      <c r="I1012" s="250"/>
      <c r="J1012" s="246"/>
      <c r="K1012" s="246"/>
      <c r="L1012" s="251"/>
      <c r="M1012" s="252"/>
      <c r="N1012" s="253"/>
      <c r="O1012" s="253"/>
      <c r="P1012" s="253"/>
      <c r="Q1012" s="253"/>
      <c r="R1012" s="253"/>
      <c r="S1012" s="253"/>
      <c r="T1012" s="254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5" t="s">
        <v>218</v>
      </c>
      <c r="AU1012" s="255" t="s">
        <v>85</v>
      </c>
      <c r="AV1012" s="13" t="s">
        <v>83</v>
      </c>
      <c r="AW1012" s="13" t="s">
        <v>32</v>
      </c>
      <c r="AX1012" s="13" t="s">
        <v>76</v>
      </c>
      <c r="AY1012" s="255" t="s">
        <v>205</v>
      </c>
    </row>
    <row r="1013" s="13" customFormat="1">
      <c r="A1013" s="13"/>
      <c r="B1013" s="245"/>
      <c r="C1013" s="246"/>
      <c r="D1013" s="247" t="s">
        <v>218</v>
      </c>
      <c r="E1013" s="248" t="s">
        <v>1</v>
      </c>
      <c r="F1013" s="249" t="s">
        <v>3073</v>
      </c>
      <c r="G1013" s="246"/>
      <c r="H1013" s="248" t="s">
        <v>1</v>
      </c>
      <c r="I1013" s="250"/>
      <c r="J1013" s="246"/>
      <c r="K1013" s="246"/>
      <c r="L1013" s="251"/>
      <c r="M1013" s="252"/>
      <c r="N1013" s="253"/>
      <c r="O1013" s="253"/>
      <c r="P1013" s="253"/>
      <c r="Q1013" s="253"/>
      <c r="R1013" s="253"/>
      <c r="S1013" s="253"/>
      <c r="T1013" s="254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55" t="s">
        <v>218</v>
      </c>
      <c r="AU1013" s="255" t="s">
        <v>85</v>
      </c>
      <c r="AV1013" s="13" t="s">
        <v>83</v>
      </c>
      <c r="AW1013" s="13" t="s">
        <v>32</v>
      </c>
      <c r="AX1013" s="13" t="s">
        <v>76</v>
      </c>
      <c r="AY1013" s="255" t="s">
        <v>205</v>
      </c>
    </row>
    <row r="1014" s="13" customFormat="1">
      <c r="A1014" s="13"/>
      <c r="B1014" s="245"/>
      <c r="C1014" s="246"/>
      <c r="D1014" s="247" t="s">
        <v>218</v>
      </c>
      <c r="E1014" s="248" t="s">
        <v>1</v>
      </c>
      <c r="F1014" s="249" t="s">
        <v>222</v>
      </c>
      <c r="G1014" s="246"/>
      <c r="H1014" s="248" t="s">
        <v>1</v>
      </c>
      <c r="I1014" s="250"/>
      <c r="J1014" s="246"/>
      <c r="K1014" s="246"/>
      <c r="L1014" s="251"/>
      <c r="M1014" s="252"/>
      <c r="N1014" s="253"/>
      <c r="O1014" s="253"/>
      <c r="P1014" s="253"/>
      <c r="Q1014" s="253"/>
      <c r="R1014" s="253"/>
      <c r="S1014" s="253"/>
      <c r="T1014" s="254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5" t="s">
        <v>218</v>
      </c>
      <c r="AU1014" s="255" t="s">
        <v>85</v>
      </c>
      <c r="AV1014" s="13" t="s">
        <v>83</v>
      </c>
      <c r="AW1014" s="13" t="s">
        <v>32</v>
      </c>
      <c r="AX1014" s="13" t="s">
        <v>76</v>
      </c>
      <c r="AY1014" s="255" t="s">
        <v>205</v>
      </c>
    </row>
    <row r="1015" s="14" customFormat="1">
      <c r="A1015" s="14"/>
      <c r="B1015" s="256"/>
      <c r="C1015" s="257"/>
      <c r="D1015" s="247" t="s">
        <v>218</v>
      </c>
      <c r="E1015" s="258" t="s">
        <v>1</v>
      </c>
      <c r="F1015" s="259" t="s">
        <v>3517</v>
      </c>
      <c r="G1015" s="257"/>
      <c r="H1015" s="260">
        <v>1</v>
      </c>
      <c r="I1015" s="261"/>
      <c r="J1015" s="257"/>
      <c r="K1015" s="257"/>
      <c r="L1015" s="262"/>
      <c r="M1015" s="263"/>
      <c r="N1015" s="264"/>
      <c r="O1015" s="264"/>
      <c r="P1015" s="264"/>
      <c r="Q1015" s="264"/>
      <c r="R1015" s="264"/>
      <c r="S1015" s="264"/>
      <c r="T1015" s="265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66" t="s">
        <v>218</v>
      </c>
      <c r="AU1015" s="266" t="s">
        <v>85</v>
      </c>
      <c r="AV1015" s="14" t="s">
        <v>85</v>
      </c>
      <c r="AW1015" s="14" t="s">
        <v>32</v>
      </c>
      <c r="AX1015" s="14" t="s">
        <v>76</v>
      </c>
      <c r="AY1015" s="266" t="s">
        <v>205</v>
      </c>
    </row>
    <row r="1016" s="15" customFormat="1">
      <c r="A1016" s="15"/>
      <c r="B1016" s="267"/>
      <c r="C1016" s="268"/>
      <c r="D1016" s="247" t="s">
        <v>218</v>
      </c>
      <c r="E1016" s="269" t="s">
        <v>1</v>
      </c>
      <c r="F1016" s="270" t="s">
        <v>229</v>
      </c>
      <c r="G1016" s="268"/>
      <c r="H1016" s="271">
        <v>1</v>
      </c>
      <c r="I1016" s="272"/>
      <c r="J1016" s="268"/>
      <c r="K1016" s="268"/>
      <c r="L1016" s="273"/>
      <c r="M1016" s="274"/>
      <c r="N1016" s="275"/>
      <c r="O1016" s="275"/>
      <c r="P1016" s="275"/>
      <c r="Q1016" s="275"/>
      <c r="R1016" s="275"/>
      <c r="S1016" s="275"/>
      <c r="T1016" s="276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T1016" s="277" t="s">
        <v>218</v>
      </c>
      <c r="AU1016" s="277" t="s">
        <v>85</v>
      </c>
      <c r="AV1016" s="15" t="s">
        <v>213</v>
      </c>
      <c r="AW1016" s="15" t="s">
        <v>32</v>
      </c>
      <c r="AX1016" s="15" t="s">
        <v>83</v>
      </c>
      <c r="AY1016" s="277" t="s">
        <v>205</v>
      </c>
    </row>
    <row r="1017" s="2" customFormat="1" ht="16.5" customHeight="1">
      <c r="A1017" s="39"/>
      <c r="B1017" s="40"/>
      <c r="C1017" s="227" t="s">
        <v>1113</v>
      </c>
      <c r="D1017" s="227" t="s">
        <v>208</v>
      </c>
      <c r="E1017" s="228" t="s">
        <v>3518</v>
      </c>
      <c r="F1017" s="229" t="s">
        <v>3519</v>
      </c>
      <c r="G1017" s="230" t="s">
        <v>3145</v>
      </c>
      <c r="H1017" s="231">
        <v>3</v>
      </c>
      <c r="I1017" s="232"/>
      <c r="J1017" s="233">
        <f>ROUND(I1017*H1017,2)</f>
        <v>0</v>
      </c>
      <c r="K1017" s="229" t="s">
        <v>212</v>
      </c>
      <c r="L1017" s="45"/>
      <c r="M1017" s="234" t="s">
        <v>1</v>
      </c>
      <c r="N1017" s="235" t="s">
        <v>41</v>
      </c>
      <c r="O1017" s="92"/>
      <c r="P1017" s="236">
        <f>O1017*H1017</f>
        <v>0</v>
      </c>
      <c r="Q1017" s="236">
        <v>0.00012999999999999999</v>
      </c>
      <c r="R1017" s="236">
        <f>Q1017*H1017</f>
        <v>0.00038999999999999994</v>
      </c>
      <c r="S1017" s="236">
        <v>0</v>
      </c>
      <c r="T1017" s="237">
        <f>S1017*H1017</f>
        <v>0</v>
      </c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R1017" s="238" t="s">
        <v>303</v>
      </c>
      <c r="AT1017" s="238" t="s">
        <v>208</v>
      </c>
      <c r="AU1017" s="238" t="s">
        <v>85</v>
      </c>
      <c r="AY1017" s="18" t="s">
        <v>205</v>
      </c>
      <c r="BE1017" s="239">
        <f>IF(N1017="základní",J1017,0)</f>
        <v>0</v>
      </c>
      <c r="BF1017" s="239">
        <f>IF(N1017="snížená",J1017,0)</f>
        <v>0</v>
      </c>
      <c r="BG1017" s="239">
        <f>IF(N1017="zákl. přenesená",J1017,0)</f>
        <v>0</v>
      </c>
      <c r="BH1017" s="239">
        <f>IF(N1017="sníž. přenesená",J1017,0)</f>
        <v>0</v>
      </c>
      <c r="BI1017" s="239">
        <f>IF(N1017="nulová",J1017,0)</f>
        <v>0</v>
      </c>
      <c r="BJ1017" s="18" t="s">
        <v>83</v>
      </c>
      <c r="BK1017" s="239">
        <f>ROUND(I1017*H1017,2)</f>
        <v>0</v>
      </c>
      <c r="BL1017" s="18" t="s">
        <v>303</v>
      </c>
      <c r="BM1017" s="238" t="s">
        <v>3520</v>
      </c>
    </row>
    <row r="1018" s="2" customFormat="1">
      <c r="A1018" s="39"/>
      <c r="B1018" s="40"/>
      <c r="C1018" s="41"/>
      <c r="D1018" s="240" t="s">
        <v>216</v>
      </c>
      <c r="E1018" s="41"/>
      <c r="F1018" s="241" t="s">
        <v>3521</v>
      </c>
      <c r="G1018" s="41"/>
      <c r="H1018" s="41"/>
      <c r="I1018" s="242"/>
      <c r="J1018" s="41"/>
      <c r="K1018" s="41"/>
      <c r="L1018" s="45"/>
      <c r="M1018" s="243"/>
      <c r="N1018" s="244"/>
      <c r="O1018" s="92"/>
      <c r="P1018" s="92"/>
      <c r="Q1018" s="92"/>
      <c r="R1018" s="92"/>
      <c r="S1018" s="92"/>
      <c r="T1018" s="93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T1018" s="18" t="s">
        <v>216</v>
      </c>
      <c r="AU1018" s="18" t="s">
        <v>85</v>
      </c>
    </row>
    <row r="1019" s="2" customFormat="1" ht="16.5" customHeight="1">
      <c r="A1019" s="39"/>
      <c r="B1019" s="40"/>
      <c r="C1019" s="289" t="s">
        <v>1118</v>
      </c>
      <c r="D1019" s="289" t="s">
        <v>386</v>
      </c>
      <c r="E1019" s="290" t="s">
        <v>3522</v>
      </c>
      <c r="F1019" s="291" t="s">
        <v>3523</v>
      </c>
      <c r="G1019" s="292" t="s">
        <v>547</v>
      </c>
      <c r="H1019" s="293">
        <v>3</v>
      </c>
      <c r="I1019" s="294"/>
      <c r="J1019" s="295">
        <f>ROUND(I1019*H1019,2)</f>
        <v>0</v>
      </c>
      <c r="K1019" s="291" t="s">
        <v>1</v>
      </c>
      <c r="L1019" s="296"/>
      <c r="M1019" s="297" t="s">
        <v>1</v>
      </c>
      <c r="N1019" s="298" t="s">
        <v>41</v>
      </c>
      <c r="O1019" s="92"/>
      <c r="P1019" s="236">
        <f>O1019*H1019</f>
        <v>0</v>
      </c>
      <c r="Q1019" s="236">
        <v>0.00010000000000000001</v>
      </c>
      <c r="R1019" s="236">
        <f>Q1019*H1019</f>
        <v>0.00030000000000000003</v>
      </c>
      <c r="S1019" s="236">
        <v>0</v>
      </c>
      <c r="T1019" s="237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38" t="s">
        <v>473</v>
      </c>
      <c r="AT1019" s="238" t="s">
        <v>386</v>
      </c>
      <c r="AU1019" s="238" t="s">
        <v>85</v>
      </c>
      <c r="AY1019" s="18" t="s">
        <v>205</v>
      </c>
      <c r="BE1019" s="239">
        <f>IF(N1019="základní",J1019,0)</f>
        <v>0</v>
      </c>
      <c r="BF1019" s="239">
        <f>IF(N1019="snížená",J1019,0)</f>
        <v>0</v>
      </c>
      <c r="BG1019" s="239">
        <f>IF(N1019="zákl. přenesená",J1019,0)</f>
        <v>0</v>
      </c>
      <c r="BH1019" s="239">
        <f>IF(N1019="sníž. přenesená",J1019,0)</f>
        <v>0</v>
      </c>
      <c r="BI1019" s="239">
        <f>IF(N1019="nulová",J1019,0)</f>
        <v>0</v>
      </c>
      <c r="BJ1019" s="18" t="s">
        <v>83</v>
      </c>
      <c r="BK1019" s="239">
        <f>ROUND(I1019*H1019,2)</f>
        <v>0</v>
      </c>
      <c r="BL1019" s="18" t="s">
        <v>303</v>
      </c>
      <c r="BM1019" s="238" t="s">
        <v>3524</v>
      </c>
    </row>
    <row r="1020" s="13" customFormat="1">
      <c r="A1020" s="13"/>
      <c r="B1020" s="245"/>
      <c r="C1020" s="246"/>
      <c r="D1020" s="247" t="s">
        <v>218</v>
      </c>
      <c r="E1020" s="248" t="s">
        <v>1</v>
      </c>
      <c r="F1020" s="249" t="s">
        <v>3071</v>
      </c>
      <c r="G1020" s="246"/>
      <c r="H1020" s="248" t="s">
        <v>1</v>
      </c>
      <c r="I1020" s="250"/>
      <c r="J1020" s="246"/>
      <c r="K1020" s="246"/>
      <c r="L1020" s="251"/>
      <c r="M1020" s="252"/>
      <c r="N1020" s="253"/>
      <c r="O1020" s="253"/>
      <c r="P1020" s="253"/>
      <c r="Q1020" s="253"/>
      <c r="R1020" s="253"/>
      <c r="S1020" s="253"/>
      <c r="T1020" s="254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5" t="s">
        <v>218</v>
      </c>
      <c r="AU1020" s="255" t="s">
        <v>85</v>
      </c>
      <c r="AV1020" s="13" t="s">
        <v>83</v>
      </c>
      <c r="AW1020" s="13" t="s">
        <v>32</v>
      </c>
      <c r="AX1020" s="13" t="s">
        <v>76</v>
      </c>
      <c r="AY1020" s="255" t="s">
        <v>205</v>
      </c>
    </row>
    <row r="1021" s="13" customFormat="1">
      <c r="A1021" s="13"/>
      <c r="B1021" s="245"/>
      <c r="C1021" s="246"/>
      <c r="D1021" s="247" t="s">
        <v>218</v>
      </c>
      <c r="E1021" s="248" t="s">
        <v>1</v>
      </c>
      <c r="F1021" s="249" t="s">
        <v>3072</v>
      </c>
      <c r="G1021" s="246"/>
      <c r="H1021" s="248" t="s">
        <v>1</v>
      </c>
      <c r="I1021" s="250"/>
      <c r="J1021" s="246"/>
      <c r="K1021" s="246"/>
      <c r="L1021" s="251"/>
      <c r="M1021" s="252"/>
      <c r="N1021" s="253"/>
      <c r="O1021" s="253"/>
      <c r="P1021" s="253"/>
      <c r="Q1021" s="253"/>
      <c r="R1021" s="253"/>
      <c r="S1021" s="253"/>
      <c r="T1021" s="254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55" t="s">
        <v>218</v>
      </c>
      <c r="AU1021" s="255" t="s">
        <v>85</v>
      </c>
      <c r="AV1021" s="13" t="s">
        <v>83</v>
      </c>
      <c r="AW1021" s="13" t="s">
        <v>32</v>
      </c>
      <c r="AX1021" s="13" t="s">
        <v>76</v>
      </c>
      <c r="AY1021" s="255" t="s">
        <v>205</v>
      </c>
    </row>
    <row r="1022" s="13" customFormat="1">
      <c r="A1022" s="13"/>
      <c r="B1022" s="245"/>
      <c r="C1022" s="246"/>
      <c r="D1022" s="247" t="s">
        <v>218</v>
      </c>
      <c r="E1022" s="248" t="s">
        <v>1</v>
      </c>
      <c r="F1022" s="249" t="s">
        <v>222</v>
      </c>
      <c r="G1022" s="246"/>
      <c r="H1022" s="248" t="s">
        <v>1</v>
      </c>
      <c r="I1022" s="250"/>
      <c r="J1022" s="246"/>
      <c r="K1022" s="246"/>
      <c r="L1022" s="251"/>
      <c r="M1022" s="252"/>
      <c r="N1022" s="253"/>
      <c r="O1022" s="253"/>
      <c r="P1022" s="253"/>
      <c r="Q1022" s="253"/>
      <c r="R1022" s="253"/>
      <c r="S1022" s="253"/>
      <c r="T1022" s="254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55" t="s">
        <v>218</v>
      </c>
      <c r="AU1022" s="255" t="s">
        <v>85</v>
      </c>
      <c r="AV1022" s="13" t="s">
        <v>83</v>
      </c>
      <c r="AW1022" s="13" t="s">
        <v>32</v>
      </c>
      <c r="AX1022" s="13" t="s">
        <v>76</v>
      </c>
      <c r="AY1022" s="255" t="s">
        <v>205</v>
      </c>
    </row>
    <row r="1023" s="13" customFormat="1">
      <c r="A1023" s="13"/>
      <c r="B1023" s="245"/>
      <c r="C1023" s="246"/>
      <c r="D1023" s="247" t="s">
        <v>218</v>
      </c>
      <c r="E1023" s="248" t="s">
        <v>1</v>
      </c>
      <c r="F1023" s="249" t="s">
        <v>3073</v>
      </c>
      <c r="G1023" s="246"/>
      <c r="H1023" s="248" t="s">
        <v>1</v>
      </c>
      <c r="I1023" s="250"/>
      <c r="J1023" s="246"/>
      <c r="K1023" s="246"/>
      <c r="L1023" s="251"/>
      <c r="M1023" s="252"/>
      <c r="N1023" s="253"/>
      <c r="O1023" s="253"/>
      <c r="P1023" s="253"/>
      <c r="Q1023" s="253"/>
      <c r="R1023" s="253"/>
      <c r="S1023" s="253"/>
      <c r="T1023" s="254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5" t="s">
        <v>218</v>
      </c>
      <c r="AU1023" s="255" t="s">
        <v>85</v>
      </c>
      <c r="AV1023" s="13" t="s">
        <v>83</v>
      </c>
      <c r="AW1023" s="13" t="s">
        <v>32</v>
      </c>
      <c r="AX1023" s="13" t="s">
        <v>76</v>
      </c>
      <c r="AY1023" s="255" t="s">
        <v>205</v>
      </c>
    </row>
    <row r="1024" s="13" customFormat="1">
      <c r="A1024" s="13"/>
      <c r="B1024" s="245"/>
      <c r="C1024" s="246"/>
      <c r="D1024" s="247" t="s">
        <v>218</v>
      </c>
      <c r="E1024" s="248" t="s">
        <v>1</v>
      </c>
      <c r="F1024" s="249" t="s">
        <v>3260</v>
      </c>
      <c r="G1024" s="246"/>
      <c r="H1024" s="248" t="s">
        <v>1</v>
      </c>
      <c r="I1024" s="250"/>
      <c r="J1024" s="246"/>
      <c r="K1024" s="246"/>
      <c r="L1024" s="251"/>
      <c r="M1024" s="252"/>
      <c r="N1024" s="253"/>
      <c r="O1024" s="253"/>
      <c r="P1024" s="253"/>
      <c r="Q1024" s="253"/>
      <c r="R1024" s="253"/>
      <c r="S1024" s="253"/>
      <c r="T1024" s="254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55" t="s">
        <v>218</v>
      </c>
      <c r="AU1024" s="255" t="s">
        <v>85</v>
      </c>
      <c r="AV1024" s="13" t="s">
        <v>83</v>
      </c>
      <c r="AW1024" s="13" t="s">
        <v>32</v>
      </c>
      <c r="AX1024" s="13" t="s">
        <v>76</v>
      </c>
      <c r="AY1024" s="255" t="s">
        <v>205</v>
      </c>
    </row>
    <row r="1025" s="13" customFormat="1">
      <c r="A1025" s="13"/>
      <c r="B1025" s="245"/>
      <c r="C1025" s="246"/>
      <c r="D1025" s="247" t="s">
        <v>218</v>
      </c>
      <c r="E1025" s="248" t="s">
        <v>1</v>
      </c>
      <c r="F1025" s="249" t="s">
        <v>222</v>
      </c>
      <c r="G1025" s="246"/>
      <c r="H1025" s="248" t="s">
        <v>1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5" t="s">
        <v>218</v>
      </c>
      <c r="AU1025" s="255" t="s">
        <v>85</v>
      </c>
      <c r="AV1025" s="13" t="s">
        <v>83</v>
      </c>
      <c r="AW1025" s="13" t="s">
        <v>32</v>
      </c>
      <c r="AX1025" s="13" t="s">
        <v>76</v>
      </c>
      <c r="AY1025" s="255" t="s">
        <v>205</v>
      </c>
    </row>
    <row r="1026" s="14" customFormat="1">
      <c r="A1026" s="14"/>
      <c r="B1026" s="256"/>
      <c r="C1026" s="257"/>
      <c r="D1026" s="247" t="s">
        <v>218</v>
      </c>
      <c r="E1026" s="258" t="s">
        <v>1</v>
      </c>
      <c r="F1026" s="259" t="s">
        <v>3351</v>
      </c>
      <c r="G1026" s="257"/>
      <c r="H1026" s="260">
        <v>3</v>
      </c>
      <c r="I1026" s="261"/>
      <c r="J1026" s="257"/>
      <c r="K1026" s="257"/>
      <c r="L1026" s="262"/>
      <c r="M1026" s="263"/>
      <c r="N1026" s="264"/>
      <c r="O1026" s="264"/>
      <c r="P1026" s="264"/>
      <c r="Q1026" s="264"/>
      <c r="R1026" s="264"/>
      <c r="S1026" s="264"/>
      <c r="T1026" s="265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66" t="s">
        <v>218</v>
      </c>
      <c r="AU1026" s="266" t="s">
        <v>85</v>
      </c>
      <c r="AV1026" s="14" t="s">
        <v>85</v>
      </c>
      <c r="AW1026" s="14" t="s">
        <v>32</v>
      </c>
      <c r="AX1026" s="14" t="s">
        <v>76</v>
      </c>
      <c r="AY1026" s="266" t="s">
        <v>205</v>
      </c>
    </row>
    <row r="1027" s="15" customFormat="1">
      <c r="A1027" s="15"/>
      <c r="B1027" s="267"/>
      <c r="C1027" s="268"/>
      <c r="D1027" s="247" t="s">
        <v>218</v>
      </c>
      <c r="E1027" s="269" t="s">
        <v>1</v>
      </c>
      <c r="F1027" s="270" t="s">
        <v>229</v>
      </c>
      <c r="G1027" s="268"/>
      <c r="H1027" s="271">
        <v>3</v>
      </c>
      <c r="I1027" s="272"/>
      <c r="J1027" s="268"/>
      <c r="K1027" s="268"/>
      <c r="L1027" s="273"/>
      <c r="M1027" s="274"/>
      <c r="N1027" s="275"/>
      <c r="O1027" s="275"/>
      <c r="P1027" s="275"/>
      <c r="Q1027" s="275"/>
      <c r="R1027" s="275"/>
      <c r="S1027" s="275"/>
      <c r="T1027" s="276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T1027" s="277" t="s">
        <v>218</v>
      </c>
      <c r="AU1027" s="277" t="s">
        <v>85</v>
      </c>
      <c r="AV1027" s="15" t="s">
        <v>213</v>
      </c>
      <c r="AW1027" s="15" t="s">
        <v>32</v>
      </c>
      <c r="AX1027" s="15" t="s">
        <v>83</v>
      </c>
      <c r="AY1027" s="277" t="s">
        <v>205</v>
      </c>
    </row>
    <row r="1028" s="2" customFormat="1" ht="21.75" customHeight="1">
      <c r="A1028" s="39"/>
      <c r="B1028" s="40"/>
      <c r="C1028" s="227" t="s">
        <v>1128</v>
      </c>
      <c r="D1028" s="227" t="s">
        <v>208</v>
      </c>
      <c r="E1028" s="228" t="s">
        <v>3525</v>
      </c>
      <c r="F1028" s="229" t="s">
        <v>3526</v>
      </c>
      <c r="G1028" s="230" t="s">
        <v>3145</v>
      </c>
      <c r="H1028" s="231">
        <v>23</v>
      </c>
      <c r="I1028" s="232"/>
      <c r="J1028" s="233">
        <f>ROUND(I1028*H1028,2)</f>
        <v>0</v>
      </c>
      <c r="K1028" s="229" t="s">
        <v>212</v>
      </c>
      <c r="L1028" s="45"/>
      <c r="M1028" s="234" t="s">
        <v>1</v>
      </c>
      <c r="N1028" s="235" t="s">
        <v>41</v>
      </c>
      <c r="O1028" s="92"/>
      <c r="P1028" s="236">
        <f>O1028*H1028</f>
        <v>0</v>
      </c>
      <c r="Q1028" s="236">
        <v>9.0000000000000006E-05</v>
      </c>
      <c r="R1028" s="236">
        <f>Q1028*H1028</f>
        <v>0.0020700000000000002</v>
      </c>
      <c r="S1028" s="236">
        <v>0</v>
      </c>
      <c r="T1028" s="237">
        <f>S1028*H1028</f>
        <v>0</v>
      </c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R1028" s="238" t="s">
        <v>303</v>
      </c>
      <c r="AT1028" s="238" t="s">
        <v>208</v>
      </c>
      <c r="AU1028" s="238" t="s">
        <v>85</v>
      </c>
      <c r="AY1028" s="18" t="s">
        <v>205</v>
      </c>
      <c r="BE1028" s="239">
        <f>IF(N1028="základní",J1028,0)</f>
        <v>0</v>
      </c>
      <c r="BF1028" s="239">
        <f>IF(N1028="snížená",J1028,0)</f>
        <v>0</v>
      </c>
      <c r="BG1028" s="239">
        <f>IF(N1028="zákl. přenesená",J1028,0)</f>
        <v>0</v>
      </c>
      <c r="BH1028" s="239">
        <f>IF(N1028="sníž. přenesená",J1028,0)</f>
        <v>0</v>
      </c>
      <c r="BI1028" s="239">
        <f>IF(N1028="nulová",J1028,0)</f>
        <v>0</v>
      </c>
      <c r="BJ1028" s="18" t="s">
        <v>83</v>
      </c>
      <c r="BK1028" s="239">
        <f>ROUND(I1028*H1028,2)</f>
        <v>0</v>
      </c>
      <c r="BL1028" s="18" t="s">
        <v>303</v>
      </c>
      <c r="BM1028" s="238" t="s">
        <v>3527</v>
      </c>
    </row>
    <row r="1029" s="2" customFormat="1">
      <c r="A1029" s="39"/>
      <c r="B1029" s="40"/>
      <c r="C1029" s="41"/>
      <c r="D1029" s="240" t="s">
        <v>216</v>
      </c>
      <c r="E1029" s="41"/>
      <c r="F1029" s="241" t="s">
        <v>3528</v>
      </c>
      <c r="G1029" s="41"/>
      <c r="H1029" s="41"/>
      <c r="I1029" s="242"/>
      <c r="J1029" s="41"/>
      <c r="K1029" s="41"/>
      <c r="L1029" s="45"/>
      <c r="M1029" s="243"/>
      <c r="N1029" s="244"/>
      <c r="O1029" s="92"/>
      <c r="P1029" s="92"/>
      <c r="Q1029" s="92"/>
      <c r="R1029" s="92"/>
      <c r="S1029" s="92"/>
      <c r="T1029" s="93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T1029" s="18" t="s">
        <v>216</v>
      </c>
      <c r="AU1029" s="18" t="s">
        <v>85</v>
      </c>
    </row>
    <row r="1030" s="13" customFormat="1">
      <c r="A1030" s="13"/>
      <c r="B1030" s="245"/>
      <c r="C1030" s="246"/>
      <c r="D1030" s="247" t="s">
        <v>218</v>
      </c>
      <c r="E1030" s="248" t="s">
        <v>1</v>
      </c>
      <c r="F1030" s="249" t="s">
        <v>554</v>
      </c>
      <c r="G1030" s="246"/>
      <c r="H1030" s="248" t="s">
        <v>1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5" t="s">
        <v>218</v>
      </c>
      <c r="AU1030" s="255" t="s">
        <v>85</v>
      </c>
      <c r="AV1030" s="13" t="s">
        <v>83</v>
      </c>
      <c r="AW1030" s="13" t="s">
        <v>32</v>
      </c>
      <c r="AX1030" s="13" t="s">
        <v>76</v>
      </c>
      <c r="AY1030" s="255" t="s">
        <v>205</v>
      </c>
    </row>
    <row r="1031" s="13" customFormat="1">
      <c r="A1031" s="13"/>
      <c r="B1031" s="245"/>
      <c r="C1031" s="246"/>
      <c r="D1031" s="247" t="s">
        <v>218</v>
      </c>
      <c r="E1031" s="248" t="s">
        <v>1</v>
      </c>
      <c r="F1031" s="249" t="s">
        <v>3306</v>
      </c>
      <c r="G1031" s="246"/>
      <c r="H1031" s="248" t="s">
        <v>1</v>
      </c>
      <c r="I1031" s="250"/>
      <c r="J1031" s="246"/>
      <c r="K1031" s="246"/>
      <c r="L1031" s="251"/>
      <c r="M1031" s="252"/>
      <c r="N1031" s="253"/>
      <c r="O1031" s="253"/>
      <c r="P1031" s="253"/>
      <c r="Q1031" s="253"/>
      <c r="R1031" s="253"/>
      <c r="S1031" s="253"/>
      <c r="T1031" s="254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55" t="s">
        <v>218</v>
      </c>
      <c r="AU1031" s="255" t="s">
        <v>85</v>
      </c>
      <c r="AV1031" s="13" t="s">
        <v>83</v>
      </c>
      <c r="AW1031" s="13" t="s">
        <v>32</v>
      </c>
      <c r="AX1031" s="13" t="s">
        <v>76</v>
      </c>
      <c r="AY1031" s="255" t="s">
        <v>205</v>
      </c>
    </row>
    <row r="1032" s="13" customFormat="1">
      <c r="A1032" s="13"/>
      <c r="B1032" s="245"/>
      <c r="C1032" s="246"/>
      <c r="D1032" s="247" t="s">
        <v>218</v>
      </c>
      <c r="E1032" s="248" t="s">
        <v>1</v>
      </c>
      <c r="F1032" s="249" t="s">
        <v>222</v>
      </c>
      <c r="G1032" s="246"/>
      <c r="H1032" s="248" t="s">
        <v>1</v>
      </c>
      <c r="I1032" s="250"/>
      <c r="J1032" s="246"/>
      <c r="K1032" s="246"/>
      <c r="L1032" s="251"/>
      <c r="M1032" s="252"/>
      <c r="N1032" s="253"/>
      <c r="O1032" s="253"/>
      <c r="P1032" s="253"/>
      <c r="Q1032" s="253"/>
      <c r="R1032" s="253"/>
      <c r="S1032" s="253"/>
      <c r="T1032" s="254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55" t="s">
        <v>218</v>
      </c>
      <c r="AU1032" s="255" t="s">
        <v>85</v>
      </c>
      <c r="AV1032" s="13" t="s">
        <v>83</v>
      </c>
      <c r="AW1032" s="13" t="s">
        <v>32</v>
      </c>
      <c r="AX1032" s="13" t="s">
        <v>76</v>
      </c>
      <c r="AY1032" s="255" t="s">
        <v>205</v>
      </c>
    </row>
    <row r="1033" s="13" customFormat="1">
      <c r="A1033" s="13"/>
      <c r="B1033" s="245"/>
      <c r="C1033" s="246"/>
      <c r="D1033" s="247" t="s">
        <v>218</v>
      </c>
      <c r="E1033" s="248" t="s">
        <v>1</v>
      </c>
      <c r="F1033" s="249" t="s">
        <v>3073</v>
      </c>
      <c r="G1033" s="246"/>
      <c r="H1033" s="248" t="s">
        <v>1</v>
      </c>
      <c r="I1033" s="250"/>
      <c r="J1033" s="246"/>
      <c r="K1033" s="246"/>
      <c r="L1033" s="251"/>
      <c r="M1033" s="252"/>
      <c r="N1033" s="253"/>
      <c r="O1033" s="253"/>
      <c r="P1033" s="253"/>
      <c r="Q1033" s="253"/>
      <c r="R1033" s="253"/>
      <c r="S1033" s="253"/>
      <c r="T1033" s="254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5" t="s">
        <v>218</v>
      </c>
      <c r="AU1033" s="255" t="s">
        <v>85</v>
      </c>
      <c r="AV1033" s="13" t="s">
        <v>83</v>
      </c>
      <c r="AW1033" s="13" t="s">
        <v>32</v>
      </c>
      <c r="AX1033" s="13" t="s">
        <v>76</v>
      </c>
      <c r="AY1033" s="255" t="s">
        <v>205</v>
      </c>
    </row>
    <row r="1034" s="13" customFormat="1">
      <c r="A1034" s="13"/>
      <c r="B1034" s="245"/>
      <c r="C1034" s="246"/>
      <c r="D1034" s="247" t="s">
        <v>218</v>
      </c>
      <c r="E1034" s="248" t="s">
        <v>1</v>
      </c>
      <c r="F1034" s="249" t="s">
        <v>222</v>
      </c>
      <c r="G1034" s="246"/>
      <c r="H1034" s="248" t="s">
        <v>1</v>
      </c>
      <c r="I1034" s="250"/>
      <c r="J1034" s="246"/>
      <c r="K1034" s="246"/>
      <c r="L1034" s="251"/>
      <c r="M1034" s="252"/>
      <c r="N1034" s="253"/>
      <c r="O1034" s="253"/>
      <c r="P1034" s="253"/>
      <c r="Q1034" s="253"/>
      <c r="R1034" s="253"/>
      <c r="S1034" s="253"/>
      <c r="T1034" s="254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5" t="s">
        <v>218</v>
      </c>
      <c r="AU1034" s="255" t="s">
        <v>85</v>
      </c>
      <c r="AV1034" s="13" t="s">
        <v>83</v>
      </c>
      <c r="AW1034" s="13" t="s">
        <v>32</v>
      </c>
      <c r="AX1034" s="13" t="s">
        <v>76</v>
      </c>
      <c r="AY1034" s="255" t="s">
        <v>205</v>
      </c>
    </row>
    <row r="1035" s="14" customFormat="1">
      <c r="A1035" s="14"/>
      <c r="B1035" s="256"/>
      <c r="C1035" s="257"/>
      <c r="D1035" s="247" t="s">
        <v>218</v>
      </c>
      <c r="E1035" s="258" t="s">
        <v>1</v>
      </c>
      <c r="F1035" s="259" t="s">
        <v>3348</v>
      </c>
      <c r="G1035" s="257"/>
      <c r="H1035" s="260">
        <v>5</v>
      </c>
      <c r="I1035" s="261"/>
      <c r="J1035" s="257"/>
      <c r="K1035" s="257"/>
      <c r="L1035" s="262"/>
      <c r="M1035" s="263"/>
      <c r="N1035" s="264"/>
      <c r="O1035" s="264"/>
      <c r="P1035" s="264"/>
      <c r="Q1035" s="264"/>
      <c r="R1035" s="264"/>
      <c r="S1035" s="264"/>
      <c r="T1035" s="265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66" t="s">
        <v>218</v>
      </c>
      <c r="AU1035" s="266" t="s">
        <v>85</v>
      </c>
      <c r="AV1035" s="14" t="s">
        <v>85</v>
      </c>
      <c r="AW1035" s="14" t="s">
        <v>32</v>
      </c>
      <c r="AX1035" s="14" t="s">
        <v>76</v>
      </c>
      <c r="AY1035" s="266" t="s">
        <v>205</v>
      </c>
    </row>
    <row r="1036" s="14" customFormat="1">
      <c r="A1036" s="14"/>
      <c r="B1036" s="256"/>
      <c r="C1036" s="257"/>
      <c r="D1036" s="247" t="s">
        <v>218</v>
      </c>
      <c r="E1036" s="258" t="s">
        <v>1</v>
      </c>
      <c r="F1036" s="259" t="s">
        <v>3352</v>
      </c>
      <c r="G1036" s="257"/>
      <c r="H1036" s="260">
        <v>10</v>
      </c>
      <c r="I1036" s="261"/>
      <c r="J1036" s="257"/>
      <c r="K1036" s="257"/>
      <c r="L1036" s="262"/>
      <c r="M1036" s="263"/>
      <c r="N1036" s="264"/>
      <c r="O1036" s="264"/>
      <c r="P1036" s="264"/>
      <c r="Q1036" s="264"/>
      <c r="R1036" s="264"/>
      <c r="S1036" s="264"/>
      <c r="T1036" s="265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66" t="s">
        <v>218</v>
      </c>
      <c r="AU1036" s="266" t="s">
        <v>85</v>
      </c>
      <c r="AV1036" s="14" t="s">
        <v>85</v>
      </c>
      <c r="AW1036" s="14" t="s">
        <v>32</v>
      </c>
      <c r="AX1036" s="14" t="s">
        <v>76</v>
      </c>
      <c r="AY1036" s="266" t="s">
        <v>205</v>
      </c>
    </row>
    <row r="1037" s="14" customFormat="1">
      <c r="A1037" s="14"/>
      <c r="B1037" s="256"/>
      <c r="C1037" s="257"/>
      <c r="D1037" s="247" t="s">
        <v>218</v>
      </c>
      <c r="E1037" s="258" t="s">
        <v>1</v>
      </c>
      <c r="F1037" s="259" t="s">
        <v>3457</v>
      </c>
      <c r="G1037" s="257"/>
      <c r="H1037" s="260">
        <v>5</v>
      </c>
      <c r="I1037" s="261"/>
      <c r="J1037" s="257"/>
      <c r="K1037" s="257"/>
      <c r="L1037" s="262"/>
      <c r="M1037" s="263"/>
      <c r="N1037" s="264"/>
      <c r="O1037" s="264"/>
      <c r="P1037" s="264"/>
      <c r="Q1037" s="264"/>
      <c r="R1037" s="264"/>
      <c r="S1037" s="264"/>
      <c r="T1037" s="265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66" t="s">
        <v>218</v>
      </c>
      <c r="AU1037" s="266" t="s">
        <v>85</v>
      </c>
      <c r="AV1037" s="14" t="s">
        <v>85</v>
      </c>
      <c r="AW1037" s="14" t="s">
        <v>32</v>
      </c>
      <c r="AX1037" s="14" t="s">
        <v>76</v>
      </c>
      <c r="AY1037" s="266" t="s">
        <v>205</v>
      </c>
    </row>
    <row r="1038" s="14" customFormat="1">
      <c r="A1038" s="14"/>
      <c r="B1038" s="256"/>
      <c r="C1038" s="257"/>
      <c r="D1038" s="247" t="s">
        <v>218</v>
      </c>
      <c r="E1038" s="258" t="s">
        <v>1</v>
      </c>
      <c r="F1038" s="259" t="s">
        <v>3529</v>
      </c>
      <c r="G1038" s="257"/>
      <c r="H1038" s="260">
        <v>1</v>
      </c>
      <c r="I1038" s="261"/>
      <c r="J1038" s="257"/>
      <c r="K1038" s="257"/>
      <c r="L1038" s="262"/>
      <c r="M1038" s="263"/>
      <c r="N1038" s="264"/>
      <c r="O1038" s="264"/>
      <c r="P1038" s="264"/>
      <c r="Q1038" s="264"/>
      <c r="R1038" s="264"/>
      <c r="S1038" s="264"/>
      <c r="T1038" s="265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66" t="s">
        <v>218</v>
      </c>
      <c r="AU1038" s="266" t="s">
        <v>85</v>
      </c>
      <c r="AV1038" s="14" t="s">
        <v>85</v>
      </c>
      <c r="AW1038" s="14" t="s">
        <v>32</v>
      </c>
      <c r="AX1038" s="14" t="s">
        <v>76</v>
      </c>
      <c r="AY1038" s="266" t="s">
        <v>205</v>
      </c>
    </row>
    <row r="1039" s="14" customFormat="1">
      <c r="A1039" s="14"/>
      <c r="B1039" s="256"/>
      <c r="C1039" s="257"/>
      <c r="D1039" s="247" t="s">
        <v>218</v>
      </c>
      <c r="E1039" s="258" t="s">
        <v>1</v>
      </c>
      <c r="F1039" s="259" t="s">
        <v>3530</v>
      </c>
      <c r="G1039" s="257"/>
      <c r="H1039" s="260">
        <v>2</v>
      </c>
      <c r="I1039" s="261"/>
      <c r="J1039" s="257"/>
      <c r="K1039" s="257"/>
      <c r="L1039" s="262"/>
      <c r="M1039" s="263"/>
      <c r="N1039" s="264"/>
      <c r="O1039" s="264"/>
      <c r="P1039" s="264"/>
      <c r="Q1039" s="264"/>
      <c r="R1039" s="264"/>
      <c r="S1039" s="264"/>
      <c r="T1039" s="265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66" t="s">
        <v>218</v>
      </c>
      <c r="AU1039" s="266" t="s">
        <v>85</v>
      </c>
      <c r="AV1039" s="14" t="s">
        <v>85</v>
      </c>
      <c r="AW1039" s="14" t="s">
        <v>32</v>
      </c>
      <c r="AX1039" s="14" t="s">
        <v>76</v>
      </c>
      <c r="AY1039" s="266" t="s">
        <v>205</v>
      </c>
    </row>
    <row r="1040" s="15" customFormat="1">
      <c r="A1040" s="15"/>
      <c r="B1040" s="267"/>
      <c r="C1040" s="268"/>
      <c r="D1040" s="247" t="s">
        <v>218</v>
      </c>
      <c r="E1040" s="269" t="s">
        <v>1</v>
      </c>
      <c r="F1040" s="270" t="s">
        <v>229</v>
      </c>
      <c r="G1040" s="268"/>
      <c r="H1040" s="271">
        <v>23</v>
      </c>
      <c r="I1040" s="272"/>
      <c r="J1040" s="268"/>
      <c r="K1040" s="268"/>
      <c r="L1040" s="273"/>
      <c r="M1040" s="274"/>
      <c r="N1040" s="275"/>
      <c r="O1040" s="275"/>
      <c r="P1040" s="275"/>
      <c r="Q1040" s="275"/>
      <c r="R1040" s="275"/>
      <c r="S1040" s="275"/>
      <c r="T1040" s="276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T1040" s="277" t="s">
        <v>218</v>
      </c>
      <c r="AU1040" s="277" t="s">
        <v>85</v>
      </c>
      <c r="AV1040" s="15" t="s">
        <v>213</v>
      </c>
      <c r="AW1040" s="15" t="s">
        <v>32</v>
      </c>
      <c r="AX1040" s="15" t="s">
        <v>83</v>
      </c>
      <c r="AY1040" s="277" t="s">
        <v>205</v>
      </c>
    </row>
    <row r="1041" s="2" customFormat="1" ht="24.15" customHeight="1">
      <c r="A1041" s="39"/>
      <c r="B1041" s="40"/>
      <c r="C1041" s="289" t="s">
        <v>1133</v>
      </c>
      <c r="D1041" s="289" t="s">
        <v>386</v>
      </c>
      <c r="E1041" s="290" t="s">
        <v>3531</v>
      </c>
      <c r="F1041" s="291" t="s">
        <v>3532</v>
      </c>
      <c r="G1041" s="292" t="s">
        <v>547</v>
      </c>
      <c r="H1041" s="293">
        <v>23</v>
      </c>
      <c r="I1041" s="294"/>
      <c r="J1041" s="295">
        <f>ROUND(I1041*H1041,2)</f>
        <v>0</v>
      </c>
      <c r="K1041" s="291" t="s">
        <v>212</v>
      </c>
      <c r="L1041" s="296"/>
      <c r="M1041" s="297" t="s">
        <v>1</v>
      </c>
      <c r="N1041" s="298" t="s">
        <v>41</v>
      </c>
      <c r="O1041" s="92"/>
      <c r="P1041" s="236">
        <f>O1041*H1041</f>
        <v>0</v>
      </c>
      <c r="Q1041" s="236">
        <v>0.00031</v>
      </c>
      <c r="R1041" s="236">
        <f>Q1041*H1041</f>
        <v>0.0071300000000000001</v>
      </c>
      <c r="S1041" s="236">
        <v>0</v>
      </c>
      <c r="T1041" s="237">
        <f>S1041*H1041</f>
        <v>0</v>
      </c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R1041" s="238" t="s">
        <v>473</v>
      </c>
      <c r="AT1041" s="238" t="s">
        <v>386</v>
      </c>
      <c r="AU1041" s="238" t="s">
        <v>85</v>
      </c>
      <c r="AY1041" s="18" t="s">
        <v>205</v>
      </c>
      <c r="BE1041" s="239">
        <f>IF(N1041="základní",J1041,0)</f>
        <v>0</v>
      </c>
      <c r="BF1041" s="239">
        <f>IF(N1041="snížená",J1041,0)</f>
        <v>0</v>
      </c>
      <c r="BG1041" s="239">
        <f>IF(N1041="zákl. přenesená",J1041,0)</f>
        <v>0</v>
      </c>
      <c r="BH1041" s="239">
        <f>IF(N1041="sníž. přenesená",J1041,0)</f>
        <v>0</v>
      </c>
      <c r="BI1041" s="239">
        <f>IF(N1041="nulová",J1041,0)</f>
        <v>0</v>
      </c>
      <c r="BJ1041" s="18" t="s">
        <v>83</v>
      </c>
      <c r="BK1041" s="239">
        <f>ROUND(I1041*H1041,2)</f>
        <v>0</v>
      </c>
      <c r="BL1041" s="18" t="s">
        <v>303</v>
      </c>
      <c r="BM1041" s="238" t="s">
        <v>3533</v>
      </c>
    </row>
    <row r="1042" s="2" customFormat="1" ht="24.15" customHeight="1">
      <c r="A1042" s="39"/>
      <c r="B1042" s="40"/>
      <c r="C1042" s="289" t="s">
        <v>1140</v>
      </c>
      <c r="D1042" s="289" t="s">
        <v>386</v>
      </c>
      <c r="E1042" s="290" t="s">
        <v>3534</v>
      </c>
      <c r="F1042" s="291" t="s">
        <v>3535</v>
      </c>
      <c r="G1042" s="292" t="s">
        <v>255</v>
      </c>
      <c r="H1042" s="293">
        <v>11.5</v>
      </c>
      <c r="I1042" s="294"/>
      <c r="J1042" s="295">
        <f>ROUND(I1042*H1042,2)</f>
        <v>0</v>
      </c>
      <c r="K1042" s="291" t="s">
        <v>212</v>
      </c>
      <c r="L1042" s="296"/>
      <c r="M1042" s="297" t="s">
        <v>1</v>
      </c>
      <c r="N1042" s="298" t="s">
        <v>41</v>
      </c>
      <c r="O1042" s="92"/>
      <c r="P1042" s="236">
        <f>O1042*H1042</f>
        <v>0</v>
      </c>
      <c r="Q1042" s="236">
        <v>0.00018000000000000001</v>
      </c>
      <c r="R1042" s="236">
        <f>Q1042*H1042</f>
        <v>0.0020700000000000002</v>
      </c>
      <c r="S1042" s="236">
        <v>0</v>
      </c>
      <c r="T1042" s="237">
        <f>S1042*H1042</f>
        <v>0</v>
      </c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R1042" s="238" t="s">
        <v>473</v>
      </c>
      <c r="AT1042" s="238" t="s">
        <v>386</v>
      </c>
      <c r="AU1042" s="238" t="s">
        <v>85</v>
      </c>
      <c r="AY1042" s="18" t="s">
        <v>205</v>
      </c>
      <c r="BE1042" s="239">
        <f>IF(N1042="základní",J1042,0)</f>
        <v>0</v>
      </c>
      <c r="BF1042" s="239">
        <f>IF(N1042="snížená",J1042,0)</f>
        <v>0</v>
      </c>
      <c r="BG1042" s="239">
        <f>IF(N1042="zákl. přenesená",J1042,0)</f>
        <v>0</v>
      </c>
      <c r="BH1042" s="239">
        <f>IF(N1042="sníž. přenesená",J1042,0)</f>
        <v>0</v>
      </c>
      <c r="BI1042" s="239">
        <f>IF(N1042="nulová",J1042,0)</f>
        <v>0</v>
      </c>
      <c r="BJ1042" s="18" t="s">
        <v>83</v>
      </c>
      <c r="BK1042" s="239">
        <f>ROUND(I1042*H1042,2)</f>
        <v>0</v>
      </c>
      <c r="BL1042" s="18" t="s">
        <v>303</v>
      </c>
      <c r="BM1042" s="238" t="s">
        <v>3536</v>
      </c>
    </row>
    <row r="1043" s="14" customFormat="1">
      <c r="A1043" s="14"/>
      <c r="B1043" s="256"/>
      <c r="C1043" s="257"/>
      <c r="D1043" s="247" t="s">
        <v>218</v>
      </c>
      <c r="E1043" s="257"/>
      <c r="F1043" s="259" t="s">
        <v>3537</v>
      </c>
      <c r="G1043" s="257"/>
      <c r="H1043" s="260">
        <v>11.5</v>
      </c>
      <c r="I1043" s="261"/>
      <c r="J1043" s="257"/>
      <c r="K1043" s="257"/>
      <c r="L1043" s="262"/>
      <c r="M1043" s="263"/>
      <c r="N1043" s="264"/>
      <c r="O1043" s="264"/>
      <c r="P1043" s="264"/>
      <c r="Q1043" s="264"/>
      <c r="R1043" s="264"/>
      <c r="S1043" s="264"/>
      <c r="T1043" s="265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66" t="s">
        <v>218</v>
      </c>
      <c r="AU1043" s="266" t="s">
        <v>85</v>
      </c>
      <c r="AV1043" s="14" t="s">
        <v>85</v>
      </c>
      <c r="AW1043" s="14" t="s">
        <v>4</v>
      </c>
      <c r="AX1043" s="14" t="s">
        <v>83</v>
      </c>
      <c r="AY1043" s="266" t="s">
        <v>205</v>
      </c>
    </row>
    <row r="1044" s="2" customFormat="1" ht="21.75" customHeight="1">
      <c r="A1044" s="39"/>
      <c r="B1044" s="40"/>
      <c r="C1044" s="227" t="s">
        <v>1145</v>
      </c>
      <c r="D1044" s="227" t="s">
        <v>208</v>
      </c>
      <c r="E1044" s="228" t="s">
        <v>3538</v>
      </c>
      <c r="F1044" s="229" t="s">
        <v>3539</v>
      </c>
      <c r="G1044" s="230" t="s">
        <v>547</v>
      </c>
      <c r="H1044" s="231">
        <v>1</v>
      </c>
      <c r="I1044" s="232"/>
      <c r="J1044" s="233">
        <f>ROUND(I1044*H1044,2)</f>
        <v>0</v>
      </c>
      <c r="K1044" s="229" t="s">
        <v>212</v>
      </c>
      <c r="L1044" s="45"/>
      <c r="M1044" s="234" t="s">
        <v>1</v>
      </c>
      <c r="N1044" s="235" t="s">
        <v>41</v>
      </c>
      <c r="O1044" s="92"/>
      <c r="P1044" s="236">
        <f>O1044*H1044</f>
        <v>0</v>
      </c>
      <c r="Q1044" s="236">
        <v>0.00016000000000000001</v>
      </c>
      <c r="R1044" s="236">
        <f>Q1044*H1044</f>
        <v>0.00016000000000000001</v>
      </c>
      <c r="S1044" s="236">
        <v>0</v>
      </c>
      <c r="T1044" s="237">
        <f>S1044*H1044</f>
        <v>0</v>
      </c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R1044" s="238" t="s">
        <v>303</v>
      </c>
      <c r="AT1044" s="238" t="s">
        <v>208</v>
      </c>
      <c r="AU1044" s="238" t="s">
        <v>85</v>
      </c>
      <c r="AY1044" s="18" t="s">
        <v>205</v>
      </c>
      <c r="BE1044" s="239">
        <f>IF(N1044="základní",J1044,0)</f>
        <v>0</v>
      </c>
      <c r="BF1044" s="239">
        <f>IF(N1044="snížená",J1044,0)</f>
        <v>0</v>
      </c>
      <c r="BG1044" s="239">
        <f>IF(N1044="zákl. přenesená",J1044,0)</f>
        <v>0</v>
      </c>
      <c r="BH1044" s="239">
        <f>IF(N1044="sníž. přenesená",J1044,0)</f>
        <v>0</v>
      </c>
      <c r="BI1044" s="239">
        <f>IF(N1044="nulová",J1044,0)</f>
        <v>0</v>
      </c>
      <c r="BJ1044" s="18" t="s">
        <v>83</v>
      </c>
      <c r="BK1044" s="239">
        <f>ROUND(I1044*H1044,2)</f>
        <v>0</v>
      </c>
      <c r="BL1044" s="18" t="s">
        <v>303</v>
      </c>
      <c r="BM1044" s="238" t="s">
        <v>3540</v>
      </c>
    </row>
    <row r="1045" s="2" customFormat="1">
      <c r="A1045" s="39"/>
      <c r="B1045" s="40"/>
      <c r="C1045" s="41"/>
      <c r="D1045" s="240" t="s">
        <v>216</v>
      </c>
      <c r="E1045" s="41"/>
      <c r="F1045" s="241" t="s">
        <v>3541</v>
      </c>
      <c r="G1045" s="41"/>
      <c r="H1045" s="41"/>
      <c r="I1045" s="242"/>
      <c r="J1045" s="41"/>
      <c r="K1045" s="41"/>
      <c r="L1045" s="45"/>
      <c r="M1045" s="243"/>
      <c r="N1045" s="244"/>
      <c r="O1045" s="92"/>
      <c r="P1045" s="92"/>
      <c r="Q1045" s="92"/>
      <c r="R1045" s="92"/>
      <c r="S1045" s="92"/>
      <c r="T1045" s="93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T1045" s="18" t="s">
        <v>216</v>
      </c>
      <c r="AU1045" s="18" t="s">
        <v>85</v>
      </c>
    </row>
    <row r="1046" s="13" customFormat="1">
      <c r="A1046" s="13"/>
      <c r="B1046" s="245"/>
      <c r="C1046" s="246"/>
      <c r="D1046" s="247" t="s">
        <v>218</v>
      </c>
      <c r="E1046" s="248" t="s">
        <v>1</v>
      </c>
      <c r="F1046" s="249" t="s">
        <v>3071</v>
      </c>
      <c r="G1046" s="246"/>
      <c r="H1046" s="248" t="s">
        <v>1</v>
      </c>
      <c r="I1046" s="250"/>
      <c r="J1046" s="246"/>
      <c r="K1046" s="246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5" t="s">
        <v>218</v>
      </c>
      <c r="AU1046" s="255" t="s">
        <v>85</v>
      </c>
      <c r="AV1046" s="13" t="s">
        <v>83</v>
      </c>
      <c r="AW1046" s="13" t="s">
        <v>32</v>
      </c>
      <c r="AX1046" s="13" t="s">
        <v>76</v>
      </c>
      <c r="AY1046" s="255" t="s">
        <v>205</v>
      </c>
    </row>
    <row r="1047" s="13" customFormat="1">
      <c r="A1047" s="13"/>
      <c r="B1047" s="245"/>
      <c r="C1047" s="246"/>
      <c r="D1047" s="247" t="s">
        <v>218</v>
      </c>
      <c r="E1047" s="248" t="s">
        <v>1</v>
      </c>
      <c r="F1047" s="249" t="s">
        <v>3072</v>
      </c>
      <c r="G1047" s="246"/>
      <c r="H1047" s="248" t="s">
        <v>1</v>
      </c>
      <c r="I1047" s="250"/>
      <c r="J1047" s="246"/>
      <c r="K1047" s="246"/>
      <c r="L1047" s="251"/>
      <c r="M1047" s="252"/>
      <c r="N1047" s="253"/>
      <c r="O1047" s="253"/>
      <c r="P1047" s="253"/>
      <c r="Q1047" s="253"/>
      <c r="R1047" s="253"/>
      <c r="S1047" s="253"/>
      <c r="T1047" s="254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5" t="s">
        <v>218</v>
      </c>
      <c r="AU1047" s="255" t="s">
        <v>85</v>
      </c>
      <c r="AV1047" s="13" t="s">
        <v>83</v>
      </c>
      <c r="AW1047" s="13" t="s">
        <v>32</v>
      </c>
      <c r="AX1047" s="13" t="s">
        <v>76</v>
      </c>
      <c r="AY1047" s="255" t="s">
        <v>205</v>
      </c>
    </row>
    <row r="1048" s="13" customFormat="1">
      <c r="A1048" s="13"/>
      <c r="B1048" s="245"/>
      <c r="C1048" s="246"/>
      <c r="D1048" s="247" t="s">
        <v>218</v>
      </c>
      <c r="E1048" s="248" t="s">
        <v>1</v>
      </c>
      <c r="F1048" s="249" t="s">
        <v>222</v>
      </c>
      <c r="G1048" s="246"/>
      <c r="H1048" s="248" t="s">
        <v>1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55" t="s">
        <v>218</v>
      </c>
      <c r="AU1048" s="255" t="s">
        <v>85</v>
      </c>
      <c r="AV1048" s="13" t="s">
        <v>83</v>
      </c>
      <c r="AW1048" s="13" t="s">
        <v>32</v>
      </c>
      <c r="AX1048" s="13" t="s">
        <v>76</v>
      </c>
      <c r="AY1048" s="255" t="s">
        <v>205</v>
      </c>
    </row>
    <row r="1049" s="13" customFormat="1">
      <c r="A1049" s="13"/>
      <c r="B1049" s="245"/>
      <c r="C1049" s="246"/>
      <c r="D1049" s="247" t="s">
        <v>218</v>
      </c>
      <c r="E1049" s="248" t="s">
        <v>1</v>
      </c>
      <c r="F1049" s="249" t="s">
        <v>3073</v>
      </c>
      <c r="G1049" s="246"/>
      <c r="H1049" s="248" t="s">
        <v>1</v>
      </c>
      <c r="I1049" s="250"/>
      <c r="J1049" s="246"/>
      <c r="K1049" s="246"/>
      <c r="L1049" s="251"/>
      <c r="M1049" s="252"/>
      <c r="N1049" s="253"/>
      <c r="O1049" s="253"/>
      <c r="P1049" s="253"/>
      <c r="Q1049" s="253"/>
      <c r="R1049" s="253"/>
      <c r="S1049" s="253"/>
      <c r="T1049" s="254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5" t="s">
        <v>218</v>
      </c>
      <c r="AU1049" s="255" t="s">
        <v>85</v>
      </c>
      <c r="AV1049" s="13" t="s">
        <v>83</v>
      </c>
      <c r="AW1049" s="13" t="s">
        <v>32</v>
      </c>
      <c r="AX1049" s="13" t="s">
        <v>76</v>
      </c>
      <c r="AY1049" s="255" t="s">
        <v>205</v>
      </c>
    </row>
    <row r="1050" s="13" customFormat="1">
      <c r="A1050" s="13"/>
      <c r="B1050" s="245"/>
      <c r="C1050" s="246"/>
      <c r="D1050" s="247" t="s">
        <v>218</v>
      </c>
      <c r="E1050" s="248" t="s">
        <v>1</v>
      </c>
      <c r="F1050" s="249" t="s">
        <v>3260</v>
      </c>
      <c r="G1050" s="246"/>
      <c r="H1050" s="248" t="s">
        <v>1</v>
      </c>
      <c r="I1050" s="250"/>
      <c r="J1050" s="246"/>
      <c r="K1050" s="246"/>
      <c r="L1050" s="251"/>
      <c r="M1050" s="252"/>
      <c r="N1050" s="253"/>
      <c r="O1050" s="253"/>
      <c r="P1050" s="253"/>
      <c r="Q1050" s="253"/>
      <c r="R1050" s="253"/>
      <c r="S1050" s="253"/>
      <c r="T1050" s="254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5" t="s">
        <v>218</v>
      </c>
      <c r="AU1050" s="255" t="s">
        <v>85</v>
      </c>
      <c r="AV1050" s="13" t="s">
        <v>83</v>
      </c>
      <c r="AW1050" s="13" t="s">
        <v>32</v>
      </c>
      <c r="AX1050" s="13" t="s">
        <v>76</v>
      </c>
      <c r="AY1050" s="255" t="s">
        <v>205</v>
      </c>
    </row>
    <row r="1051" s="13" customFormat="1">
      <c r="A1051" s="13"/>
      <c r="B1051" s="245"/>
      <c r="C1051" s="246"/>
      <c r="D1051" s="247" t="s">
        <v>218</v>
      </c>
      <c r="E1051" s="248" t="s">
        <v>1</v>
      </c>
      <c r="F1051" s="249" t="s">
        <v>222</v>
      </c>
      <c r="G1051" s="246"/>
      <c r="H1051" s="248" t="s">
        <v>1</v>
      </c>
      <c r="I1051" s="250"/>
      <c r="J1051" s="246"/>
      <c r="K1051" s="246"/>
      <c r="L1051" s="251"/>
      <c r="M1051" s="252"/>
      <c r="N1051" s="253"/>
      <c r="O1051" s="253"/>
      <c r="P1051" s="253"/>
      <c r="Q1051" s="253"/>
      <c r="R1051" s="253"/>
      <c r="S1051" s="253"/>
      <c r="T1051" s="254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5" t="s">
        <v>218</v>
      </c>
      <c r="AU1051" s="255" t="s">
        <v>85</v>
      </c>
      <c r="AV1051" s="13" t="s">
        <v>83</v>
      </c>
      <c r="AW1051" s="13" t="s">
        <v>32</v>
      </c>
      <c r="AX1051" s="13" t="s">
        <v>76</v>
      </c>
      <c r="AY1051" s="255" t="s">
        <v>205</v>
      </c>
    </row>
    <row r="1052" s="14" customFormat="1">
      <c r="A1052" s="14"/>
      <c r="B1052" s="256"/>
      <c r="C1052" s="257"/>
      <c r="D1052" s="247" t="s">
        <v>218</v>
      </c>
      <c r="E1052" s="258" t="s">
        <v>1</v>
      </c>
      <c r="F1052" s="259" t="s">
        <v>3529</v>
      </c>
      <c r="G1052" s="257"/>
      <c r="H1052" s="260">
        <v>1</v>
      </c>
      <c r="I1052" s="261"/>
      <c r="J1052" s="257"/>
      <c r="K1052" s="257"/>
      <c r="L1052" s="262"/>
      <c r="M1052" s="263"/>
      <c r="N1052" s="264"/>
      <c r="O1052" s="264"/>
      <c r="P1052" s="264"/>
      <c r="Q1052" s="264"/>
      <c r="R1052" s="264"/>
      <c r="S1052" s="264"/>
      <c r="T1052" s="265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66" t="s">
        <v>218</v>
      </c>
      <c r="AU1052" s="266" t="s">
        <v>85</v>
      </c>
      <c r="AV1052" s="14" t="s">
        <v>85</v>
      </c>
      <c r="AW1052" s="14" t="s">
        <v>32</v>
      </c>
      <c r="AX1052" s="14" t="s">
        <v>76</v>
      </c>
      <c r="AY1052" s="266" t="s">
        <v>205</v>
      </c>
    </row>
    <row r="1053" s="15" customFormat="1">
      <c r="A1053" s="15"/>
      <c r="B1053" s="267"/>
      <c r="C1053" s="268"/>
      <c r="D1053" s="247" t="s">
        <v>218</v>
      </c>
      <c r="E1053" s="269" t="s">
        <v>1</v>
      </c>
      <c r="F1053" s="270" t="s">
        <v>229</v>
      </c>
      <c r="G1053" s="268"/>
      <c r="H1053" s="271">
        <v>1</v>
      </c>
      <c r="I1053" s="272"/>
      <c r="J1053" s="268"/>
      <c r="K1053" s="268"/>
      <c r="L1053" s="273"/>
      <c r="M1053" s="274"/>
      <c r="N1053" s="275"/>
      <c r="O1053" s="275"/>
      <c r="P1053" s="275"/>
      <c r="Q1053" s="275"/>
      <c r="R1053" s="275"/>
      <c r="S1053" s="275"/>
      <c r="T1053" s="276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T1053" s="277" t="s">
        <v>218</v>
      </c>
      <c r="AU1053" s="277" t="s">
        <v>85</v>
      </c>
      <c r="AV1053" s="15" t="s">
        <v>213</v>
      </c>
      <c r="AW1053" s="15" t="s">
        <v>32</v>
      </c>
      <c r="AX1053" s="15" t="s">
        <v>83</v>
      </c>
      <c r="AY1053" s="277" t="s">
        <v>205</v>
      </c>
    </row>
    <row r="1054" s="2" customFormat="1" ht="24.15" customHeight="1">
      <c r="A1054" s="39"/>
      <c r="B1054" s="40"/>
      <c r="C1054" s="289" t="s">
        <v>1150</v>
      </c>
      <c r="D1054" s="289" t="s">
        <v>386</v>
      </c>
      <c r="E1054" s="290" t="s">
        <v>3542</v>
      </c>
      <c r="F1054" s="291" t="s">
        <v>3543</v>
      </c>
      <c r="G1054" s="292" t="s">
        <v>547</v>
      </c>
      <c r="H1054" s="293">
        <v>1</v>
      </c>
      <c r="I1054" s="294"/>
      <c r="J1054" s="295">
        <f>ROUND(I1054*H1054,2)</f>
        <v>0</v>
      </c>
      <c r="K1054" s="291" t="s">
        <v>212</v>
      </c>
      <c r="L1054" s="296"/>
      <c r="M1054" s="297" t="s">
        <v>1</v>
      </c>
      <c r="N1054" s="298" t="s">
        <v>41</v>
      </c>
      <c r="O1054" s="92"/>
      <c r="P1054" s="236">
        <f>O1054*H1054</f>
        <v>0</v>
      </c>
      <c r="Q1054" s="236">
        <v>0.0018</v>
      </c>
      <c r="R1054" s="236">
        <f>Q1054*H1054</f>
        <v>0.0018</v>
      </c>
      <c r="S1054" s="236">
        <v>0</v>
      </c>
      <c r="T1054" s="237">
        <f>S1054*H1054</f>
        <v>0</v>
      </c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R1054" s="238" t="s">
        <v>473</v>
      </c>
      <c r="AT1054" s="238" t="s">
        <v>386</v>
      </c>
      <c r="AU1054" s="238" t="s">
        <v>85</v>
      </c>
      <c r="AY1054" s="18" t="s">
        <v>205</v>
      </c>
      <c r="BE1054" s="239">
        <f>IF(N1054="základní",J1054,0)</f>
        <v>0</v>
      </c>
      <c r="BF1054" s="239">
        <f>IF(N1054="snížená",J1054,0)</f>
        <v>0</v>
      </c>
      <c r="BG1054" s="239">
        <f>IF(N1054="zákl. přenesená",J1054,0)</f>
        <v>0</v>
      </c>
      <c r="BH1054" s="239">
        <f>IF(N1054="sníž. přenesená",J1054,0)</f>
        <v>0</v>
      </c>
      <c r="BI1054" s="239">
        <f>IF(N1054="nulová",J1054,0)</f>
        <v>0</v>
      </c>
      <c r="BJ1054" s="18" t="s">
        <v>83</v>
      </c>
      <c r="BK1054" s="239">
        <f>ROUND(I1054*H1054,2)</f>
        <v>0</v>
      </c>
      <c r="BL1054" s="18" t="s">
        <v>303</v>
      </c>
      <c r="BM1054" s="238" t="s">
        <v>3544</v>
      </c>
    </row>
    <row r="1055" s="2" customFormat="1" ht="24.15" customHeight="1">
      <c r="A1055" s="39"/>
      <c r="B1055" s="40"/>
      <c r="C1055" s="227" t="s">
        <v>1156</v>
      </c>
      <c r="D1055" s="227" t="s">
        <v>208</v>
      </c>
      <c r="E1055" s="228" t="s">
        <v>3545</v>
      </c>
      <c r="F1055" s="229" t="s">
        <v>3546</v>
      </c>
      <c r="G1055" s="230" t="s">
        <v>547</v>
      </c>
      <c r="H1055" s="231">
        <v>5</v>
      </c>
      <c r="I1055" s="232"/>
      <c r="J1055" s="233">
        <f>ROUND(I1055*H1055,2)</f>
        <v>0</v>
      </c>
      <c r="K1055" s="229" t="s">
        <v>212</v>
      </c>
      <c r="L1055" s="45"/>
      <c r="M1055" s="234" t="s">
        <v>1</v>
      </c>
      <c r="N1055" s="235" t="s">
        <v>41</v>
      </c>
      <c r="O1055" s="92"/>
      <c r="P1055" s="236">
        <f>O1055*H1055</f>
        <v>0</v>
      </c>
      <c r="Q1055" s="236">
        <v>4.0000000000000003E-05</v>
      </c>
      <c r="R1055" s="236">
        <f>Q1055*H1055</f>
        <v>0.00020000000000000001</v>
      </c>
      <c r="S1055" s="236">
        <v>0</v>
      </c>
      <c r="T1055" s="237">
        <f>S1055*H1055</f>
        <v>0</v>
      </c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R1055" s="238" t="s">
        <v>303</v>
      </c>
      <c r="AT1055" s="238" t="s">
        <v>208</v>
      </c>
      <c r="AU1055" s="238" t="s">
        <v>85</v>
      </c>
      <c r="AY1055" s="18" t="s">
        <v>205</v>
      </c>
      <c r="BE1055" s="239">
        <f>IF(N1055="základní",J1055,0)</f>
        <v>0</v>
      </c>
      <c r="BF1055" s="239">
        <f>IF(N1055="snížená",J1055,0)</f>
        <v>0</v>
      </c>
      <c r="BG1055" s="239">
        <f>IF(N1055="zákl. přenesená",J1055,0)</f>
        <v>0</v>
      </c>
      <c r="BH1055" s="239">
        <f>IF(N1055="sníž. přenesená",J1055,0)</f>
        <v>0</v>
      </c>
      <c r="BI1055" s="239">
        <f>IF(N1055="nulová",J1055,0)</f>
        <v>0</v>
      </c>
      <c r="BJ1055" s="18" t="s">
        <v>83</v>
      </c>
      <c r="BK1055" s="239">
        <f>ROUND(I1055*H1055,2)</f>
        <v>0</v>
      </c>
      <c r="BL1055" s="18" t="s">
        <v>303</v>
      </c>
      <c r="BM1055" s="238" t="s">
        <v>3547</v>
      </c>
    </row>
    <row r="1056" s="2" customFormat="1">
      <c r="A1056" s="39"/>
      <c r="B1056" s="40"/>
      <c r="C1056" s="41"/>
      <c r="D1056" s="240" t="s">
        <v>216</v>
      </c>
      <c r="E1056" s="41"/>
      <c r="F1056" s="241" t="s">
        <v>3548</v>
      </c>
      <c r="G1056" s="41"/>
      <c r="H1056" s="41"/>
      <c r="I1056" s="242"/>
      <c r="J1056" s="41"/>
      <c r="K1056" s="41"/>
      <c r="L1056" s="45"/>
      <c r="M1056" s="243"/>
      <c r="N1056" s="244"/>
      <c r="O1056" s="92"/>
      <c r="P1056" s="92"/>
      <c r="Q1056" s="92"/>
      <c r="R1056" s="92"/>
      <c r="S1056" s="92"/>
      <c r="T1056" s="93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T1056" s="18" t="s">
        <v>216</v>
      </c>
      <c r="AU1056" s="18" t="s">
        <v>85</v>
      </c>
    </row>
    <row r="1057" s="13" customFormat="1">
      <c r="A1057" s="13"/>
      <c r="B1057" s="245"/>
      <c r="C1057" s="246"/>
      <c r="D1057" s="247" t="s">
        <v>218</v>
      </c>
      <c r="E1057" s="248" t="s">
        <v>1</v>
      </c>
      <c r="F1057" s="249" t="s">
        <v>3071</v>
      </c>
      <c r="G1057" s="246"/>
      <c r="H1057" s="248" t="s">
        <v>1</v>
      </c>
      <c r="I1057" s="250"/>
      <c r="J1057" s="246"/>
      <c r="K1057" s="246"/>
      <c r="L1057" s="251"/>
      <c r="M1057" s="252"/>
      <c r="N1057" s="253"/>
      <c r="O1057" s="253"/>
      <c r="P1057" s="253"/>
      <c r="Q1057" s="253"/>
      <c r="R1057" s="253"/>
      <c r="S1057" s="253"/>
      <c r="T1057" s="254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5" t="s">
        <v>218</v>
      </c>
      <c r="AU1057" s="255" t="s">
        <v>85</v>
      </c>
      <c r="AV1057" s="13" t="s">
        <v>83</v>
      </c>
      <c r="AW1057" s="13" t="s">
        <v>32</v>
      </c>
      <c r="AX1057" s="13" t="s">
        <v>76</v>
      </c>
      <c r="AY1057" s="255" t="s">
        <v>205</v>
      </c>
    </row>
    <row r="1058" s="13" customFormat="1">
      <c r="A1058" s="13"/>
      <c r="B1058" s="245"/>
      <c r="C1058" s="246"/>
      <c r="D1058" s="247" t="s">
        <v>218</v>
      </c>
      <c r="E1058" s="248" t="s">
        <v>1</v>
      </c>
      <c r="F1058" s="249" t="s">
        <v>3072</v>
      </c>
      <c r="G1058" s="246"/>
      <c r="H1058" s="248" t="s">
        <v>1</v>
      </c>
      <c r="I1058" s="250"/>
      <c r="J1058" s="246"/>
      <c r="K1058" s="246"/>
      <c r="L1058" s="251"/>
      <c r="M1058" s="252"/>
      <c r="N1058" s="253"/>
      <c r="O1058" s="253"/>
      <c r="P1058" s="253"/>
      <c r="Q1058" s="253"/>
      <c r="R1058" s="253"/>
      <c r="S1058" s="253"/>
      <c r="T1058" s="254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5" t="s">
        <v>218</v>
      </c>
      <c r="AU1058" s="255" t="s">
        <v>85</v>
      </c>
      <c r="AV1058" s="13" t="s">
        <v>83</v>
      </c>
      <c r="AW1058" s="13" t="s">
        <v>32</v>
      </c>
      <c r="AX1058" s="13" t="s">
        <v>76</v>
      </c>
      <c r="AY1058" s="255" t="s">
        <v>205</v>
      </c>
    </row>
    <row r="1059" s="13" customFormat="1">
      <c r="A1059" s="13"/>
      <c r="B1059" s="245"/>
      <c r="C1059" s="246"/>
      <c r="D1059" s="247" t="s">
        <v>218</v>
      </c>
      <c r="E1059" s="248" t="s">
        <v>1</v>
      </c>
      <c r="F1059" s="249" t="s">
        <v>222</v>
      </c>
      <c r="G1059" s="246"/>
      <c r="H1059" s="248" t="s">
        <v>1</v>
      </c>
      <c r="I1059" s="250"/>
      <c r="J1059" s="246"/>
      <c r="K1059" s="246"/>
      <c r="L1059" s="251"/>
      <c r="M1059" s="252"/>
      <c r="N1059" s="253"/>
      <c r="O1059" s="253"/>
      <c r="P1059" s="253"/>
      <c r="Q1059" s="253"/>
      <c r="R1059" s="253"/>
      <c r="S1059" s="253"/>
      <c r="T1059" s="254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55" t="s">
        <v>218</v>
      </c>
      <c r="AU1059" s="255" t="s">
        <v>85</v>
      </c>
      <c r="AV1059" s="13" t="s">
        <v>83</v>
      </c>
      <c r="AW1059" s="13" t="s">
        <v>32</v>
      </c>
      <c r="AX1059" s="13" t="s">
        <v>76</v>
      </c>
      <c r="AY1059" s="255" t="s">
        <v>205</v>
      </c>
    </row>
    <row r="1060" s="13" customFormat="1">
      <c r="A1060" s="13"/>
      <c r="B1060" s="245"/>
      <c r="C1060" s="246"/>
      <c r="D1060" s="247" t="s">
        <v>218</v>
      </c>
      <c r="E1060" s="248" t="s">
        <v>1</v>
      </c>
      <c r="F1060" s="249" t="s">
        <v>3073</v>
      </c>
      <c r="G1060" s="246"/>
      <c r="H1060" s="248" t="s">
        <v>1</v>
      </c>
      <c r="I1060" s="250"/>
      <c r="J1060" s="246"/>
      <c r="K1060" s="246"/>
      <c r="L1060" s="251"/>
      <c r="M1060" s="252"/>
      <c r="N1060" s="253"/>
      <c r="O1060" s="253"/>
      <c r="P1060" s="253"/>
      <c r="Q1060" s="253"/>
      <c r="R1060" s="253"/>
      <c r="S1060" s="253"/>
      <c r="T1060" s="254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55" t="s">
        <v>218</v>
      </c>
      <c r="AU1060" s="255" t="s">
        <v>85</v>
      </c>
      <c r="AV1060" s="13" t="s">
        <v>83</v>
      </c>
      <c r="AW1060" s="13" t="s">
        <v>32</v>
      </c>
      <c r="AX1060" s="13" t="s">
        <v>76</v>
      </c>
      <c r="AY1060" s="255" t="s">
        <v>205</v>
      </c>
    </row>
    <row r="1061" s="13" customFormat="1">
      <c r="A1061" s="13"/>
      <c r="B1061" s="245"/>
      <c r="C1061" s="246"/>
      <c r="D1061" s="247" t="s">
        <v>218</v>
      </c>
      <c r="E1061" s="248" t="s">
        <v>1</v>
      </c>
      <c r="F1061" s="249" t="s">
        <v>3260</v>
      </c>
      <c r="G1061" s="246"/>
      <c r="H1061" s="248" t="s">
        <v>1</v>
      </c>
      <c r="I1061" s="250"/>
      <c r="J1061" s="246"/>
      <c r="K1061" s="246"/>
      <c r="L1061" s="251"/>
      <c r="M1061" s="252"/>
      <c r="N1061" s="253"/>
      <c r="O1061" s="253"/>
      <c r="P1061" s="253"/>
      <c r="Q1061" s="253"/>
      <c r="R1061" s="253"/>
      <c r="S1061" s="253"/>
      <c r="T1061" s="254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5" t="s">
        <v>218</v>
      </c>
      <c r="AU1061" s="255" t="s">
        <v>85</v>
      </c>
      <c r="AV1061" s="13" t="s">
        <v>83</v>
      </c>
      <c r="AW1061" s="13" t="s">
        <v>32</v>
      </c>
      <c r="AX1061" s="13" t="s">
        <v>76</v>
      </c>
      <c r="AY1061" s="255" t="s">
        <v>205</v>
      </c>
    </row>
    <row r="1062" s="13" customFormat="1">
      <c r="A1062" s="13"/>
      <c r="B1062" s="245"/>
      <c r="C1062" s="246"/>
      <c r="D1062" s="247" t="s">
        <v>218</v>
      </c>
      <c r="E1062" s="248" t="s">
        <v>1</v>
      </c>
      <c r="F1062" s="249" t="s">
        <v>222</v>
      </c>
      <c r="G1062" s="246"/>
      <c r="H1062" s="248" t="s">
        <v>1</v>
      </c>
      <c r="I1062" s="250"/>
      <c r="J1062" s="246"/>
      <c r="K1062" s="246"/>
      <c r="L1062" s="251"/>
      <c r="M1062" s="252"/>
      <c r="N1062" s="253"/>
      <c r="O1062" s="253"/>
      <c r="P1062" s="253"/>
      <c r="Q1062" s="253"/>
      <c r="R1062" s="253"/>
      <c r="S1062" s="253"/>
      <c r="T1062" s="254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55" t="s">
        <v>218</v>
      </c>
      <c r="AU1062" s="255" t="s">
        <v>85</v>
      </c>
      <c r="AV1062" s="13" t="s">
        <v>83</v>
      </c>
      <c r="AW1062" s="13" t="s">
        <v>32</v>
      </c>
      <c r="AX1062" s="13" t="s">
        <v>76</v>
      </c>
      <c r="AY1062" s="255" t="s">
        <v>205</v>
      </c>
    </row>
    <row r="1063" s="14" customFormat="1">
      <c r="A1063" s="14"/>
      <c r="B1063" s="256"/>
      <c r="C1063" s="257"/>
      <c r="D1063" s="247" t="s">
        <v>218</v>
      </c>
      <c r="E1063" s="258" t="s">
        <v>1</v>
      </c>
      <c r="F1063" s="259" t="s">
        <v>3465</v>
      </c>
      <c r="G1063" s="257"/>
      <c r="H1063" s="260">
        <v>5</v>
      </c>
      <c r="I1063" s="261"/>
      <c r="J1063" s="257"/>
      <c r="K1063" s="257"/>
      <c r="L1063" s="262"/>
      <c r="M1063" s="263"/>
      <c r="N1063" s="264"/>
      <c r="O1063" s="264"/>
      <c r="P1063" s="264"/>
      <c r="Q1063" s="264"/>
      <c r="R1063" s="264"/>
      <c r="S1063" s="264"/>
      <c r="T1063" s="265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66" t="s">
        <v>218</v>
      </c>
      <c r="AU1063" s="266" t="s">
        <v>85</v>
      </c>
      <c r="AV1063" s="14" t="s">
        <v>85</v>
      </c>
      <c r="AW1063" s="14" t="s">
        <v>32</v>
      </c>
      <c r="AX1063" s="14" t="s">
        <v>76</v>
      </c>
      <c r="AY1063" s="266" t="s">
        <v>205</v>
      </c>
    </row>
    <row r="1064" s="15" customFormat="1">
      <c r="A1064" s="15"/>
      <c r="B1064" s="267"/>
      <c r="C1064" s="268"/>
      <c r="D1064" s="247" t="s">
        <v>218</v>
      </c>
      <c r="E1064" s="269" t="s">
        <v>1</v>
      </c>
      <c r="F1064" s="270" t="s">
        <v>229</v>
      </c>
      <c r="G1064" s="268"/>
      <c r="H1064" s="271">
        <v>5</v>
      </c>
      <c r="I1064" s="272"/>
      <c r="J1064" s="268"/>
      <c r="K1064" s="268"/>
      <c r="L1064" s="273"/>
      <c r="M1064" s="274"/>
      <c r="N1064" s="275"/>
      <c r="O1064" s="275"/>
      <c r="P1064" s="275"/>
      <c r="Q1064" s="275"/>
      <c r="R1064" s="275"/>
      <c r="S1064" s="275"/>
      <c r="T1064" s="276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T1064" s="277" t="s">
        <v>218</v>
      </c>
      <c r="AU1064" s="277" t="s">
        <v>85</v>
      </c>
      <c r="AV1064" s="15" t="s">
        <v>213</v>
      </c>
      <c r="AW1064" s="15" t="s">
        <v>32</v>
      </c>
      <c r="AX1064" s="15" t="s">
        <v>83</v>
      </c>
      <c r="AY1064" s="277" t="s">
        <v>205</v>
      </c>
    </row>
    <row r="1065" s="2" customFormat="1" ht="24.15" customHeight="1">
      <c r="A1065" s="39"/>
      <c r="B1065" s="40"/>
      <c r="C1065" s="289" t="s">
        <v>1161</v>
      </c>
      <c r="D1065" s="289" t="s">
        <v>386</v>
      </c>
      <c r="E1065" s="290" t="s">
        <v>3549</v>
      </c>
      <c r="F1065" s="291" t="s">
        <v>3550</v>
      </c>
      <c r="G1065" s="292" t="s">
        <v>547</v>
      </c>
      <c r="H1065" s="293">
        <v>5</v>
      </c>
      <c r="I1065" s="294"/>
      <c r="J1065" s="295">
        <f>ROUND(I1065*H1065,2)</f>
        <v>0</v>
      </c>
      <c r="K1065" s="291" t="s">
        <v>212</v>
      </c>
      <c r="L1065" s="296"/>
      <c r="M1065" s="297" t="s">
        <v>1</v>
      </c>
      <c r="N1065" s="298" t="s">
        <v>41</v>
      </c>
      <c r="O1065" s="92"/>
      <c r="P1065" s="236">
        <f>O1065*H1065</f>
        <v>0</v>
      </c>
      <c r="Q1065" s="236">
        <v>0.0018</v>
      </c>
      <c r="R1065" s="236">
        <f>Q1065*H1065</f>
        <v>0.0089999999999999993</v>
      </c>
      <c r="S1065" s="236">
        <v>0</v>
      </c>
      <c r="T1065" s="237">
        <f>S1065*H1065</f>
        <v>0</v>
      </c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R1065" s="238" t="s">
        <v>473</v>
      </c>
      <c r="AT1065" s="238" t="s">
        <v>386</v>
      </c>
      <c r="AU1065" s="238" t="s">
        <v>85</v>
      </c>
      <c r="AY1065" s="18" t="s">
        <v>205</v>
      </c>
      <c r="BE1065" s="239">
        <f>IF(N1065="základní",J1065,0)</f>
        <v>0</v>
      </c>
      <c r="BF1065" s="239">
        <f>IF(N1065="snížená",J1065,0)</f>
        <v>0</v>
      </c>
      <c r="BG1065" s="239">
        <f>IF(N1065="zákl. přenesená",J1065,0)</f>
        <v>0</v>
      </c>
      <c r="BH1065" s="239">
        <f>IF(N1065="sníž. přenesená",J1065,0)</f>
        <v>0</v>
      </c>
      <c r="BI1065" s="239">
        <f>IF(N1065="nulová",J1065,0)</f>
        <v>0</v>
      </c>
      <c r="BJ1065" s="18" t="s">
        <v>83</v>
      </c>
      <c r="BK1065" s="239">
        <f>ROUND(I1065*H1065,2)</f>
        <v>0</v>
      </c>
      <c r="BL1065" s="18" t="s">
        <v>303</v>
      </c>
      <c r="BM1065" s="238" t="s">
        <v>3551</v>
      </c>
    </row>
    <row r="1066" s="2" customFormat="1" ht="24.15" customHeight="1">
      <c r="A1066" s="39"/>
      <c r="B1066" s="40"/>
      <c r="C1066" s="227" t="s">
        <v>1166</v>
      </c>
      <c r="D1066" s="227" t="s">
        <v>208</v>
      </c>
      <c r="E1066" s="228" t="s">
        <v>3552</v>
      </c>
      <c r="F1066" s="229" t="s">
        <v>3553</v>
      </c>
      <c r="G1066" s="230" t="s">
        <v>547</v>
      </c>
      <c r="H1066" s="231">
        <v>4</v>
      </c>
      <c r="I1066" s="232"/>
      <c r="J1066" s="233">
        <f>ROUND(I1066*H1066,2)</f>
        <v>0</v>
      </c>
      <c r="K1066" s="229" t="s">
        <v>212</v>
      </c>
      <c r="L1066" s="45"/>
      <c r="M1066" s="234" t="s">
        <v>1</v>
      </c>
      <c r="N1066" s="235" t="s">
        <v>41</v>
      </c>
      <c r="O1066" s="92"/>
      <c r="P1066" s="236">
        <f>O1066*H1066</f>
        <v>0</v>
      </c>
      <c r="Q1066" s="236">
        <v>0.00013999999999999999</v>
      </c>
      <c r="R1066" s="236">
        <f>Q1066*H1066</f>
        <v>0.00055999999999999995</v>
      </c>
      <c r="S1066" s="236">
        <v>0</v>
      </c>
      <c r="T1066" s="237">
        <f>S1066*H1066</f>
        <v>0</v>
      </c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R1066" s="238" t="s">
        <v>303</v>
      </c>
      <c r="AT1066" s="238" t="s">
        <v>208</v>
      </c>
      <c r="AU1066" s="238" t="s">
        <v>85</v>
      </c>
      <c r="AY1066" s="18" t="s">
        <v>205</v>
      </c>
      <c r="BE1066" s="239">
        <f>IF(N1066="základní",J1066,0)</f>
        <v>0</v>
      </c>
      <c r="BF1066" s="239">
        <f>IF(N1066="snížená",J1066,0)</f>
        <v>0</v>
      </c>
      <c r="BG1066" s="239">
        <f>IF(N1066="zákl. přenesená",J1066,0)</f>
        <v>0</v>
      </c>
      <c r="BH1066" s="239">
        <f>IF(N1066="sníž. přenesená",J1066,0)</f>
        <v>0</v>
      </c>
      <c r="BI1066" s="239">
        <f>IF(N1066="nulová",J1066,0)</f>
        <v>0</v>
      </c>
      <c r="BJ1066" s="18" t="s">
        <v>83</v>
      </c>
      <c r="BK1066" s="239">
        <f>ROUND(I1066*H1066,2)</f>
        <v>0</v>
      </c>
      <c r="BL1066" s="18" t="s">
        <v>303</v>
      </c>
      <c r="BM1066" s="238" t="s">
        <v>3554</v>
      </c>
    </row>
    <row r="1067" s="2" customFormat="1">
      <c r="A1067" s="39"/>
      <c r="B1067" s="40"/>
      <c r="C1067" s="41"/>
      <c r="D1067" s="240" t="s">
        <v>216</v>
      </c>
      <c r="E1067" s="41"/>
      <c r="F1067" s="241" t="s">
        <v>3555</v>
      </c>
      <c r="G1067" s="41"/>
      <c r="H1067" s="41"/>
      <c r="I1067" s="242"/>
      <c r="J1067" s="41"/>
      <c r="K1067" s="41"/>
      <c r="L1067" s="45"/>
      <c r="M1067" s="243"/>
      <c r="N1067" s="244"/>
      <c r="O1067" s="92"/>
      <c r="P1067" s="92"/>
      <c r="Q1067" s="92"/>
      <c r="R1067" s="92"/>
      <c r="S1067" s="92"/>
      <c r="T1067" s="93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T1067" s="18" t="s">
        <v>216</v>
      </c>
      <c r="AU1067" s="18" t="s">
        <v>85</v>
      </c>
    </row>
    <row r="1068" s="13" customFormat="1">
      <c r="A1068" s="13"/>
      <c r="B1068" s="245"/>
      <c r="C1068" s="246"/>
      <c r="D1068" s="247" t="s">
        <v>218</v>
      </c>
      <c r="E1068" s="248" t="s">
        <v>1</v>
      </c>
      <c r="F1068" s="249" t="s">
        <v>3071</v>
      </c>
      <c r="G1068" s="246"/>
      <c r="H1068" s="248" t="s">
        <v>1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55" t="s">
        <v>218</v>
      </c>
      <c r="AU1068" s="255" t="s">
        <v>85</v>
      </c>
      <c r="AV1068" s="13" t="s">
        <v>83</v>
      </c>
      <c r="AW1068" s="13" t="s">
        <v>32</v>
      </c>
      <c r="AX1068" s="13" t="s">
        <v>76</v>
      </c>
      <c r="AY1068" s="255" t="s">
        <v>205</v>
      </c>
    </row>
    <row r="1069" s="13" customFormat="1">
      <c r="A1069" s="13"/>
      <c r="B1069" s="245"/>
      <c r="C1069" s="246"/>
      <c r="D1069" s="247" t="s">
        <v>218</v>
      </c>
      <c r="E1069" s="248" t="s">
        <v>1</v>
      </c>
      <c r="F1069" s="249" t="s">
        <v>3072</v>
      </c>
      <c r="G1069" s="246"/>
      <c r="H1069" s="248" t="s">
        <v>1</v>
      </c>
      <c r="I1069" s="250"/>
      <c r="J1069" s="246"/>
      <c r="K1069" s="246"/>
      <c r="L1069" s="251"/>
      <c r="M1069" s="252"/>
      <c r="N1069" s="253"/>
      <c r="O1069" s="253"/>
      <c r="P1069" s="253"/>
      <c r="Q1069" s="253"/>
      <c r="R1069" s="253"/>
      <c r="S1069" s="253"/>
      <c r="T1069" s="254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55" t="s">
        <v>218</v>
      </c>
      <c r="AU1069" s="255" t="s">
        <v>85</v>
      </c>
      <c r="AV1069" s="13" t="s">
        <v>83</v>
      </c>
      <c r="AW1069" s="13" t="s">
        <v>32</v>
      </c>
      <c r="AX1069" s="13" t="s">
        <v>76</v>
      </c>
      <c r="AY1069" s="255" t="s">
        <v>205</v>
      </c>
    </row>
    <row r="1070" s="13" customFormat="1">
      <c r="A1070" s="13"/>
      <c r="B1070" s="245"/>
      <c r="C1070" s="246"/>
      <c r="D1070" s="247" t="s">
        <v>218</v>
      </c>
      <c r="E1070" s="248" t="s">
        <v>1</v>
      </c>
      <c r="F1070" s="249" t="s">
        <v>222</v>
      </c>
      <c r="G1070" s="246"/>
      <c r="H1070" s="248" t="s">
        <v>1</v>
      </c>
      <c r="I1070" s="250"/>
      <c r="J1070" s="246"/>
      <c r="K1070" s="246"/>
      <c r="L1070" s="251"/>
      <c r="M1070" s="252"/>
      <c r="N1070" s="253"/>
      <c r="O1070" s="253"/>
      <c r="P1070" s="253"/>
      <c r="Q1070" s="253"/>
      <c r="R1070" s="253"/>
      <c r="S1070" s="253"/>
      <c r="T1070" s="254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5" t="s">
        <v>218</v>
      </c>
      <c r="AU1070" s="255" t="s">
        <v>85</v>
      </c>
      <c r="AV1070" s="13" t="s">
        <v>83</v>
      </c>
      <c r="AW1070" s="13" t="s">
        <v>32</v>
      </c>
      <c r="AX1070" s="13" t="s">
        <v>76</v>
      </c>
      <c r="AY1070" s="255" t="s">
        <v>205</v>
      </c>
    </row>
    <row r="1071" s="13" customFormat="1">
      <c r="A1071" s="13"/>
      <c r="B1071" s="245"/>
      <c r="C1071" s="246"/>
      <c r="D1071" s="247" t="s">
        <v>218</v>
      </c>
      <c r="E1071" s="248" t="s">
        <v>1</v>
      </c>
      <c r="F1071" s="249" t="s">
        <v>3073</v>
      </c>
      <c r="G1071" s="246"/>
      <c r="H1071" s="248" t="s">
        <v>1</v>
      </c>
      <c r="I1071" s="250"/>
      <c r="J1071" s="246"/>
      <c r="K1071" s="246"/>
      <c r="L1071" s="251"/>
      <c r="M1071" s="252"/>
      <c r="N1071" s="253"/>
      <c r="O1071" s="253"/>
      <c r="P1071" s="253"/>
      <c r="Q1071" s="253"/>
      <c r="R1071" s="253"/>
      <c r="S1071" s="253"/>
      <c r="T1071" s="254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55" t="s">
        <v>218</v>
      </c>
      <c r="AU1071" s="255" t="s">
        <v>85</v>
      </c>
      <c r="AV1071" s="13" t="s">
        <v>83</v>
      </c>
      <c r="AW1071" s="13" t="s">
        <v>32</v>
      </c>
      <c r="AX1071" s="13" t="s">
        <v>76</v>
      </c>
      <c r="AY1071" s="255" t="s">
        <v>205</v>
      </c>
    </row>
    <row r="1072" s="13" customFormat="1">
      <c r="A1072" s="13"/>
      <c r="B1072" s="245"/>
      <c r="C1072" s="246"/>
      <c r="D1072" s="247" t="s">
        <v>218</v>
      </c>
      <c r="E1072" s="248" t="s">
        <v>1</v>
      </c>
      <c r="F1072" s="249" t="s">
        <v>3260</v>
      </c>
      <c r="G1072" s="246"/>
      <c r="H1072" s="248" t="s">
        <v>1</v>
      </c>
      <c r="I1072" s="250"/>
      <c r="J1072" s="246"/>
      <c r="K1072" s="246"/>
      <c r="L1072" s="251"/>
      <c r="M1072" s="252"/>
      <c r="N1072" s="253"/>
      <c r="O1072" s="253"/>
      <c r="P1072" s="253"/>
      <c r="Q1072" s="253"/>
      <c r="R1072" s="253"/>
      <c r="S1072" s="253"/>
      <c r="T1072" s="254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5" t="s">
        <v>218</v>
      </c>
      <c r="AU1072" s="255" t="s">
        <v>85</v>
      </c>
      <c r="AV1072" s="13" t="s">
        <v>83</v>
      </c>
      <c r="AW1072" s="13" t="s">
        <v>32</v>
      </c>
      <c r="AX1072" s="13" t="s">
        <v>76</v>
      </c>
      <c r="AY1072" s="255" t="s">
        <v>205</v>
      </c>
    </row>
    <row r="1073" s="13" customFormat="1">
      <c r="A1073" s="13"/>
      <c r="B1073" s="245"/>
      <c r="C1073" s="246"/>
      <c r="D1073" s="247" t="s">
        <v>218</v>
      </c>
      <c r="E1073" s="248" t="s">
        <v>1</v>
      </c>
      <c r="F1073" s="249" t="s">
        <v>222</v>
      </c>
      <c r="G1073" s="246"/>
      <c r="H1073" s="248" t="s">
        <v>1</v>
      </c>
      <c r="I1073" s="250"/>
      <c r="J1073" s="246"/>
      <c r="K1073" s="246"/>
      <c r="L1073" s="251"/>
      <c r="M1073" s="252"/>
      <c r="N1073" s="253"/>
      <c r="O1073" s="253"/>
      <c r="P1073" s="253"/>
      <c r="Q1073" s="253"/>
      <c r="R1073" s="253"/>
      <c r="S1073" s="253"/>
      <c r="T1073" s="254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5" t="s">
        <v>218</v>
      </c>
      <c r="AU1073" s="255" t="s">
        <v>85</v>
      </c>
      <c r="AV1073" s="13" t="s">
        <v>83</v>
      </c>
      <c r="AW1073" s="13" t="s">
        <v>32</v>
      </c>
      <c r="AX1073" s="13" t="s">
        <v>76</v>
      </c>
      <c r="AY1073" s="255" t="s">
        <v>205</v>
      </c>
    </row>
    <row r="1074" s="14" customFormat="1">
      <c r="A1074" s="14"/>
      <c r="B1074" s="256"/>
      <c r="C1074" s="257"/>
      <c r="D1074" s="247" t="s">
        <v>218</v>
      </c>
      <c r="E1074" s="258" t="s">
        <v>1</v>
      </c>
      <c r="F1074" s="259" t="s">
        <v>3261</v>
      </c>
      <c r="G1074" s="257"/>
      <c r="H1074" s="260">
        <v>4</v>
      </c>
      <c r="I1074" s="261"/>
      <c r="J1074" s="257"/>
      <c r="K1074" s="257"/>
      <c r="L1074" s="262"/>
      <c r="M1074" s="263"/>
      <c r="N1074" s="264"/>
      <c r="O1074" s="264"/>
      <c r="P1074" s="264"/>
      <c r="Q1074" s="264"/>
      <c r="R1074" s="264"/>
      <c r="S1074" s="264"/>
      <c r="T1074" s="265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66" t="s">
        <v>218</v>
      </c>
      <c r="AU1074" s="266" t="s">
        <v>85</v>
      </c>
      <c r="AV1074" s="14" t="s">
        <v>85</v>
      </c>
      <c r="AW1074" s="14" t="s">
        <v>32</v>
      </c>
      <c r="AX1074" s="14" t="s">
        <v>83</v>
      </c>
      <c r="AY1074" s="266" t="s">
        <v>205</v>
      </c>
    </row>
    <row r="1075" s="2" customFormat="1" ht="24.15" customHeight="1">
      <c r="A1075" s="39"/>
      <c r="B1075" s="40"/>
      <c r="C1075" s="289" t="s">
        <v>1172</v>
      </c>
      <c r="D1075" s="289" t="s">
        <v>386</v>
      </c>
      <c r="E1075" s="290" t="s">
        <v>3556</v>
      </c>
      <c r="F1075" s="291" t="s">
        <v>3557</v>
      </c>
      <c r="G1075" s="292" t="s">
        <v>547</v>
      </c>
      <c r="H1075" s="293">
        <v>4</v>
      </c>
      <c r="I1075" s="294"/>
      <c r="J1075" s="295">
        <f>ROUND(I1075*H1075,2)</f>
        <v>0</v>
      </c>
      <c r="K1075" s="291" t="s">
        <v>1</v>
      </c>
      <c r="L1075" s="296"/>
      <c r="M1075" s="297" t="s">
        <v>1</v>
      </c>
      <c r="N1075" s="298" t="s">
        <v>41</v>
      </c>
      <c r="O1075" s="92"/>
      <c r="P1075" s="236">
        <f>O1075*H1075</f>
        <v>0</v>
      </c>
      <c r="Q1075" s="236">
        <v>0.0025000000000000001</v>
      </c>
      <c r="R1075" s="236">
        <f>Q1075*H1075</f>
        <v>0.01</v>
      </c>
      <c r="S1075" s="236">
        <v>0</v>
      </c>
      <c r="T1075" s="237">
        <f>S1075*H1075</f>
        <v>0</v>
      </c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R1075" s="238" t="s">
        <v>473</v>
      </c>
      <c r="AT1075" s="238" t="s">
        <v>386</v>
      </c>
      <c r="AU1075" s="238" t="s">
        <v>85</v>
      </c>
      <c r="AY1075" s="18" t="s">
        <v>205</v>
      </c>
      <c r="BE1075" s="239">
        <f>IF(N1075="základní",J1075,0)</f>
        <v>0</v>
      </c>
      <c r="BF1075" s="239">
        <f>IF(N1075="snížená",J1075,0)</f>
        <v>0</v>
      </c>
      <c r="BG1075" s="239">
        <f>IF(N1075="zákl. přenesená",J1075,0)</f>
        <v>0</v>
      </c>
      <c r="BH1075" s="239">
        <f>IF(N1075="sníž. přenesená",J1075,0)</f>
        <v>0</v>
      </c>
      <c r="BI1075" s="239">
        <f>IF(N1075="nulová",J1075,0)</f>
        <v>0</v>
      </c>
      <c r="BJ1075" s="18" t="s">
        <v>83</v>
      </c>
      <c r="BK1075" s="239">
        <f>ROUND(I1075*H1075,2)</f>
        <v>0</v>
      </c>
      <c r="BL1075" s="18" t="s">
        <v>303</v>
      </c>
      <c r="BM1075" s="238" t="s">
        <v>3558</v>
      </c>
    </row>
    <row r="1076" s="2" customFormat="1" ht="16.5" customHeight="1">
      <c r="A1076" s="39"/>
      <c r="B1076" s="40"/>
      <c r="C1076" s="227" t="s">
        <v>1177</v>
      </c>
      <c r="D1076" s="227" t="s">
        <v>208</v>
      </c>
      <c r="E1076" s="228" t="s">
        <v>3559</v>
      </c>
      <c r="F1076" s="229" t="s">
        <v>3560</v>
      </c>
      <c r="G1076" s="230" t="s">
        <v>547</v>
      </c>
      <c r="H1076" s="231">
        <v>5</v>
      </c>
      <c r="I1076" s="232"/>
      <c r="J1076" s="233">
        <f>ROUND(I1076*H1076,2)</f>
        <v>0</v>
      </c>
      <c r="K1076" s="229" t="s">
        <v>212</v>
      </c>
      <c r="L1076" s="45"/>
      <c r="M1076" s="234" t="s">
        <v>1</v>
      </c>
      <c r="N1076" s="235" t="s">
        <v>41</v>
      </c>
      <c r="O1076" s="92"/>
      <c r="P1076" s="236">
        <f>O1076*H1076</f>
        <v>0</v>
      </c>
      <c r="Q1076" s="236">
        <v>0.00027999999999999998</v>
      </c>
      <c r="R1076" s="236">
        <f>Q1076*H1076</f>
        <v>0.0013999999999999998</v>
      </c>
      <c r="S1076" s="236">
        <v>0</v>
      </c>
      <c r="T1076" s="237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38" t="s">
        <v>303</v>
      </c>
      <c r="AT1076" s="238" t="s">
        <v>208</v>
      </c>
      <c r="AU1076" s="238" t="s">
        <v>85</v>
      </c>
      <c r="AY1076" s="18" t="s">
        <v>205</v>
      </c>
      <c r="BE1076" s="239">
        <f>IF(N1076="základní",J1076,0)</f>
        <v>0</v>
      </c>
      <c r="BF1076" s="239">
        <f>IF(N1076="snížená",J1076,0)</f>
        <v>0</v>
      </c>
      <c r="BG1076" s="239">
        <f>IF(N1076="zákl. přenesená",J1076,0)</f>
        <v>0</v>
      </c>
      <c r="BH1076" s="239">
        <f>IF(N1076="sníž. přenesená",J1076,0)</f>
        <v>0</v>
      </c>
      <c r="BI1076" s="239">
        <f>IF(N1076="nulová",J1076,0)</f>
        <v>0</v>
      </c>
      <c r="BJ1076" s="18" t="s">
        <v>83</v>
      </c>
      <c r="BK1076" s="239">
        <f>ROUND(I1076*H1076,2)</f>
        <v>0</v>
      </c>
      <c r="BL1076" s="18" t="s">
        <v>303</v>
      </c>
      <c r="BM1076" s="238" t="s">
        <v>3561</v>
      </c>
    </row>
    <row r="1077" s="2" customFormat="1">
      <c r="A1077" s="39"/>
      <c r="B1077" s="40"/>
      <c r="C1077" s="41"/>
      <c r="D1077" s="240" t="s">
        <v>216</v>
      </c>
      <c r="E1077" s="41"/>
      <c r="F1077" s="241" t="s">
        <v>3562</v>
      </c>
      <c r="G1077" s="41"/>
      <c r="H1077" s="41"/>
      <c r="I1077" s="242"/>
      <c r="J1077" s="41"/>
      <c r="K1077" s="41"/>
      <c r="L1077" s="45"/>
      <c r="M1077" s="243"/>
      <c r="N1077" s="244"/>
      <c r="O1077" s="92"/>
      <c r="P1077" s="92"/>
      <c r="Q1077" s="92"/>
      <c r="R1077" s="92"/>
      <c r="S1077" s="92"/>
      <c r="T1077" s="93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T1077" s="18" t="s">
        <v>216</v>
      </c>
      <c r="AU1077" s="18" t="s">
        <v>85</v>
      </c>
    </row>
    <row r="1078" s="13" customFormat="1">
      <c r="A1078" s="13"/>
      <c r="B1078" s="245"/>
      <c r="C1078" s="246"/>
      <c r="D1078" s="247" t="s">
        <v>218</v>
      </c>
      <c r="E1078" s="248" t="s">
        <v>1</v>
      </c>
      <c r="F1078" s="249" t="s">
        <v>554</v>
      </c>
      <c r="G1078" s="246"/>
      <c r="H1078" s="248" t="s">
        <v>1</v>
      </c>
      <c r="I1078" s="250"/>
      <c r="J1078" s="246"/>
      <c r="K1078" s="246"/>
      <c r="L1078" s="251"/>
      <c r="M1078" s="252"/>
      <c r="N1078" s="253"/>
      <c r="O1078" s="253"/>
      <c r="P1078" s="253"/>
      <c r="Q1078" s="253"/>
      <c r="R1078" s="253"/>
      <c r="S1078" s="253"/>
      <c r="T1078" s="254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55" t="s">
        <v>218</v>
      </c>
      <c r="AU1078" s="255" t="s">
        <v>85</v>
      </c>
      <c r="AV1078" s="13" t="s">
        <v>83</v>
      </c>
      <c r="AW1078" s="13" t="s">
        <v>32</v>
      </c>
      <c r="AX1078" s="13" t="s">
        <v>76</v>
      </c>
      <c r="AY1078" s="255" t="s">
        <v>205</v>
      </c>
    </row>
    <row r="1079" s="13" customFormat="1">
      <c r="A1079" s="13"/>
      <c r="B1079" s="245"/>
      <c r="C1079" s="246"/>
      <c r="D1079" s="247" t="s">
        <v>218</v>
      </c>
      <c r="E1079" s="248" t="s">
        <v>1</v>
      </c>
      <c r="F1079" s="249" t="s">
        <v>3306</v>
      </c>
      <c r="G1079" s="246"/>
      <c r="H1079" s="248" t="s">
        <v>1</v>
      </c>
      <c r="I1079" s="250"/>
      <c r="J1079" s="246"/>
      <c r="K1079" s="246"/>
      <c r="L1079" s="251"/>
      <c r="M1079" s="252"/>
      <c r="N1079" s="253"/>
      <c r="O1079" s="253"/>
      <c r="P1079" s="253"/>
      <c r="Q1079" s="253"/>
      <c r="R1079" s="253"/>
      <c r="S1079" s="253"/>
      <c r="T1079" s="254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5" t="s">
        <v>218</v>
      </c>
      <c r="AU1079" s="255" t="s">
        <v>85</v>
      </c>
      <c r="AV1079" s="13" t="s">
        <v>83</v>
      </c>
      <c r="AW1079" s="13" t="s">
        <v>32</v>
      </c>
      <c r="AX1079" s="13" t="s">
        <v>76</v>
      </c>
      <c r="AY1079" s="255" t="s">
        <v>205</v>
      </c>
    </row>
    <row r="1080" s="13" customFormat="1">
      <c r="A1080" s="13"/>
      <c r="B1080" s="245"/>
      <c r="C1080" s="246"/>
      <c r="D1080" s="247" t="s">
        <v>218</v>
      </c>
      <c r="E1080" s="248" t="s">
        <v>1</v>
      </c>
      <c r="F1080" s="249" t="s">
        <v>222</v>
      </c>
      <c r="G1080" s="246"/>
      <c r="H1080" s="248" t="s">
        <v>1</v>
      </c>
      <c r="I1080" s="250"/>
      <c r="J1080" s="246"/>
      <c r="K1080" s="246"/>
      <c r="L1080" s="251"/>
      <c r="M1080" s="252"/>
      <c r="N1080" s="253"/>
      <c r="O1080" s="253"/>
      <c r="P1080" s="253"/>
      <c r="Q1080" s="253"/>
      <c r="R1080" s="253"/>
      <c r="S1080" s="253"/>
      <c r="T1080" s="254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55" t="s">
        <v>218</v>
      </c>
      <c r="AU1080" s="255" t="s">
        <v>85</v>
      </c>
      <c r="AV1080" s="13" t="s">
        <v>83</v>
      </c>
      <c r="AW1080" s="13" t="s">
        <v>32</v>
      </c>
      <c r="AX1080" s="13" t="s">
        <v>76</v>
      </c>
      <c r="AY1080" s="255" t="s">
        <v>205</v>
      </c>
    </row>
    <row r="1081" s="13" customFormat="1">
      <c r="A1081" s="13"/>
      <c r="B1081" s="245"/>
      <c r="C1081" s="246"/>
      <c r="D1081" s="247" t="s">
        <v>218</v>
      </c>
      <c r="E1081" s="248" t="s">
        <v>1</v>
      </c>
      <c r="F1081" s="249" t="s">
        <v>3073</v>
      </c>
      <c r="G1081" s="246"/>
      <c r="H1081" s="248" t="s">
        <v>1</v>
      </c>
      <c r="I1081" s="250"/>
      <c r="J1081" s="246"/>
      <c r="K1081" s="246"/>
      <c r="L1081" s="251"/>
      <c r="M1081" s="252"/>
      <c r="N1081" s="253"/>
      <c r="O1081" s="253"/>
      <c r="P1081" s="253"/>
      <c r="Q1081" s="253"/>
      <c r="R1081" s="253"/>
      <c r="S1081" s="253"/>
      <c r="T1081" s="254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5" t="s">
        <v>218</v>
      </c>
      <c r="AU1081" s="255" t="s">
        <v>85</v>
      </c>
      <c r="AV1081" s="13" t="s">
        <v>83</v>
      </c>
      <c r="AW1081" s="13" t="s">
        <v>32</v>
      </c>
      <c r="AX1081" s="13" t="s">
        <v>76</v>
      </c>
      <c r="AY1081" s="255" t="s">
        <v>205</v>
      </c>
    </row>
    <row r="1082" s="13" customFormat="1">
      <c r="A1082" s="13"/>
      <c r="B1082" s="245"/>
      <c r="C1082" s="246"/>
      <c r="D1082" s="247" t="s">
        <v>218</v>
      </c>
      <c r="E1082" s="248" t="s">
        <v>1</v>
      </c>
      <c r="F1082" s="249" t="s">
        <v>222</v>
      </c>
      <c r="G1082" s="246"/>
      <c r="H1082" s="248" t="s">
        <v>1</v>
      </c>
      <c r="I1082" s="250"/>
      <c r="J1082" s="246"/>
      <c r="K1082" s="246"/>
      <c r="L1082" s="251"/>
      <c r="M1082" s="252"/>
      <c r="N1082" s="253"/>
      <c r="O1082" s="253"/>
      <c r="P1082" s="253"/>
      <c r="Q1082" s="253"/>
      <c r="R1082" s="253"/>
      <c r="S1082" s="253"/>
      <c r="T1082" s="254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55" t="s">
        <v>218</v>
      </c>
      <c r="AU1082" s="255" t="s">
        <v>85</v>
      </c>
      <c r="AV1082" s="13" t="s">
        <v>83</v>
      </c>
      <c r="AW1082" s="13" t="s">
        <v>32</v>
      </c>
      <c r="AX1082" s="13" t="s">
        <v>76</v>
      </c>
      <c r="AY1082" s="255" t="s">
        <v>205</v>
      </c>
    </row>
    <row r="1083" s="14" customFormat="1">
      <c r="A1083" s="14"/>
      <c r="B1083" s="256"/>
      <c r="C1083" s="257"/>
      <c r="D1083" s="247" t="s">
        <v>218</v>
      </c>
      <c r="E1083" s="258" t="s">
        <v>1</v>
      </c>
      <c r="F1083" s="259" t="s">
        <v>3457</v>
      </c>
      <c r="G1083" s="257"/>
      <c r="H1083" s="260">
        <v>5</v>
      </c>
      <c r="I1083" s="261"/>
      <c r="J1083" s="257"/>
      <c r="K1083" s="257"/>
      <c r="L1083" s="262"/>
      <c r="M1083" s="263"/>
      <c r="N1083" s="264"/>
      <c r="O1083" s="264"/>
      <c r="P1083" s="264"/>
      <c r="Q1083" s="264"/>
      <c r="R1083" s="264"/>
      <c r="S1083" s="264"/>
      <c r="T1083" s="265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66" t="s">
        <v>218</v>
      </c>
      <c r="AU1083" s="266" t="s">
        <v>85</v>
      </c>
      <c r="AV1083" s="14" t="s">
        <v>85</v>
      </c>
      <c r="AW1083" s="14" t="s">
        <v>32</v>
      </c>
      <c r="AX1083" s="14" t="s">
        <v>76</v>
      </c>
      <c r="AY1083" s="266" t="s">
        <v>205</v>
      </c>
    </row>
    <row r="1084" s="15" customFormat="1">
      <c r="A1084" s="15"/>
      <c r="B1084" s="267"/>
      <c r="C1084" s="268"/>
      <c r="D1084" s="247" t="s">
        <v>218</v>
      </c>
      <c r="E1084" s="269" t="s">
        <v>1</v>
      </c>
      <c r="F1084" s="270" t="s">
        <v>229</v>
      </c>
      <c r="G1084" s="268"/>
      <c r="H1084" s="271">
        <v>5</v>
      </c>
      <c r="I1084" s="272"/>
      <c r="J1084" s="268"/>
      <c r="K1084" s="268"/>
      <c r="L1084" s="273"/>
      <c r="M1084" s="274"/>
      <c r="N1084" s="275"/>
      <c r="O1084" s="275"/>
      <c r="P1084" s="275"/>
      <c r="Q1084" s="275"/>
      <c r="R1084" s="275"/>
      <c r="S1084" s="275"/>
      <c r="T1084" s="276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T1084" s="277" t="s">
        <v>218</v>
      </c>
      <c r="AU1084" s="277" t="s">
        <v>85</v>
      </c>
      <c r="AV1084" s="15" t="s">
        <v>213</v>
      </c>
      <c r="AW1084" s="15" t="s">
        <v>32</v>
      </c>
      <c r="AX1084" s="15" t="s">
        <v>83</v>
      </c>
      <c r="AY1084" s="277" t="s">
        <v>205</v>
      </c>
    </row>
    <row r="1085" s="2" customFormat="1" ht="21.75" customHeight="1">
      <c r="A1085" s="39"/>
      <c r="B1085" s="40"/>
      <c r="C1085" s="227" t="s">
        <v>1179</v>
      </c>
      <c r="D1085" s="227" t="s">
        <v>208</v>
      </c>
      <c r="E1085" s="228" t="s">
        <v>3563</v>
      </c>
      <c r="F1085" s="229" t="s">
        <v>3564</v>
      </c>
      <c r="G1085" s="230" t="s">
        <v>547</v>
      </c>
      <c r="H1085" s="231">
        <v>5</v>
      </c>
      <c r="I1085" s="232"/>
      <c r="J1085" s="233">
        <f>ROUND(I1085*H1085,2)</f>
        <v>0</v>
      </c>
      <c r="K1085" s="229" t="s">
        <v>212</v>
      </c>
      <c r="L1085" s="45"/>
      <c r="M1085" s="234" t="s">
        <v>1</v>
      </c>
      <c r="N1085" s="235" t="s">
        <v>41</v>
      </c>
      <c r="O1085" s="92"/>
      <c r="P1085" s="236">
        <f>O1085*H1085</f>
        <v>0</v>
      </c>
      <c r="Q1085" s="236">
        <v>0.00014999999999999999</v>
      </c>
      <c r="R1085" s="236">
        <f>Q1085*H1085</f>
        <v>0.00074999999999999991</v>
      </c>
      <c r="S1085" s="236">
        <v>0</v>
      </c>
      <c r="T1085" s="237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38" t="s">
        <v>303</v>
      </c>
      <c r="AT1085" s="238" t="s">
        <v>208</v>
      </c>
      <c r="AU1085" s="238" t="s">
        <v>85</v>
      </c>
      <c r="AY1085" s="18" t="s">
        <v>205</v>
      </c>
      <c r="BE1085" s="239">
        <f>IF(N1085="základní",J1085,0)</f>
        <v>0</v>
      </c>
      <c r="BF1085" s="239">
        <f>IF(N1085="snížená",J1085,0)</f>
        <v>0</v>
      </c>
      <c r="BG1085" s="239">
        <f>IF(N1085="zákl. přenesená",J1085,0)</f>
        <v>0</v>
      </c>
      <c r="BH1085" s="239">
        <f>IF(N1085="sníž. přenesená",J1085,0)</f>
        <v>0</v>
      </c>
      <c r="BI1085" s="239">
        <f>IF(N1085="nulová",J1085,0)</f>
        <v>0</v>
      </c>
      <c r="BJ1085" s="18" t="s">
        <v>83</v>
      </c>
      <c r="BK1085" s="239">
        <f>ROUND(I1085*H1085,2)</f>
        <v>0</v>
      </c>
      <c r="BL1085" s="18" t="s">
        <v>303</v>
      </c>
      <c r="BM1085" s="238" t="s">
        <v>3565</v>
      </c>
    </row>
    <row r="1086" s="2" customFormat="1">
      <c r="A1086" s="39"/>
      <c r="B1086" s="40"/>
      <c r="C1086" s="41"/>
      <c r="D1086" s="240" t="s">
        <v>216</v>
      </c>
      <c r="E1086" s="41"/>
      <c r="F1086" s="241" t="s">
        <v>3566</v>
      </c>
      <c r="G1086" s="41"/>
      <c r="H1086" s="41"/>
      <c r="I1086" s="242"/>
      <c r="J1086" s="41"/>
      <c r="K1086" s="41"/>
      <c r="L1086" s="45"/>
      <c r="M1086" s="243"/>
      <c r="N1086" s="244"/>
      <c r="O1086" s="92"/>
      <c r="P1086" s="92"/>
      <c r="Q1086" s="92"/>
      <c r="R1086" s="92"/>
      <c r="S1086" s="92"/>
      <c r="T1086" s="93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T1086" s="18" t="s">
        <v>216</v>
      </c>
      <c r="AU1086" s="18" t="s">
        <v>85</v>
      </c>
    </row>
    <row r="1087" s="2" customFormat="1" ht="24.15" customHeight="1">
      <c r="A1087" s="39"/>
      <c r="B1087" s="40"/>
      <c r="C1087" s="289" t="s">
        <v>1182</v>
      </c>
      <c r="D1087" s="289" t="s">
        <v>386</v>
      </c>
      <c r="E1087" s="290" t="s">
        <v>3567</v>
      </c>
      <c r="F1087" s="291" t="s">
        <v>3568</v>
      </c>
      <c r="G1087" s="292" t="s">
        <v>547</v>
      </c>
      <c r="H1087" s="293">
        <v>5</v>
      </c>
      <c r="I1087" s="294"/>
      <c r="J1087" s="295">
        <f>ROUND(I1087*H1087,2)</f>
        <v>0</v>
      </c>
      <c r="K1087" s="291" t="s">
        <v>212</v>
      </c>
      <c r="L1087" s="296"/>
      <c r="M1087" s="297" t="s">
        <v>1</v>
      </c>
      <c r="N1087" s="298" t="s">
        <v>41</v>
      </c>
      <c r="O1087" s="92"/>
      <c r="P1087" s="236">
        <f>O1087*H1087</f>
        <v>0</v>
      </c>
      <c r="Q1087" s="236">
        <v>0.00019000000000000001</v>
      </c>
      <c r="R1087" s="236">
        <f>Q1087*H1087</f>
        <v>0.00095000000000000011</v>
      </c>
      <c r="S1087" s="236">
        <v>0</v>
      </c>
      <c r="T1087" s="237">
        <f>S1087*H1087</f>
        <v>0</v>
      </c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R1087" s="238" t="s">
        <v>473</v>
      </c>
      <c r="AT1087" s="238" t="s">
        <v>386</v>
      </c>
      <c r="AU1087" s="238" t="s">
        <v>85</v>
      </c>
      <c r="AY1087" s="18" t="s">
        <v>205</v>
      </c>
      <c r="BE1087" s="239">
        <f>IF(N1087="základní",J1087,0)</f>
        <v>0</v>
      </c>
      <c r="BF1087" s="239">
        <f>IF(N1087="snížená",J1087,0)</f>
        <v>0</v>
      </c>
      <c r="BG1087" s="239">
        <f>IF(N1087="zákl. přenesená",J1087,0)</f>
        <v>0</v>
      </c>
      <c r="BH1087" s="239">
        <f>IF(N1087="sníž. přenesená",J1087,0)</f>
        <v>0</v>
      </c>
      <c r="BI1087" s="239">
        <f>IF(N1087="nulová",J1087,0)</f>
        <v>0</v>
      </c>
      <c r="BJ1087" s="18" t="s">
        <v>83</v>
      </c>
      <c r="BK1087" s="239">
        <f>ROUND(I1087*H1087,2)</f>
        <v>0</v>
      </c>
      <c r="BL1087" s="18" t="s">
        <v>303</v>
      </c>
      <c r="BM1087" s="238" t="s">
        <v>3569</v>
      </c>
    </row>
    <row r="1088" s="13" customFormat="1">
      <c r="A1088" s="13"/>
      <c r="B1088" s="245"/>
      <c r="C1088" s="246"/>
      <c r="D1088" s="247" t="s">
        <v>218</v>
      </c>
      <c r="E1088" s="248" t="s">
        <v>1</v>
      </c>
      <c r="F1088" s="249" t="s">
        <v>554</v>
      </c>
      <c r="G1088" s="246"/>
      <c r="H1088" s="248" t="s">
        <v>1</v>
      </c>
      <c r="I1088" s="250"/>
      <c r="J1088" s="246"/>
      <c r="K1088" s="246"/>
      <c r="L1088" s="251"/>
      <c r="M1088" s="252"/>
      <c r="N1088" s="253"/>
      <c r="O1088" s="253"/>
      <c r="P1088" s="253"/>
      <c r="Q1088" s="253"/>
      <c r="R1088" s="253"/>
      <c r="S1088" s="253"/>
      <c r="T1088" s="254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55" t="s">
        <v>218</v>
      </c>
      <c r="AU1088" s="255" t="s">
        <v>85</v>
      </c>
      <c r="AV1088" s="13" t="s">
        <v>83</v>
      </c>
      <c r="AW1088" s="13" t="s">
        <v>32</v>
      </c>
      <c r="AX1088" s="13" t="s">
        <v>76</v>
      </c>
      <c r="AY1088" s="255" t="s">
        <v>205</v>
      </c>
    </row>
    <row r="1089" s="13" customFormat="1">
      <c r="A1089" s="13"/>
      <c r="B1089" s="245"/>
      <c r="C1089" s="246"/>
      <c r="D1089" s="247" t="s">
        <v>218</v>
      </c>
      <c r="E1089" s="248" t="s">
        <v>1</v>
      </c>
      <c r="F1089" s="249" t="s">
        <v>3306</v>
      </c>
      <c r="G1089" s="246"/>
      <c r="H1089" s="248" t="s">
        <v>1</v>
      </c>
      <c r="I1089" s="250"/>
      <c r="J1089" s="246"/>
      <c r="K1089" s="246"/>
      <c r="L1089" s="251"/>
      <c r="M1089" s="252"/>
      <c r="N1089" s="253"/>
      <c r="O1089" s="253"/>
      <c r="P1089" s="253"/>
      <c r="Q1089" s="253"/>
      <c r="R1089" s="253"/>
      <c r="S1089" s="253"/>
      <c r="T1089" s="254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55" t="s">
        <v>218</v>
      </c>
      <c r="AU1089" s="255" t="s">
        <v>85</v>
      </c>
      <c r="AV1089" s="13" t="s">
        <v>83</v>
      </c>
      <c r="AW1089" s="13" t="s">
        <v>32</v>
      </c>
      <c r="AX1089" s="13" t="s">
        <v>76</v>
      </c>
      <c r="AY1089" s="255" t="s">
        <v>205</v>
      </c>
    </row>
    <row r="1090" s="13" customFormat="1">
      <c r="A1090" s="13"/>
      <c r="B1090" s="245"/>
      <c r="C1090" s="246"/>
      <c r="D1090" s="247" t="s">
        <v>218</v>
      </c>
      <c r="E1090" s="248" t="s">
        <v>1</v>
      </c>
      <c r="F1090" s="249" t="s">
        <v>222</v>
      </c>
      <c r="G1090" s="246"/>
      <c r="H1090" s="248" t="s">
        <v>1</v>
      </c>
      <c r="I1090" s="250"/>
      <c r="J1090" s="246"/>
      <c r="K1090" s="246"/>
      <c r="L1090" s="251"/>
      <c r="M1090" s="252"/>
      <c r="N1090" s="253"/>
      <c r="O1090" s="253"/>
      <c r="P1090" s="253"/>
      <c r="Q1090" s="253"/>
      <c r="R1090" s="253"/>
      <c r="S1090" s="253"/>
      <c r="T1090" s="254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55" t="s">
        <v>218</v>
      </c>
      <c r="AU1090" s="255" t="s">
        <v>85</v>
      </c>
      <c r="AV1090" s="13" t="s">
        <v>83</v>
      </c>
      <c r="AW1090" s="13" t="s">
        <v>32</v>
      </c>
      <c r="AX1090" s="13" t="s">
        <v>76</v>
      </c>
      <c r="AY1090" s="255" t="s">
        <v>205</v>
      </c>
    </row>
    <row r="1091" s="13" customFormat="1">
      <c r="A1091" s="13"/>
      <c r="B1091" s="245"/>
      <c r="C1091" s="246"/>
      <c r="D1091" s="247" t="s">
        <v>218</v>
      </c>
      <c r="E1091" s="248" t="s">
        <v>1</v>
      </c>
      <c r="F1091" s="249" t="s">
        <v>3073</v>
      </c>
      <c r="G1091" s="246"/>
      <c r="H1091" s="248" t="s">
        <v>1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5" t="s">
        <v>218</v>
      </c>
      <c r="AU1091" s="255" t="s">
        <v>85</v>
      </c>
      <c r="AV1091" s="13" t="s">
        <v>83</v>
      </c>
      <c r="AW1091" s="13" t="s">
        <v>32</v>
      </c>
      <c r="AX1091" s="13" t="s">
        <v>76</v>
      </c>
      <c r="AY1091" s="255" t="s">
        <v>205</v>
      </c>
    </row>
    <row r="1092" s="13" customFormat="1">
      <c r="A1092" s="13"/>
      <c r="B1092" s="245"/>
      <c r="C1092" s="246"/>
      <c r="D1092" s="247" t="s">
        <v>218</v>
      </c>
      <c r="E1092" s="248" t="s">
        <v>1</v>
      </c>
      <c r="F1092" s="249" t="s">
        <v>222</v>
      </c>
      <c r="G1092" s="246"/>
      <c r="H1092" s="248" t="s">
        <v>1</v>
      </c>
      <c r="I1092" s="250"/>
      <c r="J1092" s="246"/>
      <c r="K1092" s="246"/>
      <c r="L1092" s="251"/>
      <c r="M1092" s="252"/>
      <c r="N1092" s="253"/>
      <c r="O1092" s="253"/>
      <c r="P1092" s="253"/>
      <c r="Q1092" s="253"/>
      <c r="R1092" s="253"/>
      <c r="S1092" s="253"/>
      <c r="T1092" s="254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5" t="s">
        <v>218</v>
      </c>
      <c r="AU1092" s="255" t="s">
        <v>85</v>
      </c>
      <c r="AV1092" s="13" t="s">
        <v>83</v>
      </c>
      <c r="AW1092" s="13" t="s">
        <v>32</v>
      </c>
      <c r="AX1092" s="13" t="s">
        <v>76</v>
      </c>
      <c r="AY1092" s="255" t="s">
        <v>205</v>
      </c>
    </row>
    <row r="1093" s="14" customFormat="1">
      <c r="A1093" s="14"/>
      <c r="B1093" s="256"/>
      <c r="C1093" s="257"/>
      <c r="D1093" s="247" t="s">
        <v>218</v>
      </c>
      <c r="E1093" s="258" t="s">
        <v>1</v>
      </c>
      <c r="F1093" s="259" t="s">
        <v>3465</v>
      </c>
      <c r="G1093" s="257"/>
      <c r="H1093" s="260">
        <v>5</v>
      </c>
      <c r="I1093" s="261"/>
      <c r="J1093" s="257"/>
      <c r="K1093" s="257"/>
      <c r="L1093" s="262"/>
      <c r="M1093" s="263"/>
      <c r="N1093" s="264"/>
      <c r="O1093" s="264"/>
      <c r="P1093" s="264"/>
      <c r="Q1093" s="264"/>
      <c r="R1093" s="264"/>
      <c r="S1093" s="264"/>
      <c r="T1093" s="265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66" t="s">
        <v>218</v>
      </c>
      <c r="AU1093" s="266" t="s">
        <v>85</v>
      </c>
      <c r="AV1093" s="14" t="s">
        <v>85</v>
      </c>
      <c r="AW1093" s="14" t="s">
        <v>32</v>
      </c>
      <c r="AX1093" s="14" t="s">
        <v>76</v>
      </c>
      <c r="AY1093" s="266" t="s">
        <v>205</v>
      </c>
    </row>
    <row r="1094" s="15" customFormat="1">
      <c r="A1094" s="15"/>
      <c r="B1094" s="267"/>
      <c r="C1094" s="268"/>
      <c r="D1094" s="247" t="s">
        <v>218</v>
      </c>
      <c r="E1094" s="269" t="s">
        <v>1</v>
      </c>
      <c r="F1094" s="270" t="s">
        <v>229</v>
      </c>
      <c r="G1094" s="268"/>
      <c r="H1094" s="271">
        <v>5</v>
      </c>
      <c r="I1094" s="272"/>
      <c r="J1094" s="268"/>
      <c r="K1094" s="268"/>
      <c r="L1094" s="273"/>
      <c r="M1094" s="274"/>
      <c r="N1094" s="275"/>
      <c r="O1094" s="275"/>
      <c r="P1094" s="275"/>
      <c r="Q1094" s="275"/>
      <c r="R1094" s="275"/>
      <c r="S1094" s="275"/>
      <c r="T1094" s="276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77" t="s">
        <v>218</v>
      </c>
      <c r="AU1094" s="277" t="s">
        <v>85</v>
      </c>
      <c r="AV1094" s="15" t="s">
        <v>213</v>
      </c>
      <c r="AW1094" s="15" t="s">
        <v>32</v>
      </c>
      <c r="AX1094" s="15" t="s">
        <v>83</v>
      </c>
      <c r="AY1094" s="277" t="s">
        <v>205</v>
      </c>
    </row>
    <row r="1095" s="2" customFormat="1" ht="37.8" customHeight="1">
      <c r="A1095" s="39"/>
      <c r="B1095" s="40"/>
      <c r="C1095" s="227" t="s">
        <v>1185</v>
      </c>
      <c r="D1095" s="227" t="s">
        <v>208</v>
      </c>
      <c r="E1095" s="228" t="s">
        <v>3570</v>
      </c>
      <c r="F1095" s="229" t="s">
        <v>3571</v>
      </c>
      <c r="G1095" s="230" t="s">
        <v>933</v>
      </c>
      <c r="H1095" s="231">
        <v>1</v>
      </c>
      <c r="I1095" s="232"/>
      <c r="J1095" s="233">
        <f>ROUND(I1095*H1095,2)</f>
        <v>0</v>
      </c>
      <c r="K1095" s="229" t="s">
        <v>1</v>
      </c>
      <c r="L1095" s="45"/>
      <c r="M1095" s="234" t="s">
        <v>1</v>
      </c>
      <c r="N1095" s="235" t="s">
        <v>41</v>
      </c>
      <c r="O1095" s="92"/>
      <c r="P1095" s="236">
        <f>O1095*H1095</f>
        <v>0</v>
      </c>
      <c r="Q1095" s="236">
        <v>0</v>
      </c>
      <c r="R1095" s="236">
        <f>Q1095*H1095</f>
        <v>0</v>
      </c>
      <c r="S1095" s="236">
        <v>0</v>
      </c>
      <c r="T1095" s="237">
        <f>S1095*H1095</f>
        <v>0</v>
      </c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R1095" s="238" t="s">
        <v>303</v>
      </c>
      <c r="AT1095" s="238" t="s">
        <v>208</v>
      </c>
      <c r="AU1095" s="238" t="s">
        <v>85</v>
      </c>
      <c r="AY1095" s="18" t="s">
        <v>205</v>
      </c>
      <c r="BE1095" s="239">
        <f>IF(N1095="základní",J1095,0)</f>
        <v>0</v>
      </c>
      <c r="BF1095" s="239">
        <f>IF(N1095="snížená",J1095,0)</f>
        <v>0</v>
      </c>
      <c r="BG1095" s="239">
        <f>IF(N1095="zákl. přenesená",J1095,0)</f>
        <v>0</v>
      </c>
      <c r="BH1095" s="239">
        <f>IF(N1095="sníž. přenesená",J1095,0)</f>
        <v>0</v>
      </c>
      <c r="BI1095" s="239">
        <f>IF(N1095="nulová",J1095,0)</f>
        <v>0</v>
      </c>
      <c r="BJ1095" s="18" t="s">
        <v>83</v>
      </c>
      <c r="BK1095" s="239">
        <f>ROUND(I1095*H1095,2)</f>
        <v>0</v>
      </c>
      <c r="BL1095" s="18" t="s">
        <v>303</v>
      </c>
      <c r="BM1095" s="238" t="s">
        <v>3572</v>
      </c>
    </row>
    <row r="1096" s="13" customFormat="1">
      <c r="A1096" s="13"/>
      <c r="B1096" s="245"/>
      <c r="C1096" s="246"/>
      <c r="D1096" s="247" t="s">
        <v>218</v>
      </c>
      <c r="E1096" s="248" t="s">
        <v>1</v>
      </c>
      <c r="F1096" s="249" t="s">
        <v>3071</v>
      </c>
      <c r="G1096" s="246"/>
      <c r="H1096" s="248" t="s">
        <v>1</v>
      </c>
      <c r="I1096" s="250"/>
      <c r="J1096" s="246"/>
      <c r="K1096" s="246"/>
      <c r="L1096" s="251"/>
      <c r="M1096" s="252"/>
      <c r="N1096" s="253"/>
      <c r="O1096" s="253"/>
      <c r="P1096" s="253"/>
      <c r="Q1096" s="253"/>
      <c r="R1096" s="253"/>
      <c r="S1096" s="253"/>
      <c r="T1096" s="254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55" t="s">
        <v>218</v>
      </c>
      <c r="AU1096" s="255" t="s">
        <v>85</v>
      </c>
      <c r="AV1096" s="13" t="s">
        <v>83</v>
      </c>
      <c r="AW1096" s="13" t="s">
        <v>32</v>
      </c>
      <c r="AX1096" s="13" t="s">
        <v>76</v>
      </c>
      <c r="AY1096" s="255" t="s">
        <v>205</v>
      </c>
    </row>
    <row r="1097" s="13" customFormat="1">
      <c r="A1097" s="13"/>
      <c r="B1097" s="245"/>
      <c r="C1097" s="246"/>
      <c r="D1097" s="247" t="s">
        <v>218</v>
      </c>
      <c r="E1097" s="248" t="s">
        <v>1</v>
      </c>
      <c r="F1097" s="249" t="s">
        <v>3072</v>
      </c>
      <c r="G1097" s="246"/>
      <c r="H1097" s="248" t="s">
        <v>1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55" t="s">
        <v>218</v>
      </c>
      <c r="AU1097" s="255" t="s">
        <v>85</v>
      </c>
      <c r="AV1097" s="13" t="s">
        <v>83</v>
      </c>
      <c r="AW1097" s="13" t="s">
        <v>32</v>
      </c>
      <c r="AX1097" s="13" t="s">
        <v>76</v>
      </c>
      <c r="AY1097" s="255" t="s">
        <v>205</v>
      </c>
    </row>
    <row r="1098" s="13" customFormat="1">
      <c r="A1098" s="13"/>
      <c r="B1098" s="245"/>
      <c r="C1098" s="246"/>
      <c r="D1098" s="247" t="s">
        <v>218</v>
      </c>
      <c r="E1098" s="248" t="s">
        <v>1</v>
      </c>
      <c r="F1098" s="249" t="s">
        <v>222</v>
      </c>
      <c r="G1098" s="246"/>
      <c r="H1098" s="248" t="s">
        <v>1</v>
      </c>
      <c r="I1098" s="250"/>
      <c r="J1098" s="246"/>
      <c r="K1098" s="246"/>
      <c r="L1098" s="251"/>
      <c r="M1098" s="252"/>
      <c r="N1098" s="253"/>
      <c r="O1098" s="253"/>
      <c r="P1098" s="253"/>
      <c r="Q1098" s="253"/>
      <c r="R1098" s="253"/>
      <c r="S1098" s="253"/>
      <c r="T1098" s="254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55" t="s">
        <v>218</v>
      </c>
      <c r="AU1098" s="255" t="s">
        <v>85</v>
      </c>
      <c r="AV1098" s="13" t="s">
        <v>83</v>
      </c>
      <c r="AW1098" s="13" t="s">
        <v>32</v>
      </c>
      <c r="AX1098" s="13" t="s">
        <v>76</v>
      </c>
      <c r="AY1098" s="255" t="s">
        <v>205</v>
      </c>
    </row>
    <row r="1099" s="13" customFormat="1">
      <c r="A1099" s="13"/>
      <c r="B1099" s="245"/>
      <c r="C1099" s="246"/>
      <c r="D1099" s="247" t="s">
        <v>218</v>
      </c>
      <c r="E1099" s="248" t="s">
        <v>1</v>
      </c>
      <c r="F1099" s="249" t="s">
        <v>3073</v>
      </c>
      <c r="G1099" s="246"/>
      <c r="H1099" s="248" t="s">
        <v>1</v>
      </c>
      <c r="I1099" s="250"/>
      <c r="J1099" s="246"/>
      <c r="K1099" s="246"/>
      <c r="L1099" s="251"/>
      <c r="M1099" s="252"/>
      <c r="N1099" s="253"/>
      <c r="O1099" s="253"/>
      <c r="P1099" s="253"/>
      <c r="Q1099" s="253"/>
      <c r="R1099" s="253"/>
      <c r="S1099" s="253"/>
      <c r="T1099" s="254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5" t="s">
        <v>218</v>
      </c>
      <c r="AU1099" s="255" t="s">
        <v>85</v>
      </c>
      <c r="AV1099" s="13" t="s">
        <v>83</v>
      </c>
      <c r="AW1099" s="13" t="s">
        <v>32</v>
      </c>
      <c r="AX1099" s="13" t="s">
        <v>76</v>
      </c>
      <c r="AY1099" s="255" t="s">
        <v>205</v>
      </c>
    </row>
    <row r="1100" s="13" customFormat="1">
      <c r="A1100" s="13"/>
      <c r="B1100" s="245"/>
      <c r="C1100" s="246"/>
      <c r="D1100" s="247" t="s">
        <v>218</v>
      </c>
      <c r="E1100" s="248" t="s">
        <v>1</v>
      </c>
      <c r="F1100" s="249" t="s">
        <v>3573</v>
      </c>
      <c r="G1100" s="246"/>
      <c r="H1100" s="248" t="s">
        <v>1</v>
      </c>
      <c r="I1100" s="250"/>
      <c r="J1100" s="246"/>
      <c r="K1100" s="246"/>
      <c r="L1100" s="251"/>
      <c r="M1100" s="252"/>
      <c r="N1100" s="253"/>
      <c r="O1100" s="253"/>
      <c r="P1100" s="253"/>
      <c r="Q1100" s="253"/>
      <c r="R1100" s="253"/>
      <c r="S1100" s="253"/>
      <c r="T1100" s="254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55" t="s">
        <v>218</v>
      </c>
      <c r="AU1100" s="255" t="s">
        <v>85</v>
      </c>
      <c r="AV1100" s="13" t="s">
        <v>83</v>
      </c>
      <c r="AW1100" s="13" t="s">
        <v>32</v>
      </c>
      <c r="AX1100" s="13" t="s">
        <v>76</v>
      </c>
      <c r="AY1100" s="255" t="s">
        <v>205</v>
      </c>
    </row>
    <row r="1101" s="13" customFormat="1">
      <c r="A1101" s="13"/>
      <c r="B1101" s="245"/>
      <c r="C1101" s="246"/>
      <c r="D1101" s="247" t="s">
        <v>218</v>
      </c>
      <c r="E1101" s="248" t="s">
        <v>1</v>
      </c>
      <c r="F1101" s="249" t="s">
        <v>3260</v>
      </c>
      <c r="G1101" s="246"/>
      <c r="H1101" s="248" t="s">
        <v>1</v>
      </c>
      <c r="I1101" s="250"/>
      <c r="J1101" s="246"/>
      <c r="K1101" s="246"/>
      <c r="L1101" s="251"/>
      <c r="M1101" s="252"/>
      <c r="N1101" s="253"/>
      <c r="O1101" s="253"/>
      <c r="P1101" s="253"/>
      <c r="Q1101" s="253"/>
      <c r="R1101" s="253"/>
      <c r="S1101" s="253"/>
      <c r="T1101" s="254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55" t="s">
        <v>218</v>
      </c>
      <c r="AU1101" s="255" t="s">
        <v>85</v>
      </c>
      <c r="AV1101" s="13" t="s">
        <v>83</v>
      </c>
      <c r="AW1101" s="13" t="s">
        <v>32</v>
      </c>
      <c r="AX1101" s="13" t="s">
        <v>76</v>
      </c>
      <c r="AY1101" s="255" t="s">
        <v>205</v>
      </c>
    </row>
    <row r="1102" s="13" customFormat="1">
      <c r="A1102" s="13"/>
      <c r="B1102" s="245"/>
      <c r="C1102" s="246"/>
      <c r="D1102" s="247" t="s">
        <v>218</v>
      </c>
      <c r="E1102" s="248" t="s">
        <v>1</v>
      </c>
      <c r="F1102" s="249" t="s">
        <v>222</v>
      </c>
      <c r="G1102" s="246"/>
      <c r="H1102" s="248" t="s">
        <v>1</v>
      </c>
      <c r="I1102" s="250"/>
      <c r="J1102" s="246"/>
      <c r="K1102" s="246"/>
      <c r="L1102" s="251"/>
      <c r="M1102" s="252"/>
      <c r="N1102" s="253"/>
      <c r="O1102" s="253"/>
      <c r="P1102" s="253"/>
      <c r="Q1102" s="253"/>
      <c r="R1102" s="253"/>
      <c r="S1102" s="253"/>
      <c r="T1102" s="254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55" t="s">
        <v>218</v>
      </c>
      <c r="AU1102" s="255" t="s">
        <v>85</v>
      </c>
      <c r="AV1102" s="13" t="s">
        <v>83</v>
      </c>
      <c r="AW1102" s="13" t="s">
        <v>32</v>
      </c>
      <c r="AX1102" s="13" t="s">
        <v>76</v>
      </c>
      <c r="AY1102" s="255" t="s">
        <v>205</v>
      </c>
    </row>
    <row r="1103" s="14" customFormat="1">
      <c r="A1103" s="14"/>
      <c r="B1103" s="256"/>
      <c r="C1103" s="257"/>
      <c r="D1103" s="247" t="s">
        <v>218</v>
      </c>
      <c r="E1103" s="258" t="s">
        <v>1</v>
      </c>
      <c r="F1103" s="259" t="s">
        <v>3574</v>
      </c>
      <c r="G1103" s="257"/>
      <c r="H1103" s="260">
        <v>1</v>
      </c>
      <c r="I1103" s="261"/>
      <c r="J1103" s="257"/>
      <c r="K1103" s="257"/>
      <c r="L1103" s="262"/>
      <c r="M1103" s="263"/>
      <c r="N1103" s="264"/>
      <c r="O1103" s="264"/>
      <c r="P1103" s="264"/>
      <c r="Q1103" s="264"/>
      <c r="R1103" s="264"/>
      <c r="S1103" s="264"/>
      <c r="T1103" s="265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66" t="s">
        <v>218</v>
      </c>
      <c r="AU1103" s="266" t="s">
        <v>85</v>
      </c>
      <c r="AV1103" s="14" t="s">
        <v>85</v>
      </c>
      <c r="AW1103" s="14" t="s">
        <v>32</v>
      </c>
      <c r="AX1103" s="14" t="s">
        <v>83</v>
      </c>
      <c r="AY1103" s="266" t="s">
        <v>205</v>
      </c>
    </row>
    <row r="1104" s="2" customFormat="1" ht="33" customHeight="1">
      <c r="A1104" s="39"/>
      <c r="B1104" s="40"/>
      <c r="C1104" s="227" t="s">
        <v>1187</v>
      </c>
      <c r="D1104" s="227" t="s">
        <v>208</v>
      </c>
      <c r="E1104" s="228" t="s">
        <v>3575</v>
      </c>
      <c r="F1104" s="229" t="s">
        <v>3576</v>
      </c>
      <c r="G1104" s="230" t="s">
        <v>933</v>
      </c>
      <c r="H1104" s="231">
        <v>1</v>
      </c>
      <c r="I1104" s="232"/>
      <c r="J1104" s="233">
        <f>ROUND(I1104*H1104,2)</f>
        <v>0</v>
      </c>
      <c r="K1104" s="229" t="s">
        <v>1</v>
      </c>
      <c r="L1104" s="45"/>
      <c r="M1104" s="234" t="s">
        <v>1</v>
      </c>
      <c r="N1104" s="235" t="s">
        <v>41</v>
      </c>
      <c r="O1104" s="92"/>
      <c r="P1104" s="236">
        <f>O1104*H1104</f>
        <v>0</v>
      </c>
      <c r="Q1104" s="236">
        <v>0</v>
      </c>
      <c r="R1104" s="236">
        <f>Q1104*H1104</f>
        <v>0</v>
      </c>
      <c r="S1104" s="236">
        <v>0</v>
      </c>
      <c r="T1104" s="237">
        <f>S1104*H1104</f>
        <v>0</v>
      </c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R1104" s="238" t="s">
        <v>303</v>
      </c>
      <c r="AT1104" s="238" t="s">
        <v>208</v>
      </c>
      <c r="AU1104" s="238" t="s">
        <v>85</v>
      </c>
      <c r="AY1104" s="18" t="s">
        <v>205</v>
      </c>
      <c r="BE1104" s="239">
        <f>IF(N1104="základní",J1104,0)</f>
        <v>0</v>
      </c>
      <c r="BF1104" s="239">
        <f>IF(N1104="snížená",J1104,0)</f>
        <v>0</v>
      </c>
      <c r="BG1104" s="239">
        <f>IF(N1104="zákl. přenesená",J1104,0)</f>
        <v>0</v>
      </c>
      <c r="BH1104" s="239">
        <f>IF(N1104="sníž. přenesená",J1104,0)</f>
        <v>0</v>
      </c>
      <c r="BI1104" s="239">
        <f>IF(N1104="nulová",J1104,0)</f>
        <v>0</v>
      </c>
      <c r="BJ1104" s="18" t="s">
        <v>83</v>
      </c>
      <c r="BK1104" s="239">
        <f>ROUND(I1104*H1104,2)</f>
        <v>0</v>
      </c>
      <c r="BL1104" s="18" t="s">
        <v>303</v>
      </c>
      <c r="BM1104" s="238" t="s">
        <v>3577</v>
      </c>
    </row>
    <row r="1105" s="13" customFormat="1">
      <c r="A1105" s="13"/>
      <c r="B1105" s="245"/>
      <c r="C1105" s="246"/>
      <c r="D1105" s="247" t="s">
        <v>218</v>
      </c>
      <c r="E1105" s="248" t="s">
        <v>1</v>
      </c>
      <c r="F1105" s="249" t="s">
        <v>3071</v>
      </c>
      <c r="G1105" s="246"/>
      <c r="H1105" s="248" t="s">
        <v>1</v>
      </c>
      <c r="I1105" s="250"/>
      <c r="J1105" s="246"/>
      <c r="K1105" s="246"/>
      <c r="L1105" s="251"/>
      <c r="M1105" s="252"/>
      <c r="N1105" s="253"/>
      <c r="O1105" s="253"/>
      <c r="P1105" s="253"/>
      <c r="Q1105" s="253"/>
      <c r="R1105" s="253"/>
      <c r="S1105" s="253"/>
      <c r="T1105" s="254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55" t="s">
        <v>218</v>
      </c>
      <c r="AU1105" s="255" t="s">
        <v>85</v>
      </c>
      <c r="AV1105" s="13" t="s">
        <v>83</v>
      </c>
      <c r="AW1105" s="13" t="s">
        <v>32</v>
      </c>
      <c r="AX1105" s="13" t="s">
        <v>76</v>
      </c>
      <c r="AY1105" s="255" t="s">
        <v>205</v>
      </c>
    </row>
    <row r="1106" s="13" customFormat="1">
      <c r="A1106" s="13"/>
      <c r="B1106" s="245"/>
      <c r="C1106" s="246"/>
      <c r="D1106" s="247" t="s">
        <v>218</v>
      </c>
      <c r="E1106" s="248" t="s">
        <v>1</v>
      </c>
      <c r="F1106" s="249" t="s">
        <v>3072</v>
      </c>
      <c r="G1106" s="246"/>
      <c r="H1106" s="248" t="s">
        <v>1</v>
      </c>
      <c r="I1106" s="250"/>
      <c r="J1106" s="246"/>
      <c r="K1106" s="246"/>
      <c r="L1106" s="251"/>
      <c r="M1106" s="252"/>
      <c r="N1106" s="253"/>
      <c r="O1106" s="253"/>
      <c r="P1106" s="253"/>
      <c r="Q1106" s="253"/>
      <c r="R1106" s="253"/>
      <c r="S1106" s="253"/>
      <c r="T1106" s="254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55" t="s">
        <v>218</v>
      </c>
      <c r="AU1106" s="255" t="s">
        <v>85</v>
      </c>
      <c r="AV1106" s="13" t="s">
        <v>83</v>
      </c>
      <c r="AW1106" s="13" t="s">
        <v>32</v>
      </c>
      <c r="AX1106" s="13" t="s">
        <v>76</v>
      </c>
      <c r="AY1106" s="255" t="s">
        <v>205</v>
      </c>
    </row>
    <row r="1107" s="13" customFormat="1">
      <c r="A1107" s="13"/>
      <c r="B1107" s="245"/>
      <c r="C1107" s="246"/>
      <c r="D1107" s="247" t="s">
        <v>218</v>
      </c>
      <c r="E1107" s="248" t="s">
        <v>1</v>
      </c>
      <c r="F1107" s="249" t="s">
        <v>222</v>
      </c>
      <c r="G1107" s="246"/>
      <c r="H1107" s="248" t="s">
        <v>1</v>
      </c>
      <c r="I1107" s="250"/>
      <c r="J1107" s="246"/>
      <c r="K1107" s="246"/>
      <c r="L1107" s="251"/>
      <c r="M1107" s="252"/>
      <c r="N1107" s="253"/>
      <c r="O1107" s="253"/>
      <c r="P1107" s="253"/>
      <c r="Q1107" s="253"/>
      <c r="R1107" s="253"/>
      <c r="S1107" s="253"/>
      <c r="T1107" s="254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5" t="s">
        <v>218</v>
      </c>
      <c r="AU1107" s="255" t="s">
        <v>85</v>
      </c>
      <c r="AV1107" s="13" t="s">
        <v>83</v>
      </c>
      <c r="AW1107" s="13" t="s">
        <v>32</v>
      </c>
      <c r="AX1107" s="13" t="s">
        <v>76</v>
      </c>
      <c r="AY1107" s="255" t="s">
        <v>205</v>
      </c>
    </row>
    <row r="1108" s="13" customFormat="1">
      <c r="A1108" s="13"/>
      <c r="B1108" s="245"/>
      <c r="C1108" s="246"/>
      <c r="D1108" s="247" t="s">
        <v>218</v>
      </c>
      <c r="E1108" s="248" t="s">
        <v>1</v>
      </c>
      <c r="F1108" s="249" t="s">
        <v>3073</v>
      </c>
      <c r="G1108" s="246"/>
      <c r="H1108" s="248" t="s">
        <v>1</v>
      </c>
      <c r="I1108" s="250"/>
      <c r="J1108" s="246"/>
      <c r="K1108" s="246"/>
      <c r="L1108" s="251"/>
      <c r="M1108" s="252"/>
      <c r="N1108" s="253"/>
      <c r="O1108" s="253"/>
      <c r="P1108" s="253"/>
      <c r="Q1108" s="253"/>
      <c r="R1108" s="253"/>
      <c r="S1108" s="253"/>
      <c r="T1108" s="254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55" t="s">
        <v>218</v>
      </c>
      <c r="AU1108" s="255" t="s">
        <v>85</v>
      </c>
      <c r="AV1108" s="13" t="s">
        <v>83</v>
      </c>
      <c r="AW1108" s="13" t="s">
        <v>32</v>
      </c>
      <c r="AX1108" s="13" t="s">
        <v>76</v>
      </c>
      <c r="AY1108" s="255" t="s">
        <v>205</v>
      </c>
    </row>
    <row r="1109" s="13" customFormat="1">
      <c r="A1109" s="13"/>
      <c r="B1109" s="245"/>
      <c r="C1109" s="246"/>
      <c r="D1109" s="247" t="s">
        <v>218</v>
      </c>
      <c r="E1109" s="248" t="s">
        <v>1</v>
      </c>
      <c r="F1109" s="249" t="s">
        <v>3573</v>
      </c>
      <c r="G1109" s="246"/>
      <c r="H1109" s="248" t="s">
        <v>1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55" t="s">
        <v>218</v>
      </c>
      <c r="AU1109" s="255" t="s">
        <v>85</v>
      </c>
      <c r="AV1109" s="13" t="s">
        <v>83</v>
      </c>
      <c r="AW1109" s="13" t="s">
        <v>32</v>
      </c>
      <c r="AX1109" s="13" t="s">
        <v>76</v>
      </c>
      <c r="AY1109" s="255" t="s">
        <v>205</v>
      </c>
    </row>
    <row r="1110" s="13" customFormat="1">
      <c r="A1110" s="13"/>
      <c r="B1110" s="245"/>
      <c r="C1110" s="246"/>
      <c r="D1110" s="247" t="s">
        <v>218</v>
      </c>
      <c r="E1110" s="248" t="s">
        <v>1</v>
      </c>
      <c r="F1110" s="249" t="s">
        <v>3260</v>
      </c>
      <c r="G1110" s="246"/>
      <c r="H1110" s="248" t="s">
        <v>1</v>
      </c>
      <c r="I1110" s="250"/>
      <c r="J1110" s="246"/>
      <c r="K1110" s="246"/>
      <c r="L1110" s="251"/>
      <c r="M1110" s="252"/>
      <c r="N1110" s="253"/>
      <c r="O1110" s="253"/>
      <c r="P1110" s="253"/>
      <c r="Q1110" s="253"/>
      <c r="R1110" s="253"/>
      <c r="S1110" s="253"/>
      <c r="T1110" s="254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5" t="s">
        <v>218</v>
      </c>
      <c r="AU1110" s="255" t="s">
        <v>85</v>
      </c>
      <c r="AV1110" s="13" t="s">
        <v>83</v>
      </c>
      <c r="AW1110" s="13" t="s">
        <v>32</v>
      </c>
      <c r="AX1110" s="13" t="s">
        <v>76</v>
      </c>
      <c r="AY1110" s="255" t="s">
        <v>205</v>
      </c>
    </row>
    <row r="1111" s="13" customFormat="1">
      <c r="A1111" s="13"/>
      <c r="B1111" s="245"/>
      <c r="C1111" s="246"/>
      <c r="D1111" s="247" t="s">
        <v>218</v>
      </c>
      <c r="E1111" s="248" t="s">
        <v>1</v>
      </c>
      <c r="F1111" s="249" t="s">
        <v>222</v>
      </c>
      <c r="G1111" s="246"/>
      <c r="H1111" s="248" t="s">
        <v>1</v>
      </c>
      <c r="I1111" s="250"/>
      <c r="J1111" s="246"/>
      <c r="K1111" s="246"/>
      <c r="L1111" s="251"/>
      <c r="M1111" s="252"/>
      <c r="N1111" s="253"/>
      <c r="O1111" s="253"/>
      <c r="P1111" s="253"/>
      <c r="Q1111" s="253"/>
      <c r="R1111" s="253"/>
      <c r="S1111" s="253"/>
      <c r="T1111" s="254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55" t="s">
        <v>218</v>
      </c>
      <c r="AU1111" s="255" t="s">
        <v>85</v>
      </c>
      <c r="AV1111" s="13" t="s">
        <v>83</v>
      </c>
      <c r="AW1111" s="13" t="s">
        <v>32</v>
      </c>
      <c r="AX1111" s="13" t="s">
        <v>76</v>
      </c>
      <c r="AY1111" s="255" t="s">
        <v>205</v>
      </c>
    </row>
    <row r="1112" s="14" customFormat="1">
      <c r="A1112" s="14"/>
      <c r="B1112" s="256"/>
      <c r="C1112" s="257"/>
      <c r="D1112" s="247" t="s">
        <v>218</v>
      </c>
      <c r="E1112" s="258" t="s">
        <v>1</v>
      </c>
      <c r="F1112" s="259" t="s">
        <v>3578</v>
      </c>
      <c r="G1112" s="257"/>
      <c r="H1112" s="260">
        <v>1</v>
      </c>
      <c r="I1112" s="261"/>
      <c r="J1112" s="257"/>
      <c r="K1112" s="257"/>
      <c r="L1112" s="262"/>
      <c r="M1112" s="263"/>
      <c r="N1112" s="264"/>
      <c r="O1112" s="264"/>
      <c r="P1112" s="264"/>
      <c r="Q1112" s="264"/>
      <c r="R1112" s="264"/>
      <c r="S1112" s="264"/>
      <c r="T1112" s="265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66" t="s">
        <v>218</v>
      </c>
      <c r="AU1112" s="266" t="s">
        <v>85</v>
      </c>
      <c r="AV1112" s="14" t="s">
        <v>85</v>
      </c>
      <c r="AW1112" s="14" t="s">
        <v>32</v>
      </c>
      <c r="AX1112" s="14" t="s">
        <v>83</v>
      </c>
      <c r="AY1112" s="266" t="s">
        <v>205</v>
      </c>
    </row>
    <row r="1113" s="2" customFormat="1" ht="16.5" customHeight="1">
      <c r="A1113" s="39"/>
      <c r="B1113" s="40"/>
      <c r="C1113" s="227" t="s">
        <v>1194</v>
      </c>
      <c r="D1113" s="227" t="s">
        <v>208</v>
      </c>
      <c r="E1113" s="228" t="s">
        <v>3579</v>
      </c>
      <c r="F1113" s="229" t="s">
        <v>3580</v>
      </c>
      <c r="G1113" s="230" t="s">
        <v>547</v>
      </c>
      <c r="H1113" s="231">
        <v>5</v>
      </c>
      <c r="I1113" s="232"/>
      <c r="J1113" s="233">
        <f>ROUND(I1113*H1113,2)</f>
        <v>0</v>
      </c>
      <c r="K1113" s="229" t="s">
        <v>212</v>
      </c>
      <c r="L1113" s="45"/>
      <c r="M1113" s="234" t="s">
        <v>1</v>
      </c>
      <c r="N1113" s="235" t="s">
        <v>41</v>
      </c>
      <c r="O1113" s="92"/>
      <c r="P1113" s="236">
        <f>O1113*H1113</f>
        <v>0</v>
      </c>
      <c r="Q1113" s="236">
        <v>0.00031</v>
      </c>
      <c r="R1113" s="236">
        <f>Q1113*H1113</f>
        <v>0.00155</v>
      </c>
      <c r="S1113" s="236">
        <v>0</v>
      </c>
      <c r="T1113" s="237">
        <f>S1113*H1113</f>
        <v>0</v>
      </c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R1113" s="238" t="s">
        <v>213</v>
      </c>
      <c r="AT1113" s="238" t="s">
        <v>208</v>
      </c>
      <c r="AU1113" s="238" t="s">
        <v>85</v>
      </c>
      <c r="AY1113" s="18" t="s">
        <v>205</v>
      </c>
      <c r="BE1113" s="239">
        <f>IF(N1113="základní",J1113,0)</f>
        <v>0</v>
      </c>
      <c r="BF1113" s="239">
        <f>IF(N1113="snížená",J1113,0)</f>
        <v>0</v>
      </c>
      <c r="BG1113" s="239">
        <f>IF(N1113="zákl. přenesená",J1113,0)</f>
        <v>0</v>
      </c>
      <c r="BH1113" s="239">
        <f>IF(N1113="sníž. přenesená",J1113,0)</f>
        <v>0</v>
      </c>
      <c r="BI1113" s="239">
        <f>IF(N1113="nulová",J1113,0)</f>
        <v>0</v>
      </c>
      <c r="BJ1113" s="18" t="s">
        <v>83</v>
      </c>
      <c r="BK1113" s="239">
        <f>ROUND(I1113*H1113,2)</f>
        <v>0</v>
      </c>
      <c r="BL1113" s="18" t="s">
        <v>213</v>
      </c>
      <c r="BM1113" s="238" t="s">
        <v>3581</v>
      </c>
    </row>
    <row r="1114" s="2" customFormat="1">
      <c r="A1114" s="39"/>
      <c r="B1114" s="40"/>
      <c r="C1114" s="41"/>
      <c r="D1114" s="240" t="s">
        <v>216</v>
      </c>
      <c r="E1114" s="41"/>
      <c r="F1114" s="241" t="s">
        <v>3582</v>
      </c>
      <c r="G1114" s="41"/>
      <c r="H1114" s="41"/>
      <c r="I1114" s="242"/>
      <c r="J1114" s="41"/>
      <c r="K1114" s="41"/>
      <c r="L1114" s="45"/>
      <c r="M1114" s="243"/>
      <c r="N1114" s="244"/>
      <c r="O1114" s="92"/>
      <c r="P1114" s="92"/>
      <c r="Q1114" s="92"/>
      <c r="R1114" s="92"/>
      <c r="S1114" s="92"/>
      <c r="T1114" s="93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T1114" s="18" t="s">
        <v>216</v>
      </c>
      <c r="AU1114" s="18" t="s">
        <v>85</v>
      </c>
    </row>
    <row r="1115" s="13" customFormat="1">
      <c r="A1115" s="13"/>
      <c r="B1115" s="245"/>
      <c r="C1115" s="246"/>
      <c r="D1115" s="247" t="s">
        <v>218</v>
      </c>
      <c r="E1115" s="248" t="s">
        <v>1</v>
      </c>
      <c r="F1115" s="249" t="s">
        <v>3071</v>
      </c>
      <c r="G1115" s="246"/>
      <c r="H1115" s="248" t="s">
        <v>1</v>
      </c>
      <c r="I1115" s="250"/>
      <c r="J1115" s="246"/>
      <c r="K1115" s="246"/>
      <c r="L1115" s="251"/>
      <c r="M1115" s="252"/>
      <c r="N1115" s="253"/>
      <c r="O1115" s="253"/>
      <c r="P1115" s="253"/>
      <c r="Q1115" s="253"/>
      <c r="R1115" s="253"/>
      <c r="S1115" s="253"/>
      <c r="T1115" s="254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5" t="s">
        <v>218</v>
      </c>
      <c r="AU1115" s="255" t="s">
        <v>85</v>
      </c>
      <c r="AV1115" s="13" t="s">
        <v>83</v>
      </c>
      <c r="AW1115" s="13" t="s">
        <v>32</v>
      </c>
      <c r="AX1115" s="13" t="s">
        <v>76</v>
      </c>
      <c r="AY1115" s="255" t="s">
        <v>205</v>
      </c>
    </row>
    <row r="1116" s="13" customFormat="1">
      <c r="A1116" s="13"/>
      <c r="B1116" s="245"/>
      <c r="C1116" s="246"/>
      <c r="D1116" s="247" t="s">
        <v>218</v>
      </c>
      <c r="E1116" s="248" t="s">
        <v>1</v>
      </c>
      <c r="F1116" s="249" t="s">
        <v>3072</v>
      </c>
      <c r="G1116" s="246"/>
      <c r="H1116" s="248" t="s">
        <v>1</v>
      </c>
      <c r="I1116" s="250"/>
      <c r="J1116" s="246"/>
      <c r="K1116" s="246"/>
      <c r="L1116" s="251"/>
      <c r="M1116" s="252"/>
      <c r="N1116" s="253"/>
      <c r="O1116" s="253"/>
      <c r="P1116" s="253"/>
      <c r="Q1116" s="253"/>
      <c r="R1116" s="253"/>
      <c r="S1116" s="253"/>
      <c r="T1116" s="254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55" t="s">
        <v>218</v>
      </c>
      <c r="AU1116" s="255" t="s">
        <v>85</v>
      </c>
      <c r="AV1116" s="13" t="s">
        <v>83</v>
      </c>
      <c r="AW1116" s="13" t="s">
        <v>32</v>
      </c>
      <c r="AX1116" s="13" t="s">
        <v>76</v>
      </c>
      <c r="AY1116" s="255" t="s">
        <v>205</v>
      </c>
    </row>
    <row r="1117" s="13" customFormat="1">
      <c r="A1117" s="13"/>
      <c r="B1117" s="245"/>
      <c r="C1117" s="246"/>
      <c r="D1117" s="247" t="s">
        <v>218</v>
      </c>
      <c r="E1117" s="248" t="s">
        <v>1</v>
      </c>
      <c r="F1117" s="249" t="s">
        <v>222</v>
      </c>
      <c r="G1117" s="246"/>
      <c r="H1117" s="248" t="s">
        <v>1</v>
      </c>
      <c r="I1117" s="250"/>
      <c r="J1117" s="246"/>
      <c r="K1117" s="246"/>
      <c r="L1117" s="251"/>
      <c r="M1117" s="252"/>
      <c r="N1117" s="253"/>
      <c r="O1117" s="253"/>
      <c r="P1117" s="253"/>
      <c r="Q1117" s="253"/>
      <c r="R1117" s="253"/>
      <c r="S1117" s="253"/>
      <c r="T1117" s="254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5" t="s">
        <v>218</v>
      </c>
      <c r="AU1117" s="255" t="s">
        <v>85</v>
      </c>
      <c r="AV1117" s="13" t="s">
        <v>83</v>
      </c>
      <c r="AW1117" s="13" t="s">
        <v>32</v>
      </c>
      <c r="AX1117" s="13" t="s">
        <v>76</v>
      </c>
      <c r="AY1117" s="255" t="s">
        <v>205</v>
      </c>
    </row>
    <row r="1118" s="13" customFormat="1">
      <c r="A1118" s="13"/>
      <c r="B1118" s="245"/>
      <c r="C1118" s="246"/>
      <c r="D1118" s="247" t="s">
        <v>218</v>
      </c>
      <c r="E1118" s="248" t="s">
        <v>1</v>
      </c>
      <c r="F1118" s="249" t="s">
        <v>3583</v>
      </c>
      <c r="G1118" s="246"/>
      <c r="H1118" s="248" t="s">
        <v>1</v>
      </c>
      <c r="I1118" s="250"/>
      <c r="J1118" s="246"/>
      <c r="K1118" s="246"/>
      <c r="L1118" s="251"/>
      <c r="M1118" s="252"/>
      <c r="N1118" s="253"/>
      <c r="O1118" s="253"/>
      <c r="P1118" s="253"/>
      <c r="Q1118" s="253"/>
      <c r="R1118" s="253"/>
      <c r="S1118" s="253"/>
      <c r="T1118" s="254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5" t="s">
        <v>218</v>
      </c>
      <c r="AU1118" s="255" t="s">
        <v>85</v>
      </c>
      <c r="AV1118" s="13" t="s">
        <v>83</v>
      </c>
      <c r="AW1118" s="13" t="s">
        <v>32</v>
      </c>
      <c r="AX1118" s="13" t="s">
        <v>76</v>
      </c>
      <c r="AY1118" s="255" t="s">
        <v>205</v>
      </c>
    </row>
    <row r="1119" s="14" customFormat="1">
      <c r="A1119" s="14"/>
      <c r="B1119" s="256"/>
      <c r="C1119" s="257"/>
      <c r="D1119" s="247" t="s">
        <v>218</v>
      </c>
      <c r="E1119" s="258" t="s">
        <v>1</v>
      </c>
      <c r="F1119" s="259" t="s">
        <v>3584</v>
      </c>
      <c r="G1119" s="257"/>
      <c r="H1119" s="260">
        <v>5</v>
      </c>
      <c r="I1119" s="261"/>
      <c r="J1119" s="257"/>
      <c r="K1119" s="257"/>
      <c r="L1119" s="262"/>
      <c r="M1119" s="263"/>
      <c r="N1119" s="264"/>
      <c r="O1119" s="264"/>
      <c r="P1119" s="264"/>
      <c r="Q1119" s="264"/>
      <c r="R1119" s="264"/>
      <c r="S1119" s="264"/>
      <c r="T1119" s="265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66" t="s">
        <v>218</v>
      </c>
      <c r="AU1119" s="266" t="s">
        <v>85</v>
      </c>
      <c r="AV1119" s="14" t="s">
        <v>85</v>
      </c>
      <c r="AW1119" s="14" t="s">
        <v>32</v>
      </c>
      <c r="AX1119" s="14" t="s">
        <v>76</v>
      </c>
      <c r="AY1119" s="266" t="s">
        <v>205</v>
      </c>
    </row>
    <row r="1120" s="15" customFormat="1">
      <c r="A1120" s="15"/>
      <c r="B1120" s="267"/>
      <c r="C1120" s="268"/>
      <c r="D1120" s="247" t="s">
        <v>218</v>
      </c>
      <c r="E1120" s="269" t="s">
        <v>1</v>
      </c>
      <c r="F1120" s="270" t="s">
        <v>229</v>
      </c>
      <c r="G1120" s="268"/>
      <c r="H1120" s="271">
        <v>5</v>
      </c>
      <c r="I1120" s="272"/>
      <c r="J1120" s="268"/>
      <c r="K1120" s="268"/>
      <c r="L1120" s="273"/>
      <c r="M1120" s="274"/>
      <c r="N1120" s="275"/>
      <c r="O1120" s="275"/>
      <c r="P1120" s="275"/>
      <c r="Q1120" s="275"/>
      <c r="R1120" s="275"/>
      <c r="S1120" s="275"/>
      <c r="T1120" s="276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T1120" s="277" t="s">
        <v>218</v>
      </c>
      <c r="AU1120" s="277" t="s">
        <v>85</v>
      </c>
      <c r="AV1120" s="15" t="s">
        <v>213</v>
      </c>
      <c r="AW1120" s="15" t="s">
        <v>32</v>
      </c>
      <c r="AX1120" s="15" t="s">
        <v>83</v>
      </c>
      <c r="AY1120" s="277" t="s">
        <v>205</v>
      </c>
    </row>
    <row r="1121" s="2" customFormat="1" ht="24.15" customHeight="1">
      <c r="A1121" s="39"/>
      <c r="B1121" s="40"/>
      <c r="C1121" s="227" t="s">
        <v>1223</v>
      </c>
      <c r="D1121" s="227" t="s">
        <v>208</v>
      </c>
      <c r="E1121" s="228" t="s">
        <v>3585</v>
      </c>
      <c r="F1121" s="229" t="s">
        <v>3586</v>
      </c>
      <c r="G1121" s="230" t="s">
        <v>357</v>
      </c>
      <c r="H1121" s="231">
        <v>0.32600000000000001</v>
      </c>
      <c r="I1121" s="232"/>
      <c r="J1121" s="233">
        <f>ROUND(I1121*H1121,2)</f>
        <v>0</v>
      </c>
      <c r="K1121" s="229" t="s">
        <v>212</v>
      </c>
      <c r="L1121" s="45"/>
      <c r="M1121" s="234" t="s">
        <v>1</v>
      </c>
      <c r="N1121" s="235" t="s">
        <v>41</v>
      </c>
      <c r="O1121" s="92"/>
      <c r="P1121" s="236">
        <f>O1121*H1121</f>
        <v>0</v>
      </c>
      <c r="Q1121" s="236">
        <v>0</v>
      </c>
      <c r="R1121" s="236">
        <f>Q1121*H1121</f>
        <v>0</v>
      </c>
      <c r="S1121" s="236">
        <v>0</v>
      </c>
      <c r="T1121" s="237">
        <f>S1121*H1121</f>
        <v>0</v>
      </c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R1121" s="238" t="s">
        <v>303</v>
      </c>
      <c r="AT1121" s="238" t="s">
        <v>208</v>
      </c>
      <c r="AU1121" s="238" t="s">
        <v>85</v>
      </c>
      <c r="AY1121" s="18" t="s">
        <v>205</v>
      </c>
      <c r="BE1121" s="239">
        <f>IF(N1121="základní",J1121,0)</f>
        <v>0</v>
      </c>
      <c r="BF1121" s="239">
        <f>IF(N1121="snížená",J1121,0)</f>
        <v>0</v>
      </c>
      <c r="BG1121" s="239">
        <f>IF(N1121="zákl. přenesená",J1121,0)</f>
        <v>0</v>
      </c>
      <c r="BH1121" s="239">
        <f>IF(N1121="sníž. přenesená",J1121,0)</f>
        <v>0</v>
      </c>
      <c r="BI1121" s="239">
        <f>IF(N1121="nulová",J1121,0)</f>
        <v>0</v>
      </c>
      <c r="BJ1121" s="18" t="s">
        <v>83</v>
      </c>
      <c r="BK1121" s="239">
        <f>ROUND(I1121*H1121,2)</f>
        <v>0</v>
      </c>
      <c r="BL1121" s="18" t="s">
        <v>303</v>
      </c>
      <c r="BM1121" s="238" t="s">
        <v>3587</v>
      </c>
    </row>
    <row r="1122" s="2" customFormat="1">
      <c r="A1122" s="39"/>
      <c r="B1122" s="40"/>
      <c r="C1122" s="41"/>
      <c r="D1122" s="240" t="s">
        <v>216</v>
      </c>
      <c r="E1122" s="41"/>
      <c r="F1122" s="241" t="s">
        <v>3588</v>
      </c>
      <c r="G1122" s="41"/>
      <c r="H1122" s="41"/>
      <c r="I1122" s="242"/>
      <c r="J1122" s="41"/>
      <c r="K1122" s="41"/>
      <c r="L1122" s="45"/>
      <c r="M1122" s="243"/>
      <c r="N1122" s="244"/>
      <c r="O1122" s="92"/>
      <c r="P1122" s="92"/>
      <c r="Q1122" s="92"/>
      <c r="R1122" s="92"/>
      <c r="S1122" s="92"/>
      <c r="T1122" s="93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T1122" s="18" t="s">
        <v>216</v>
      </c>
      <c r="AU1122" s="18" t="s">
        <v>85</v>
      </c>
    </row>
    <row r="1123" s="12" customFormat="1" ht="22.8" customHeight="1">
      <c r="A1123" s="12"/>
      <c r="B1123" s="211"/>
      <c r="C1123" s="212"/>
      <c r="D1123" s="213" t="s">
        <v>75</v>
      </c>
      <c r="E1123" s="225" t="s">
        <v>3589</v>
      </c>
      <c r="F1123" s="225" t="s">
        <v>3590</v>
      </c>
      <c r="G1123" s="212"/>
      <c r="H1123" s="212"/>
      <c r="I1123" s="215"/>
      <c r="J1123" s="226">
        <f>BK1123</f>
        <v>0</v>
      </c>
      <c r="K1123" s="212"/>
      <c r="L1123" s="217"/>
      <c r="M1123" s="218"/>
      <c r="N1123" s="219"/>
      <c r="O1123" s="219"/>
      <c r="P1123" s="220">
        <f>SUM(P1124:P1151)</f>
        <v>0</v>
      </c>
      <c r="Q1123" s="219"/>
      <c r="R1123" s="220">
        <f>SUM(R1124:R1151)</f>
        <v>0.1215</v>
      </c>
      <c r="S1123" s="219"/>
      <c r="T1123" s="221">
        <f>SUM(T1124:T1151)</f>
        <v>0</v>
      </c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R1123" s="222" t="s">
        <v>85</v>
      </c>
      <c r="AT1123" s="223" t="s">
        <v>75</v>
      </c>
      <c r="AU1123" s="223" t="s">
        <v>83</v>
      </c>
      <c r="AY1123" s="222" t="s">
        <v>205</v>
      </c>
      <c r="BK1123" s="224">
        <f>SUM(BK1124:BK1151)</f>
        <v>0</v>
      </c>
    </row>
    <row r="1124" s="2" customFormat="1" ht="24.15" customHeight="1">
      <c r="A1124" s="39"/>
      <c r="B1124" s="40"/>
      <c r="C1124" s="227" t="s">
        <v>1230</v>
      </c>
      <c r="D1124" s="227" t="s">
        <v>208</v>
      </c>
      <c r="E1124" s="228" t="s">
        <v>3591</v>
      </c>
      <c r="F1124" s="229" t="s">
        <v>3592</v>
      </c>
      <c r="G1124" s="230" t="s">
        <v>3145</v>
      </c>
      <c r="H1124" s="231">
        <v>5</v>
      </c>
      <c r="I1124" s="232"/>
      <c r="J1124" s="233">
        <f>ROUND(I1124*H1124,2)</f>
        <v>0</v>
      </c>
      <c r="K1124" s="229" t="s">
        <v>212</v>
      </c>
      <c r="L1124" s="45"/>
      <c r="M1124" s="234" t="s">
        <v>1</v>
      </c>
      <c r="N1124" s="235" t="s">
        <v>41</v>
      </c>
      <c r="O1124" s="92"/>
      <c r="P1124" s="236">
        <f>O1124*H1124</f>
        <v>0</v>
      </c>
      <c r="Q1124" s="236">
        <v>0</v>
      </c>
      <c r="R1124" s="236">
        <f>Q1124*H1124</f>
        <v>0</v>
      </c>
      <c r="S1124" s="236">
        <v>0</v>
      </c>
      <c r="T1124" s="237">
        <f>S1124*H1124</f>
        <v>0</v>
      </c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R1124" s="238" t="s">
        <v>303</v>
      </c>
      <c r="AT1124" s="238" t="s">
        <v>208</v>
      </c>
      <c r="AU1124" s="238" t="s">
        <v>85</v>
      </c>
      <c r="AY1124" s="18" t="s">
        <v>205</v>
      </c>
      <c r="BE1124" s="239">
        <f>IF(N1124="základní",J1124,0)</f>
        <v>0</v>
      </c>
      <c r="BF1124" s="239">
        <f>IF(N1124="snížená",J1124,0)</f>
        <v>0</v>
      </c>
      <c r="BG1124" s="239">
        <f>IF(N1124="zákl. přenesená",J1124,0)</f>
        <v>0</v>
      </c>
      <c r="BH1124" s="239">
        <f>IF(N1124="sníž. přenesená",J1124,0)</f>
        <v>0</v>
      </c>
      <c r="BI1124" s="239">
        <f>IF(N1124="nulová",J1124,0)</f>
        <v>0</v>
      </c>
      <c r="BJ1124" s="18" t="s">
        <v>83</v>
      </c>
      <c r="BK1124" s="239">
        <f>ROUND(I1124*H1124,2)</f>
        <v>0</v>
      </c>
      <c r="BL1124" s="18" t="s">
        <v>303</v>
      </c>
      <c r="BM1124" s="238" t="s">
        <v>3593</v>
      </c>
    </row>
    <row r="1125" s="2" customFormat="1">
      <c r="A1125" s="39"/>
      <c r="B1125" s="40"/>
      <c r="C1125" s="41"/>
      <c r="D1125" s="240" t="s">
        <v>216</v>
      </c>
      <c r="E1125" s="41"/>
      <c r="F1125" s="241" t="s">
        <v>3594</v>
      </c>
      <c r="G1125" s="41"/>
      <c r="H1125" s="41"/>
      <c r="I1125" s="242"/>
      <c r="J1125" s="41"/>
      <c r="K1125" s="41"/>
      <c r="L1125" s="45"/>
      <c r="M1125" s="243"/>
      <c r="N1125" s="244"/>
      <c r="O1125" s="92"/>
      <c r="P1125" s="92"/>
      <c r="Q1125" s="92"/>
      <c r="R1125" s="92"/>
      <c r="S1125" s="92"/>
      <c r="T1125" s="93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T1125" s="18" t="s">
        <v>216</v>
      </c>
      <c r="AU1125" s="18" t="s">
        <v>85</v>
      </c>
    </row>
    <row r="1126" s="13" customFormat="1">
      <c r="A1126" s="13"/>
      <c r="B1126" s="245"/>
      <c r="C1126" s="246"/>
      <c r="D1126" s="247" t="s">
        <v>218</v>
      </c>
      <c r="E1126" s="248" t="s">
        <v>1</v>
      </c>
      <c r="F1126" s="249" t="s">
        <v>3071</v>
      </c>
      <c r="G1126" s="246"/>
      <c r="H1126" s="248" t="s">
        <v>1</v>
      </c>
      <c r="I1126" s="250"/>
      <c r="J1126" s="246"/>
      <c r="K1126" s="246"/>
      <c r="L1126" s="251"/>
      <c r="M1126" s="252"/>
      <c r="N1126" s="253"/>
      <c r="O1126" s="253"/>
      <c r="P1126" s="253"/>
      <c r="Q1126" s="253"/>
      <c r="R1126" s="253"/>
      <c r="S1126" s="253"/>
      <c r="T1126" s="254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5" t="s">
        <v>218</v>
      </c>
      <c r="AU1126" s="255" t="s">
        <v>85</v>
      </c>
      <c r="AV1126" s="13" t="s">
        <v>83</v>
      </c>
      <c r="AW1126" s="13" t="s">
        <v>32</v>
      </c>
      <c r="AX1126" s="13" t="s">
        <v>76</v>
      </c>
      <c r="AY1126" s="255" t="s">
        <v>205</v>
      </c>
    </row>
    <row r="1127" s="13" customFormat="1">
      <c r="A1127" s="13"/>
      <c r="B1127" s="245"/>
      <c r="C1127" s="246"/>
      <c r="D1127" s="247" t="s">
        <v>218</v>
      </c>
      <c r="E1127" s="248" t="s">
        <v>1</v>
      </c>
      <c r="F1127" s="249" t="s">
        <v>3072</v>
      </c>
      <c r="G1127" s="246"/>
      <c r="H1127" s="248" t="s">
        <v>1</v>
      </c>
      <c r="I1127" s="250"/>
      <c r="J1127" s="246"/>
      <c r="K1127" s="246"/>
      <c r="L1127" s="251"/>
      <c r="M1127" s="252"/>
      <c r="N1127" s="253"/>
      <c r="O1127" s="253"/>
      <c r="P1127" s="253"/>
      <c r="Q1127" s="253"/>
      <c r="R1127" s="253"/>
      <c r="S1127" s="253"/>
      <c r="T1127" s="254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55" t="s">
        <v>218</v>
      </c>
      <c r="AU1127" s="255" t="s">
        <v>85</v>
      </c>
      <c r="AV1127" s="13" t="s">
        <v>83</v>
      </c>
      <c r="AW1127" s="13" t="s">
        <v>32</v>
      </c>
      <c r="AX1127" s="13" t="s">
        <v>76</v>
      </c>
      <c r="AY1127" s="255" t="s">
        <v>205</v>
      </c>
    </row>
    <row r="1128" s="13" customFormat="1">
      <c r="A1128" s="13"/>
      <c r="B1128" s="245"/>
      <c r="C1128" s="246"/>
      <c r="D1128" s="247" t="s">
        <v>218</v>
      </c>
      <c r="E1128" s="248" t="s">
        <v>1</v>
      </c>
      <c r="F1128" s="249" t="s">
        <v>222</v>
      </c>
      <c r="G1128" s="246"/>
      <c r="H1128" s="248" t="s">
        <v>1</v>
      </c>
      <c r="I1128" s="250"/>
      <c r="J1128" s="246"/>
      <c r="K1128" s="246"/>
      <c r="L1128" s="251"/>
      <c r="M1128" s="252"/>
      <c r="N1128" s="253"/>
      <c r="O1128" s="253"/>
      <c r="P1128" s="253"/>
      <c r="Q1128" s="253"/>
      <c r="R1128" s="253"/>
      <c r="S1128" s="253"/>
      <c r="T1128" s="254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5" t="s">
        <v>218</v>
      </c>
      <c r="AU1128" s="255" t="s">
        <v>85</v>
      </c>
      <c r="AV1128" s="13" t="s">
        <v>83</v>
      </c>
      <c r="AW1128" s="13" t="s">
        <v>32</v>
      </c>
      <c r="AX1128" s="13" t="s">
        <v>76</v>
      </c>
      <c r="AY1128" s="255" t="s">
        <v>205</v>
      </c>
    </row>
    <row r="1129" s="14" customFormat="1">
      <c r="A1129" s="14"/>
      <c r="B1129" s="256"/>
      <c r="C1129" s="257"/>
      <c r="D1129" s="247" t="s">
        <v>218</v>
      </c>
      <c r="E1129" s="258" t="s">
        <v>1</v>
      </c>
      <c r="F1129" s="259" t="s">
        <v>3348</v>
      </c>
      <c r="G1129" s="257"/>
      <c r="H1129" s="260">
        <v>5</v>
      </c>
      <c r="I1129" s="261"/>
      <c r="J1129" s="257"/>
      <c r="K1129" s="257"/>
      <c r="L1129" s="262"/>
      <c r="M1129" s="263"/>
      <c r="N1129" s="264"/>
      <c r="O1129" s="264"/>
      <c r="P1129" s="264"/>
      <c r="Q1129" s="264"/>
      <c r="R1129" s="264"/>
      <c r="S1129" s="264"/>
      <c r="T1129" s="265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66" t="s">
        <v>218</v>
      </c>
      <c r="AU1129" s="266" t="s">
        <v>85</v>
      </c>
      <c r="AV1129" s="14" t="s">
        <v>85</v>
      </c>
      <c r="AW1129" s="14" t="s">
        <v>32</v>
      </c>
      <c r="AX1129" s="14" t="s">
        <v>76</v>
      </c>
      <c r="AY1129" s="266" t="s">
        <v>205</v>
      </c>
    </row>
    <row r="1130" s="15" customFormat="1">
      <c r="A1130" s="15"/>
      <c r="B1130" s="267"/>
      <c r="C1130" s="268"/>
      <c r="D1130" s="247" t="s">
        <v>218</v>
      </c>
      <c r="E1130" s="269" t="s">
        <v>1</v>
      </c>
      <c r="F1130" s="270" t="s">
        <v>229</v>
      </c>
      <c r="G1130" s="268"/>
      <c r="H1130" s="271">
        <v>5</v>
      </c>
      <c r="I1130" s="272"/>
      <c r="J1130" s="268"/>
      <c r="K1130" s="268"/>
      <c r="L1130" s="273"/>
      <c r="M1130" s="274"/>
      <c r="N1130" s="275"/>
      <c r="O1130" s="275"/>
      <c r="P1130" s="275"/>
      <c r="Q1130" s="275"/>
      <c r="R1130" s="275"/>
      <c r="S1130" s="275"/>
      <c r="T1130" s="276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T1130" s="277" t="s">
        <v>218</v>
      </c>
      <c r="AU1130" s="277" t="s">
        <v>85</v>
      </c>
      <c r="AV1130" s="15" t="s">
        <v>213</v>
      </c>
      <c r="AW1130" s="15" t="s">
        <v>32</v>
      </c>
      <c r="AX1130" s="15" t="s">
        <v>83</v>
      </c>
      <c r="AY1130" s="277" t="s">
        <v>205</v>
      </c>
    </row>
    <row r="1131" s="2" customFormat="1" ht="33" customHeight="1">
      <c r="A1131" s="39"/>
      <c r="B1131" s="40"/>
      <c r="C1131" s="289" t="s">
        <v>1235</v>
      </c>
      <c r="D1131" s="289" t="s">
        <v>386</v>
      </c>
      <c r="E1131" s="290" t="s">
        <v>3595</v>
      </c>
      <c r="F1131" s="291" t="s">
        <v>3596</v>
      </c>
      <c r="G1131" s="292" t="s">
        <v>547</v>
      </c>
      <c r="H1131" s="293">
        <v>5</v>
      </c>
      <c r="I1131" s="294"/>
      <c r="J1131" s="295">
        <f>ROUND(I1131*H1131,2)</f>
        <v>0</v>
      </c>
      <c r="K1131" s="291" t="s">
        <v>212</v>
      </c>
      <c r="L1131" s="296"/>
      <c r="M1131" s="297" t="s">
        <v>1</v>
      </c>
      <c r="N1131" s="298" t="s">
        <v>41</v>
      </c>
      <c r="O1131" s="92"/>
      <c r="P1131" s="236">
        <f>O1131*H1131</f>
        <v>0</v>
      </c>
      <c r="Q1131" s="236">
        <v>0.0086999999999999994</v>
      </c>
      <c r="R1131" s="236">
        <f>Q1131*H1131</f>
        <v>0.043499999999999997</v>
      </c>
      <c r="S1131" s="236">
        <v>0</v>
      </c>
      <c r="T1131" s="237">
        <f>S1131*H1131</f>
        <v>0</v>
      </c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R1131" s="238" t="s">
        <v>473</v>
      </c>
      <c r="AT1131" s="238" t="s">
        <v>386</v>
      </c>
      <c r="AU1131" s="238" t="s">
        <v>85</v>
      </c>
      <c r="AY1131" s="18" t="s">
        <v>205</v>
      </c>
      <c r="BE1131" s="239">
        <f>IF(N1131="základní",J1131,0)</f>
        <v>0</v>
      </c>
      <c r="BF1131" s="239">
        <f>IF(N1131="snížená",J1131,0)</f>
        <v>0</v>
      </c>
      <c r="BG1131" s="239">
        <f>IF(N1131="zákl. přenesená",J1131,0)</f>
        <v>0</v>
      </c>
      <c r="BH1131" s="239">
        <f>IF(N1131="sníž. přenesená",J1131,0)</f>
        <v>0</v>
      </c>
      <c r="BI1131" s="239">
        <f>IF(N1131="nulová",J1131,0)</f>
        <v>0</v>
      </c>
      <c r="BJ1131" s="18" t="s">
        <v>83</v>
      </c>
      <c r="BK1131" s="239">
        <f>ROUND(I1131*H1131,2)</f>
        <v>0</v>
      </c>
      <c r="BL1131" s="18" t="s">
        <v>303</v>
      </c>
      <c r="BM1131" s="238" t="s">
        <v>3597</v>
      </c>
    </row>
    <row r="1132" s="2" customFormat="1" ht="24.15" customHeight="1">
      <c r="A1132" s="39"/>
      <c r="B1132" s="40"/>
      <c r="C1132" s="227" t="s">
        <v>1242</v>
      </c>
      <c r="D1132" s="227" t="s">
        <v>208</v>
      </c>
      <c r="E1132" s="228" t="s">
        <v>3598</v>
      </c>
      <c r="F1132" s="229" t="s">
        <v>3599</v>
      </c>
      <c r="G1132" s="230" t="s">
        <v>3145</v>
      </c>
      <c r="H1132" s="231">
        <v>5</v>
      </c>
      <c r="I1132" s="232"/>
      <c r="J1132" s="233">
        <f>ROUND(I1132*H1132,2)</f>
        <v>0</v>
      </c>
      <c r="K1132" s="229" t="s">
        <v>212</v>
      </c>
      <c r="L1132" s="45"/>
      <c r="M1132" s="234" t="s">
        <v>1</v>
      </c>
      <c r="N1132" s="235" t="s">
        <v>41</v>
      </c>
      <c r="O1132" s="92"/>
      <c r="P1132" s="236">
        <f>O1132*H1132</f>
        <v>0</v>
      </c>
      <c r="Q1132" s="236">
        <v>0</v>
      </c>
      <c r="R1132" s="236">
        <f>Q1132*H1132</f>
        <v>0</v>
      </c>
      <c r="S1132" s="236">
        <v>0</v>
      </c>
      <c r="T1132" s="237">
        <f>S1132*H1132</f>
        <v>0</v>
      </c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R1132" s="238" t="s">
        <v>303</v>
      </c>
      <c r="AT1132" s="238" t="s">
        <v>208</v>
      </c>
      <c r="AU1132" s="238" t="s">
        <v>85</v>
      </c>
      <c r="AY1132" s="18" t="s">
        <v>205</v>
      </c>
      <c r="BE1132" s="239">
        <f>IF(N1132="základní",J1132,0)</f>
        <v>0</v>
      </c>
      <c r="BF1132" s="239">
        <f>IF(N1132="snížená",J1132,0)</f>
        <v>0</v>
      </c>
      <c r="BG1132" s="239">
        <f>IF(N1132="zákl. přenesená",J1132,0)</f>
        <v>0</v>
      </c>
      <c r="BH1132" s="239">
        <f>IF(N1132="sníž. přenesená",J1132,0)</f>
        <v>0</v>
      </c>
      <c r="BI1132" s="239">
        <f>IF(N1132="nulová",J1132,0)</f>
        <v>0</v>
      </c>
      <c r="BJ1132" s="18" t="s">
        <v>83</v>
      </c>
      <c r="BK1132" s="239">
        <f>ROUND(I1132*H1132,2)</f>
        <v>0</v>
      </c>
      <c r="BL1132" s="18" t="s">
        <v>303</v>
      </c>
      <c r="BM1132" s="238" t="s">
        <v>3600</v>
      </c>
    </row>
    <row r="1133" s="2" customFormat="1">
      <c r="A1133" s="39"/>
      <c r="B1133" s="40"/>
      <c r="C1133" s="41"/>
      <c r="D1133" s="240" t="s">
        <v>216</v>
      </c>
      <c r="E1133" s="41"/>
      <c r="F1133" s="241" t="s">
        <v>3601</v>
      </c>
      <c r="G1133" s="41"/>
      <c r="H1133" s="41"/>
      <c r="I1133" s="242"/>
      <c r="J1133" s="41"/>
      <c r="K1133" s="41"/>
      <c r="L1133" s="45"/>
      <c r="M1133" s="243"/>
      <c r="N1133" s="244"/>
      <c r="O1133" s="92"/>
      <c r="P1133" s="92"/>
      <c r="Q1133" s="92"/>
      <c r="R1133" s="92"/>
      <c r="S1133" s="92"/>
      <c r="T1133" s="93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T1133" s="18" t="s">
        <v>216</v>
      </c>
      <c r="AU1133" s="18" t="s">
        <v>85</v>
      </c>
    </row>
    <row r="1134" s="13" customFormat="1">
      <c r="A1134" s="13"/>
      <c r="B1134" s="245"/>
      <c r="C1134" s="246"/>
      <c r="D1134" s="247" t="s">
        <v>218</v>
      </c>
      <c r="E1134" s="248" t="s">
        <v>1</v>
      </c>
      <c r="F1134" s="249" t="s">
        <v>3071</v>
      </c>
      <c r="G1134" s="246"/>
      <c r="H1134" s="248" t="s">
        <v>1</v>
      </c>
      <c r="I1134" s="250"/>
      <c r="J1134" s="246"/>
      <c r="K1134" s="246"/>
      <c r="L1134" s="251"/>
      <c r="M1134" s="252"/>
      <c r="N1134" s="253"/>
      <c r="O1134" s="253"/>
      <c r="P1134" s="253"/>
      <c r="Q1134" s="253"/>
      <c r="R1134" s="253"/>
      <c r="S1134" s="253"/>
      <c r="T1134" s="254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5" t="s">
        <v>218</v>
      </c>
      <c r="AU1134" s="255" t="s">
        <v>85</v>
      </c>
      <c r="AV1134" s="13" t="s">
        <v>83</v>
      </c>
      <c r="AW1134" s="13" t="s">
        <v>32</v>
      </c>
      <c r="AX1134" s="13" t="s">
        <v>76</v>
      </c>
      <c r="AY1134" s="255" t="s">
        <v>205</v>
      </c>
    </row>
    <row r="1135" s="13" customFormat="1">
      <c r="A1135" s="13"/>
      <c r="B1135" s="245"/>
      <c r="C1135" s="246"/>
      <c r="D1135" s="247" t="s">
        <v>218</v>
      </c>
      <c r="E1135" s="248" t="s">
        <v>1</v>
      </c>
      <c r="F1135" s="249" t="s">
        <v>3072</v>
      </c>
      <c r="G1135" s="246"/>
      <c r="H1135" s="248" t="s">
        <v>1</v>
      </c>
      <c r="I1135" s="250"/>
      <c r="J1135" s="246"/>
      <c r="K1135" s="246"/>
      <c r="L1135" s="251"/>
      <c r="M1135" s="252"/>
      <c r="N1135" s="253"/>
      <c r="O1135" s="253"/>
      <c r="P1135" s="253"/>
      <c r="Q1135" s="253"/>
      <c r="R1135" s="253"/>
      <c r="S1135" s="253"/>
      <c r="T1135" s="254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5" t="s">
        <v>218</v>
      </c>
      <c r="AU1135" s="255" t="s">
        <v>85</v>
      </c>
      <c r="AV1135" s="13" t="s">
        <v>83</v>
      </c>
      <c r="AW1135" s="13" t="s">
        <v>32</v>
      </c>
      <c r="AX1135" s="13" t="s">
        <v>76</v>
      </c>
      <c r="AY1135" s="255" t="s">
        <v>205</v>
      </c>
    </row>
    <row r="1136" s="13" customFormat="1">
      <c r="A1136" s="13"/>
      <c r="B1136" s="245"/>
      <c r="C1136" s="246"/>
      <c r="D1136" s="247" t="s">
        <v>218</v>
      </c>
      <c r="E1136" s="248" t="s">
        <v>1</v>
      </c>
      <c r="F1136" s="249" t="s">
        <v>222</v>
      </c>
      <c r="G1136" s="246"/>
      <c r="H1136" s="248" t="s">
        <v>1</v>
      </c>
      <c r="I1136" s="250"/>
      <c r="J1136" s="246"/>
      <c r="K1136" s="246"/>
      <c r="L1136" s="251"/>
      <c r="M1136" s="252"/>
      <c r="N1136" s="253"/>
      <c r="O1136" s="253"/>
      <c r="P1136" s="253"/>
      <c r="Q1136" s="253"/>
      <c r="R1136" s="253"/>
      <c r="S1136" s="253"/>
      <c r="T1136" s="254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5" t="s">
        <v>218</v>
      </c>
      <c r="AU1136" s="255" t="s">
        <v>85</v>
      </c>
      <c r="AV1136" s="13" t="s">
        <v>83</v>
      </c>
      <c r="AW1136" s="13" t="s">
        <v>32</v>
      </c>
      <c r="AX1136" s="13" t="s">
        <v>76</v>
      </c>
      <c r="AY1136" s="255" t="s">
        <v>205</v>
      </c>
    </row>
    <row r="1137" s="14" customFormat="1">
      <c r="A1137" s="14"/>
      <c r="B1137" s="256"/>
      <c r="C1137" s="257"/>
      <c r="D1137" s="247" t="s">
        <v>218</v>
      </c>
      <c r="E1137" s="258" t="s">
        <v>1</v>
      </c>
      <c r="F1137" s="259" t="s">
        <v>3457</v>
      </c>
      <c r="G1137" s="257"/>
      <c r="H1137" s="260">
        <v>5</v>
      </c>
      <c r="I1137" s="261"/>
      <c r="J1137" s="257"/>
      <c r="K1137" s="257"/>
      <c r="L1137" s="262"/>
      <c r="M1137" s="263"/>
      <c r="N1137" s="264"/>
      <c r="O1137" s="264"/>
      <c r="P1137" s="264"/>
      <c r="Q1137" s="264"/>
      <c r="R1137" s="264"/>
      <c r="S1137" s="264"/>
      <c r="T1137" s="265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66" t="s">
        <v>218</v>
      </c>
      <c r="AU1137" s="266" t="s">
        <v>85</v>
      </c>
      <c r="AV1137" s="14" t="s">
        <v>85</v>
      </c>
      <c r="AW1137" s="14" t="s">
        <v>32</v>
      </c>
      <c r="AX1137" s="14" t="s">
        <v>76</v>
      </c>
      <c r="AY1137" s="266" t="s">
        <v>205</v>
      </c>
    </row>
    <row r="1138" s="15" customFormat="1">
      <c r="A1138" s="15"/>
      <c r="B1138" s="267"/>
      <c r="C1138" s="268"/>
      <c r="D1138" s="247" t="s">
        <v>218</v>
      </c>
      <c r="E1138" s="269" t="s">
        <v>1</v>
      </c>
      <c r="F1138" s="270" t="s">
        <v>229</v>
      </c>
      <c r="G1138" s="268"/>
      <c r="H1138" s="271">
        <v>5</v>
      </c>
      <c r="I1138" s="272"/>
      <c r="J1138" s="268"/>
      <c r="K1138" s="268"/>
      <c r="L1138" s="273"/>
      <c r="M1138" s="274"/>
      <c r="N1138" s="275"/>
      <c r="O1138" s="275"/>
      <c r="P1138" s="275"/>
      <c r="Q1138" s="275"/>
      <c r="R1138" s="275"/>
      <c r="S1138" s="275"/>
      <c r="T1138" s="276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T1138" s="277" t="s">
        <v>218</v>
      </c>
      <c r="AU1138" s="277" t="s">
        <v>85</v>
      </c>
      <c r="AV1138" s="15" t="s">
        <v>213</v>
      </c>
      <c r="AW1138" s="15" t="s">
        <v>32</v>
      </c>
      <c r="AX1138" s="15" t="s">
        <v>83</v>
      </c>
      <c r="AY1138" s="277" t="s">
        <v>205</v>
      </c>
    </row>
    <row r="1139" s="2" customFormat="1" ht="24.15" customHeight="1">
      <c r="A1139" s="39"/>
      <c r="B1139" s="40"/>
      <c r="C1139" s="289" t="s">
        <v>1247</v>
      </c>
      <c r="D1139" s="289" t="s">
        <v>386</v>
      </c>
      <c r="E1139" s="290" t="s">
        <v>3602</v>
      </c>
      <c r="F1139" s="291" t="s">
        <v>3603</v>
      </c>
      <c r="G1139" s="292" t="s">
        <v>547</v>
      </c>
      <c r="H1139" s="293">
        <v>5</v>
      </c>
      <c r="I1139" s="294"/>
      <c r="J1139" s="295">
        <f>ROUND(I1139*H1139,2)</f>
        <v>0</v>
      </c>
      <c r="K1139" s="291" t="s">
        <v>212</v>
      </c>
      <c r="L1139" s="296"/>
      <c r="M1139" s="297" t="s">
        <v>1</v>
      </c>
      <c r="N1139" s="298" t="s">
        <v>41</v>
      </c>
      <c r="O1139" s="92"/>
      <c r="P1139" s="236">
        <f>O1139*H1139</f>
        <v>0</v>
      </c>
      <c r="Q1139" s="236">
        <v>0.0146</v>
      </c>
      <c r="R1139" s="236">
        <f>Q1139*H1139</f>
        <v>0.072999999999999995</v>
      </c>
      <c r="S1139" s="236">
        <v>0</v>
      </c>
      <c r="T1139" s="237">
        <f>S1139*H1139</f>
        <v>0</v>
      </c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R1139" s="238" t="s">
        <v>473</v>
      </c>
      <c r="AT1139" s="238" t="s">
        <v>386</v>
      </c>
      <c r="AU1139" s="238" t="s">
        <v>85</v>
      </c>
      <c r="AY1139" s="18" t="s">
        <v>205</v>
      </c>
      <c r="BE1139" s="239">
        <f>IF(N1139="základní",J1139,0)</f>
        <v>0</v>
      </c>
      <c r="BF1139" s="239">
        <f>IF(N1139="snížená",J1139,0)</f>
        <v>0</v>
      </c>
      <c r="BG1139" s="239">
        <f>IF(N1139="zákl. přenesená",J1139,0)</f>
        <v>0</v>
      </c>
      <c r="BH1139" s="239">
        <f>IF(N1139="sníž. přenesená",J1139,0)</f>
        <v>0</v>
      </c>
      <c r="BI1139" s="239">
        <f>IF(N1139="nulová",J1139,0)</f>
        <v>0</v>
      </c>
      <c r="BJ1139" s="18" t="s">
        <v>83</v>
      </c>
      <c r="BK1139" s="239">
        <f>ROUND(I1139*H1139,2)</f>
        <v>0</v>
      </c>
      <c r="BL1139" s="18" t="s">
        <v>303</v>
      </c>
      <c r="BM1139" s="238" t="s">
        <v>3604</v>
      </c>
    </row>
    <row r="1140" s="2" customFormat="1" ht="24.15" customHeight="1">
      <c r="A1140" s="39"/>
      <c r="B1140" s="40"/>
      <c r="C1140" s="227" t="s">
        <v>1267</v>
      </c>
      <c r="D1140" s="227" t="s">
        <v>208</v>
      </c>
      <c r="E1140" s="228" t="s">
        <v>3605</v>
      </c>
      <c r="F1140" s="229" t="s">
        <v>3606</v>
      </c>
      <c r="G1140" s="230" t="s">
        <v>3145</v>
      </c>
      <c r="H1140" s="231">
        <v>5</v>
      </c>
      <c r="I1140" s="232"/>
      <c r="J1140" s="233">
        <f>ROUND(I1140*H1140,2)</f>
        <v>0</v>
      </c>
      <c r="K1140" s="229" t="s">
        <v>212</v>
      </c>
      <c r="L1140" s="45"/>
      <c r="M1140" s="234" t="s">
        <v>1</v>
      </c>
      <c r="N1140" s="235" t="s">
        <v>41</v>
      </c>
      <c r="O1140" s="92"/>
      <c r="P1140" s="236">
        <f>O1140*H1140</f>
        <v>0</v>
      </c>
      <c r="Q1140" s="236">
        <v>0</v>
      </c>
      <c r="R1140" s="236">
        <f>Q1140*H1140</f>
        <v>0</v>
      </c>
      <c r="S1140" s="236">
        <v>0</v>
      </c>
      <c r="T1140" s="237">
        <f>S1140*H1140</f>
        <v>0</v>
      </c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R1140" s="238" t="s">
        <v>303</v>
      </c>
      <c r="AT1140" s="238" t="s">
        <v>208</v>
      </c>
      <c r="AU1140" s="238" t="s">
        <v>85</v>
      </c>
      <c r="AY1140" s="18" t="s">
        <v>205</v>
      </c>
      <c r="BE1140" s="239">
        <f>IF(N1140="základní",J1140,0)</f>
        <v>0</v>
      </c>
      <c r="BF1140" s="239">
        <f>IF(N1140="snížená",J1140,0)</f>
        <v>0</v>
      </c>
      <c r="BG1140" s="239">
        <f>IF(N1140="zákl. přenesená",J1140,0)</f>
        <v>0</v>
      </c>
      <c r="BH1140" s="239">
        <f>IF(N1140="sníž. přenesená",J1140,0)</f>
        <v>0</v>
      </c>
      <c r="BI1140" s="239">
        <f>IF(N1140="nulová",J1140,0)</f>
        <v>0</v>
      </c>
      <c r="BJ1140" s="18" t="s">
        <v>83</v>
      </c>
      <c r="BK1140" s="239">
        <f>ROUND(I1140*H1140,2)</f>
        <v>0</v>
      </c>
      <c r="BL1140" s="18" t="s">
        <v>303</v>
      </c>
      <c r="BM1140" s="238" t="s">
        <v>3607</v>
      </c>
    </row>
    <row r="1141" s="2" customFormat="1">
      <c r="A1141" s="39"/>
      <c r="B1141" s="40"/>
      <c r="C1141" s="41"/>
      <c r="D1141" s="240" t="s">
        <v>216</v>
      </c>
      <c r="E1141" s="41"/>
      <c r="F1141" s="241" t="s">
        <v>3608</v>
      </c>
      <c r="G1141" s="41"/>
      <c r="H1141" s="41"/>
      <c r="I1141" s="242"/>
      <c r="J1141" s="41"/>
      <c r="K1141" s="41"/>
      <c r="L1141" s="45"/>
      <c r="M1141" s="243"/>
      <c r="N1141" s="244"/>
      <c r="O1141" s="92"/>
      <c r="P1141" s="92"/>
      <c r="Q1141" s="92"/>
      <c r="R1141" s="92"/>
      <c r="S1141" s="92"/>
      <c r="T1141" s="93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T1141" s="18" t="s">
        <v>216</v>
      </c>
      <c r="AU1141" s="18" t="s">
        <v>85</v>
      </c>
    </row>
    <row r="1142" s="13" customFormat="1">
      <c r="A1142" s="13"/>
      <c r="B1142" s="245"/>
      <c r="C1142" s="246"/>
      <c r="D1142" s="247" t="s">
        <v>218</v>
      </c>
      <c r="E1142" s="248" t="s">
        <v>1</v>
      </c>
      <c r="F1142" s="249" t="s">
        <v>3071</v>
      </c>
      <c r="G1142" s="246"/>
      <c r="H1142" s="248" t="s">
        <v>1</v>
      </c>
      <c r="I1142" s="250"/>
      <c r="J1142" s="246"/>
      <c r="K1142" s="246"/>
      <c r="L1142" s="251"/>
      <c r="M1142" s="252"/>
      <c r="N1142" s="253"/>
      <c r="O1142" s="253"/>
      <c r="P1142" s="253"/>
      <c r="Q1142" s="253"/>
      <c r="R1142" s="253"/>
      <c r="S1142" s="253"/>
      <c r="T1142" s="254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55" t="s">
        <v>218</v>
      </c>
      <c r="AU1142" s="255" t="s">
        <v>85</v>
      </c>
      <c r="AV1142" s="13" t="s">
        <v>83</v>
      </c>
      <c r="AW1142" s="13" t="s">
        <v>32</v>
      </c>
      <c r="AX1142" s="13" t="s">
        <v>76</v>
      </c>
      <c r="AY1142" s="255" t="s">
        <v>205</v>
      </c>
    </row>
    <row r="1143" s="13" customFormat="1">
      <c r="A1143" s="13"/>
      <c r="B1143" s="245"/>
      <c r="C1143" s="246"/>
      <c r="D1143" s="247" t="s">
        <v>218</v>
      </c>
      <c r="E1143" s="248" t="s">
        <v>1</v>
      </c>
      <c r="F1143" s="249" t="s">
        <v>3072</v>
      </c>
      <c r="G1143" s="246"/>
      <c r="H1143" s="248" t="s">
        <v>1</v>
      </c>
      <c r="I1143" s="250"/>
      <c r="J1143" s="246"/>
      <c r="K1143" s="246"/>
      <c r="L1143" s="251"/>
      <c r="M1143" s="252"/>
      <c r="N1143" s="253"/>
      <c r="O1143" s="253"/>
      <c r="P1143" s="253"/>
      <c r="Q1143" s="253"/>
      <c r="R1143" s="253"/>
      <c r="S1143" s="253"/>
      <c r="T1143" s="254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5" t="s">
        <v>218</v>
      </c>
      <c r="AU1143" s="255" t="s">
        <v>85</v>
      </c>
      <c r="AV1143" s="13" t="s">
        <v>83</v>
      </c>
      <c r="AW1143" s="13" t="s">
        <v>32</v>
      </c>
      <c r="AX1143" s="13" t="s">
        <v>76</v>
      </c>
      <c r="AY1143" s="255" t="s">
        <v>205</v>
      </c>
    </row>
    <row r="1144" s="13" customFormat="1">
      <c r="A1144" s="13"/>
      <c r="B1144" s="245"/>
      <c r="C1144" s="246"/>
      <c r="D1144" s="247" t="s">
        <v>218</v>
      </c>
      <c r="E1144" s="248" t="s">
        <v>1</v>
      </c>
      <c r="F1144" s="249" t="s">
        <v>222</v>
      </c>
      <c r="G1144" s="246"/>
      <c r="H1144" s="248" t="s">
        <v>1</v>
      </c>
      <c r="I1144" s="250"/>
      <c r="J1144" s="246"/>
      <c r="K1144" s="246"/>
      <c r="L1144" s="251"/>
      <c r="M1144" s="252"/>
      <c r="N1144" s="253"/>
      <c r="O1144" s="253"/>
      <c r="P1144" s="253"/>
      <c r="Q1144" s="253"/>
      <c r="R1144" s="253"/>
      <c r="S1144" s="253"/>
      <c r="T1144" s="254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55" t="s">
        <v>218</v>
      </c>
      <c r="AU1144" s="255" t="s">
        <v>85</v>
      </c>
      <c r="AV1144" s="13" t="s">
        <v>83</v>
      </c>
      <c r="AW1144" s="13" t="s">
        <v>32</v>
      </c>
      <c r="AX1144" s="13" t="s">
        <v>76</v>
      </c>
      <c r="AY1144" s="255" t="s">
        <v>205</v>
      </c>
    </row>
    <row r="1145" s="13" customFormat="1">
      <c r="A1145" s="13"/>
      <c r="B1145" s="245"/>
      <c r="C1145" s="246"/>
      <c r="D1145" s="247" t="s">
        <v>218</v>
      </c>
      <c r="E1145" s="248" t="s">
        <v>1</v>
      </c>
      <c r="F1145" s="249" t="s">
        <v>3073</v>
      </c>
      <c r="G1145" s="246"/>
      <c r="H1145" s="248" t="s">
        <v>1</v>
      </c>
      <c r="I1145" s="250"/>
      <c r="J1145" s="246"/>
      <c r="K1145" s="246"/>
      <c r="L1145" s="251"/>
      <c r="M1145" s="252"/>
      <c r="N1145" s="253"/>
      <c r="O1145" s="253"/>
      <c r="P1145" s="253"/>
      <c r="Q1145" s="253"/>
      <c r="R1145" s="253"/>
      <c r="S1145" s="253"/>
      <c r="T1145" s="254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55" t="s">
        <v>218</v>
      </c>
      <c r="AU1145" s="255" t="s">
        <v>85</v>
      </c>
      <c r="AV1145" s="13" t="s">
        <v>83</v>
      </c>
      <c r="AW1145" s="13" t="s">
        <v>32</v>
      </c>
      <c r="AX1145" s="13" t="s">
        <v>76</v>
      </c>
      <c r="AY1145" s="255" t="s">
        <v>205</v>
      </c>
    </row>
    <row r="1146" s="13" customFormat="1">
      <c r="A1146" s="13"/>
      <c r="B1146" s="245"/>
      <c r="C1146" s="246"/>
      <c r="D1146" s="247" t="s">
        <v>218</v>
      </c>
      <c r="E1146" s="248" t="s">
        <v>1</v>
      </c>
      <c r="F1146" s="249" t="s">
        <v>3260</v>
      </c>
      <c r="G1146" s="246"/>
      <c r="H1146" s="248" t="s">
        <v>1</v>
      </c>
      <c r="I1146" s="250"/>
      <c r="J1146" s="246"/>
      <c r="K1146" s="246"/>
      <c r="L1146" s="251"/>
      <c r="M1146" s="252"/>
      <c r="N1146" s="253"/>
      <c r="O1146" s="253"/>
      <c r="P1146" s="253"/>
      <c r="Q1146" s="253"/>
      <c r="R1146" s="253"/>
      <c r="S1146" s="253"/>
      <c r="T1146" s="254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5" t="s">
        <v>218</v>
      </c>
      <c r="AU1146" s="255" t="s">
        <v>85</v>
      </c>
      <c r="AV1146" s="13" t="s">
        <v>83</v>
      </c>
      <c r="AW1146" s="13" t="s">
        <v>32</v>
      </c>
      <c r="AX1146" s="13" t="s">
        <v>76</v>
      </c>
      <c r="AY1146" s="255" t="s">
        <v>205</v>
      </c>
    </row>
    <row r="1147" s="13" customFormat="1">
      <c r="A1147" s="13"/>
      <c r="B1147" s="245"/>
      <c r="C1147" s="246"/>
      <c r="D1147" s="247" t="s">
        <v>218</v>
      </c>
      <c r="E1147" s="248" t="s">
        <v>1</v>
      </c>
      <c r="F1147" s="249" t="s">
        <v>222</v>
      </c>
      <c r="G1147" s="246"/>
      <c r="H1147" s="248" t="s">
        <v>1</v>
      </c>
      <c r="I1147" s="250"/>
      <c r="J1147" s="246"/>
      <c r="K1147" s="246"/>
      <c r="L1147" s="251"/>
      <c r="M1147" s="252"/>
      <c r="N1147" s="253"/>
      <c r="O1147" s="253"/>
      <c r="P1147" s="253"/>
      <c r="Q1147" s="253"/>
      <c r="R1147" s="253"/>
      <c r="S1147" s="253"/>
      <c r="T1147" s="254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5" t="s">
        <v>218</v>
      </c>
      <c r="AU1147" s="255" t="s">
        <v>85</v>
      </c>
      <c r="AV1147" s="13" t="s">
        <v>83</v>
      </c>
      <c r="AW1147" s="13" t="s">
        <v>32</v>
      </c>
      <c r="AX1147" s="13" t="s">
        <v>76</v>
      </c>
      <c r="AY1147" s="255" t="s">
        <v>205</v>
      </c>
    </row>
    <row r="1148" s="14" customFormat="1">
      <c r="A1148" s="14"/>
      <c r="B1148" s="256"/>
      <c r="C1148" s="257"/>
      <c r="D1148" s="247" t="s">
        <v>218</v>
      </c>
      <c r="E1148" s="258" t="s">
        <v>1</v>
      </c>
      <c r="F1148" s="259" t="s">
        <v>252</v>
      </c>
      <c r="G1148" s="257"/>
      <c r="H1148" s="260">
        <v>5</v>
      </c>
      <c r="I1148" s="261"/>
      <c r="J1148" s="257"/>
      <c r="K1148" s="257"/>
      <c r="L1148" s="262"/>
      <c r="M1148" s="263"/>
      <c r="N1148" s="264"/>
      <c r="O1148" s="264"/>
      <c r="P1148" s="264"/>
      <c r="Q1148" s="264"/>
      <c r="R1148" s="264"/>
      <c r="S1148" s="264"/>
      <c r="T1148" s="265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66" t="s">
        <v>218</v>
      </c>
      <c r="AU1148" s="266" t="s">
        <v>85</v>
      </c>
      <c r="AV1148" s="14" t="s">
        <v>85</v>
      </c>
      <c r="AW1148" s="14" t="s">
        <v>32</v>
      </c>
      <c r="AX1148" s="14" t="s">
        <v>83</v>
      </c>
      <c r="AY1148" s="266" t="s">
        <v>205</v>
      </c>
    </row>
    <row r="1149" s="2" customFormat="1" ht="24.15" customHeight="1">
      <c r="A1149" s="39"/>
      <c r="B1149" s="40"/>
      <c r="C1149" s="289" t="s">
        <v>1287</v>
      </c>
      <c r="D1149" s="289" t="s">
        <v>386</v>
      </c>
      <c r="E1149" s="290" t="s">
        <v>3609</v>
      </c>
      <c r="F1149" s="291" t="s">
        <v>3610</v>
      </c>
      <c r="G1149" s="292" t="s">
        <v>547</v>
      </c>
      <c r="H1149" s="293">
        <v>5</v>
      </c>
      <c r="I1149" s="294"/>
      <c r="J1149" s="295">
        <f>ROUND(I1149*H1149,2)</f>
        <v>0</v>
      </c>
      <c r="K1149" s="291" t="s">
        <v>212</v>
      </c>
      <c r="L1149" s="296"/>
      <c r="M1149" s="297" t="s">
        <v>1</v>
      </c>
      <c r="N1149" s="298" t="s">
        <v>41</v>
      </c>
      <c r="O1149" s="92"/>
      <c r="P1149" s="236">
        <f>O1149*H1149</f>
        <v>0</v>
      </c>
      <c r="Q1149" s="236">
        <v>0.001</v>
      </c>
      <c r="R1149" s="236">
        <f>Q1149*H1149</f>
        <v>0.0050000000000000001</v>
      </c>
      <c r="S1149" s="236">
        <v>0</v>
      </c>
      <c r="T1149" s="237">
        <f>S1149*H1149</f>
        <v>0</v>
      </c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R1149" s="238" t="s">
        <v>473</v>
      </c>
      <c r="AT1149" s="238" t="s">
        <v>386</v>
      </c>
      <c r="AU1149" s="238" t="s">
        <v>85</v>
      </c>
      <c r="AY1149" s="18" t="s">
        <v>205</v>
      </c>
      <c r="BE1149" s="239">
        <f>IF(N1149="základní",J1149,0)</f>
        <v>0</v>
      </c>
      <c r="BF1149" s="239">
        <f>IF(N1149="snížená",J1149,0)</f>
        <v>0</v>
      </c>
      <c r="BG1149" s="239">
        <f>IF(N1149="zákl. přenesená",J1149,0)</f>
        <v>0</v>
      </c>
      <c r="BH1149" s="239">
        <f>IF(N1149="sníž. přenesená",J1149,0)</f>
        <v>0</v>
      </c>
      <c r="BI1149" s="239">
        <f>IF(N1149="nulová",J1149,0)</f>
        <v>0</v>
      </c>
      <c r="BJ1149" s="18" t="s">
        <v>83</v>
      </c>
      <c r="BK1149" s="239">
        <f>ROUND(I1149*H1149,2)</f>
        <v>0</v>
      </c>
      <c r="BL1149" s="18" t="s">
        <v>303</v>
      </c>
      <c r="BM1149" s="238" t="s">
        <v>3611</v>
      </c>
    </row>
    <row r="1150" s="2" customFormat="1" ht="24.15" customHeight="1">
      <c r="A1150" s="39"/>
      <c r="B1150" s="40"/>
      <c r="C1150" s="227" t="s">
        <v>1295</v>
      </c>
      <c r="D1150" s="227" t="s">
        <v>208</v>
      </c>
      <c r="E1150" s="228" t="s">
        <v>3612</v>
      </c>
      <c r="F1150" s="229" t="s">
        <v>3613</v>
      </c>
      <c r="G1150" s="230" t="s">
        <v>357</v>
      </c>
      <c r="H1150" s="231">
        <v>0.122</v>
      </c>
      <c r="I1150" s="232"/>
      <c r="J1150" s="233">
        <f>ROUND(I1150*H1150,2)</f>
        <v>0</v>
      </c>
      <c r="K1150" s="229" t="s">
        <v>212</v>
      </c>
      <c r="L1150" s="45"/>
      <c r="M1150" s="234" t="s">
        <v>1</v>
      </c>
      <c r="N1150" s="235" t="s">
        <v>41</v>
      </c>
      <c r="O1150" s="92"/>
      <c r="P1150" s="236">
        <f>O1150*H1150</f>
        <v>0</v>
      </c>
      <c r="Q1150" s="236">
        <v>0</v>
      </c>
      <c r="R1150" s="236">
        <f>Q1150*H1150</f>
        <v>0</v>
      </c>
      <c r="S1150" s="236">
        <v>0</v>
      </c>
      <c r="T1150" s="237">
        <f>S1150*H1150</f>
        <v>0</v>
      </c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R1150" s="238" t="s">
        <v>303</v>
      </c>
      <c r="AT1150" s="238" t="s">
        <v>208</v>
      </c>
      <c r="AU1150" s="238" t="s">
        <v>85</v>
      </c>
      <c r="AY1150" s="18" t="s">
        <v>205</v>
      </c>
      <c r="BE1150" s="239">
        <f>IF(N1150="základní",J1150,0)</f>
        <v>0</v>
      </c>
      <c r="BF1150" s="239">
        <f>IF(N1150="snížená",J1150,0)</f>
        <v>0</v>
      </c>
      <c r="BG1150" s="239">
        <f>IF(N1150="zákl. přenesená",J1150,0)</f>
        <v>0</v>
      </c>
      <c r="BH1150" s="239">
        <f>IF(N1150="sníž. přenesená",J1150,0)</f>
        <v>0</v>
      </c>
      <c r="BI1150" s="239">
        <f>IF(N1150="nulová",J1150,0)</f>
        <v>0</v>
      </c>
      <c r="BJ1150" s="18" t="s">
        <v>83</v>
      </c>
      <c r="BK1150" s="239">
        <f>ROUND(I1150*H1150,2)</f>
        <v>0</v>
      </c>
      <c r="BL1150" s="18" t="s">
        <v>303</v>
      </c>
      <c r="BM1150" s="238" t="s">
        <v>3614</v>
      </c>
    </row>
    <row r="1151" s="2" customFormat="1">
      <c r="A1151" s="39"/>
      <c r="B1151" s="40"/>
      <c r="C1151" s="41"/>
      <c r="D1151" s="240" t="s">
        <v>216</v>
      </c>
      <c r="E1151" s="41"/>
      <c r="F1151" s="241" t="s">
        <v>3615</v>
      </c>
      <c r="G1151" s="41"/>
      <c r="H1151" s="41"/>
      <c r="I1151" s="242"/>
      <c r="J1151" s="41"/>
      <c r="K1151" s="41"/>
      <c r="L1151" s="45"/>
      <c r="M1151" s="243"/>
      <c r="N1151" s="244"/>
      <c r="O1151" s="92"/>
      <c r="P1151" s="92"/>
      <c r="Q1151" s="92"/>
      <c r="R1151" s="92"/>
      <c r="S1151" s="92"/>
      <c r="T1151" s="93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T1151" s="18" t="s">
        <v>216</v>
      </c>
      <c r="AU1151" s="18" t="s">
        <v>85</v>
      </c>
    </row>
    <row r="1152" s="12" customFormat="1" ht="22.8" customHeight="1">
      <c r="A1152" s="12"/>
      <c r="B1152" s="211"/>
      <c r="C1152" s="212"/>
      <c r="D1152" s="213" t="s">
        <v>75</v>
      </c>
      <c r="E1152" s="225" t="s">
        <v>3616</v>
      </c>
      <c r="F1152" s="225" t="s">
        <v>3617</v>
      </c>
      <c r="G1152" s="212"/>
      <c r="H1152" s="212"/>
      <c r="I1152" s="215"/>
      <c r="J1152" s="226">
        <f>BK1152</f>
        <v>0</v>
      </c>
      <c r="K1152" s="212"/>
      <c r="L1152" s="217"/>
      <c r="M1152" s="218"/>
      <c r="N1152" s="219"/>
      <c r="O1152" s="219"/>
      <c r="P1152" s="220">
        <f>SUM(P1153:P1162)</f>
        <v>0</v>
      </c>
      <c r="Q1152" s="219"/>
      <c r="R1152" s="220">
        <f>SUM(R1153:R1162)</f>
        <v>0.00958</v>
      </c>
      <c r="S1152" s="219"/>
      <c r="T1152" s="221">
        <f>SUM(T1153:T1162)</f>
        <v>0</v>
      </c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R1152" s="222" t="s">
        <v>85</v>
      </c>
      <c r="AT1152" s="223" t="s">
        <v>75</v>
      </c>
      <c r="AU1152" s="223" t="s">
        <v>83</v>
      </c>
      <c r="AY1152" s="222" t="s">
        <v>205</v>
      </c>
      <c r="BK1152" s="224">
        <f>SUM(BK1153:BK1162)</f>
        <v>0</v>
      </c>
    </row>
    <row r="1153" s="2" customFormat="1" ht="33" customHeight="1">
      <c r="A1153" s="39"/>
      <c r="B1153" s="40"/>
      <c r="C1153" s="227" t="s">
        <v>1301</v>
      </c>
      <c r="D1153" s="227" t="s">
        <v>208</v>
      </c>
      <c r="E1153" s="228" t="s">
        <v>3618</v>
      </c>
      <c r="F1153" s="229" t="s">
        <v>3619</v>
      </c>
      <c r="G1153" s="230" t="s">
        <v>3145</v>
      </c>
      <c r="H1153" s="231">
        <v>1</v>
      </c>
      <c r="I1153" s="232"/>
      <c r="J1153" s="233">
        <f>ROUND(I1153*H1153,2)</f>
        <v>0</v>
      </c>
      <c r="K1153" s="229" t="s">
        <v>212</v>
      </c>
      <c r="L1153" s="45"/>
      <c r="M1153" s="234" t="s">
        <v>1</v>
      </c>
      <c r="N1153" s="235" t="s">
        <v>41</v>
      </c>
      <c r="O1153" s="92"/>
      <c r="P1153" s="236">
        <f>O1153*H1153</f>
        <v>0</v>
      </c>
      <c r="Q1153" s="236">
        <v>0.00958</v>
      </c>
      <c r="R1153" s="236">
        <f>Q1153*H1153</f>
        <v>0.00958</v>
      </c>
      <c r="S1153" s="236">
        <v>0</v>
      </c>
      <c r="T1153" s="237">
        <f>S1153*H1153</f>
        <v>0</v>
      </c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R1153" s="238" t="s">
        <v>213</v>
      </c>
      <c r="AT1153" s="238" t="s">
        <v>208</v>
      </c>
      <c r="AU1153" s="238" t="s">
        <v>85</v>
      </c>
      <c r="AY1153" s="18" t="s">
        <v>205</v>
      </c>
      <c r="BE1153" s="239">
        <f>IF(N1153="základní",J1153,0)</f>
        <v>0</v>
      </c>
      <c r="BF1153" s="239">
        <f>IF(N1153="snížená",J1153,0)</f>
        <v>0</v>
      </c>
      <c r="BG1153" s="239">
        <f>IF(N1153="zákl. přenesená",J1153,0)</f>
        <v>0</v>
      </c>
      <c r="BH1153" s="239">
        <f>IF(N1153="sníž. přenesená",J1153,0)</f>
        <v>0</v>
      </c>
      <c r="BI1153" s="239">
        <f>IF(N1153="nulová",J1153,0)</f>
        <v>0</v>
      </c>
      <c r="BJ1153" s="18" t="s">
        <v>83</v>
      </c>
      <c r="BK1153" s="239">
        <f>ROUND(I1153*H1153,2)</f>
        <v>0</v>
      </c>
      <c r="BL1153" s="18" t="s">
        <v>213</v>
      </c>
      <c r="BM1153" s="238" t="s">
        <v>3620</v>
      </c>
    </row>
    <row r="1154" s="2" customFormat="1">
      <c r="A1154" s="39"/>
      <c r="B1154" s="40"/>
      <c r="C1154" s="41"/>
      <c r="D1154" s="240" t="s">
        <v>216</v>
      </c>
      <c r="E1154" s="41"/>
      <c r="F1154" s="241" t="s">
        <v>3621</v>
      </c>
      <c r="G1154" s="41"/>
      <c r="H1154" s="41"/>
      <c r="I1154" s="242"/>
      <c r="J1154" s="41"/>
      <c r="K1154" s="41"/>
      <c r="L1154" s="45"/>
      <c r="M1154" s="243"/>
      <c r="N1154" s="244"/>
      <c r="O1154" s="92"/>
      <c r="P1154" s="92"/>
      <c r="Q1154" s="92"/>
      <c r="R1154" s="92"/>
      <c r="S1154" s="92"/>
      <c r="T1154" s="93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T1154" s="18" t="s">
        <v>216</v>
      </c>
      <c r="AU1154" s="18" t="s">
        <v>85</v>
      </c>
    </row>
    <row r="1155" s="13" customFormat="1">
      <c r="A1155" s="13"/>
      <c r="B1155" s="245"/>
      <c r="C1155" s="246"/>
      <c r="D1155" s="247" t="s">
        <v>218</v>
      </c>
      <c r="E1155" s="248" t="s">
        <v>1</v>
      </c>
      <c r="F1155" s="249" t="s">
        <v>3071</v>
      </c>
      <c r="G1155" s="246"/>
      <c r="H1155" s="248" t="s">
        <v>1</v>
      </c>
      <c r="I1155" s="250"/>
      <c r="J1155" s="246"/>
      <c r="K1155" s="246"/>
      <c r="L1155" s="251"/>
      <c r="M1155" s="252"/>
      <c r="N1155" s="253"/>
      <c r="O1155" s="253"/>
      <c r="P1155" s="253"/>
      <c r="Q1155" s="253"/>
      <c r="R1155" s="253"/>
      <c r="S1155" s="253"/>
      <c r="T1155" s="254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5" t="s">
        <v>218</v>
      </c>
      <c r="AU1155" s="255" t="s">
        <v>85</v>
      </c>
      <c r="AV1155" s="13" t="s">
        <v>83</v>
      </c>
      <c r="AW1155" s="13" t="s">
        <v>32</v>
      </c>
      <c r="AX1155" s="13" t="s">
        <v>76</v>
      </c>
      <c r="AY1155" s="255" t="s">
        <v>205</v>
      </c>
    </row>
    <row r="1156" s="13" customFormat="1">
      <c r="A1156" s="13"/>
      <c r="B1156" s="245"/>
      <c r="C1156" s="246"/>
      <c r="D1156" s="247" t="s">
        <v>218</v>
      </c>
      <c r="E1156" s="248" t="s">
        <v>1</v>
      </c>
      <c r="F1156" s="249" t="s">
        <v>3072</v>
      </c>
      <c r="G1156" s="246"/>
      <c r="H1156" s="248" t="s">
        <v>1</v>
      </c>
      <c r="I1156" s="250"/>
      <c r="J1156" s="246"/>
      <c r="K1156" s="246"/>
      <c r="L1156" s="251"/>
      <c r="M1156" s="252"/>
      <c r="N1156" s="253"/>
      <c r="O1156" s="253"/>
      <c r="P1156" s="253"/>
      <c r="Q1156" s="253"/>
      <c r="R1156" s="253"/>
      <c r="S1156" s="253"/>
      <c r="T1156" s="254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5" t="s">
        <v>218</v>
      </c>
      <c r="AU1156" s="255" t="s">
        <v>85</v>
      </c>
      <c r="AV1156" s="13" t="s">
        <v>83</v>
      </c>
      <c r="AW1156" s="13" t="s">
        <v>32</v>
      </c>
      <c r="AX1156" s="13" t="s">
        <v>76</v>
      </c>
      <c r="AY1156" s="255" t="s">
        <v>205</v>
      </c>
    </row>
    <row r="1157" s="13" customFormat="1">
      <c r="A1157" s="13"/>
      <c r="B1157" s="245"/>
      <c r="C1157" s="246"/>
      <c r="D1157" s="247" t="s">
        <v>218</v>
      </c>
      <c r="E1157" s="248" t="s">
        <v>1</v>
      </c>
      <c r="F1157" s="249" t="s">
        <v>222</v>
      </c>
      <c r="G1157" s="246"/>
      <c r="H1157" s="248" t="s">
        <v>1</v>
      </c>
      <c r="I1157" s="250"/>
      <c r="J1157" s="246"/>
      <c r="K1157" s="246"/>
      <c r="L1157" s="251"/>
      <c r="M1157" s="252"/>
      <c r="N1157" s="253"/>
      <c r="O1157" s="253"/>
      <c r="P1157" s="253"/>
      <c r="Q1157" s="253"/>
      <c r="R1157" s="253"/>
      <c r="S1157" s="253"/>
      <c r="T1157" s="254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5" t="s">
        <v>218</v>
      </c>
      <c r="AU1157" s="255" t="s">
        <v>85</v>
      </c>
      <c r="AV1157" s="13" t="s">
        <v>83</v>
      </c>
      <c r="AW1157" s="13" t="s">
        <v>32</v>
      </c>
      <c r="AX1157" s="13" t="s">
        <v>76</v>
      </c>
      <c r="AY1157" s="255" t="s">
        <v>205</v>
      </c>
    </row>
    <row r="1158" s="13" customFormat="1">
      <c r="A1158" s="13"/>
      <c r="B1158" s="245"/>
      <c r="C1158" s="246"/>
      <c r="D1158" s="247" t="s">
        <v>218</v>
      </c>
      <c r="E1158" s="248" t="s">
        <v>1</v>
      </c>
      <c r="F1158" s="249" t="s">
        <v>3622</v>
      </c>
      <c r="G1158" s="246"/>
      <c r="H1158" s="248" t="s">
        <v>1</v>
      </c>
      <c r="I1158" s="250"/>
      <c r="J1158" s="246"/>
      <c r="K1158" s="246"/>
      <c r="L1158" s="251"/>
      <c r="M1158" s="252"/>
      <c r="N1158" s="253"/>
      <c r="O1158" s="253"/>
      <c r="P1158" s="253"/>
      <c r="Q1158" s="253"/>
      <c r="R1158" s="253"/>
      <c r="S1158" s="253"/>
      <c r="T1158" s="254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5" t="s">
        <v>218</v>
      </c>
      <c r="AU1158" s="255" t="s">
        <v>85</v>
      </c>
      <c r="AV1158" s="13" t="s">
        <v>83</v>
      </c>
      <c r="AW1158" s="13" t="s">
        <v>32</v>
      </c>
      <c r="AX1158" s="13" t="s">
        <v>76</v>
      </c>
      <c r="AY1158" s="255" t="s">
        <v>205</v>
      </c>
    </row>
    <row r="1159" s="14" customFormat="1">
      <c r="A1159" s="14"/>
      <c r="B1159" s="256"/>
      <c r="C1159" s="257"/>
      <c r="D1159" s="247" t="s">
        <v>218</v>
      </c>
      <c r="E1159" s="258" t="s">
        <v>1</v>
      </c>
      <c r="F1159" s="259" t="s">
        <v>83</v>
      </c>
      <c r="G1159" s="257"/>
      <c r="H1159" s="260">
        <v>1</v>
      </c>
      <c r="I1159" s="261"/>
      <c r="J1159" s="257"/>
      <c r="K1159" s="257"/>
      <c r="L1159" s="262"/>
      <c r="M1159" s="263"/>
      <c r="N1159" s="264"/>
      <c r="O1159" s="264"/>
      <c r="P1159" s="264"/>
      <c r="Q1159" s="264"/>
      <c r="R1159" s="264"/>
      <c r="S1159" s="264"/>
      <c r="T1159" s="265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66" t="s">
        <v>218</v>
      </c>
      <c r="AU1159" s="266" t="s">
        <v>85</v>
      </c>
      <c r="AV1159" s="14" t="s">
        <v>85</v>
      </c>
      <c r="AW1159" s="14" t="s">
        <v>32</v>
      </c>
      <c r="AX1159" s="14" t="s">
        <v>76</v>
      </c>
      <c r="AY1159" s="266" t="s">
        <v>205</v>
      </c>
    </row>
    <row r="1160" s="15" customFormat="1">
      <c r="A1160" s="15"/>
      <c r="B1160" s="267"/>
      <c r="C1160" s="268"/>
      <c r="D1160" s="247" t="s">
        <v>218</v>
      </c>
      <c r="E1160" s="269" t="s">
        <v>1</v>
      </c>
      <c r="F1160" s="270" t="s">
        <v>229</v>
      </c>
      <c r="G1160" s="268"/>
      <c r="H1160" s="271">
        <v>1</v>
      </c>
      <c r="I1160" s="272"/>
      <c r="J1160" s="268"/>
      <c r="K1160" s="268"/>
      <c r="L1160" s="273"/>
      <c r="M1160" s="274"/>
      <c r="N1160" s="275"/>
      <c r="O1160" s="275"/>
      <c r="P1160" s="275"/>
      <c r="Q1160" s="275"/>
      <c r="R1160" s="275"/>
      <c r="S1160" s="275"/>
      <c r="T1160" s="276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T1160" s="277" t="s">
        <v>218</v>
      </c>
      <c r="AU1160" s="277" t="s">
        <v>85</v>
      </c>
      <c r="AV1160" s="15" t="s">
        <v>213</v>
      </c>
      <c r="AW1160" s="15" t="s">
        <v>32</v>
      </c>
      <c r="AX1160" s="15" t="s">
        <v>83</v>
      </c>
      <c r="AY1160" s="277" t="s">
        <v>205</v>
      </c>
    </row>
    <row r="1161" s="2" customFormat="1" ht="24.15" customHeight="1">
      <c r="A1161" s="39"/>
      <c r="B1161" s="40"/>
      <c r="C1161" s="227" t="s">
        <v>1308</v>
      </c>
      <c r="D1161" s="227" t="s">
        <v>208</v>
      </c>
      <c r="E1161" s="228" t="s">
        <v>3623</v>
      </c>
      <c r="F1161" s="229" t="s">
        <v>3624</v>
      </c>
      <c r="G1161" s="230" t="s">
        <v>2102</v>
      </c>
      <c r="H1161" s="299"/>
      <c r="I1161" s="232"/>
      <c r="J1161" s="233">
        <f>ROUND(I1161*H1161,2)</f>
        <v>0</v>
      </c>
      <c r="K1161" s="229" t="s">
        <v>212</v>
      </c>
      <c r="L1161" s="45"/>
      <c r="M1161" s="234" t="s">
        <v>1</v>
      </c>
      <c r="N1161" s="235" t="s">
        <v>41</v>
      </c>
      <c r="O1161" s="92"/>
      <c r="P1161" s="236">
        <f>O1161*H1161</f>
        <v>0</v>
      </c>
      <c r="Q1161" s="236">
        <v>0</v>
      </c>
      <c r="R1161" s="236">
        <f>Q1161*H1161</f>
        <v>0</v>
      </c>
      <c r="S1161" s="236">
        <v>0</v>
      </c>
      <c r="T1161" s="237">
        <f>S1161*H1161</f>
        <v>0</v>
      </c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R1161" s="238" t="s">
        <v>303</v>
      </c>
      <c r="AT1161" s="238" t="s">
        <v>208</v>
      </c>
      <c r="AU1161" s="238" t="s">
        <v>85</v>
      </c>
      <c r="AY1161" s="18" t="s">
        <v>205</v>
      </c>
      <c r="BE1161" s="239">
        <f>IF(N1161="základní",J1161,0)</f>
        <v>0</v>
      </c>
      <c r="BF1161" s="239">
        <f>IF(N1161="snížená",J1161,0)</f>
        <v>0</v>
      </c>
      <c r="BG1161" s="239">
        <f>IF(N1161="zákl. přenesená",J1161,0)</f>
        <v>0</v>
      </c>
      <c r="BH1161" s="239">
        <f>IF(N1161="sníž. přenesená",J1161,0)</f>
        <v>0</v>
      </c>
      <c r="BI1161" s="239">
        <f>IF(N1161="nulová",J1161,0)</f>
        <v>0</v>
      </c>
      <c r="BJ1161" s="18" t="s">
        <v>83</v>
      </c>
      <c r="BK1161" s="239">
        <f>ROUND(I1161*H1161,2)</f>
        <v>0</v>
      </c>
      <c r="BL1161" s="18" t="s">
        <v>303</v>
      </c>
      <c r="BM1161" s="238" t="s">
        <v>3625</v>
      </c>
    </row>
    <row r="1162" s="2" customFormat="1">
      <c r="A1162" s="39"/>
      <c r="B1162" s="40"/>
      <c r="C1162" s="41"/>
      <c r="D1162" s="240" t="s">
        <v>216</v>
      </c>
      <c r="E1162" s="41"/>
      <c r="F1162" s="241" t="s">
        <v>3626</v>
      </c>
      <c r="G1162" s="41"/>
      <c r="H1162" s="41"/>
      <c r="I1162" s="242"/>
      <c r="J1162" s="41"/>
      <c r="K1162" s="41"/>
      <c r="L1162" s="45"/>
      <c r="M1162" s="243"/>
      <c r="N1162" s="244"/>
      <c r="O1162" s="92"/>
      <c r="P1162" s="92"/>
      <c r="Q1162" s="92"/>
      <c r="R1162" s="92"/>
      <c r="S1162" s="92"/>
      <c r="T1162" s="93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T1162" s="18" t="s">
        <v>216</v>
      </c>
      <c r="AU1162" s="18" t="s">
        <v>85</v>
      </c>
    </row>
    <row r="1163" s="12" customFormat="1" ht="22.8" customHeight="1">
      <c r="A1163" s="12"/>
      <c r="B1163" s="211"/>
      <c r="C1163" s="212"/>
      <c r="D1163" s="213" t="s">
        <v>75</v>
      </c>
      <c r="E1163" s="225" t="s">
        <v>3627</v>
      </c>
      <c r="F1163" s="225" t="s">
        <v>110</v>
      </c>
      <c r="G1163" s="212"/>
      <c r="H1163" s="212"/>
      <c r="I1163" s="215"/>
      <c r="J1163" s="226">
        <f>BK1163</f>
        <v>0</v>
      </c>
      <c r="K1163" s="212"/>
      <c r="L1163" s="217"/>
      <c r="M1163" s="218"/>
      <c r="N1163" s="219"/>
      <c r="O1163" s="219"/>
      <c r="P1163" s="220">
        <f>SUM(P1164:P1182)</f>
        <v>0</v>
      </c>
      <c r="Q1163" s="219"/>
      <c r="R1163" s="220">
        <f>SUM(R1164:R1182)</f>
        <v>0.0045919999999999997</v>
      </c>
      <c r="S1163" s="219"/>
      <c r="T1163" s="221">
        <f>SUM(T1164:T1182)</f>
        <v>0</v>
      </c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R1163" s="222" t="s">
        <v>85</v>
      </c>
      <c r="AT1163" s="223" t="s">
        <v>75</v>
      </c>
      <c r="AU1163" s="223" t="s">
        <v>83</v>
      </c>
      <c r="AY1163" s="222" t="s">
        <v>205</v>
      </c>
      <c r="BK1163" s="224">
        <f>SUM(BK1164:BK1182)</f>
        <v>0</v>
      </c>
    </row>
    <row r="1164" s="2" customFormat="1" ht="16.5" customHeight="1">
      <c r="A1164" s="39"/>
      <c r="B1164" s="40"/>
      <c r="C1164" s="227" t="s">
        <v>1313</v>
      </c>
      <c r="D1164" s="227" t="s">
        <v>208</v>
      </c>
      <c r="E1164" s="228" t="s">
        <v>3628</v>
      </c>
      <c r="F1164" s="229" t="s">
        <v>3629</v>
      </c>
      <c r="G1164" s="230" t="s">
        <v>547</v>
      </c>
      <c r="H1164" s="231">
        <v>2</v>
      </c>
      <c r="I1164" s="232"/>
      <c r="J1164" s="233">
        <f>ROUND(I1164*H1164,2)</f>
        <v>0</v>
      </c>
      <c r="K1164" s="229" t="s">
        <v>212</v>
      </c>
      <c r="L1164" s="45"/>
      <c r="M1164" s="234" t="s">
        <v>1</v>
      </c>
      <c r="N1164" s="235" t="s">
        <v>41</v>
      </c>
      <c r="O1164" s="92"/>
      <c r="P1164" s="236">
        <f>O1164*H1164</f>
        <v>0</v>
      </c>
      <c r="Q1164" s="236">
        <v>0</v>
      </c>
      <c r="R1164" s="236">
        <f>Q1164*H1164</f>
        <v>0</v>
      </c>
      <c r="S1164" s="236">
        <v>0</v>
      </c>
      <c r="T1164" s="237">
        <f>S1164*H1164</f>
        <v>0</v>
      </c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R1164" s="238" t="s">
        <v>303</v>
      </c>
      <c r="AT1164" s="238" t="s">
        <v>208</v>
      </c>
      <c r="AU1164" s="238" t="s">
        <v>85</v>
      </c>
      <c r="AY1164" s="18" t="s">
        <v>205</v>
      </c>
      <c r="BE1164" s="239">
        <f>IF(N1164="základní",J1164,0)</f>
        <v>0</v>
      </c>
      <c r="BF1164" s="239">
        <f>IF(N1164="snížená",J1164,0)</f>
        <v>0</v>
      </c>
      <c r="BG1164" s="239">
        <f>IF(N1164="zákl. přenesená",J1164,0)</f>
        <v>0</v>
      </c>
      <c r="BH1164" s="239">
        <f>IF(N1164="sníž. přenesená",J1164,0)</f>
        <v>0</v>
      </c>
      <c r="BI1164" s="239">
        <f>IF(N1164="nulová",J1164,0)</f>
        <v>0</v>
      </c>
      <c r="BJ1164" s="18" t="s">
        <v>83</v>
      </c>
      <c r="BK1164" s="239">
        <f>ROUND(I1164*H1164,2)</f>
        <v>0</v>
      </c>
      <c r="BL1164" s="18" t="s">
        <v>303</v>
      </c>
      <c r="BM1164" s="238" t="s">
        <v>3630</v>
      </c>
    </row>
    <row r="1165" s="2" customFormat="1">
      <c r="A1165" s="39"/>
      <c r="B1165" s="40"/>
      <c r="C1165" s="41"/>
      <c r="D1165" s="240" t="s">
        <v>216</v>
      </c>
      <c r="E1165" s="41"/>
      <c r="F1165" s="241" t="s">
        <v>3631</v>
      </c>
      <c r="G1165" s="41"/>
      <c r="H1165" s="41"/>
      <c r="I1165" s="242"/>
      <c r="J1165" s="41"/>
      <c r="K1165" s="41"/>
      <c r="L1165" s="45"/>
      <c r="M1165" s="243"/>
      <c r="N1165" s="244"/>
      <c r="O1165" s="92"/>
      <c r="P1165" s="92"/>
      <c r="Q1165" s="92"/>
      <c r="R1165" s="92"/>
      <c r="S1165" s="92"/>
      <c r="T1165" s="93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T1165" s="18" t="s">
        <v>216</v>
      </c>
      <c r="AU1165" s="18" t="s">
        <v>85</v>
      </c>
    </row>
    <row r="1166" s="2" customFormat="1" ht="16.5" customHeight="1">
      <c r="A1166" s="39"/>
      <c r="B1166" s="40"/>
      <c r="C1166" s="289" t="s">
        <v>1318</v>
      </c>
      <c r="D1166" s="289" t="s">
        <v>386</v>
      </c>
      <c r="E1166" s="290" t="s">
        <v>3632</v>
      </c>
      <c r="F1166" s="291" t="s">
        <v>3633</v>
      </c>
      <c r="G1166" s="292" t="s">
        <v>547</v>
      </c>
      <c r="H1166" s="293">
        <v>2</v>
      </c>
      <c r="I1166" s="294"/>
      <c r="J1166" s="295">
        <f>ROUND(I1166*H1166,2)</f>
        <v>0</v>
      </c>
      <c r="K1166" s="291" t="s">
        <v>212</v>
      </c>
      <c r="L1166" s="296"/>
      <c r="M1166" s="297" t="s">
        <v>1</v>
      </c>
      <c r="N1166" s="298" t="s">
        <v>41</v>
      </c>
      <c r="O1166" s="92"/>
      <c r="P1166" s="236">
        <f>O1166*H1166</f>
        <v>0</v>
      </c>
      <c r="Q1166" s="236">
        <v>0.00012</v>
      </c>
      <c r="R1166" s="236">
        <f>Q1166*H1166</f>
        <v>0.00024000000000000001</v>
      </c>
      <c r="S1166" s="236">
        <v>0</v>
      </c>
      <c r="T1166" s="237">
        <f>S1166*H1166</f>
        <v>0</v>
      </c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R1166" s="238" t="s">
        <v>473</v>
      </c>
      <c r="AT1166" s="238" t="s">
        <v>386</v>
      </c>
      <c r="AU1166" s="238" t="s">
        <v>85</v>
      </c>
      <c r="AY1166" s="18" t="s">
        <v>205</v>
      </c>
      <c r="BE1166" s="239">
        <f>IF(N1166="základní",J1166,0)</f>
        <v>0</v>
      </c>
      <c r="BF1166" s="239">
        <f>IF(N1166="snížená",J1166,0)</f>
        <v>0</v>
      </c>
      <c r="BG1166" s="239">
        <f>IF(N1166="zákl. přenesená",J1166,0)</f>
        <v>0</v>
      </c>
      <c r="BH1166" s="239">
        <f>IF(N1166="sníž. přenesená",J1166,0)</f>
        <v>0</v>
      </c>
      <c r="BI1166" s="239">
        <f>IF(N1166="nulová",J1166,0)</f>
        <v>0</v>
      </c>
      <c r="BJ1166" s="18" t="s">
        <v>83</v>
      </c>
      <c r="BK1166" s="239">
        <f>ROUND(I1166*H1166,2)</f>
        <v>0</v>
      </c>
      <c r="BL1166" s="18" t="s">
        <v>303</v>
      </c>
      <c r="BM1166" s="238" t="s">
        <v>3634</v>
      </c>
    </row>
    <row r="1167" s="13" customFormat="1">
      <c r="A1167" s="13"/>
      <c r="B1167" s="245"/>
      <c r="C1167" s="246"/>
      <c r="D1167" s="247" t="s">
        <v>218</v>
      </c>
      <c r="E1167" s="248" t="s">
        <v>1</v>
      </c>
      <c r="F1167" s="249" t="s">
        <v>3635</v>
      </c>
      <c r="G1167" s="246"/>
      <c r="H1167" s="248" t="s">
        <v>1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5" t="s">
        <v>218</v>
      </c>
      <c r="AU1167" s="255" t="s">
        <v>85</v>
      </c>
      <c r="AV1167" s="13" t="s">
        <v>83</v>
      </c>
      <c r="AW1167" s="13" t="s">
        <v>32</v>
      </c>
      <c r="AX1167" s="13" t="s">
        <v>76</v>
      </c>
      <c r="AY1167" s="255" t="s">
        <v>205</v>
      </c>
    </row>
    <row r="1168" s="13" customFormat="1">
      <c r="A1168" s="13"/>
      <c r="B1168" s="245"/>
      <c r="C1168" s="246"/>
      <c r="D1168" s="247" t="s">
        <v>218</v>
      </c>
      <c r="E1168" s="248" t="s">
        <v>1</v>
      </c>
      <c r="F1168" s="249" t="s">
        <v>222</v>
      </c>
      <c r="G1168" s="246"/>
      <c r="H1168" s="248" t="s">
        <v>1</v>
      </c>
      <c r="I1168" s="250"/>
      <c r="J1168" s="246"/>
      <c r="K1168" s="246"/>
      <c r="L1168" s="251"/>
      <c r="M1168" s="252"/>
      <c r="N1168" s="253"/>
      <c r="O1168" s="253"/>
      <c r="P1168" s="253"/>
      <c r="Q1168" s="253"/>
      <c r="R1168" s="253"/>
      <c r="S1168" s="253"/>
      <c r="T1168" s="254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5" t="s">
        <v>218</v>
      </c>
      <c r="AU1168" s="255" t="s">
        <v>85</v>
      </c>
      <c r="AV1168" s="13" t="s">
        <v>83</v>
      </c>
      <c r="AW1168" s="13" t="s">
        <v>32</v>
      </c>
      <c r="AX1168" s="13" t="s">
        <v>76</v>
      </c>
      <c r="AY1168" s="255" t="s">
        <v>205</v>
      </c>
    </row>
    <row r="1169" s="13" customFormat="1">
      <c r="A1169" s="13"/>
      <c r="B1169" s="245"/>
      <c r="C1169" s="246"/>
      <c r="D1169" s="247" t="s">
        <v>218</v>
      </c>
      <c r="E1169" s="248" t="s">
        <v>1</v>
      </c>
      <c r="F1169" s="249" t="s">
        <v>3636</v>
      </c>
      <c r="G1169" s="246"/>
      <c r="H1169" s="248" t="s">
        <v>1</v>
      </c>
      <c r="I1169" s="250"/>
      <c r="J1169" s="246"/>
      <c r="K1169" s="246"/>
      <c r="L1169" s="251"/>
      <c r="M1169" s="252"/>
      <c r="N1169" s="253"/>
      <c r="O1169" s="253"/>
      <c r="P1169" s="253"/>
      <c r="Q1169" s="253"/>
      <c r="R1169" s="253"/>
      <c r="S1169" s="253"/>
      <c r="T1169" s="254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5" t="s">
        <v>218</v>
      </c>
      <c r="AU1169" s="255" t="s">
        <v>85</v>
      </c>
      <c r="AV1169" s="13" t="s">
        <v>83</v>
      </c>
      <c r="AW1169" s="13" t="s">
        <v>32</v>
      </c>
      <c r="AX1169" s="13" t="s">
        <v>76</v>
      </c>
      <c r="AY1169" s="255" t="s">
        <v>205</v>
      </c>
    </row>
    <row r="1170" s="13" customFormat="1">
      <c r="A1170" s="13"/>
      <c r="B1170" s="245"/>
      <c r="C1170" s="246"/>
      <c r="D1170" s="247" t="s">
        <v>218</v>
      </c>
      <c r="E1170" s="248" t="s">
        <v>1</v>
      </c>
      <c r="F1170" s="249" t="s">
        <v>3637</v>
      </c>
      <c r="G1170" s="246"/>
      <c r="H1170" s="248" t="s">
        <v>1</v>
      </c>
      <c r="I1170" s="250"/>
      <c r="J1170" s="246"/>
      <c r="K1170" s="246"/>
      <c r="L1170" s="251"/>
      <c r="M1170" s="252"/>
      <c r="N1170" s="253"/>
      <c r="O1170" s="253"/>
      <c r="P1170" s="253"/>
      <c r="Q1170" s="253"/>
      <c r="R1170" s="253"/>
      <c r="S1170" s="253"/>
      <c r="T1170" s="254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5" t="s">
        <v>218</v>
      </c>
      <c r="AU1170" s="255" t="s">
        <v>85</v>
      </c>
      <c r="AV1170" s="13" t="s">
        <v>83</v>
      </c>
      <c r="AW1170" s="13" t="s">
        <v>32</v>
      </c>
      <c r="AX1170" s="13" t="s">
        <v>76</v>
      </c>
      <c r="AY1170" s="255" t="s">
        <v>205</v>
      </c>
    </row>
    <row r="1171" s="14" customFormat="1">
      <c r="A1171" s="14"/>
      <c r="B1171" s="256"/>
      <c r="C1171" s="257"/>
      <c r="D1171" s="247" t="s">
        <v>218</v>
      </c>
      <c r="E1171" s="258" t="s">
        <v>1</v>
      </c>
      <c r="F1171" s="259" t="s">
        <v>85</v>
      </c>
      <c r="G1171" s="257"/>
      <c r="H1171" s="260">
        <v>2</v>
      </c>
      <c r="I1171" s="261"/>
      <c r="J1171" s="257"/>
      <c r="K1171" s="257"/>
      <c r="L1171" s="262"/>
      <c r="M1171" s="263"/>
      <c r="N1171" s="264"/>
      <c r="O1171" s="264"/>
      <c r="P1171" s="264"/>
      <c r="Q1171" s="264"/>
      <c r="R1171" s="264"/>
      <c r="S1171" s="264"/>
      <c r="T1171" s="265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66" t="s">
        <v>218</v>
      </c>
      <c r="AU1171" s="266" t="s">
        <v>85</v>
      </c>
      <c r="AV1171" s="14" t="s">
        <v>85</v>
      </c>
      <c r="AW1171" s="14" t="s">
        <v>32</v>
      </c>
      <c r="AX1171" s="14" t="s">
        <v>83</v>
      </c>
      <c r="AY1171" s="266" t="s">
        <v>205</v>
      </c>
    </row>
    <row r="1172" s="2" customFormat="1" ht="16.5" customHeight="1">
      <c r="A1172" s="39"/>
      <c r="B1172" s="40"/>
      <c r="C1172" s="227" t="s">
        <v>1325</v>
      </c>
      <c r="D1172" s="227" t="s">
        <v>208</v>
      </c>
      <c r="E1172" s="228" t="s">
        <v>3638</v>
      </c>
      <c r="F1172" s="229" t="s">
        <v>3639</v>
      </c>
      <c r="G1172" s="230" t="s">
        <v>255</v>
      </c>
      <c r="H1172" s="231">
        <v>8</v>
      </c>
      <c r="I1172" s="232"/>
      <c r="J1172" s="233">
        <f>ROUND(I1172*H1172,2)</f>
        <v>0</v>
      </c>
      <c r="K1172" s="229" t="s">
        <v>212</v>
      </c>
      <c r="L1172" s="45"/>
      <c r="M1172" s="234" t="s">
        <v>1</v>
      </c>
      <c r="N1172" s="235" t="s">
        <v>41</v>
      </c>
      <c r="O1172" s="92"/>
      <c r="P1172" s="236">
        <f>O1172*H1172</f>
        <v>0</v>
      </c>
      <c r="Q1172" s="236">
        <v>4.0000000000000003E-05</v>
      </c>
      <c r="R1172" s="236">
        <f>Q1172*H1172</f>
        <v>0.00032000000000000003</v>
      </c>
      <c r="S1172" s="236">
        <v>0</v>
      </c>
      <c r="T1172" s="237">
        <f>S1172*H1172</f>
        <v>0</v>
      </c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R1172" s="238" t="s">
        <v>303</v>
      </c>
      <c r="AT1172" s="238" t="s">
        <v>208</v>
      </c>
      <c r="AU1172" s="238" t="s">
        <v>85</v>
      </c>
      <c r="AY1172" s="18" t="s">
        <v>205</v>
      </c>
      <c r="BE1172" s="239">
        <f>IF(N1172="základní",J1172,0)</f>
        <v>0</v>
      </c>
      <c r="BF1172" s="239">
        <f>IF(N1172="snížená",J1172,0)</f>
        <v>0</v>
      </c>
      <c r="BG1172" s="239">
        <f>IF(N1172="zákl. přenesená",J1172,0)</f>
        <v>0</v>
      </c>
      <c r="BH1172" s="239">
        <f>IF(N1172="sníž. přenesená",J1172,0)</f>
        <v>0</v>
      </c>
      <c r="BI1172" s="239">
        <f>IF(N1172="nulová",J1172,0)</f>
        <v>0</v>
      </c>
      <c r="BJ1172" s="18" t="s">
        <v>83</v>
      </c>
      <c r="BK1172" s="239">
        <f>ROUND(I1172*H1172,2)</f>
        <v>0</v>
      </c>
      <c r="BL1172" s="18" t="s">
        <v>303</v>
      </c>
      <c r="BM1172" s="238" t="s">
        <v>3640</v>
      </c>
    </row>
    <row r="1173" s="2" customFormat="1">
      <c r="A1173" s="39"/>
      <c r="B1173" s="40"/>
      <c r="C1173" s="41"/>
      <c r="D1173" s="240" t="s">
        <v>216</v>
      </c>
      <c r="E1173" s="41"/>
      <c r="F1173" s="241" t="s">
        <v>3641</v>
      </c>
      <c r="G1173" s="41"/>
      <c r="H1173" s="41"/>
      <c r="I1173" s="242"/>
      <c r="J1173" s="41"/>
      <c r="K1173" s="41"/>
      <c r="L1173" s="45"/>
      <c r="M1173" s="243"/>
      <c r="N1173" s="244"/>
      <c r="O1173" s="92"/>
      <c r="P1173" s="92"/>
      <c r="Q1173" s="92"/>
      <c r="R1173" s="92"/>
      <c r="S1173" s="92"/>
      <c r="T1173" s="93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T1173" s="18" t="s">
        <v>216</v>
      </c>
      <c r="AU1173" s="18" t="s">
        <v>85</v>
      </c>
    </row>
    <row r="1174" s="2" customFormat="1" ht="16.5" customHeight="1">
      <c r="A1174" s="39"/>
      <c r="B1174" s="40"/>
      <c r="C1174" s="289" t="s">
        <v>1330</v>
      </c>
      <c r="D1174" s="289" t="s">
        <v>386</v>
      </c>
      <c r="E1174" s="290" t="s">
        <v>3642</v>
      </c>
      <c r="F1174" s="291" t="s">
        <v>3643</v>
      </c>
      <c r="G1174" s="292" t="s">
        <v>255</v>
      </c>
      <c r="H1174" s="293">
        <v>9.5999999999999996</v>
      </c>
      <c r="I1174" s="294"/>
      <c r="J1174" s="295">
        <f>ROUND(I1174*H1174,2)</f>
        <v>0</v>
      </c>
      <c r="K1174" s="291" t="s">
        <v>212</v>
      </c>
      <c r="L1174" s="296"/>
      <c r="M1174" s="297" t="s">
        <v>1</v>
      </c>
      <c r="N1174" s="298" t="s">
        <v>41</v>
      </c>
      <c r="O1174" s="92"/>
      <c r="P1174" s="236">
        <f>O1174*H1174</f>
        <v>0</v>
      </c>
      <c r="Q1174" s="236">
        <v>0.00042000000000000002</v>
      </c>
      <c r="R1174" s="236">
        <f>Q1174*H1174</f>
        <v>0.004032</v>
      </c>
      <c r="S1174" s="236">
        <v>0</v>
      </c>
      <c r="T1174" s="237">
        <f>S1174*H1174</f>
        <v>0</v>
      </c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R1174" s="238" t="s">
        <v>473</v>
      </c>
      <c r="AT1174" s="238" t="s">
        <v>386</v>
      </c>
      <c r="AU1174" s="238" t="s">
        <v>85</v>
      </c>
      <c r="AY1174" s="18" t="s">
        <v>205</v>
      </c>
      <c r="BE1174" s="239">
        <f>IF(N1174="základní",J1174,0)</f>
        <v>0</v>
      </c>
      <c r="BF1174" s="239">
        <f>IF(N1174="snížená",J1174,0)</f>
        <v>0</v>
      </c>
      <c r="BG1174" s="239">
        <f>IF(N1174="zákl. přenesená",J1174,0)</f>
        <v>0</v>
      </c>
      <c r="BH1174" s="239">
        <f>IF(N1174="sníž. přenesená",J1174,0)</f>
        <v>0</v>
      </c>
      <c r="BI1174" s="239">
        <f>IF(N1174="nulová",J1174,0)</f>
        <v>0</v>
      </c>
      <c r="BJ1174" s="18" t="s">
        <v>83</v>
      </c>
      <c r="BK1174" s="239">
        <f>ROUND(I1174*H1174,2)</f>
        <v>0</v>
      </c>
      <c r="BL1174" s="18" t="s">
        <v>303</v>
      </c>
      <c r="BM1174" s="238" t="s">
        <v>3644</v>
      </c>
    </row>
    <row r="1175" s="13" customFormat="1">
      <c r="A1175" s="13"/>
      <c r="B1175" s="245"/>
      <c r="C1175" s="246"/>
      <c r="D1175" s="247" t="s">
        <v>218</v>
      </c>
      <c r="E1175" s="248" t="s">
        <v>1</v>
      </c>
      <c r="F1175" s="249" t="s">
        <v>3635</v>
      </c>
      <c r="G1175" s="246"/>
      <c r="H1175" s="248" t="s">
        <v>1</v>
      </c>
      <c r="I1175" s="250"/>
      <c r="J1175" s="246"/>
      <c r="K1175" s="246"/>
      <c r="L1175" s="251"/>
      <c r="M1175" s="252"/>
      <c r="N1175" s="253"/>
      <c r="O1175" s="253"/>
      <c r="P1175" s="253"/>
      <c r="Q1175" s="253"/>
      <c r="R1175" s="253"/>
      <c r="S1175" s="253"/>
      <c r="T1175" s="254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5" t="s">
        <v>218</v>
      </c>
      <c r="AU1175" s="255" t="s">
        <v>85</v>
      </c>
      <c r="AV1175" s="13" t="s">
        <v>83</v>
      </c>
      <c r="AW1175" s="13" t="s">
        <v>32</v>
      </c>
      <c r="AX1175" s="13" t="s">
        <v>76</v>
      </c>
      <c r="AY1175" s="255" t="s">
        <v>205</v>
      </c>
    </row>
    <row r="1176" s="13" customFormat="1">
      <c r="A1176" s="13"/>
      <c r="B1176" s="245"/>
      <c r="C1176" s="246"/>
      <c r="D1176" s="247" t="s">
        <v>218</v>
      </c>
      <c r="E1176" s="248" t="s">
        <v>1</v>
      </c>
      <c r="F1176" s="249" t="s">
        <v>222</v>
      </c>
      <c r="G1176" s="246"/>
      <c r="H1176" s="248" t="s">
        <v>1</v>
      </c>
      <c r="I1176" s="250"/>
      <c r="J1176" s="246"/>
      <c r="K1176" s="246"/>
      <c r="L1176" s="251"/>
      <c r="M1176" s="252"/>
      <c r="N1176" s="253"/>
      <c r="O1176" s="253"/>
      <c r="P1176" s="253"/>
      <c r="Q1176" s="253"/>
      <c r="R1176" s="253"/>
      <c r="S1176" s="253"/>
      <c r="T1176" s="254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5" t="s">
        <v>218</v>
      </c>
      <c r="AU1176" s="255" t="s">
        <v>85</v>
      </c>
      <c r="AV1176" s="13" t="s">
        <v>83</v>
      </c>
      <c r="AW1176" s="13" t="s">
        <v>32</v>
      </c>
      <c r="AX1176" s="13" t="s">
        <v>76</v>
      </c>
      <c r="AY1176" s="255" t="s">
        <v>205</v>
      </c>
    </row>
    <row r="1177" s="13" customFormat="1">
      <c r="A1177" s="13"/>
      <c r="B1177" s="245"/>
      <c r="C1177" s="246"/>
      <c r="D1177" s="247" t="s">
        <v>218</v>
      </c>
      <c r="E1177" s="248" t="s">
        <v>1</v>
      </c>
      <c r="F1177" s="249" t="s">
        <v>3636</v>
      </c>
      <c r="G1177" s="246"/>
      <c r="H1177" s="248" t="s">
        <v>1</v>
      </c>
      <c r="I1177" s="250"/>
      <c r="J1177" s="246"/>
      <c r="K1177" s="246"/>
      <c r="L1177" s="251"/>
      <c r="M1177" s="252"/>
      <c r="N1177" s="253"/>
      <c r="O1177" s="253"/>
      <c r="P1177" s="253"/>
      <c r="Q1177" s="253"/>
      <c r="R1177" s="253"/>
      <c r="S1177" s="253"/>
      <c r="T1177" s="254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5" t="s">
        <v>218</v>
      </c>
      <c r="AU1177" s="255" t="s">
        <v>85</v>
      </c>
      <c r="AV1177" s="13" t="s">
        <v>83</v>
      </c>
      <c r="AW1177" s="13" t="s">
        <v>32</v>
      </c>
      <c r="AX1177" s="13" t="s">
        <v>76</v>
      </c>
      <c r="AY1177" s="255" t="s">
        <v>205</v>
      </c>
    </row>
    <row r="1178" s="13" customFormat="1">
      <c r="A1178" s="13"/>
      <c r="B1178" s="245"/>
      <c r="C1178" s="246"/>
      <c r="D1178" s="247" t="s">
        <v>218</v>
      </c>
      <c r="E1178" s="248" t="s">
        <v>1</v>
      </c>
      <c r="F1178" s="249" t="s">
        <v>3645</v>
      </c>
      <c r="G1178" s="246"/>
      <c r="H1178" s="248" t="s">
        <v>1</v>
      </c>
      <c r="I1178" s="250"/>
      <c r="J1178" s="246"/>
      <c r="K1178" s="246"/>
      <c r="L1178" s="251"/>
      <c r="M1178" s="252"/>
      <c r="N1178" s="253"/>
      <c r="O1178" s="253"/>
      <c r="P1178" s="253"/>
      <c r="Q1178" s="253"/>
      <c r="R1178" s="253"/>
      <c r="S1178" s="253"/>
      <c r="T1178" s="254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55" t="s">
        <v>218</v>
      </c>
      <c r="AU1178" s="255" t="s">
        <v>85</v>
      </c>
      <c r="AV1178" s="13" t="s">
        <v>83</v>
      </c>
      <c r="AW1178" s="13" t="s">
        <v>32</v>
      </c>
      <c r="AX1178" s="13" t="s">
        <v>76</v>
      </c>
      <c r="AY1178" s="255" t="s">
        <v>205</v>
      </c>
    </row>
    <row r="1179" s="14" customFormat="1">
      <c r="A1179" s="14"/>
      <c r="B1179" s="256"/>
      <c r="C1179" s="257"/>
      <c r="D1179" s="247" t="s">
        <v>218</v>
      </c>
      <c r="E1179" s="258" t="s">
        <v>1</v>
      </c>
      <c r="F1179" s="259" t="s">
        <v>3646</v>
      </c>
      <c r="G1179" s="257"/>
      <c r="H1179" s="260">
        <v>8</v>
      </c>
      <c r="I1179" s="261"/>
      <c r="J1179" s="257"/>
      <c r="K1179" s="257"/>
      <c r="L1179" s="262"/>
      <c r="M1179" s="263"/>
      <c r="N1179" s="264"/>
      <c r="O1179" s="264"/>
      <c r="P1179" s="264"/>
      <c r="Q1179" s="264"/>
      <c r="R1179" s="264"/>
      <c r="S1179" s="264"/>
      <c r="T1179" s="265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66" t="s">
        <v>218</v>
      </c>
      <c r="AU1179" s="266" t="s">
        <v>85</v>
      </c>
      <c r="AV1179" s="14" t="s">
        <v>85</v>
      </c>
      <c r="AW1179" s="14" t="s">
        <v>32</v>
      </c>
      <c r="AX1179" s="14" t="s">
        <v>83</v>
      </c>
      <c r="AY1179" s="266" t="s">
        <v>205</v>
      </c>
    </row>
    <row r="1180" s="14" customFormat="1">
      <c r="A1180" s="14"/>
      <c r="B1180" s="256"/>
      <c r="C1180" s="257"/>
      <c r="D1180" s="247" t="s">
        <v>218</v>
      </c>
      <c r="E1180" s="257"/>
      <c r="F1180" s="259" t="s">
        <v>3647</v>
      </c>
      <c r="G1180" s="257"/>
      <c r="H1180" s="260">
        <v>9.5999999999999996</v>
      </c>
      <c r="I1180" s="261"/>
      <c r="J1180" s="257"/>
      <c r="K1180" s="257"/>
      <c r="L1180" s="262"/>
      <c r="M1180" s="263"/>
      <c r="N1180" s="264"/>
      <c r="O1180" s="264"/>
      <c r="P1180" s="264"/>
      <c r="Q1180" s="264"/>
      <c r="R1180" s="264"/>
      <c r="S1180" s="264"/>
      <c r="T1180" s="265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66" t="s">
        <v>218</v>
      </c>
      <c r="AU1180" s="266" t="s">
        <v>85</v>
      </c>
      <c r="AV1180" s="14" t="s">
        <v>85</v>
      </c>
      <c r="AW1180" s="14" t="s">
        <v>4</v>
      </c>
      <c r="AX1180" s="14" t="s">
        <v>83</v>
      </c>
      <c r="AY1180" s="266" t="s">
        <v>205</v>
      </c>
    </row>
    <row r="1181" s="2" customFormat="1" ht="24.15" customHeight="1">
      <c r="A1181" s="39"/>
      <c r="B1181" s="40"/>
      <c r="C1181" s="227" t="s">
        <v>1335</v>
      </c>
      <c r="D1181" s="227" t="s">
        <v>208</v>
      </c>
      <c r="E1181" s="228" t="s">
        <v>3648</v>
      </c>
      <c r="F1181" s="229" t="s">
        <v>3649</v>
      </c>
      <c r="G1181" s="230" t="s">
        <v>357</v>
      </c>
      <c r="H1181" s="231">
        <v>0.0050000000000000001</v>
      </c>
      <c r="I1181" s="232"/>
      <c r="J1181" s="233">
        <f>ROUND(I1181*H1181,2)</f>
        <v>0</v>
      </c>
      <c r="K1181" s="229" t="s">
        <v>212</v>
      </c>
      <c r="L1181" s="45"/>
      <c r="M1181" s="234" t="s">
        <v>1</v>
      </c>
      <c r="N1181" s="235" t="s">
        <v>41</v>
      </c>
      <c r="O1181" s="92"/>
      <c r="P1181" s="236">
        <f>O1181*H1181</f>
        <v>0</v>
      </c>
      <c r="Q1181" s="236">
        <v>0</v>
      </c>
      <c r="R1181" s="236">
        <f>Q1181*H1181</f>
        <v>0</v>
      </c>
      <c r="S1181" s="236">
        <v>0</v>
      </c>
      <c r="T1181" s="237">
        <f>S1181*H1181</f>
        <v>0</v>
      </c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R1181" s="238" t="s">
        <v>303</v>
      </c>
      <c r="AT1181" s="238" t="s">
        <v>208</v>
      </c>
      <c r="AU1181" s="238" t="s">
        <v>85</v>
      </c>
      <c r="AY1181" s="18" t="s">
        <v>205</v>
      </c>
      <c r="BE1181" s="239">
        <f>IF(N1181="základní",J1181,0)</f>
        <v>0</v>
      </c>
      <c r="BF1181" s="239">
        <f>IF(N1181="snížená",J1181,0)</f>
        <v>0</v>
      </c>
      <c r="BG1181" s="239">
        <f>IF(N1181="zákl. přenesená",J1181,0)</f>
        <v>0</v>
      </c>
      <c r="BH1181" s="239">
        <f>IF(N1181="sníž. přenesená",J1181,0)</f>
        <v>0</v>
      </c>
      <c r="BI1181" s="239">
        <f>IF(N1181="nulová",J1181,0)</f>
        <v>0</v>
      </c>
      <c r="BJ1181" s="18" t="s">
        <v>83</v>
      </c>
      <c r="BK1181" s="239">
        <f>ROUND(I1181*H1181,2)</f>
        <v>0</v>
      </c>
      <c r="BL1181" s="18" t="s">
        <v>303</v>
      </c>
      <c r="BM1181" s="238" t="s">
        <v>3650</v>
      </c>
    </row>
    <row r="1182" s="2" customFormat="1">
      <c r="A1182" s="39"/>
      <c r="B1182" s="40"/>
      <c r="C1182" s="41"/>
      <c r="D1182" s="240" t="s">
        <v>216</v>
      </c>
      <c r="E1182" s="41"/>
      <c r="F1182" s="241" t="s">
        <v>3651</v>
      </c>
      <c r="G1182" s="41"/>
      <c r="H1182" s="41"/>
      <c r="I1182" s="242"/>
      <c r="J1182" s="41"/>
      <c r="K1182" s="41"/>
      <c r="L1182" s="45"/>
      <c r="M1182" s="243"/>
      <c r="N1182" s="244"/>
      <c r="O1182" s="92"/>
      <c r="P1182" s="92"/>
      <c r="Q1182" s="92"/>
      <c r="R1182" s="92"/>
      <c r="S1182" s="92"/>
      <c r="T1182" s="93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T1182" s="18" t="s">
        <v>216</v>
      </c>
      <c r="AU1182" s="18" t="s">
        <v>85</v>
      </c>
    </row>
    <row r="1183" s="12" customFormat="1" ht="22.8" customHeight="1">
      <c r="A1183" s="12"/>
      <c r="B1183" s="211"/>
      <c r="C1183" s="212"/>
      <c r="D1183" s="213" t="s">
        <v>75</v>
      </c>
      <c r="E1183" s="225" t="s">
        <v>2023</v>
      </c>
      <c r="F1183" s="225" t="s">
        <v>2024</v>
      </c>
      <c r="G1183" s="212"/>
      <c r="H1183" s="212"/>
      <c r="I1183" s="215"/>
      <c r="J1183" s="226">
        <f>BK1183</f>
        <v>0</v>
      </c>
      <c r="K1183" s="212"/>
      <c r="L1183" s="217"/>
      <c r="M1183" s="218"/>
      <c r="N1183" s="219"/>
      <c r="O1183" s="219"/>
      <c r="P1183" s="220">
        <f>SUM(P1184:P1191)</f>
        <v>0</v>
      </c>
      <c r="Q1183" s="219"/>
      <c r="R1183" s="220">
        <f>SUM(R1184:R1191)</f>
        <v>0.035610000000000003</v>
      </c>
      <c r="S1183" s="219"/>
      <c r="T1183" s="221">
        <f>SUM(T1184:T1191)</f>
        <v>0</v>
      </c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R1183" s="222" t="s">
        <v>85</v>
      </c>
      <c r="AT1183" s="223" t="s">
        <v>75</v>
      </c>
      <c r="AU1183" s="223" t="s">
        <v>83</v>
      </c>
      <c r="AY1183" s="222" t="s">
        <v>205</v>
      </c>
      <c r="BK1183" s="224">
        <f>SUM(BK1184:BK1191)</f>
        <v>0</v>
      </c>
    </row>
    <row r="1184" s="2" customFormat="1" ht="33" customHeight="1">
      <c r="A1184" s="39"/>
      <c r="B1184" s="40"/>
      <c r="C1184" s="227" t="s">
        <v>1340</v>
      </c>
      <c r="D1184" s="227" t="s">
        <v>208</v>
      </c>
      <c r="E1184" s="228" t="s">
        <v>3652</v>
      </c>
      <c r="F1184" s="229" t="s">
        <v>3653</v>
      </c>
      <c r="G1184" s="230" t="s">
        <v>398</v>
      </c>
      <c r="H1184" s="231">
        <v>3</v>
      </c>
      <c r="I1184" s="232"/>
      <c r="J1184" s="233">
        <f>ROUND(I1184*H1184,2)</f>
        <v>0</v>
      </c>
      <c r="K1184" s="229" t="s">
        <v>1</v>
      </c>
      <c r="L1184" s="45"/>
      <c r="M1184" s="234" t="s">
        <v>1</v>
      </c>
      <c r="N1184" s="235" t="s">
        <v>41</v>
      </c>
      <c r="O1184" s="92"/>
      <c r="P1184" s="236">
        <f>O1184*H1184</f>
        <v>0</v>
      </c>
      <c r="Q1184" s="236">
        <v>0.01187</v>
      </c>
      <c r="R1184" s="236">
        <f>Q1184*H1184</f>
        <v>0.035610000000000003</v>
      </c>
      <c r="S1184" s="236">
        <v>0</v>
      </c>
      <c r="T1184" s="237">
        <f>S1184*H1184</f>
        <v>0</v>
      </c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R1184" s="238" t="s">
        <v>303</v>
      </c>
      <c r="AT1184" s="238" t="s">
        <v>208</v>
      </c>
      <c r="AU1184" s="238" t="s">
        <v>85</v>
      </c>
      <c r="AY1184" s="18" t="s">
        <v>205</v>
      </c>
      <c r="BE1184" s="239">
        <f>IF(N1184="základní",J1184,0)</f>
        <v>0</v>
      </c>
      <c r="BF1184" s="239">
        <f>IF(N1184="snížená",J1184,0)</f>
        <v>0</v>
      </c>
      <c r="BG1184" s="239">
        <f>IF(N1184="zákl. přenesená",J1184,0)</f>
        <v>0</v>
      </c>
      <c r="BH1184" s="239">
        <f>IF(N1184="sníž. přenesená",J1184,0)</f>
        <v>0</v>
      </c>
      <c r="BI1184" s="239">
        <f>IF(N1184="nulová",J1184,0)</f>
        <v>0</v>
      </c>
      <c r="BJ1184" s="18" t="s">
        <v>83</v>
      </c>
      <c r="BK1184" s="239">
        <f>ROUND(I1184*H1184,2)</f>
        <v>0</v>
      </c>
      <c r="BL1184" s="18" t="s">
        <v>303</v>
      </c>
      <c r="BM1184" s="238" t="s">
        <v>3654</v>
      </c>
    </row>
    <row r="1185" s="13" customFormat="1">
      <c r="A1185" s="13"/>
      <c r="B1185" s="245"/>
      <c r="C1185" s="246"/>
      <c r="D1185" s="247" t="s">
        <v>218</v>
      </c>
      <c r="E1185" s="248" t="s">
        <v>1</v>
      </c>
      <c r="F1185" s="249" t="s">
        <v>3071</v>
      </c>
      <c r="G1185" s="246"/>
      <c r="H1185" s="248" t="s">
        <v>1</v>
      </c>
      <c r="I1185" s="250"/>
      <c r="J1185" s="246"/>
      <c r="K1185" s="246"/>
      <c r="L1185" s="251"/>
      <c r="M1185" s="252"/>
      <c r="N1185" s="253"/>
      <c r="O1185" s="253"/>
      <c r="P1185" s="253"/>
      <c r="Q1185" s="253"/>
      <c r="R1185" s="253"/>
      <c r="S1185" s="253"/>
      <c r="T1185" s="254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5" t="s">
        <v>218</v>
      </c>
      <c r="AU1185" s="255" t="s">
        <v>85</v>
      </c>
      <c r="AV1185" s="13" t="s">
        <v>83</v>
      </c>
      <c r="AW1185" s="13" t="s">
        <v>32</v>
      </c>
      <c r="AX1185" s="13" t="s">
        <v>76</v>
      </c>
      <c r="AY1185" s="255" t="s">
        <v>205</v>
      </c>
    </row>
    <row r="1186" s="13" customFormat="1">
      <c r="A1186" s="13"/>
      <c r="B1186" s="245"/>
      <c r="C1186" s="246"/>
      <c r="D1186" s="247" t="s">
        <v>218</v>
      </c>
      <c r="E1186" s="248" t="s">
        <v>1</v>
      </c>
      <c r="F1186" s="249" t="s">
        <v>3072</v>
      </c>
      <c r="G1186" s="246"/>
      <c r="H1186" s="248" t="s">
        <v>1</v>
      </c>
      <c r="I1186" s="250"/>
      <c r="J1186" s="246"/>
      <c r="K1186" s="246"/>
      <c r="L1186" s="251"/>
      <c r="M1186" s="252"/>
      <c r="N1186" s="253"/>
      <c r="O1186" s="253"/>
      <c r="P1186" s="253"/>
      <c r="Q1186" s="253"/>
      <c r="R1186" s="253"/>
      <c r="S1186" s="253"/>
      <c r="T1186" s="254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5" t="s">
        <v>218</v>
      </c>
      <c r="AU1186" s="255" t="s">
        <v>85</v>
      </c>
      <c r="AV1186" s="13" t="s">
        <v>83</v>
      </c>
      <c r="AW1186" s="13" t="s">
        <v>32</v>
      </c>
      <c r="AX1186" s="13" t="s">
        <v>76</v>
      </c>
      <c r="AY1186" s="255" t="s">
        <v>205</v>
      </c>
    </row>
    <row r="1187" s="13" customFormat="1">
      <c r="A1187" s="13"/>
      <c r="B1187" s="245"/>
      <c r="C1187" s="246"/>
      <c r="D1187" s="247" t="s">
        <v>218</v>
      </c>
      <c r="E1187" s="248" t="s">
        <v>1</v>
      </c>
      <c r="F1187" s="249" t="s">
        <v>222</v>
      </c>
      <c r="G1187" s="246"/>
      <c r="H1187" s="248" t="s">
        <v>1</v>
      </c>
      <c r="I1187" s="250"/>
      <c r="J1187" s="246"/>
      <c r="K1187" s="246"/>
      <c r="L1187" s="251"/>
      <c r="M1187" s="252"/>
      <c r="N1187" s="253"/>
      <c r="O1187" s="253"/>
      <c r="P1187" s="253"/>
      <c r="Q1187" s="253"/>
      <c r="R1187" s="253"/>
      <c r="S1187" s="253"/>
      <c r="T1187" s="254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5" t="s">
        <v>218</v>
      </c>
      <c r="AU1187" s="255" t="s">
        <v>85</v>
      </c>
      <c r="AV1187" s="13" t="s">
        <v>83</v>
      </c>
      <c r="AW1187" s="13" t="s">
        <v>32</v>
      </c>
      <c r="AX1187" s="13" t="s">
        <v>76</v>
      </c>
      <c r="AY1187" s="255" t="s">
        <v>205</v>
      </c>
    </row>
    <row r="1188" s="14" customFormat="1">
      <c r="A1188" s="14"/>
      <c r="B1188" s="256"/>
      <c r="C1188" s="257"/>
      <c r="D1188" s="247" t="s">
        <v>218</v>
      </c>
      <c r="E1188" s="258" t="s">
        <v>1</v>
      </c>
      <c r="F1188" s="259" t="s">
        <v>3655</v>
      </c>
      <c r="G1188" s="257"/>
      <c r="H1188" s="260">
        <v>3</v>
      </c>
      <c r="I1188" s="261"/>
      <c r="J1188" s="257"/>
      <c r="K1188" s="257"/>
      <c r="L1188" s="262"/>
      <c r="M1188" s="263"/>
      <c r="N1188" s="264"/>
      <c r="O1188" s="264"/>
      <c r="P1188" s="264"/>
      <c r="Q1188" s="264"/>
      <c r="R1188" s="264"/>
      <c r="S1188" s="264"/>
      <c r="T1188" s="265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66" t="s">
        <v>218</v>
      </c>
      <c r="AU1188" s="266" t="s">
        <v>85</v>
      </c>
      <c r="AV1188" s="14" t="s">
        <v>85</v>
      </c>
      <c r="AW1188" s="14" t="s">
        <v>32</v>
      </c>
      <c r="AX1188" s="14" t="s">
        <v>76</v>
      </c>
      <c r="AY1188" s="266" t="s">
        <v>205</v>
      </c>
    </row>
    <row r="1189" s="15" customFormat="1">
      <c r="A1189" s="15"/>
      <c r="B1189" s="267"/>
      <c r="C1189" s="268"/>
      <c r="D1189" s="247" t="s">
        <v>218</v>
      </c>
      <c r="E1189" s="269" t="s">
        <v>1</v>
      </c>
      <c r="F1189" s="270" t="s">
        <v>229</v>
      </c>
      <c r="G1189" s="268"/>
      <c r="H1189" s="271">
        <v>3</v>
      </c>
      <c r="I1189" s="272"/>
      <c r="J1189" s="268"/>
      <c r="K1189" s="268"/>
      <c r="L1189" s="273"/>
      <c r="M1189" s="274"/>
      <c r="N1189" s="275"/>
      <c r="O1189" s="275"/>
      <c r="P1189" s="275"/>
      <c r="Q1189" s="275"/>
      <c r="R1189" s="275"/>
      <c r="S1189" s="275"/>
      <c r="T1189" s="276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T1189" s="277" t="s">
        <v>218</v>
      </c>
      <c r="AU1189" s="277" t="s">
        <v>85</v>
      </c>
      <c r="AV1189" s="15" t="s">
        <v>213</v>
      </c>
      <c r="AW1189" s="15" t="s">
        <v>32</v>
      </c>
      <c r="AX1189" s="15" t="s">
        <v>83</v>
      </c>
      <c r="AY1189" s="277" t="s">
        <v>205</v>
      </c>
    </row>
    <row r="1190" s="2" customFormat="1" ht="33" customHeight="1">
      <c r="A1190" s="39"/>
      <c r="B1190" s="40"/>
      <c r="C1190" s="227" t="s">
        <v>1345</v>
      </c>
      <c r="D1190" s="227" t="s">
        <v>208</v>
      </c>
      <c r="E1190" s="228" t="s">
        <v>3656</v>
      </c>
      <c r="F1190" s="229" t="s">
        <v>3657</v>
      </c>
      <c r="G1190" s="230" t="s">
        <v>357</v>
      </c>
      <c r="H1190" s="231">
        <v>0.035999999999999997</v>
      </c>
      <c r="I1190" s="232"/>
      <c r="J1190" s="233">
        <f>ROUND(I1190*H1190,2)</f>
        <v>0</v>
      </c>
      <c r="K1190" s="229" t="s">
        <v>212</v>
      </c>
      <c r="L1190" s="45"/>
      <c r="M1190" s="234" t="s">
        <v>1</v>
      </c>
      <c r="N1190" s="235" t="s">
        <v>41</v>
      </c>
      <c r="O1190" s="92"/>
      <c r="P1190" s="236">
        <f>O1190*H1190</f>
        <v>0</v>
      </c>
      <c r="Q1190" s="236">
        <v>0</v>
      </c>
      <c r="R1190" s="236">
        <f>Q1190*H1190</f>
        <v>0</v>
      </c>
      <c r="S1190" s="236">
        <v>0</v>
      </c>
      <c r="T1190" s="237">
        <f>S1190*H1190</f>
        <v>0</v>
      </c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R1190" s="238" t="s">
        <v>303</v>
      </c>
      <c r="AT1190" s="238" t="s">
        <v>208</v>
      </c>
      <c r="AU1190" s="238" t="s">
        <v>85</v>
      </c>
      <c r="AY1190" s="18" t="s">
        <v>205</v>
      </c>
      <c r="BE1190" s="239">
        <f>IF(N1190="základní",J1190,0)</f>
        <v>0</v>
      </c>
      <c r="BF1190" s="239">
        <f>IF(N1190="snížená",J1190,0)</f>
        <v>0</v>
      </c>
      <c r="BG1190" s="239">
        <f>IF(N1190="zákl. přenesená",J1190,0)</f>
        <v>0</v>
      </c>
      <c r="BH1190" s="239">
        <f>IF(N1190="sníž. přenesená",J1190,0)</f>
        <v>0</v>
      </c>
      <c r="BI1190" s="239">
        <f>IF(N1190="nulová",J1190,0)</f>
        <v>0</v>
      </c>
      <c r="BJ1190" s="18" t="s">
        <v>83</v>
      </c>
      <c r="BK1190" s="239">
        <f>ROUND(I1190*H1190,2)</f>
        <v>0</v>
      </c>
      <c r="BL1190" s="18" t="s">
        <v>303</v>
      </c>
      <c r="BM1190" s="238" t="s">
        <v>3658</v>
      </c>
    </row>
    <row r="1191" s="2" customFormat="1">
      <c r="A1191" s="39"/>
      <c r="B1191" s="40"/>
      <c r="C1191" s="41"/>
      <c r="D1191" s="240" t="s">
        <v>216</v>
      </c>
      <c r="E1191" s="41"/>
      <c r="F1191" s="241" t="s">
        <v>3659</v>
      </c>
      <c r="G1191" s="41"/>
      <c r="H1191" s="41"/>
      <c r="I1191" s="242"/>
      <c r="J1191" s="41"/>
      <c r="K1191" s="41"/>
      <c r="L1191" s="45"/>
      <c r="M1191" s="243"/>
      <c r="N1191" s="244"/>
      <c r="O1191" s="92"/>
      <c r="P1191" s="92"/>
      <c r="Q1191" s="92"/>
      <c r="R1191" s="92"/>
      <c r="S1191" s="92"/>
      <c r="T1191" s="93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T1191" s="18" t="s">
        <v>216</v>
      </c>
      <c r="AU1191" s="18" t="s">
        <v>85</v>
      </c>
    </row>
    <row r="1192" s="12" customFormat="1" ht="22.8" customHeight="1">
      <c r="A1192" s="12"/>
      <c r="B1192" s="211"/>
      <c r="C1192" s="212"/>
      <c r="D1192" s="213" t="s">
        <v>75</v>
      </c>
      <c r="E1192" s="225" t="s">
        <v>125</v>
      </c>
      <c r="F1192" s="225" t="s">
        <v>126</v>
      </c>
      <c r="G1192" s="212"/>
      <c r="H1192" s="212"/>
      <c r="I1192" s="215"/>
      <c r="J1192" s="226">
        <f>BK1192</f>
        <v>0</v>
      </c>
      <c r="K1192" s="212"/>
      <c r="L1192" s="217"/>
      <c r="M1192" s="218"/>
      <c r="N1192" s="219"/>
      <c r="O1192" s="219"/>
      <c r="P1192" s="220">
        <f>SUM(P1193:P1210)</f>
        <v>0</v>
      </c>
      <c r="Q1192" s="219"/>
      <c r="R1192" s="220">
        <f>SUM(R1193:R1210)</f>
        <v>0</v>
      </c>
      <c r="S1192" s="219"/>
      <c r="T1192" s="221">
        <f>SUM(T1193:T1210)</f>
        <v>0</v>
      </c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R1192" s="222" t="s">
        <v>252</v>
      </c>
      <c r="AT1192" s="223" t="s">
        <v>75</v>
      </c>
      <c r="AU1192" s="223" t="s">
        <v>83</v>
      </c>
      <c r="AY1192" s="222" t="s">
        <v>205</v>
      </c>
      <c r="BK1192" s="224">
        <f>SUM(BK1193:BK1210)</f>
        <v>0</v>
      </c>
    </row>
    <row r="1193" s="2" customFormat="1" ht="16.5" customHeight="1">
      <c r="A1193" s="39"/>
      <c r="B1193" s="40"/>
      <c r="C1193" s="227" t="s">
        <v>1350</v>
      </c>
      <c r="D1193" s="227" t="s">
        <v>208</v>
      </c>
      <c r="E1193" s="228" t="s">
        <v>3660</v>
      </c>
      <c r="F1193" s="229" t="s">
        <v>3661</v>
      </c>
      <c r="G1193" s="230" t="s">
        <v>3145</v>
      </c>
      <c r="H1193" s="231">
        <v>1</v>
      </c>
      <c r="I1193" s="232"/>
      <c r="J1193" s="233">
        <f>ROUND(I1193*H1193,2)</f>
        <v>0</v>
      </c>
      <c r="K1193" s="229" t="s">
        <v>1</v>
      </c>
      <c r="L1193" s="45"/>
      <c r="M1193" s="234" t="s">
        <v>1</v>
      </c>
      <c r="N1193" s="235" t="s">
        <v>41</v>
      </c>
      <c r="O1193" s="92"/>
      <c r="P1193" s="236">
        <f>O1193*H1193</f>
        <v>0</v>
      </c>
      <c r="Q1193" s="236">
        <v>0</v>
      </c>
      <c r="R1193" s="236">
        <f>Q1193*H1193</f>
        <v>0</v>
      </c>
      <c r="S1193" s="236">
        <v>0</v>
      </c>
      <c r="T1193" s="237">
        <f>S1193*H1193</f>
        <v>0</v>
      </c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R1193" s="238" t="s">
        <v>3662</v>
      </c>
      <c r="AT1193" s="238" t="s">
        <v>208</v>
      </c>
      <c r="AU1193" s="238" t="s">
        <v>85</v>
      </c>
      <c r="AY1193" s="18" t="s">
        <v>205</v>
      </c>
      <c r="BE1193" s="239">
        <f>IF(N1193="základní",J1193,0)</f>
        <v>0</v>
      </c>
      <c r="BF1193" s="239">
        <f>IF(N1193="snížená",J1193,0)</f>
        <v>0</v>
      </c>
      <c r="BG1193" s="239">
        <f>IF(N1193="zákl. přenesená",J1193,0)</f>
        <v>0</v>
      </c>
      <c r="BH1193" s="239">
        <f>IF(N1193="sníž. přenesená",J1193,0)</f>
        <v>0</v>
      </c>
      <c r="BI1193" s="239">
        <f>IF(N1193="nulová",J1193,0)</f>
        <v>0</v>
      </c>
      <c r="BJ1193" s="18" t="s">
        <v>83</v>
      </c>
      <c r="BK1193" s="239">
        <f>ROUND(I1193*H1193,2)</f>
        <v>0</v>
      </c>
      <c r="BL1193" s="18" t="s">
        <v>3662</v>
      </c>
      <c r="BM1193" s="238" t="s">
        <v>3663</v>
      </c>
    </row>
    <row r="1194" s="13" customFormat="1">
      <c r="A1194" s="13"/>
      <c r="B1194" s="245"/>
      <c r="C1194" s="246"/>
      <c r="D1194" s="247" t="s">
        <v>218</v>
      </c>
      <c r="E1194" s="248" t="s">
        <v>1</v>
      </c>
      <c r="F1194" s="249" t="s">
        <v>3664</v>
      </c>
      <c r="G1194" s="246"/>
      <c r="H1194" s="248" t="s">
        <v>1</v>
      </c>
      <c r="I1194" s="250"/>
      <c r="J1194" s="246"/>
      <c r="K1194" s="246"/>
      <c r="L1194" s="251"/>
      <c r="M1194" s="252"/>
      <c r="N1194" s="253"/>
      <c r="O1194" s="253"/>
      <c r="P1194" s="253"/>
      <c r="Q1194" s="253"/>
      <c r="R1194" s="253"/>
      <c r="S1194" s="253"/>
      <c r="T1194" s="254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5" t="s">
        <v>218</v>
      </c>
      <c r="AU1194" s="255" t="s">
        <v>85</v>
      </c>
      <c r="AV1194" s="13" t="s">
        <v>83</v>
      </c>
      <c r="AW1194" s="13" t="s">
        <v>32</v>
      </c>
      <c r="AX1194" s="13" t="s">
        <v>76</v>
      </c>
      <c r="AY1194" s="255" t="s">
        <v>205</v>
      </c>
    </row>
    <row r="1195" s="13" customFormat="1">
      <c r="A1195" s="13"/>
      <c r="B1195" s="245"/>
      <c r="C1195" s="246"/>
      <c r="D1195" s="247" t="s">
        <v>218</v>
      </c>
      <c r="E1195" s="248" t="s">
        <v>1</v>
      </c>
      <c r="F1195" s="249" t="s">
        <v>3665</v>
      </c>
      <c r="G1195" s="246"/>
      <c r="H1195" s="248" t="s">
        <v>1</v>
      </c>
      <c r="I1195" s="250"/>
      <c r="J1195" s="246"/>
      <c r="K1195" s="246"/>
      <c r="L1195" s="251"/>
      <c r="M1195" s="252"/>
      <c r="N1195" s="253"/>
      <c r="O1195" s="253"/>
      <c r="P1195" s="253"/>
      <c r="Q1195" s="253"/>
      <c r="R1195" s="253"/>
      <c r="S1195" s="253"/>
      <c r="T1195" s="254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5" t="s">
        <v>218</v>
      </c>
      <c r="AU1195" s="255" t="s">
        <v>85</v>
      </c>
      <c r="AV1195" s="13" t="s">
        <v>83</v>
      </c>
      <c r="AW1195" s="13" t="s">
        <v>32</v>
      </c>
      <c r="AX1195" s="13" t="s">
        <v>76</v>
      </c>
      <c r="AY1195" s="255" t="s">
        <v>205</v>
      </c>
    </row>
    <row r="1196" s="13" customFormat="1">
      <c r="A1196" s="13"/>
      <c r="B1196" s="245"/>
      <c r="C1196" s="246"/>
      <c r="D1196" s="247" t="s">
        <v>218</v>
      </c>
      <c r="E1196" s="248" t="s">
        <v>1</v>
      </c>
      <c r="F1196" s="249" t="s">
        <v>3666</v>
      </c>
      <c r="G1196" s="246"/>
      <c r="H1196" s="248" t="s">
        <v>1</v>
      </c>
      <c r="I1196" s="250"/>
      <c r="J1196" s="246"/>
      <c r="K1196" s="246"/>
      <c r="L1196" s="251"/>
      <c r="M1196" s="252"/>
      <c r="N1196" s="253"/>
      <c r="O1196" s="253"/>
      <c r="P1196" s="253"/>
      <c r="Q1196" s="253"/>
      <c r="R1196" s="253"/>
      <c r="S1196" s="253"/>
      <c r="T1196" s="254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5" t="s">
        <v>218</v>
      </c>
      <c r="AU1196" s="255" t="s">
        <v>85</v>
      </c>
      <c r="AV1196" s="13" t="s">
        <v>83</v>
      </c>
      <c r="AW1196" s="13" t="s">
        <v>32</v>
      </c>
      <c r="AX1196" s="13" t="s">
        <v>76</v>
      </c>
      <c r="AY1196" s="255" t="s">
        <v>205</v>
      </c>
    </row>
    <row r="1197" s="13" customFormat="1">
      <c r="A1197" s="13"/>
      <c r="B1197" s="245"/>
      <c r="C1197" s="246"/>
      <c r="D1197" s="247" t="s">
        <v>218</v>
      </c>
      <c r="E1197" s="248" t="s">
        <v>1</v>
      </c>
      <c r="F1197" s="249" t="s">
        <v>3667</v>
      </c>
      <c r="G1197" s="246"/>
      <c r="H1197" s="248" t="s">
        <v>1</v>
      </c>
      <c r="I1197" s="250"/>
      <c r="J1197" s="246"/>
      <c r="K1197" s="246"/>
      <c r="L1197" s="251"/>
      <c r="M1197" s="252"/>
      <c r="N1197" s="253"/>
      <c r="O1197" s="253"/>
      <c r="P1197" s="253"/>
      <c r="Q1197" s="253"/>
      <c r="R1197" s="253"/>
      <c r="S1197" s="253"/>
      <c r="T1197" s="254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5" t="s">
        <v>218</v>
      </c>
      <c r="AU1197" s="255" t="s">
        <v>85</v>
      </c>
      <c r="AV1197" s="13" t="s">
        <v>83</v>
      </c>
      <c r="AW1197" s="13" t="s">
        <v>32</v>
      </c>
      <c r="AX1197" s="13" t="s">
        <v>76</v>
      </c>
      <c r="AY1197" s="255" t="s">
        <v>205</v>
      </c>
    </row>
    <row r="1198" s="13" customFormat="1">
      <c r="A1198" s="13"/>
      <c r="B1198" s="245"/>
      <c r="C1198" s="246"/>
      <c r="D1198" s="247" t="s">
        <v>218</v>
      </c>
      <c r="E1198" s="248" t="s">
        <v>1</v>
      </c>
      <c r="F1198" s="249" t="s">
        <v>3668</v>
      </c>
      <c r="G1198" s="246"/>
      <c r="H1198" s="248" t="s">
        <v>1</v>
      </c>
      <c r="I1198" s="250"/>
      <c r="J1198" s="246"/>
      <c r="K1198" s="246"/>
      <c r="L1198" s="251"/>
      <c r="M1198" s="252"/>
      <c r="N1198" s="253"/>
      <c r="O1198" s="253"/>
      <c r="P1198" s="253"/>
      <c r="Q1198" s="253"/>
      <c r="R1198" s="253"/>
      <c r="S1198" s="253"/>
      <c r="T1198" s="254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5" t="s">
        <v>218</v>
      </c>
      <c r="AU1198" s="255" t="s">
        <v>85</v>
      </c>
      <c r="AV1198" s="13" t="s">
        <v>83</v>
      </c>
      <c r="AW1198" s="13" t="s">
        <v>32</v>
      </c>
      <c r="AX1198" s="13" t="s">
        <v>76</v>
      </c>
      <c r="AY1198" s="255" t="s">
        <v>205</v>
      </c>
    </row>
    <row r="1199" s="13" customFormat="1">
      <c r="A1199" s="13"/>
      <c r="B1199" s="245"/>
      <c r="C1199" s="246"/>
      <c r="D1199" s="247" t="s">
        <v>218</v>
      </c>
      <c r="E1199" s="248" t="s">
        <v>1</v>
      </c>
      <c r="F1199" s="249" t="s">
        <v>3669</v>
      </c>
      <c r="G1199" s="246"/>
      <c r="H1199" s="248" t="s">
        <v>1</v>
      </c>
      <c r="I1199" s="250"/>
      <c r="J1199" s="246"/>
      <c r="K1199" s="246"/>
      <c r="L1199" s="251"/>
      <c r="M1199" s="252"/>
      <c r="N1199" s="253"/>
      <c r="O1199" s="253"/>
      <c r="P1199" s="253"/>
      <c r="Q1199" s="253"/>
      <c r="R1199" s="253"/>
      <c r="S1199" s="253"/>
      <c r="T1199" s="254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5" t="s">
        <v>218</v>
      </c>
      <c r="AU1199" s="255" t="s">
        <v>85</v>
      </c>
      <c r="AV1199" s="13" t="s">
        <v>83</v>
      </c>
      <c r="AW1199" s="13" t="s">
        <v>32</v>
      </c>
      <c r="AX1199" s="13" t="s">
        <v>76</v>
      </c>
      <c r="AY1199" s="255" t="s">
        <v>205</v>
      </c>
    </row>
    <row r="1200" s="13" customFormat="1">
      <c r="A1200" s="13"/>
      <c r="B1200" s="245"/>
      <c r="C1200" s="246"/>
      <c r="D1200" s="247" t="s">
        <v>218</v>
      </c>
      <c r="E1200" s="248" t="s">
        <v>1</v>
      </c>
      <c r="F1200" s="249" t="s">
        <v>3670</v>
      </c>
      <c r="G1200" s="246"/>
      <c r="H1200" s="248" t="s">
        <v>1</v>
      </c>
      <c r="I1200" s="250"/>
      <c r="J1200" s="246"/>
      <c r="K1200" s="246"/>
      <c r="L1200" s="251"/>
      <c r="M1200" s="252"/>
      <c r="N1200" s="253"/>
      <c r="O1200" s="253"/>
      <c r="P1200" s="253"/>
      <c r="Q1200" s="253"/>
      <c r="R1200" s="253"/>
      <c r="S1200" s="253"/>
      <c r="T1200" s="254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5" t="s">
        <v>218</v>
      </c>
      <c r="AU1200" s="255" t="s">
        <v>85</v>
      </c>
      <c r="AV1200" s="13" t="s">
        <v>83</v>
      </c>
      <c r="AW1200" s="13" t="s">
        <v>32</v>
      </c>
      <c r="AX1200" s="13" t="s">
        <v>76</v>
      </c>
      <c r="AY1200" s="255" t="s">
        <v>205</v>
      </c>
    </row>
    <row r="1201" s="13" customFormat="1">
      <c r="A1201" s="13"/>
      <c r="B1201" s="245"/>
      <c r="C1201" s="246"/>
      <c r="D1201" s="247" t="s">
        <v>218</v>
      </c>
      <c r="E1201" s="248" t="s">
        <v>1</v>
      </c>
      <c r="F1201" s="249" t="s">
        <v>3671</v>
      </c>
      <c r="G1201" s="246"/>
      <c r="H1201" s="248" t="s">
        <v>1</v>
      </c>
      <c r="I1201" s="250"/>
      <c r="J1201" s="246"/>
      <c r="K1201" s="246"/>
      <c r="L1201" s="251"/>
      <c r="M1201" s="252"/>
      <c r="N1201" s="253"/>
      <c r="O1201" s="253"/>
      <c r="P1201" s="253"/>
      <c r="Q1201" s="253"/>
      <c r="R1201" s="253"/>
      <c r="S1201" s="253"/>
      <c r="T1201" s="254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5" t="s">
        <v>218</v>
      </c>
      <c r="AU1201" s="255" t="s">
        <v>85</v>
      </c>
      <c r="AV1201" s="13" t="s">
        <v>83</v>
      </c>
      <c r="AW1201" s="13" t="s">
        <v>32</v>
      </c>
      <c r="AX1201" s="13" t="s">
        <v>76</v>
      </c>
      <c r="AY1201" s="255" t="s">
        <v>205</v>
      </c>
    </row>
    <row r="1202" s="13" customFormat="1">
      <c r="A1202" s="13"/>
      <c r="B1202" s="245"/>
      <c r="C1202" s="246"/>
      <c r="D1202" s="247" t="s">
        <v>218</v>
      </c>
      <c r="E1202" s="248" t="s">
        <v>1</v>
      </c>
      <c r="F1202" s="249" t="s">
        <v>3672</v>
      </c>
      <c r="G1202" s="246"/>
      <c r="H1202" s="248" t="s">
        <v>1</v>
      </c>
      <c r="I1202" s="250"/>
      <c r="J1202" s="246"/>
      <c r="K1202" s="246"/>
      <c r="L1202" s="251"/>
      <c r="M1202" s="252"/>
      <c r="N1202" s="253"/>
      <c r="O1202" s="253"/>
      <c r="P1202" s="253"/>
      <c r="Q1202" s="253"/>
      <c r="R1202" s="253"/>
      <c r="S1202" s="253"/>
      <c r="T1202" s="254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55" t="s">
        <v>218</v>
      </c>
      <c r="AU1202" s="255" t="s">
        <v>85</v>
      </c>
      <c r="AV1202" s="13" t="s">
        <v>83</v>
      </c>
      <c r="AW1202" s="13" t="s">
        <v>32</v>
      </c>
      <c r="AX1202" s="13" t="s">
        <v>76</v>
      </c>
      <c r="AY1202" s="255" t="s">
        <v>205</v>
      </c>
    </row>
    <row r="1203" s="14" customFormat="1">
      <c r="A1203" s="14"/>
      <c r="B1203" s="256"/>
      <c r="C1203" s="257"/>
      <c r="D1203" s="247" t="s">
        <v>218</v>
      </c>
      <c r="E1203" s="258" t="s">
        <v>1</v>
      </c>
      <c r="F1203" s="259" t="s">
        <v>83</v>
      </c>
      <c r="G1203" s="257"/>
      <c r="H1203" s="260">
        <v>1</v>
      </c>
      <c r="I1203" s="261"/>
      <c r="J1203" s="257"/>
      <c r="K1203" s="257"/>
      <c r="L1203" s="262"/>
      <c r="M1203" s="263"/>
      <c r="N1203" s="264"/>
      <c r="O1203" s="264"/>
      <c r="P1203" s="264"/>
      <c r="Q1203" s="264"/>
      <c r="R1203" s="264"/>
      <c r="S1203" s="264"/>
      <c r="T1203" s="265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66" t="s">
        <v>218</v>
      </c>
      <c r="AU1203" s="266" t="s">
        <v>85</v>
      </c>
      <c r="AV1203" s="14" t="s">
        <v>85</v>
      </c>
      <c r="AW1203" s="14" t="s">
        <v>32</v>
      </c>
      <c r="AX1203" s="14" t="s">
        <v>83</v>
      </c>
      <c r="AY1203" s="266" t="s">
        <v>205</v>
      </c>
    </row>
    <row r="1204" s="2" customFormat="1" ht="16.5" customHeight="1">
      <c r="A1204" s="39"/>
      <c r="B1204" s="40"/>
      <c r="C1204" s="227" t="s">
        <v>1358</v>
      </c>
      <c r="D1204" s="227" t="s">
        <v>208</v>
      </c>
      <c r="E1204" s="228" t="s">
        <v>3673</v>
      </c>
      <c r="F1204" s="229" t="s">
        <v>3674</v>
      </c>
      <c r="G1204" s="230" t="s">
        <v>3145</v>
      </c>
      <c r="H1204" s="231">
        <v>1</v>
      </c>
      <c r="I1204" s="232"/>
      <c r="J1204" s="233">
        <f>ROUND(I1204*H1204,2)</f>
        <v>0</v>
      </c>
      <c r="K1204" s="229" t="s">
        <v>212</v>
      </c>
      <c r="L1204" s="45"/>
      <c r="M1204" s="234" t="s">
        <v>1</v>
      </c>
      <c r="N1204" s="235" t="s">
        <v>41</v>
      </c>
      <c r="O1204" s="92"/>
      <c r="P1204" s="236">
        <f>O1204*H1204</f>
        <v>0</v>
      </c>
      <c r="Q1204" s="236">
        <v>0</v>
      </c>
      <c r="R1204" s="236">
        <f>Q1204*H1204</f>
        <v>0</v>
      </c>
      <c r="S1204" s="236">
        <v>0</v>
      </c>
      <c r="T1204" s="237">
        <f>S1204*H1204</f>
        <v>0</v>
      </c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R1204" s="238" t="s">
        <v>3662</v>
      </c>
      <c r="AT1204" s="238" t="s">
        <v>208</v>
      </c>
      <c r="AU1204" s="238" t="s">
        <v>85</v>
      </c>
      <c r="AY1204" s="18" t="s">
        <v>205</v>
      </c>
      <c r="BE1204" s="239">
        <f>IF(N1204="základní",J1204,0)</f>
        <v>0</v>
      </c>
      <c r="BF1204" s="239">
        <f>IF(N1204="snížená",J1204,0)</f>
        <v>0</v>
      </c>
      <c r="BG1204" s="239">
        <f>IF(N1204="zákl. přenesená",J1204,0)</f>
        <v>0</v>
      </c>
      <c r="BH1204" s="239">
        <f>IF(N1204="sníž. přenesená",J1204,0)</f>
        <v>0</v>
      </c>
      <c r="BI1204" s="239">
        <f>IF(N1204="nulová",J1204,0)</f>
        <v>0</v>
      </c>
      <c r="BJ1204" s="18" t="s">
        <v>83</v>
      </c>
      <c r="BK1204" s="239">
        <f>ROUND(I1204*H1204,2)</f>
        <v>0</v>
      </c>
      <c r="BL1204" s="18" t="s">
        <v>3662</v>
      </c>
      <c r="BM1204" s="238" t="s">
        <v>3675</v>
      </c>
    </row>
    <row r="1205" s="2" customFormat="1">
      <c r="A1205" s="39"/>
      <c r="B1205" s="40"/>
      <c r="C1205" s="41"/>
      <c r="D1205" s="240" t="s">
        <v>216</v>
      </c>
      <c r="E1205" s="41"/>
      <c r="F1205" s="241" t="s">
        <v>3676</v>
      </c>
      <c r="G1205" s="41"/>
      <c r="H1205" s="41"/>
      <c r="I1205" s="242"/>
      <c r="J1205" s="41"/>
      <c r="K1205" s="41"/>
      <c r="L1205" s="45"/>
      <c r="M1205" s="243"/>
      <c r="N1205" s="244"/>
      <c r="O1205" s="92"/>
      <c r="P1205" s="92"/>
      <c r="Q1205" s="92"/>
      <c r="R1205" s="92"/>
      <c r="S1205" s="92"/>
      <c r="T1205" s="93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T1205" s="18" t="s">
        <v>216</v>
      </c>
      <c r="AU1205" s="18" t="s">
        <v>85</v>
      </c>
    </row>
    <row r="1206" s="13" customFormat="1">
      <c r="A1206" s="13"/>
      <c r="B1206" s="245"/>
      <c r="C1206" s="246"/>
      <c r="D1206" s="247" t="s">
        <v>218</v>
      </c>
      <c r="E1206" s="248" t="s">
        <v>1</v>
      </c>
      <c r="F1206" s="249" t="s">
        <v>3677</v>
      </c>
      <c r="G1206" s="246"/>
      <c r="H1206" s="248" t="s">
        <v>1</v>
      </c>
      <c r="I1206" s="250"/>
      <c r="J1206" s="246"/>
      <c r="K1206" s="246"/>
      <c r="L1206" s="251"/>
      <c r="M1206" s="252"/>
      <c r="N1206" s="253"/>
      <c r="O1206" s="253"/>
      <c r="P1206" s="253"/>
      <c r="Q1206" s="253"/>
      <c r="R1206" s="253"/>
      <c r="S1206" s="253"/>
      <c r="T1206" s="254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5" t="s">
        <v>218</v>
      </c>
      <c r="AU1206" s="255" t="s">
        <v>85</v>
      </c>
      <c r="AV1206" s="13" t="s">
        <v>83</v>
      </c>
      <c r="AW1206" s="13" t="s">
        <v>32</v>
      </c>
      <c r="AX1206" s="13" t="s">
        <v>76</v>
      </c>
      <c r="AY1206" s="255" t="s">
        <v>205</v>
      </c>
    </row>
    <row r="1207" s="13" customFormat="1">
      <c r="A1207" s="13"/>
      <c r="B1207" s="245"/>
      <c r="C1207" s="246"/>
      <c r="D1207" s="247" t="s">
        <v>218</v>
      </c>
      <c r="E1207" s="248" t="s">
        <v>1</v>
      </c>
      <c r="F1207" s="249" t="s">
        <v>222</v>
      </c>
      <c r="G1207" s="246"/>
      <c r="H1207" s="248" t="s">
        <v>1</v>
      </c>
      <c r="I1207" s="250"/>
      <c r="J1207" s="246"/>
      <c r="K1207" s="246"/>
      <c r="L1207" s="251"/>
      <c r="M1207" s="252"/>
      <c r="N1207" s="253"/>
      <c r="O1207" s="253"/>
      <c r="P1207" s="253"/>
      <c r="Q1207" s="253"/>
      <c r="R1207" s="253"/>
      <c r="S1207" s="253"/>
      <c r="T1207" s="254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5" t="s">
        <v>218</v>
      </c>
      <c r="AU1207" s="255" t="s">
        <v>85</v>
      </c>
      <c r="AV1207" s="13" t="s">
        <v>83</v>
      </c>
      <c r="AW1207" s="13" t="s">
        <v>32</v>
      </c>
      <c r="AX1207" s="13" t="s">
        <v>76</v>
      </c>
      <c r="AY1207" s="255" t="s">
        <v>205</v>
      </c>
    </row>
    <row r="1208" s="13" customFormat="1">
      <c r="A1208" s="13"/>
      <c r="B1208" s="245"/>
      <c r="C1208" s="246"/>
      <c r="D1208" s="247" t="s">
        <v>218</v>
      </c>
      <c r="E1208" s="248" t="s">
        <v>1</v>
      </c>
      <c r="F1208" s="249" t="s">
        <v>3678</v>
      </c>
      <c r="G1208" s="246"/>
      <c r="H1208" s="248" t="s">
        <v>1</v>
      </c>
      <c r="I1208" s="250"/>
      <c r="J1208" s="246"/>
      <c r="K1208" s="246"/>
      <c r="L1208" s="251"/>
      <c r="M1208" s="252"/>
      <c r="N1208" s="253"/>
      <c r="O1208" s="253"/>
      <c r="P1208" s="253"/>
      <c r="Q1208" s="253"/>
      <c r="R1208" s="253"/>
      <c r="S1208" s="253"/>
      <c r="T1208" s="254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5" t="s">
        <v>218</v>
      </c>
      <c r="AU1208" s="255" t="s">
        <v>85</v>
      </c>
      <c r="AV1208" s="13" t="s">
        <v>83</v>
      </c>
      <c r="AW1208" s="13" t="s">
        <v>32</v>
      </c>
      <c r="AX1208" s="13" t="s">
        <v>76</v>
      </c>
      <c r="AY1208" s="255" t="s">
        <v>205</v>
      </c>
    </row>
    <row r="1209" s="13" customFormat="1">
      <c r="A1209" s="13"/>
      <c r="B1209" s="245"/>
      <c r="C1209" s="246"/>
      <c r="D1209" s="247" t="s">
        <v>218</v>
      </c>
      <c r="E1209" s="248" t="s">
        <v>1</v>
      </c>
      <c r="F1209" s="249" t="s">
        <v>3679</v>
      </c>
      <c r="G1209" s="246"/>
      <c r="H1209" s="248" t="s">
        <v>1</v>
      </c>
      <c r="I1209" s="250"/>
      <c r="J1209" s="246"/>
      <c r="K1209" s="246"/>
      <c r="L1209" s="251"/>
      <c r="M1209" s="252"/>
      <c r="N1209" s="253"/>
      <c r="O1209" s="253"/>
      <c r="P1209" s="253"/>
      <c r="Q1209" s="253"/>
      <c r="R1209" s="253"/>
      <c r="S1209" s="253"/>
      <c r="T1209" s="254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5" t="s">
        <v>218</v>
      </c>
      <c r="AU1209" s="255" t="s">
        <v>85</v>
      </c>
      <c r="AV1209" s="13" t="s">
        <v>83</v>
      </c>
      <c r="AW1209" s="13" t="s">
        <v>32</v>
      </c>
      <c r="AX1209" s="13" t="s">
        <v>76</v>
      </c>
      <c r="AY1209" s="255" t="s">
        <v>205</v>
      </c>
    </row>
    <row r="1210" s="14" customFormat="1">
      <c r="A1210" s="14"/>
      <c r="B1210" s="256"/>
      <c r="C1210" s="257"/>
      <c r="D1210" s="247" t="s">
        <v>218</v>
      </c>
      <c r="E1210" s="258" t="s">
        <v>1</v>
      </c>
      <c r="F1210" s="259" t="s">
        <v>83</v>
      </c>
      <c r="G1210" s="257"/>
      <c r="H1210" s="260">
        <v>1</v>
      </c>
      <c r="I1210" s="261"/>
      <c r="J1210" s="257"/>
      <c r="K1210" s="257"/>
      <c r="L1210" s="262"/>
      <c r="M1210" s="263"/>
      <c r="N1210" s="264"/>
      <c r="O1210" s="264"/>
      <c r="P1210" s="264"/>
      <c r="Q1210" s="264"/>
      <c r="R1210" s="264"/>
      <c r="S1210" s="264"/>
      <c r="T1210" s="265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66" t="s">
        <v>218</v>
      </c>
      <c r="AU1210" s="266" t="s">
        <v>85</v>
      </c>
      <c r="AV1210" s="14" t="s">
        <v>85</v>
      </c>
      <c r="AW1210" s="14" t="s">
        <v>32</v>
      </c>
      <c r="AX1210" s="14" t="s">
        <v>83</v>
      </c>
      <c r="AY1210" s="266" t="s">
        <v>205</v>
      </c>
    </row>
    <row r="1211" s="12" customFormat="1" ht="25.92" customHeight="1">
      <c r="A1211" s="12"/>
      <c r="B1211" s="211"/>
      <c r="C1211" s="212"/>
      <c r="D1211" s="213" t="s">
        <v>75</v>
      </c>
      <c r="E1211" s="214" t="s">
        <v>2804</v>
      </c>
      <c r="F1211" s="214" t="s">
        <v>3680</v>
      </c>
      <c r="G1211" s="212"/>
      <c r="H1211" s="212"/>
      <c r="I1211" s="215"/>
      <c r="J1211" s="216">
        <f>BK1211</f>
        <v>0</v>
      </c>
      <c r="K1211" s="212"/>
      <c r="L1211" s="217"/>
      <c r="M1211" s="218"/>
      <c r="N1211" s="219"/>
      <c r="O1211" s="219"/>
      <c r="P1211" s="220">
        <f>SUM(P1212:P1219)</f>
        <v>0</v>
      </c>
      <c r="Q1211" s="219"/>
      <c r="R1211" s="220">
        <f>SUM(R1212:R1219)</f>
        <v>0</v>
      </c>
      <c r="S1211" s="219"/>
      <c r="T1211" s="221">
        <f>SUM(T1212:T1219)</f>
        <v>0</v>
      </c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R1211" s="222" t="s">
        <v>213</v>
      </c>
      <c r="AT1211" s="223" t="s">
        <v>75</v>
      </c>
      <c r="AU1211" s="223" t="s">
        <v>76</v>
      </c>
      <c r="AY1211" s="222" t="s">
        <v>205</v>
      </c>
      <c r="BK1211" s="224">
        <f>SUM(BK1212:BK1219)</f>
        <v>0</v>
      </c>
    </row>
    <row r="1212" s="2" customFormat="1" ht="24.15" customHeight="1">
      <c r="A1212" s="39"/>
      <c r="B1212" s="40"/>
      <c r="C1212" s="227" t="s">
        <v>1364</v>
      </c>
      <c r="D1212" s="227" t="s">
        <v>208</v>
      </c>
      <c r="E1212" s="228" t="s">
        <v>3681</v>
      </c>
      <c r="F1212" s="229" t="s">
        <v>3682</v>
      </c>
      <c r="G1212" s="230" t="s">
        <v>3683</v>
      </c>
      <c r="H1212" s="231">
        <v>8</v>
      </c>
      <c r="I1212" s="232"/>
      <c r="J1212" s="233">
        <f>ROUND(I1212*H1212,2)</f>
        <v>0</v>
      </c>
      <c r="K1212" s="229" t="s">
        <v>1</v>
      </c>
      <c r="L1212" s="45"/>
      <c r="M1212" s="234" t="s">
        <v>1</v>
      </c>
      <c r="N1212" s="235" t="s">
        <v>41</v>
      </c>
      <c r="O1212" s="92"/>
      <c r="P1212" s="236">
        <f>O1212*H1212</f>
        <v>0</v>
      </c>
      <c r="Q1212" s="236">
        <v>0</v>
      </c>
      <c r="R1212" s="236">
        <f>Q1212*H1212</f>
        <v>0</v>
      </c>
      <c r="S1212" s="236">
        <v>0</v>
      </c>
      <c r="T1212" s="237">
        <f>S1212*H1212</f>
        <v>0</v>
      </c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R1212" s="238" t="s">
        <v>3684</v>
      </c>
      <c r="AT1212" s="238" t="s">
        <v>208</v>
      </c>
      <c r="AU1212" s="238" t="s">
        <v>83</v>
      </c>
      <c r="AY1212" s="18" t="s">
        <v>205</v>
      </c>
      <c r="BE1212" s="239">
        <f>IF(N1212="základní",J1212,0)</f>
        <v>0</v>
      </c>
      <c r="BF1212" s="239">
        <f>IF(N1212="snížená",J1212,0)</f>
        <v>0</v>
      </c>
      <c r="BG1212" s="239">
        <f>IF(N1212="zákl. přenesená",J1212,0)</f>
        <v>0</v>
      </c>
      <c r="BH1212" s="239">
        <f>IF(N1212="sníž. přenesená",J1212,0)</f>
        <v>0</v>
      </c>
      <c r="BI1212" s="239">
        <f>IF(N1212="nulová",J1212,0)</f>
        <v>0</v>
      </c>
      <c r="BJ1212" s="18" t="s">
        <v>83</v>
      </c>
      <c r="BK1212" s="239">
        <f>ROUND(I1212*H1212,2)</f>
        <v>0</v>
      </c>
      <c r="BL1212" s="18" t="s">
        <v>3684</v>
      </c>
      <c r="BM1212" s="238" t="s">
        <v>3685</v>
      </c>
    </row>
    <row r="1213" s="13" customFormat="1">
      <c r="A1213" s="13"/>
      <c r="B1213" s="245"/>
      <c r="C1213" s="246"/>
      <c r="D1213" s="247" t="s">
        <v>218</v>
      </c>
      <c r="E1213" s="248" t="s">
        <v>1</v>
      </c>
      <c r="F1213" s="249" t="s">
        <v>3686</v>
      </c>
      <c r="G1213" s="246"/>
      <c r="H1213" s="248" t="s">
        <v>1</v>
      </c>
      <c r="I1213" s="250"/>
      <c r="J1213" s="246"/>
      <c r="K1213" s="246"/>
      <c r="L1213" s="251"/>
      <c r="M1213" s="252"/>
      <c r="N1213" s="253"/>
      <c r="O1213" s="253"/>
      <c r="P1213" s="253"/>
      <c r="Q1213" s="253"/>
      <c r="R1213" s="253"/>
      <c r="S1213" s="253"/>
      <c r="T1213" s="254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5" t="s">
        <v>218</v>
      </c>
      <c r="AU1213" s="255" t="s">
        <v>83</v>
      </c>
      <c r="AV1213" s="13" t="s">
        <v>83</v>
      </c>
      <c r="AW1213" s="13" t="s">
        <v>32</v>
      </c>
      <c r="AX1213" s="13" t="s">
        <v>76</v>
      </c>
      <c r="AY1213" s="255" t="s">
        <v>205</v>
      </c>
    </row>
    <row r="1214" s="13" customFormat="1">
      <c r="A1214" s="13"/>
      <c r="B1214" s="245"/>
      <c r="C1214" s="246"/>
      <c r="D1214" s="247" t="s">
        <v>218</v>
      </c>
      <c r="E1214" s="248" t="s">
        <v>1</v>
      </c>
      <c r="F1214" s="249" t="s">
        <v>3687</v>
      </c>
      <c r="G1214" s="246"/>
      <c r="H1214" s="248" t="s">
        <v>1</v>
      </c>
      <c r="I1214" s="250"/>
      <c r="J1214" s="246"/>
      <c r="K1214" s="246"/>
      <c r="L1214" s="251"/>
      <c r="M1214" s="252"/>
      <c r="N1214" s="253"/>
      <c r="O1214" s="253"/>
      <c r="P1214" s="253"/>
      <c r="Q1214" s="253"/>
      <c r="R1214" s="253"/>
      <c r="S1214" s="253"/>
      <c r="T1214" s="254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5" t="s">
        <v>218</v>
      </c>
      <c r="AU1214" s="255" t="s">
        <v>83</v>
      </c>
      <c r="AV1214" s="13" t="s">
        <v>83</v>
      </c>
      <c r="AW1214" s="13" t="s">
        <v>32</v>
      </c>
      <c r="AX1214" s="13" t="s">
        <v>76</v>
      </c>
      <c r="AY1214" s="255" t="s">
        <v>205</v>
      </c>
    </row>
    <row r="1215" s="13" customFormat="1">
      <c r="A1215" s="13"/>
      <c r="B1215" s="245"/>
      <c r="C1215" s="246"/>
      <c r="D1215" s="247" t="s">
        <v>218</v>
      </c>
      <c r="E1215" s="248" t="s">
        <v>1</v>
      </c>
      <c r="F1215" s="249" t="s">
        <v>3688</v>
      </c>
      <c r="G1215" s="246"/>
      <c r="H1215" s="248" t="s">
        <v>1</v>
      </c>
      <c r="I1215" s="250"/>
      <c r="J1215" s="246"/>
      <c r="K1215" s="246"/>
      <c r="L1215" s="251"/>
      <c r="M1215" s="252"/>
      <c r="N1215" s="253"/>
      <c r="O1215" s="253"/>
      <c r="P1215" s="253"/>
      <c r="Q1215" s="253"/>
      <c r="R1215" s="253"/>
      <c r="S1215" s="253"/>
      <c r="T1215" s="254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55" t="s">
        <v>218</v>
      </c>
      <c r="AU1215" s="255" t="s">
        <v>83</v>
      </c>
      <c r="AV1215" s="13" t="s">
        <v>83</v>
      </c>
      <c r="AW1215" s="13" t="s">
        <v>32</v>
      </c>
      <c r="AX1215" s="13" t="s">
        <v>76</v>
      </c>
      <c r="AY1215" s="255" t="s">
        <v>205</v>
      </c>
    </row>
    <row r="1216" s="13" customFormat="1">
      <c r="A1216" s="13"/>
      <c r="B1216" s="245"/>
      <c r="C1216" s="246"/>
      <c r="D1216" s="247" t="s">
        <v>218</v>
      </c>
      <c r="E1216" s="248" t="s">
        <v>1</v>
      </c>
      <c r="F1216" s="249" t="s">
        <v>3689</v>
      </c>
      <c r="G1216" s="246"/>
      <c r="H1216" s="248" t="s">
        <v>1</v>
      </c>
      <c r="I1216" s="250"/>
      <c r="J1216" s="246"/>
      <c r="K1216" s="246"/>
      <c r="L1216" s="251"/>
      <c r="M1216" s="252"/>
      <c r="N1216" s="253"/>
      <c r="O1216" s="253"/>
      <c r="P1216" s="253"/>
      <c r="Q1216" s="253"/>
      <c r="R1216" s="253"/>
      <c r="S1216" s="253"/>
      <c r="T1216" s="254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5" t="s">
        <v>218</v>
      </c>
      <c r="AU1216" s="255" t="s">
        <v>83</v>
      </c>
      <c r="AV1216" s="13" t="s">
        <v>83</v>
      </c>
      <c r="AW1216" s="13" t="s">
        <v>32</v>
      </c>
      <c r="AX1216" s="13" t="s">
        <v>76</v>
      </c>
      <c r="AY1216" s="255" t="s">
        <v>205</v>
      </c>
    </row>
    <row r="1217" s="13" customFormat="1">
      <c r="A1217" s="13"/>
      <c r="B1217" s="245"/>
      <c r="C1217" s="246"/>
      <c r="D1217" s="247" t="s">
        <v>218</v>
      </c>
      <c r="E1217" s="248" t="s">
        <v>1</v>
      </c>
      <c r="F1217" s="249" t="s">
        <v>222</v>
      </c>
      <c r="G1217" s="246"/>
      <c r="H1217" s="248" t="s">
        <v>1</v>
      </c>
      <c r="I1217" s="250"/>
      <c r="J1217" s="246"/>
      <c r="K1217" s="246"/>
      <c r="L1217" s="251"/>
      <c r="M1217" s="252"/>
      <c r="N1217" s="253"/>
      <c r="O1217" s="253"/>
      <c r="P1217" s="253"/>
      <c r="Q1217" s="253"/>
      <c r="R1217" s="253"/>
      <c r="S1217" s="253"/>
      <c r="T1217" s="254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55" t="s">
        <v>218</v>
      </c>
      <c r="AU1217" s="255" t="s">
        <v>83</v>
      </c>
      <c r="AV1217" s="13" t="s">
        <v>83</v>
      </c>
      <c r="AW1217" s="13" t="s">
        <v>32</v>
      </c>
      <c r="AX1217" s="13" t="s">
        <v>76</v>
      </c>
      <c r="AY1217" s="255" t="s">
        <v>205</v>
      </c>
    </row>
    <row r="1218" s="14" customFormat="1">
      <c r="A1218" s="14"/>
      <c r="B1218" s="256"/>
      <c r="C1218" s="257"/>
      <c r="D1218" s="247" t="s">
        <v>218</v>
      </c>
      <c r="E1218" s="258" t="s">
        <v>1</v>
      </c>
      <c r="F1218" s="259" t="s">
        <v>276</v>
      </c>
      <c r="G1218" s="257"/>
      <c r="H1218" s="260">
        <v>8</v>
      </c>
      <c r="I1218" s="261"/>
      <c r="J1218" s="257"/>
      <c r="K1218" s="257"/>
      <c r="L1218" s="262"/>
      <c r="M1218" s="263"/>
      <c r="N1218" s="264"/>
      <c r="O1218" s="264"/>
      <c r="P1218" s="264"/>
      <c r="Q1218" s="264"/>
      <c r="R1218" s="264"/>
      <c r="S1218" s="264"/>
      <c r="T1218" s="265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66" t="s">
        <v>218</v>
      </c>
      <c r="AU1218" s="266" t="s">
        <v>83</v>
      </c>
      <c r="AV1218" s="14" t="s">
        <v>85</v>
      </c>
      <c r="AW1218" s="14" t="s">
        <v>32</v>
      </c>
      <c r="AX1218" s="14" t="s">
        <v>76</v>
      </c>
      <c r="AY1218" s="266" t="s">
        <v>205</v>
      </c>
    </row>
    <row r="1219" s="15" customFormat="1">
      <c r="A1219" s="15"/>
      <c r="B1219" s="267"/>
      <c r="C1219" s="268"/>
      <c r="D1219" s="247" t="s">
        <v>218</v>
      </c>
      <c r="E1219" s="269" t="s">
        <v>1</v>
      </c>
      <c r="F1219" s="270" t="s">
        <v>229</v>
      </c>
      <c r="G1219" s="268"/>
      <c r="H1219" s="271">
        <v>8</v>
      </c>
      <c r="I1219" s="272"/>
      <c r="J1219" s="268"/>
      <c r="K1219" s="268"/>
      <c r="L1219" s="273"/>
      <c r="M1219" s="300"/>
      <c r="N1219" s="301"/>
      <c r="O1219" s="301"/>
      <c r="P1219" s="301"/>
      <c r="Q1219" s="301"/>
      <c r="R1219" s="301"/>
      <c r="S1219" s="301"/>
      <c r="T1219" s="302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T1219" s="277" t="s">
        <v>218</v>
      </c>
      <c r="AU1219" s="277" t="s">
        <v>83</v>
      </c>
      <c r="AV1219" s="15" t="s">
        <v>213</v>
      </c>
      <c r="AW1219" s="15" t="s">
        <v>32</v>
      </c>
      <c r="AX1219" s="15" t="s">
        <v>83</v>
      </c>
      <c r="AY1219" s="277" t="s">
        <v>205</v>
      </c>
    </row>
    <row r="1220" s="2" customFormat="1" ht="6.96" customHeight="1">
      <c r="A1220" s="39"/>
      <c r="B1220" s="67"/>
      <c r="C1220" s="68"/>
      <c r="D1220" s="68"/>
      <c r="E1220" s="68"/>
      <c r="F1220" s="68"/>
      <c r="G1220" s="68"/>
      <c r="H1220" s="68"/>
      <c r="I1220" s="68"/>
      <c r="J1220" s="68"/>
      <c r="K1220" s="68"/>
      <c r="L1220" s="45"/>
      <c r="M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</row>
  </sheetData>
  <sheetProtection sheet="1" autoFilter="0" formatColumns="0" formatRows="0" objects="1" scenarios="1" spinCount="100000" saltValue="YGEVLcLQLcg787gcLIYp/HQ1zbDYK4dB69XzRIfJbsn9N3XHTQF75+IigOngawVif3xhDd0LklHosziAnIdtLg==" hashValue="SmJsR81D+cGGHh2K34q2BA6FLAO3uOF3gJxRzHgAfg2xTg6MIC3Aplb1v4r1WBKGlPJDWZVIm/UrB9wI+pxKlQ==" algorithmName="SHA-512" password="CC2B"/>
  <autoFilter ref="C143:K121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2:H132"/>
    <mergeCell ref="E134:H134"/>
    <mergeCell ref="E136:H136"/>
    <mergeCell ref="L2:V2"/>
  </mergeCells>
  <hyperlinks>
    <hyperlink ref="F149" r:id="rId1" display="https://podminky.urs.cz/item/CS_URS_2025_01/131151100"/>
    <hyperlink ref="F159" r:id="rId2" display="https://podminky.urs.cz/item/CS_URS_2025_01/131251100"/>
    <hyperlink ref="F169" r:id="rId3" display="https://podminky.urs.cz/item/CS_URS_2025_01/132151103"/>
    <hyperlink ref="F180" r:id="rId4" display="https://podminky.urs.cz/item/CS_URS_2025_01/132251103"/>
    <hyperlink ref="F192" r:id="rId5" display="https://podminky.urs.cz/item/CS_URS_2025_01/151101101"/>
    <hyperlink ref="F201" r:id="rId6" display="https://podminky.urs.cz/item/CS_URS_2025_01/151101111"/>
    <hyperlink ref="F204" r:id="rId7" display="https://podminky.urs.cz/item/CS_URS_2025_01/162751117"/>
    <hyperlink ref="F214" r:id="rId8" display="https://podminky.urs.cz/item/CS_URS_2025_01/162751119"/>
    <hyperlink ref="F218" r:id="rId9" display="https://podminky.urs.cz/item/CS_URS_2025_01/171201231"/>
    <hyperlink ref="F228" r:id="rId10" display="https://podminky.urs.cz/item/CS_URS_2025_01/171251201"/>
    <hyperlink ref="F236" r:id="rId11" display="https://podminky.urs.cz/item/CS_URS_2025_01/174151101"/>
    <hyperlink ref="F245" r:id="rId12" display="https://podminky.urs.cz/item/CS_URS_2025_01/175111101"/>
    <hyperlink ref="F256" r:id="rId13" display="https://podminky.urs.cz/item/CS_URS_2025_01/181912112"/>
    <hyperlink ref="F266" r:id="rId14" display="https://podminky.urs.cz/item/CS_URS_2025_01/212572111"/>
    <hyperlink ref="F275" r:id="rId15" display="https://podminky.urs.cz/item/CS_URS_2025_01/612135101"/>
    <hyperlink ref="F282" r:id="rId16" display="https://podminky.urs.cz/item/CS_URS_2025_01/894812311"/>
    <hyperlink ref="F290" r:id="rId17" display="https://podminky.urs.cz/item/CS_URS_2025_01/894812313"/>
    <hyperlink ref="F297" r:id="rId18" display="https://podminky.urs.cz/item/CS_URS_2025_01/894812315"/>
    <hyperlink ref="F305" r:id="rId19" display="https://podminky.urs.cz/item/CS_URS_2025_01/894812332"/>
    <hyperlink ref="F316" r:id="rId20" display="https://podminky.urs.cz/item/CS_URS_2025_01/894812339"/>
    <hyperlink ref="F320" r:id="rId21" display="https://podminky.urs.cz/item/CS_URS_2025_01/894812356"/>
    <hyperlink ref="F331" r:id="rId22" display="https://podminky.urs.cz/item/CS_URS_2025_01/899722112"/>
    <hyperlink ref="F339" r:id="rId23" display="https://podminky.urs.cz/item/CS_URS_2025_01/310235241"/>
    <hyperlink ref="F360" r:id="rId24" display="https://podminky.urs.cz/item/CS_URS_2025_01/974031121"/>
    <hyperlink ref="F365" r:id="rId25" display="https://podminky.urs.cz/item/CS_URS_2025_01/974031132"/>
    <hyperlink ref="F372" r:id="rId26" display="https://podminky.urs.cz/item/CS_URS_2025_01/974031142"/>
    <hyperlink ref="F379" r:id="rId27" display="https://podminky.urs.cz/item/CS_URS_2025_01/974031153"/>
    <hyperlink ref="F384" r:id="rId28" display="https://podminky.urs.cz/item/CS_URS_2025_01/974031164"/>
    <hyperlink ref="F390" r:id="rId29" display="https://podminky.urs.cz/item/CS_URS_2025_01/977151111"/>
    <hyperlink ref="F395" r:id="rId30" display="https://podminky.urs.cz/item/CS_URS_2025_01/977151116"/>
    <hyperlink ref="F402" r:id="rId31" display="https://podminky.urs.cz/item/CS_URS_2025_01/977151121"/>
    <hyperlink ref="F408" r:id="rId32" display="https://podminky.urs.cz/item/CS_URS_2025_01/977151122"/>
    <hyperlink ref="F414" r:id="rId33" display="https://podminky.urs.cz/item/CS_URS_2025_01/977151124"/>
    <hyperlink ref="F426" r:id="rId34" display="https://podminky.urs.cz/item/CS_URS_2025_01/977151126"/>
    <hyperlink ref="F434" r:id="rId35" display="https://podminky.urs.cz/item/CS_URS_2025_01/977151128"/>
    <hyperlink ref="F442" r:id="rId36" display="https://podminky.urs.cz/item/CS_URS_2025_01/997013151"/>
    <hyperlink ref="F444" r:id="rId37" display="https://podminky.urs.cz/item/CS_URS_2025_01/997013501"/>
    <hyperlink ref="F446" r:id="rId38" display="https://podminky.urs.cz/item/CS_URS_2025_01/997013509"/>
    <hyperlink ref="F449" r:id="rId39" display="https://podminky.urs.cz/item/CS_URS_2025_01/997013871"/>
    <hyperlink ref="F452" r:id="rId40" display="https://podminky.urs.cz/item/CS_URS_2025_01/998271201"/>
    <hyperlink ref="F467" r:id="rId41" display="https://podminky.urs.cz/item/CS_URS_2025_01/721173315"/>
    <hyperlink ref="F480" r:id="rId42" display="https://podminky.urs.cz/item/CS_URS_2025_01/721173316"/>
    <hyperlink ref="F497" r:id="rId43" display="https://podminky.urs.cz/item/CS_URS_2025_01/721173317"/>
    <hyperlink ref="F509" r:id="rId44" display="https://podminky.urs.cz/item/CS_URS_2025_01/721173401"/>
    <hyperlink ref="F520" r:id="rId45" display="https://podminky.urs.cz/item/CS_URS_2025_01/721173402"/>
    <hyperlink ref="F530" r:id="rId46" display="https://podminky.urs.cz/item/CS_URS_2025_01/721173403"/>
    <hyperlink ref="F540" r:id="rId47" display="https://podminky.urs.cz/item/CS_URS_2025_01/721173404"/>
    <hyperlink ref="F551" r:id="rId48" display="https://podminky.urs.cz/item/CS_URS_2025_01/721174041"/>
    <hyperlink ref="F561" r:id="rId49" display="https://podminky.urs.cz/item/CS_URS_2025_01/721174043"/>
    <hyperlink ref="F571" r:id="rId50" display="https://podminky.urs.cz/item/CS_URS_2025_01/721174044"/>
    <hyperlink ref="F581" r:id="rId51" display="https://podminky.urs.cz/item/CS_URS_2025_01/721174045"/>
    <hyperlink ref="F591" r:id="rId52" display="https://podminky.urs.cz/item/CS_URS_2025_01/721174063"/>
    <hyperlink ref="F609" r:id="rId53" display="https://podminky.urs.cz/item/CS_URS_2025_01/721194103"/>
    <hyperlink ref="F615" r:id="rId54" display="https://podminky.urs.cz/item/CS_URS_2025_01/721194105"/>
    <hyperlink ref="F622" r:id="rId55" display="https://podminky.urs.cz/item/CS_URS_2025_01/721194107"/>
    <hyperlink ref="F629" r:id="rId56" display="https://podminky.urs.cz/item/CS_URS_2025_01/721194109"/>
    <hyperlink ref="F636" r:id="rId57" display="https://podminky.urs.cz/item/CS_URS_2025_01/721219128"/>
    <hyperlink ref="F647" r:id="rId58" display="https://podminky.urs.cz/item/CS_URS_2025_01/721233132"/>
    <hyperlink ref="F654" r:id="rId59" display="https://podminky.urs.cz/item/CS_URS_2025_01/721242105"/>
    <hyperlink ref="F662" r:id="rId60" display="https://podminky.urs.cz/item/CS_URS_2025_01/721273153"/>
    <hyperlink ref="F669" r:id="rId61" display="https://podminky.urs.cz/item/CS_URS_2025_01/721274121"/>
    <hyperlink ref="F677" r:id="rId62" display="https://podminky.urs.cz/item/CS_URS_2025_01/721290111"/>
    <hyperlink ref="F685" r:id="rId63" display="https://podminky.urs.cz/item/CS_URS_2025_01/721290112"/>
    <hyperlink ref="F692" r:id="rId64" display="https://podminky.urs.cz/item/CS_URS_2025_01/998721111"/>
    <hyperlink ref="F695" r:id="rId65" display="https://podminky.urs.cz/item/CS_URS_2025_01/722130143"/>
    <hyperlink ref="F703" r:id="rId66" display="https://podminky.urs.cz/item/CS_URS_2025_01/722174001"/>
    <hyperlink ref="F718" r:id="rId67" display="https://podminky.urs.cz/item/CS_URS_2025_01/722174002"/>
    <hyperlink ref="F733" r:id="rId68" display="https://podminky.urs.cz/item/CS_URS_2025_01/722174003"/>
    <hyperlink ref="F748" r:id="rId69" display="https://podminky.urs.cz/item/CS_URS_2025_01/722174004"/>
    <hyperlink ref="F763" r:id="rId70" display="https://podminky.urs.cz/item/CS_URS_2025_01/722181231"/>
    <hyperlink ref="F776" r:id="rId71" display="https://podminky.urs.cz/item/CS_URS_2025_01/722181251"/>
    <hyperlink ref="F789" r:id="rId72" display="https://podminky.urs.cz/item/CS_URS_2025_01/722190401"/>
    <hyperlink ref="F801" r:id="rId73" display="https://podminky.urs.cz/item/CS_URS_2025_01/722220112"/>
    <hyperlink ref="F808" r:id="rId74" display="https://podminky.urs.cz/item/CS_URS_2025_01/722220122"/>
    <hyperlink ref="F815" r:id="rId75" display="https://podminky.urs.cz/item/CS_URS_2025_01/722229104"/>
    <hyperlink ref="F824" r:id="rId76" display="https://podminky.urs.cz/item/CS_URS_2025_01/722231074"/>
    <hyperlink ref="F831" r:id="rId77" display="https://podminky.urs.cz/item/CS_URS_2025_01/722231143"/>
    <hyperlink ref="F838" r:id="rId78" display="https://podminky.urs.cz/item/CS_URS_2025_01/722232045"/>
    <hyperlink ref="F845" r:id="rId79" display="https://podminky.urs.cz/item/CS_URS_2025_01/722232063"/>
    <hyperlink ref="F852" r:id="rId80" display="https://podminky.urs.cz/item/CS_URS_2025_01/722234265"/>
    <hyperlink ref="F859" r:id="rId81" display="https://podminky.urs.cz/item/CS_URS_2025_01/722240101"/>
    <hyperlink ref="F866" r:id="rId82" display="https://podminky.urs.cz/item/CS_URS_2025_01/722250101"/>
    <hyperlink ref="F873" r:id="rId83" display="https://podminky.urs.cz/item/CS_URS_2025_01/722250143"/>
    <hyperlink ref="F891" r:id="rId84" display="https://podminky.urs.cz/item/CS_URS_2025_01/722290234"/>
    <hyperlink ref="F896" r:id="rId85" display="https://podminky.urs.cz/item/CS_URS_2025_01/722290246"/>
    <hyperlink ref="F905" r:id="rId86" display="https://podminky.urs.cz/item/CS_URS_2025_01/998722111"/>
    <hyperlink ref="F908" r:id="rId87" display="https://podminky.urs.cz/item/CS_URS_2025_01/725119125"/>
    <hyperlink ref="F919" r:id="rId88" display="https://podminky.urs.cz/item/CS_URS_2025_01/725119131"/>
    <hyperlink ref="F929" r:id="rId89" display="https://podminky.urs.cz/item/CS_URS_2025_01/725129101"/>
    <hyperlink ref="F939" r:id="rId90" display="https://podminky.urs.cz/item/CS_URS_2025_01/725219102"/>
    <hyperlink ref="F950" r:id="rId91" display="https://podminky.urs.cz/item/CS_URS_2025_01/725244905"/>
    <hyperlink ref="F961" r:id="rId92" display="https://podminky.urs.cz/item/CS_URS_2025_01/725291652"/>
    <hyperlink ref="F972" r:id="rId93" display="https://podminky.urs.cz/item/CS_URS_2025_01/725291654"/>
    <hyperlink ref="F982" r:id="rId94" display="https://podminky.urs.cz/item/CS_URS_2025_01/725291664"/>
    <hyperlink ref="F1001" r:id="rId95" display="https://podminky.urs.cz/item/CS_URS_2025_01/725813112"/>
    <hyperlink ref="F1008" r:id="rId96" display="https://podminky.urs.cz/item/CS_URS_2025_01/725819201"/>
    <hyperlink ref="F1018" r:id="rId97" display="https://podminky.urs.cz/item/CS_URS_2025_01/725819202"/>
    <hyperlink ref="F1029" r:id="rId98" display="https://podminky.urs.cz/item/CS_URS_2025_01/725819401"/>
    <hyperlink ref="F1045" r:id="rId99" display="https://podminky.urs.cz/item/CS_URS_2025_01/725829101"/>
    <hyperlink ref="F1056" r:id="rId100" display="https://podminky.urs.cz/item/CS_URS_2025_01/725829131"/>
    <hyperlink ref="F1067" r:id="rId101" display="https://podminky.urs.cz/item/CS_URS_2025_01/725849411"/>
    <hyperlink ref="F1077" r:id="rId102" display="https://podminky.urs.cz/item/CS_URS_2025_01/725865411"/>
    <hyperlink ref="F1086" r:id="rId103" display="https://podminky.urs.cz/item/CS_URS_2025_01/725869101"/>
    <hyperlink ref="F1114" r:id="rId104" display="https://podminky.urs.cz/item/CS_URS_2025_01/725980123"/>
    <hyperlink ref="F1122" r:id="rId105" display="https://podminky.urs.cz/item/CS_URS_2025_01/998725111"/>
    <hyperlink ref="F1125" r:id="rId106" display="https://podminky.urs.cz/item/CS_URS_2025_01/726111204"/>
    <hyperlink ref="F1133" r:id="rId107" display="https://podminky.urs.cz/item/CS_URS_2025_01/726131203"/>
    <hyperlink ref="F1141" r:id="rId108" display="https://podminky.urs.cz/item/CS_URS_2025_01/726191011"/>
    <hyperlink ref="F1151" r:id="rId109" display="https://podminky.urs.cz/item/CS_URS_2025_01/998726121"/>
    <hyperlink ref="F1154" r:id="rId110" display="https://podminky.urs.cz/item/CS_URS_2025_01/732421206"/>
    <hyperlink ref="F1162" r:id="rId111" display="https://podminky.urs.cz/item/CS_URS_2025_01/998732201"/>
    <hyperlink ref="F1165" r:id="rId112" display="https://podminky.urs.cz/item/CS_URS_2025_01/751613140"/>
    <hyperlink ref="F1173" r:id="rId113" display="https://podminky.urs.cz/item/CS_URS_2025_01/751613143"/>
    <hyperlink ref="F1182" r:id="rId114" display="https://podminky.urs.cz/item/CS_URS_2025_01/998751111"/>
    <hyperlink ref="F1191" r:id="rId115" display="https://podminky.urs.cz/item/CS_URS_2025_01/998763321"/>
    <hyperlink ref="F1205" r:id="rId116" display="https://podminky.urs.cz/item/CS_URS_2025_01/065002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17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99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1" customFormat="1" ht="12" customHeight="1">
      <c r="B8" s="21"/>
      <c r="D8" s="151" t="s">
        <v>129</v>
      </c>
      <c r="L8" s="21"/>
    </row>
    <row r="9" s="2" customFormat="1" ht="16.5" customHeight="1">
      <c r="A9" s="39"/>
      <c r="B9" s="45"/>
      <c r="C9" s="39"/>
      <c r="D9" s="39"/>
      <c r="E9" s="152" t="s">
        <v>130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131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3" t="s">
        <v>3690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12. 5. 2025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1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28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30</v>
      </c>
      <c r="E22" s="39"/>
      <c r="F22" s="39"/>
      <c r="G22" s="39"/>
      <c r="H22" s="39"/>
      <c r="I22" s="151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1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33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1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36</v>
      </c>
      <c r="E32" s="39"/>
      <c r="F32" s="39"/>
      <c r="G32" s="39"/>
      <c r="H32" s="39"/>
      <c r="I32" s="39"/>
      <c r="J32" s="161">
        <f>ROUND(J137,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38</v>
      </c>
      <c r="G34" s="39"/>
      <c r="H34" s="39"/>
      <c r="I34" s="162" t="s">
        <v>37</v>
      </c>
      <c r="J34" s="162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40</v>
      </c>
      <c r="E35" s="151" t="s">
        <v>41</v>
      </c>
      <c r="F35" s="164">
        <f>ROUND((SUM(BE137:BE536)),  2)</f>
        <v>0</v>
      </c>
      <c r="G35" s="39"/>
      <c r="H35" s="39"/>
      <c r="I35" s="165">
        <v>0.20999999999999999</v>
      </c>
      <c r="J35" s="164">
        <f>ROUND(((SUM(BE137:BE536))*I35),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42</v>
      </c>
      <c r="F36" s="164">
        <f>ROUND((SUM(BF137:BF536)),  2)</f>
        <v>0</v>
      </c>
      <c r="G36" s="39"/>
      <c r="H36" s="39"/>
      <c r="I36" s="165">
        <v>0.12</v>
      </c>
      <c r="J36" s="164">
        <f>ROUND(((SUM(BF137:BF536))*I36),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43</v>
      </c>
      <c r="F37" s="164">
        <f>ROUND((SUM(BG137:BG536)),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44</v>
      </c>
      <c r="F38" s="164">
        <f>ROUND((SUM(BH137:BH536)),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45</v>
      </c>
      <c r="F39" s="164">
        <f>ROUND((SUM(BI137:BI536)),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46</v>
      </c>
      <c r="E41" s="168"/>
      <c r="F41" s="168"/>
      <c r="G41" s="169" t="s">
        <v>47</v>
      </c>
      <c r="H41" s="170" t="s">
        <v>48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129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4" t="s">
        <v>130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131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D1.01.4b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Turnov</v>
      </c>
      <c r="G91" s="41"/>
      <c r="H91" s="41"/>
      <c r="I91" s="33" t="s">
        <v>22</v>
      </c>
      <c r="J91" s="80" t="str">
        <f>IF(J14="","",J14)</f>
        <v>12. 5. 2025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Město Turnov</v>
      </c>
      <c r="G93" s="41"/>
      <c r="H93" s="41"/>
      <c r="I93" s="33" t="s">
        <v>30</v>
      </c>
      <c r="J93" s="37" t="str">
        <f>E23</f>
        <v>Jan Hošek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Bc. Čermák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J137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J138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149</v>
      </c>
      <c r="E100" s="197"/>
      <c r="F100" s="197"/>
      <c r="G100" s="197"/>
      <c r="H100" s="197"/>
      <c r="I100" s="197"/>
      <c r="J100" s="198">
        <f>J139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161</v>
      </c>
      <c r="E101" s="197"/>
      <c r="F101" s="197"/>
      <c r="G101" s="197"/>
      <c r="H101" s="197"/>
      <c r="I101" s="197"/>
      <c r="J101" s="198">
        <f>J144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5"/>
      <c r="C102" s="134"/>
      <c r="D102" s="196" t="s">
        <v>3691</v>
      </c>
      <c r="E102" s="197"/>
      <c r="F102" s="197"/>
      <c r="G102" s="197"/>
      <c r="H102" s="197"/>
      <c r="I102" s="197"/>
      <c r="J102" s="198">
        <f>J158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5"/>
      <c r="C103" s="134"/>
      <c r="D103" s="196" t="s">
        <v>167</v>
      </c>
      <c r="E103" s="197"/>
      <c r="F103" s="197"/>
      <c r="G103" s="197"/>
      <c r="H103" s="197"/>
      <c r="I103" s="197"/>
      <c r="J103" s="198">
        <f>J174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89"/>
      <c r="C104" s="190"/>
      <c r="D104" s="191" t="s">
        <v>168</v>
      </c>
      <c r="E104" s="192"/>
      <c r="F104" s="192"/>
      <c r="G104" s="192"/>
      <c r="H104" s="192"/>
      <c r="I104" s="192"/>
      <c r="J104" s="193">
        <f>J177</f>
        <v>0</v>
      </c>
      <c r="K104" s="190"/>
      <c r="L104" s="194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5"/>
      <c r="C105" s="134"/>
      <c r="D105" s="196" t="s">
        <v>3692</v>
      </c>
      <c r="E105" s="197"/>
      <c r="F105" s="197"/>
      <c r="G105" s="197"/>
      <c r="H105" s="197"/>
      <c r="I105" s="197"/>
      <c r="J105" s="198">
        <f>J178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5"/>
      <c r="C106" s="134"/>
      <c r="D106" s="196" t="s">
        <v>2938</v>
      </c>
      <c r="E106" s="197"/>
      <c r="F106" s="197"/>
      <c r="G106" s="197"/>
      <c r="H106" s="197"/>
      <c r="I106" s="197"/>
      <c r="J106" s="198">
        <f>J187</f>
        <v>0</v>
      </c>
      <c r="K106" s="134"/>
      <c r="L106" s="19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5"/>
      <c r="C107" s="134"/>
      <c r="D107" s="196" t="s">
        <v>2941</v>
      </c>
      <c r="E107" s="197"/>
      <c r="F107" s="197"/>
      <c r="G107" s="197"/>
      <c r="H107" s="197"/>
      <c r="I107" s="197"/>
      <c r="J107" s="198">
        <f>J197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5"/>
      <c r="C108" s="134"/>
      <c r="D108" s="196" t="s">
        <v>3693</v>
      </c>
      <c r="E108" s="197"/>
      <c r="F108" s="197"/>
      <c r="G108" s="197"/>
      <c r="H108" s="197"/>
      <c r="I108" s="197"/>
      <c r="J108" s="198">
        <f>J215</f>
        <v>0</v>
      </c>
      <c r="K108" s="134"/>
      <c r="L108" s="19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5"/>
      <c r="C109" s="134"/>
      <c r="D109" s="196" t="s">
        <v>3694</v>
      </c>
      <c r="E109" s="197"/>
      <c r="F109" s="197"/>
      <c r="G109" s="197"/>
      <c r="H109" s="197"/>
      <c r="I109" s="197"/>
      <c r="J109" s="198">
        <f>J293</f>
        <v>0</v>
      </c>
      <c r="K109" s="134"/>
      <c r="L109" s="19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5"/>
      <c r="C110" s="134"/>
      <c r="D110" s="196" t="s">
        <v>3695</v>
      </c>
      <c r="E110" s="197"/>
      <c r="F110" s="197"/>
      <c r="G110" s="197"/>
      <c r="H110" s="197"/>
      <c r="I110" s="197"/>
      <c r="J110" s="198">
        <f>J323</f>
        <v>0</v>
      </c>
      <c r="K110" s="134"/>
      <c r="L110" s="19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5"/>
      <c r="C111" s="134"/>
      <c r="D111" s="196" t="s">
        <v>3696</v>
      </c>
      <c r="E111" s="197"/>
      <c r="F111" s="197"/>
      <c r="G111" s="197"/>
      <c r="H111" s="197"/>
      <c r="I111" s="197"/>
      <c r="J111" s="198">
        <f>J383</f>
        <v>0</v>
      </c>
      <c r="K111" s="134"/>
      <c r="L111" s="199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5"/>
      <c r="C112" s="134"/>
      <c r="D112" s="196" t="s">
        <v>3697</v>
      </c>
      <c r="E112" s="197"/>
      <c r="F112" s="197"/>
      <c r="G112" s="197"/>
      <c r="H112" s="197"/>
      <c r="I112" s="197"/>
      <c r="J112" s="198">
        <f>J440</f>
        <v>0</v>
      </c>
      <c r="K112" s="134"/>
      <c r="L112" s="19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5"/>
      <c r="C113" s="134"/>
      <c r="D113" s="196" t="s">
        <v>3698</v>
      </c>
      <c r="E113" s="197"/>
      <c r="F113" s="197"/>
      <c r="G113" s="197"/>
      <c r="H113" s="197"/>
      <c r="I113" s="197"/>
      <c r="J113" s="198">
        <f>J471</f>
        <v>0</v>
      </c>
      <c r="K113" s="134"/>
      <c r="L113" s="19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9" customFormat="1" ht="24.96" customHeight="1">
      <c r="A114" s="9"/>
      <c r="B114" s="189"/>
      <c r="C114" s="190"/>
      <c r="D114" s="191" t="s">
        <v>2944</v>
      </c>
      <c r="E114" s="192"/>
      <c r="F114" s="192"/>
      <c r="G114" s="192"/>
      <c r="H114" s="192"/>
      <c r="I114" s="192"/>
      <c r="J114" s="193">
        <f>J482</f>
        <v>0</v>
      </c>
      <c r="K114" s="190"/>
      <c r="L114" s="194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="9" customFormat="1" ht="24.96" customHeight="1">
      <c r="A115" s="9"/>
      <c r="B115" s="189"/>
      <c r="C115" s="190"/>
      <c r="D115" s="191" t="s">
        <v>3699</v>
      </c>
      <c r="E115" s="192"/>
      <c r="F115" s="192"/>
      <c r="G115" s="192"/>
      <c r="H115" s="192"/>
      <c r="I115" s="192"/>
      <c r="J115" s="193">
        <f>J500</f>
        <v>0</v>
      </c>
      <c r="K115" s="190"/>
      <c r="L115" s="194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s="2" customFormat="1" ht="21.84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67"/>
      <c r="C117" s="68"/>
      <c r="D117" s="68"/>
      <c r="E117" s="68"/>
      <c r="F117" s="68"/>
      <c r="G117" s="68"/>
      <c r="H117" s="68"/>
      <c r="I117" s="68"/>
      <c r="J117" s="68"/>
      <c r="K117" s="68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21" s="2" customFormat="1" ht="6.96" customHeight="1">
      <c r="A121" s="39"/>
      <c r="B121" s="69"/>
      <c r="C121" s="70"/>
      <c r="D121" s="70"/>
      <c r="E121" s="70"/>
      <c r="F121" s="70"/>
      <c r="G121" s="70"/>
      <c r="H121" s="70"/>
      <c r="I121" s="70"/>
      <c r="J121" s="70"/>
      <c r="K121" s="70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24.96" customHeight="1">
      <c r="A122" s="39"/>
      <c r="B122" s="40"/>
      <c r="C122" s="24" t="s">
        <v>190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16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184" t="str">
        <f>E7</f>
        <v>Požární stanice pro jednotku dobrovolných hasičů Turnov</v>
      </c>
      <c r="F125" s="33"/>
      <c r="G125" s="33"/>
      <c r="H125" s="33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" customFormat="1" ht="12" customHeight="1">
      <c r="B126" s="22"/>
      <c r="C126" s="33" t="s">
        <v>129</v>
      </c>
      <c r="D126" s="23"/>
      <c r="E126" s="23"/>
      <c r="F126" s="23"/>
      <c r="G126" s="23"/>
      <c r="H126" s="23"/>
      <c r="I126" s="23"/>
      <c r="J126" s="23"/>
      <c r="K126" s="23"/>
      <c r="L126" s="21"/>
    </row>
    <row r="127" s="2" customFormat="1" ht="16.5" customHeight="1">
      <c r="A127" s="39"/>
      <c r="B127" s="40"/>
      <c r="C127" s="41"/>
      <c r="D127" s="41"/>
      <c r="E127" s="184" t="s">
        <v>130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131</v>
      </c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6.5" customHeight="1">
      <c r="A129" s="39"/>
      <c r="B129" s="40"/>
      <c r="C129" s="41"/>
      <c r="D129" s="41"/>
      <c r="E129" s="77" t="str">
        <f>E11</f>
        <v>D1.01.4b - Vytápění</v>
      </c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2" customHeight="1">
      <c r="A131" s="39"/>
      <c r="B131" s="40"/>
      <c r="C131" s="33" t="s">
        <v>20</v>
      </c>
      <c r="D131" s="41"/>
      <c r="E131" s="41"/>
      <c r="F131" s="28" t="str">
        <f>F14</f>
        <v>Turnov</v>
      </c>
      <c r="G131" s="41"/>
      <c r="H131" s="41"/>
      <c r="I131" s="33" t="s">
        <v>22</v>
      </c>
      <c r="J131" s="80" t="str">
        <f>IF(J14="","",J14)</f>
        <v>12. 5. 2025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24</v>
      </c>
      <c r="D133" s="41"/>
      <c r="E133" s="41"/>
      <c r="F133" s="28" t="str">
        <f>E17</f>
        <v>Město Turnov</v>
      </c>
      <c r="G133" s="41"/>
      <c r="H133" s="41"/>
      <c r="I133" s="33" t="s">
        <v>30</v>
      </c>
      <c r="J133" s="37" t="str">
        <f>E23</f>
        <v>Jan Hošek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5.15" customHeight="1">
      <c r="A134" s="39"/>
      <c r="B134" s="40"/>
      <c r="C134" s="33" t="s">
        <v>28</v>
      </c>
      <c r="D134" s="41"/>
      <c r="E134" s="41"/>
      <c r="F134" s="28" t="str">
        <f>IF(E20="","",E20)</f>
        <v>Vyplň údaj</v>
      </c>
      <c r="G134" s="41"/>
      <c r="H134" s="41"/>
      <c r="I134" s="33" t="s">
        <v>33</v>
      </c>
      <c r="J134" s="37" t="str">
        <f>E26</f>
        <v>Bc. Čermák</v>
      </c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0.32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11" customFormat="1" ht="29.28" customHeight="1">
      <c r="A136" s="200"/>
      <c r="B136" s="201"/>
      <c r="C136" s="202" t="s">
        <v>191</v>
      </c>
      <c r="D136" s="203" t="s">
        <v>61</v>
      </c>
      <c r="E136" s="203" t="s">
        <v>57</v>
      </c>
      <c r="F136" s="203" t="s">
        <v>58</v>
      </c>
      <c r="G136" s="203" t="s">
        <v>192</v>
      </c>
      <c r="H136" s="203" t="s">
        <v>193</v>
      </c>
      <c r="I136" s="203" t="s">
        <v>194</v>
      </c>
      <c r="J136" s="203" t="s">
        <v>135</v>
      </c>
      <c r="K136" s="204" t="s">
        <v>195</v>
      </c>
      <c r="L136" s="205"/>
      <c r="M136" s="101" t="s">
        <v>1</v>
      </c>
      <c r="N136" s="102" t="s">
        <v>40</v>
      </c>
      <c r="O136" s="102" t="s">
        <v>196</v>
      </c>
      <c r="P136" s="102" t="s">
        <v>197</v>
      </c>
      <c r="Q136" s="102" t="s">
        <v>198</v>
      </c>
      <c r="R136" s="102" t="s">
        <v>199</v>
      </c>
      <c r="S136" s="102" t="s">
        <v>200</v>
      </c>
      <c r="T136" s="103" t="s">
        <v>201</v>
      </c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0"/>
      <c r="AE136" s="200"/>
    </row>
    <row r="137" s="2" customFormat="1" ht="22.8" customHeight="1">
      <c r="A137" s="39"/>
      <c r="B137" s="40"/>
      <c r="C137" s="108" t="s">
        <v>202</v>
      </c>
      <c r="D137" s="41"/>
      <c r="E137" s="41"/>
      <c r="F137" s="41"/>
      <c r="G137" s="41"/>
      <c r="H137" s="41"/>
      <c r="I137" s="41"/>
      <c r="J137" s="206">
        <f>BK137</f>
        <v>0</v>
      </c>
      <c r="K137" s="41"/>
      <c r="L137" s="45"/>
      <c r="M137" s="104"/>
      <c r="N137" s="207"/>
      <c r="O137" s="105"/>
      <c r="P137" s="208">
        <f>P138+P177+P482+P500</f>
        <v>0</v>
      </c>
      <c r="Q137" s="105"/>
      <c r="R137" s="208">
        <f>R138+R177+R482+R500</f>
        <v>1.9608789999999998</v>
      </c>
      <c r="S137" s="105"/>
      <c r="T137" s="209">
        <f>T138+T177+T482+T500</f>
        <v>0.38279000000000002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75</v>
      </c>
      <c r="AU137" s="18" t="s">
        <v>137</v>
      </c>
      <c r="BK137" s="210">
        <f>BK138+BK177+BK482+BK500</f>
        <v>0</v>
      </c>
    </row>
    <row r="138" s="12" customFormat="1" ht="25.92" customHeight="1">
      <c r="A138" s="12"/>
      <c r="B138" s="211"/>
      <c r="C138" s="212"/>
      <c r="D138" s="213" t="s">
        <v>75</v>
      </c>
      <c r="E138" s="214" t="s">
        <v>203</v>
      </c>
      <c r="F138" s="214" t="s">
        <v>204</v>
      </c>
      <c r="G138" s="212"/>
      <c r="H138" s="212"/>
      <c r="I138" s="215"/>
      <c r="J138" s="216">
        <f>BK138</f>
        <v>0</v>
      </c>
      <c r="K138" s="212"/>
      <c r="L138" s="217"/>
      <c r="M138" s="218"/>
      <c r="N138" s="219"/>
      <c r="O138" s="219"/>
      <c r="P138" s="220">
        <f>P139+P144+P158+P174</f>
        <v>0</v>
      </c>
      <c r="Q138" s="219"/>
      <c r="R138" s="220">
        <f>R139+R144+R158+R174</f>
        <v>0.45407900000000001</v>
      </c>
      <c r="S138" s="219"/>
      <c r="T138" s="221">
        <f>T139+T144+T158+T174</f>
        <v>0.029190000000000001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83</v>
      </c>
      <c r="AT138" s="223" t="s">
        <v>75</v>
      </c>
      <c r="AU138" s="223" t="s">
        <v>76</v>
      </c>
      <c r="AY138" s="222" t="s">
        <v>205</v>
      </c>
      <c r="BK138" s="224">
        <f>BK139+BK144+BK158+BK174</f>
        <v>0</v>
      </c>
    </row>
    <row r="139" s="12" customFormat="1" ht="22.8" customHeight="1">
      <c r="A139" s="12"/>
      <c r="B139" s="211"/>
      <c r="C139" s="212"/>
      <c r="D139" s="213" t="s">
        <v>75</v>
      </c>
      <c r="E139" s="225" t="s">
        <v>214</v>
      </c>
      <c r="F139" s="225" t="s">
        <v>598</v>
      </c>
      <c r="G139" s="212"/>
      <c r="H139" s="212"/>
      <c r="I139" s="215"/>
      <c r="J139" s="226">
        <f>BK139</f>
        <v>0</v>
      </c>
      <c r="K139" s="212"/>
      <c r="L139" s="217"/>
      <c r="M139" s="218"/>
      <c r="N139" s="219"/>
      <c r="O139" s="219"/>
      <c r="P139" s="220">
        <f>SUM(P140:P143)</f>
        <v>0</v>
      </c>
      <c r="Q139" s="219"/>
      <c r="R139" s="220">
        <f>SUM(R140:R143)</f>
        <v>0.32363500000000001</v>
      </c>
      <c r="S139" s="219"/>
      <c r="T139" s="221">
        <f>SUM(T140:T143)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2" t="s">
        <v>83</v>
      </c>
      <c r="AT139" s="223" t="s">
        <v>75</v>
      </c>
      <c r="AU139" s="223" t="s">
        <v>83</v>
      </c>
      <c r="AY139" s="222" t="s">
        <v>205</v>
      </c>
      <c r="BK139" s="224">
        <f>SUM(BK140:BK143)</f>
        <v>0</v>
      </c>
    </row>
    <row r="140" s="2" customFormat="1" ht="21.75" customHeight="1">
      <c r="A140" s="39"/>
      <c r="B140" s="40"/>
      <c r="C140" s="227" t="s">
        <v>83</v>
      </c>
      <c r="D140" s="227" t="s">
        <v>208</v>
      </c>
      <c r="E140" s="228" t="s">
        <v>3700</v>
      </c>
      <c r="F140" s="229" t="s">
        <v>3701</v>
      </c>
      <c r="G140" s="230" t="s">
        <v>398</v>
      </c>
      <c r="H140" s="231">
        <v>6.5</v>
      </c>
      <c r="I140" s="232"/>
      <c r="J140" s="233">
        <f>ROUND(I140*H140,2)</f>
        <v>0</v>
      </c>
      <c r="K140" s="229" t="s">
        <v>1</v>
      </c>
      <c r="L140" s="45"/>
      <c r="M140" s="234" t="s">
        <v>1</v>
      </c>
      <c r="N140" s="235" t="s">
        <v>41</v>
      </c>
      <c r="O140" s="92"/>
      <c r="P140" s="236">
        <f>O140*H140</f>
        <v>0</v>
      </c>
      <c r="Q140" s="236">
        <v>0.049790000000000001</v>
      </c>
      <c r="R140" s="236">
        <f>Q140*H140</f>
        <v>0.32363500000000001</v>
      </c>
      <c r="S140" s="236">
        <v>0</v>
      </c>
      <c r="T140" s="237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8" t="s">
        <v>213</v>
      </c>
      <c r="AT140" s="238" t="s">
        <v>208</v>
      </c>
      <c r="AU140" s="238" t="s">
        <v>85</v>
      </c>
      <c r="AY140" s="18" t="s">
        <v>205</v>
      </c>
      <c r="BE140" s="239">
        <f>IF(N140="základní",J140,0)</f>
        <v>0</v>
      </c>
      <c r="BF140" s="239">
        <f>IF(N140="snížená",J140,0)</f>
        <v>0</v>
      </c>
      <c r="BG140" s="239">
        <f>IF(N140="zákl. přenesená",J140,0)</f>
        <v>0</v>
      </c>
      <c r="BH140" s="239">
        <f>IF(N140="sníž. přenesená",J140,0)</f>
        <v>0</v>
      </c>
      <c r="BI140" s="239">
        <f>IF(N140="nulová",J140,0)</f>
        <v>0</v>
      </c>
      <c r="BJ140" s="18" t="s">
        <v>83</v>
      </c>
      <c r="BK140" s="239">
        <f>ROUND(I140*H140,2)</f>
        <v>0</v>
      </c>
      <c r="BL140" s="18" t="s">
        <v>213</v>
      </c>
      <c r="BM140" s="238" t="s">
        <v>3702</v>
      </c>
    </row>
    <row r="141" s="13" customFormat="1">
      <c r="A141" s="13"/>
      <c r="B141" s="245"/>
      <c r="C141" s="246"/>
      <c r="D141" s="247" t="s">
        <v>218</v>
      </c>
      <c r="E141" s="248" t="s">
        <v>1</v>
      </c>
      <c r="F141" s="249" t="s">
        <v>3703</v>
      </c>
      <c r="G141" s="246"/>
      <c r="H141" s="248" t="s">
        <v>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5" t="s">
        <v>218</v>
      </c>
      <c r="AU141" s="255" t="s">
        <v>85</v>
      </c>
      <c r="AV141" s="13" t="s">
        <v>83</v>
      </c>
      <c r="AW141" s="13" t="s">
        <v>32</v>
      </c>
      <c r="AX141" s="13" t="s">
        <v>76</v>
      </c>
      <c r="AY141" s="255" t="s">
        <v>205</v>
      </c>
    </row>
    <row r="142" s="14" customFormat="1">
      <c r="A142" s="14"/>
      <c r="B142" s="256"/>
      <c r="C142" s="257"/>
      <c r="D142" s="247" t="s">
        <v>218</v>
      </c>
      <c r="E142" s="258" t="s">
        <v>1</v>
      </c>
      <c r="F142" s="259" t="s">
        <v>3704</v>
      </c>
      <c r="G142" s="257"/>
      <c r="H142" s="260">
        <v>6.5</v>
      </c>
      <c r="I142" s="261"/>
      <c r="J142" s="257"/>
      <c r="K142" s="257"/>
      <c r="L142" s="262"/>
      <c r="M142" s="263"/>
      <c r="N142" s="264"/>
      <c r="O142" s="264"/>
      <c r="P142" s="264"/>
      <c r="Q142" s="264"/>
      <c r="R142" s="264"/>
      <c r="S142" s="264"/>
      <c r="T142" s="26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6" t="s">
        <v>218</v>
      </c>
      <c r="AU142" s="266" t="s">
        <v>85</v>
      </c>
      <c r="AV142" s="14" t="s">
        <v>85</v>
      </c>
      <c r="AW142" s="14" t="s">
        <v>32</v>
      </c>
      <c r="AX142" s="14" t="s">
        <v>76</v>
      </c>
      <c r="AY142" s="266" t="s">
        <v>205</v>
      </c>
    </row>
    <row r="143" s="15" customFormat="1">
      <c r="A143" s="15"/>
      <c r="B143" s="267"/>
      <c r="C143" s="268"/>
      <c r="D143" s="247" t="s">
        <v>218</v>
      </c>
      <c r="E143" s="269" t="s">
        <v>1</v>
      </c>
      <c r="F143" s="270" t="s">
        <v>229</v>
      </c>
      <c r="G143" s="268"/>
      <c r="H143" s="271">
        <v>6.5</v>
      </c>
      <c r="I143" s="272"/>
      <c r="J143" s="268"/>
      <c r="K143" s="268"/>
      <c r="L143" s="273"/>
      <c r="M143" s="274"/>
      <c r="N143" s="275"/>
      <c r="O143" s="275"/>
      <c r="P143" s="275"/>
      <c r="Q143" s="275"/>
      <c r="R143" s="275"/>
      <c r="S143" s="275"/>
      <c r="T143" s="27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77" t="s">
        <v>218</v>
      </c>
      <c r="AU143" s="277" t="s">
        <v>85</v>
      </c>
      <c r="AV143" s="15" t="s">
        <v>213</v>
      </c>
      <c r="AW143" s="15" t="s">
        <v>32</v>
      </c>
      <c r="AX143" s="15" t="s">
        <v>83</v>
      </c>
      <c r="AY143" s="277" t="s">
        <v>205</v>
      </c>
    </row>
    <row r="144" s="12" customFormat="1" ht="22.8" customHeight="1">
      <c r="A144" s="12"/>
      <c r="B144" s="211"/>
      <c r="C144" s="212"/>
      <c r="D144" s="213" t="s">
        <v>75</v>
      </c>
      <c r="E144" s="225" t="s">
        <v>282</v>
      </c>
      <c r="F144" s="225" t="s">
        <v>1293</v>
      </c>
      <c r="G144" s="212"/>
      <c r="H144" s="212"/>
      <c r="I144" s="215"/>
      <c r="J144" s="226">
        <f>BK144</f>
        <v>0</v>
      </c>
      <c r="K144" s="212"/>
      <c r="L144" s="217"/>
      <c r="M144" s="218"/>
      <c r="N144" s="219"/>
      <c r="O144" s="219"/>
      <c r="P144" s="220">
        <f>SUM(P145:P157)</f>
        <v>0</v>
      </c>
      <c r="Q144" s="219"/>
      <c r="R144" s="220">
        <f>SUM(R145:R157)</f>
        <v>0.13044399999999998</v>
      </c>
      <c r="S144" s="219"/>
      <c r="T144" s="221">
        <f>SUM(T145:T157)</f>
        <v>0.029190000000000001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2" t="s">
        <v>83</v>
      </c>
      <c r="AT144" s="223" t="s">
        <v>75</v>
      </c>
      <c r="AU144" s="223" t="s">
        <v>83</v>
      </c>
      <c r="AY144" s="222" t="s">
        <v>205</v>
      </c>
      <c r="BK144" s="224">
        <f>SUM(BK145:BK157)</f>
        <v>0</v>
      </c>
    </row>
    <row r="145" s="2" customFormat="1" ht="24.15" customHeight="1">
      <c r="A145" s="39"/>
      <c r="B145" s="40"/>
      <c r="C145" s="227" t="s">
        <v>85</v>
      </c>
      <c r="D145" s="227" t="s">
        <v>208</v>
      </c>
      <c r="E145" s="228" t="s">
        <v>3062</v>
      </c>
      <c r="F145" s="229" t="s">
        <v>3063</v>
      </c>
      <c r="G145" s="230" t="s">
        <v>547</v>
      </c>
      <c r="H145" s="231">
        <v>10</v>
      </c>
      <c r="I145" s="232"/>
      <c r="J145" s="233">
        <f>ROUND(I145*H145,2)</f>
        <v>0</v>
      </c>
      <c r="K145" s="229" t="s">
        <v>212</v>
      </c>
      <c r="L145" s="45"/>
      <c r="M145" s="234" t="s">
        <v>1</v>
      </c>
      <c r="N145" s="235" t="s">
        <v>41</v>
      </c>
      <c r="O145" s="92"/>
      <c r="P145" s="236">
        <f>O145*H145</f>
        <v>0</v>
      </c>
      <c r="Q145" s="236">
        <v>0.012619999999999999</v>
      </c>
      <c r="R145" s="236">
        <f>Q145*H145</f>
        <v>0.12619999999999998</v>
      </c>
      <c r="S145" s="236">
        <v>0</v>
      </c>
      <c r="T145" s="237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8" t="s">
        <v>213</v>
      </c>
      <c r="AT145" s="238" t="s">
        <v>208</v>
      </c>
      <c r="AU145" s="238" t="s">
        <v>85</v>
      </c>
      <c r="AY145" s="18" t="s">
        <v>205</v>
      </c>
      <c r="BE145" s="239">
        <f>IF(N145="základní",J145,0)</f>
        <v>0</v>
      </c>
      <c r="BF145" s="239">
        <f>IF(N145="snížená",J145,0)</f>
        <v>0</v>
      </c>
      <c r="BG145" s="239">
        <f>IF(N145="zákl. přenesená",J145,0)</f>
        <v>0</v>
      </c>
      <c r="BH145" s="239">
        <f>IF(N145="sníž. přenesená",J145,0)</f>
        <v>0</v>
      </c>
      <c r="BI145" s="239">
        <f>IF(N145="nulová",J145,0)</f>
        <v>0</v>
      </c>
      <c r="BJ145" s="18" t="s">
        <v>83</v>
      </c>
      <c r="BK145" s="239">
        <f>ROUND(I145*H145,2)</f>
        <v>0</v>
      </c>
      <c r="BL145" s="18" t="s">
        <v>213</v>
      </c>
      <c r="BM145" s="238" t="s">
        <v>3705</v>
      </c>
    </row>
    <row r="146" s="2" customFormat="1">
      <c r="A146" s="39"/>
      <c r="B146" s="40"/>
      <c r="C146" s="41"/>
      <c r="D146" s="240" t="s">
        <v>216</v>
      </c>
      <c r="E146" s="41"/>
      <c r="F146" s="241" t="s">
        <v>3065</v>
      </c>
      <c r="G146" s="41"/>
      <c r="H146" s="41"/>
      <c r="I146" s="242"/>
      <c r="J146" s="41"/>
      <c r="K146" s="41"/>
      <c r="L146" s="45"/>
      <c r="M146" s="243"/>
      <c r="N146" s="244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216</v>
      </c>
      <c r="AU146" s="18" t="s">
        <v>85</v>
      </c>
    </row>
    <row r="147" s="13" customFormat="1">
      <c r="A147" s="13"/>
      <c r="B147" s="245"/>
      <c r="C147" s="246"/>
      <c r="D147" s="247" t="s">
        <v>218</v>
      </c>
      <c r="E147" s="248" t="s">
        <v>1</v>
      </c>
      <c r="F147" s="249" t="s">
        <v>3703</v>
      </c>
      <c r="G147" s="246"/>
      <c r="H147" s="248" t="s">
        <v>1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5" t="s">
        <v>218</v>
      </c>
      <c r="AU147" s="255" t="s">
        <v>85</v>
      </c>
      <c r="AV147" s="13" t="s">
        <v>83</v>
      </c>
      <c r="AW147" s="13" t="s">
        <v>32</v>
      </c>
      <c r="AX147" s="13" t="s">
        <v>76</v>
      </c>
      <c r="AY147" s="255" t="s">
        <v>205</v>
      </c>
    </row>
    <row r="148" s="14" customFormat="1">
      <c r="A148" s="14"/>
      <c r="B148" s="256"/>
      <c r="C148" s="257"/>
      <c r="D148" s="247" t="s">
        <v>218</v>
      </c>
      <c r="E148" s="258" t="s">
        <v>1</v>
      </c>
      <c r="F148" s="259" t="s">
        <v>3706</v>
      </c>
      <c r="G148" s="257"/>
      <c r="H148" s="260">
        <v>10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66" t="s">
        <v>218</v>
      </c>
      <c r="AU148" s="266" t="s">
        <v>85</v>
      </c>
      <c r="AV148" s="14" t="s">
        <v>85</v>
      </c>
      <c r="AW148" s="14" t="s">
        <v>32</v>
      </c>
      <c r="AX148" s="14" t="s">
        <v>83</v>
      </c>
      <c r="AY148" s="266" t="s">
        <v>205</v>
      </c>
    </row>
    <row r="149" s="2" customFormat="1" ht="24.15" customHeight="1">
      <c r="A149" s="39"/>
      <c r="B149" s="40"/>
      <c r="C149" s="227" t="s">
        <v>214</v>
      </c>
      <c r="D149" s="227" t="s">
        <v>208</v>
      </c>
      <c r="E149" s="228" t="s">
        <v>1497</v>
      </c>
      <c r="F149" s="229" t="s">
        <v>1498</v>
      </c>
      <c r="G149" s="230" t="s">
        <v>255</v>
      </c>
      <c r="H149" s="231">
        <v>3.8999999999999999</v>
      </c>
      <c r="I149" s="232"/>
      <c r="J149" s="233">
        <f>ROUND(I149*H149,2)</f>
        <v>0</v>
      </c>
      <c r="K149" s="229" t="s">
        <v>212</v>
      </c>
      <c r="L149" s="45"/>
      <c r="M149" s="234" t="s">
        <v>1</v>
      </c>
      <c r="N149" s="235" t="s">
        <v>41</v>
      </c>
      <c r="O149" s="92"/>
      <c r="P149" s="236">
        <f>O149*H149</f>
        <v>0</v>
      </c>
      <c r="Q149" s="236">
        <v>0.00076000000000000004</v>
      </c>
      <c r="R149" s="236">
        <f>Q149*H149</f>
        <v>0.0029640000000000001</v>
      </c>
      <c r="S149" s="236">
        <v>0.0020999999999999999</v>
      </c>
      <c r="T149" s="237">
        <f>S149*H149</f>
        <v>0.0081899999999999994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8" t="s">
        <v>213</v>
      </c>
      <c r="AT149" s="238" t="s">
        <v>208</v>
      </c>
      <c r="AU149" s="238" t="s">
        <v>85</v>
      </c>
      <c r="AY149" s="18" t="s">
        <v>205</v>
      </c>
      <c r="BE149" s="239">
        <f>IF(N149="základní",J149,0)</f>
        <v>0</v>
      </c>
      <c r="BF149" s="239">
        <f>IF(N149="snížená",J149,0)</f>
        <v>0</v>
      </c>
      <c r="BG149" s="239">
        <f>IF(N149="zákl. přenesená",J149,0)</f>
        <v>0</v>
      </c>
      <c r="BH149" s="239">
        <f>IF(N149="sníž. přenesená",J149,0)</f>
        <v>0</v>
      </c>
      <c r="BI149" s="239">
        <f>IF(N149="nulová",J149,0)</f>
        <v>0</v>
      </c>
      <c r="BJ149" s="18" t="s">
        <v>83</v>
      </c>
      <c r="BK149" s="239">
        <f>ROUND(I149*H149,2)</f>
        <v>0</v>
      </c>
      <c r="BL149" s="18" t="s">
        <v>213</v>
      </c>
      <c r="BM149" s="238" t="s">
        <v>3707</v>
      </c>
    </row>
    <row r="150" s="2" customFormat="1">
      <c r="A150" s="39"/>
      <c r="B150" s="40"/>
      <c r="C150" s="41"/>
      <c r="D150" s="240" t="s">
        <v>216</v>
      </c>
      <c r="E150" s="41"/>
      <c r="F150" s="241" t="s">
        <v>1500</v>
      </c>
      <c r="G150" s="41"/>
      <c r="H150" s="41"/>
      <c r="I150" s="242"/>
      <c r="J150" s="41"/>
      <c r="K150" s="41"/>
      <c r="L150" s="45"/>
      <c r="M150" s="243"/>
      <c r="N150" s="244"/>
      <c r="O150" s="92"/>
      <c r="P150" s="92"/>
      <c r="Q150" s="92"/>
      <c r="R150" s="92"/>
      <c r="S150" s="92"/>
      <c r="T150" s="93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216</v>
      </c>
      <c r="AU150" s="18" t="s">
        <v>85</v>
      </c>
    </row>
    <row r="151" s="13" customFormat="1">
      <c r="A151" s="13"/>
      <c r="B151" s="245"/>
      <c r="C151" s="246"/>
      <c r="D151" s="247" t="s">
        <v>218</v>
      </c>
      <c r="E151" s="248" t="s">
        <v>1</v>
      </c>
      <c r="F151" s="249" t="s">
        <v>3703</v>
      </c>
      <c r="G151" s="246"/>
      <c r="H151" s="248" t="s">
        <v>1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5" t="s">
        <v>218</v>
      </c>
      <c r="AU151" s="255" t="s">
        <v>85</v>
      </c>
      <c r="AV151" s="13" t="s">
        <v>83</v>
      </c>
      <c r="AW151" s="13" t="s">
        <v>32</v>
      </c>
      <c r="AX151" s="13" t="s">
        <v>76</v>
      </c>
      <c r="AY151" s="255" t="s">
        <v>205</v>
      </c>
    </row>
    <row r="152" s="14" customFormat="1">
      <c r="A152" s="14"/>
      <c r="B152" s="256"/>
      <c r="C152" s="257"/>
      <c r="D152" s="247" t="s">
        <v>218</v>
      </c>
      <c r="E152" s="258" t="s">
        <v>1</v>
      </c>
      <c r="F152" s="259" t="s">
        <v>3708</v>
      </c>
      <c r="G152" s="257"/>
      <c r="H152" s="260">
        <v>3.8999999999999999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6" t="s">
        <v>218</v>
      </c>
      <c r="AU152" s="266" t="s">
        <v>85</v>
      </c>
      <c r="AV152" s="14" t="s">
        <v>85</v>
      </c>
      <c r="AW152" s="14" t="s">
        <v>32</v>
      </c>
      <c r="AX152" s="14" t="s">
        <v>76</v>
      </c>
      <c r="AY152" s="266" t="s">
        <v>205</v>
      </c>
    </row>
    <row r="153" s="15" customFormat="1">
      <c r="A153" s="15"/>
      <c r="B153" s="267"/>
      <c r="C153" s="268"/>
      <c r="D153" s="247" t="s">
        <v>218</v>
      </c>
      <c r="E153" s="269" t="s">
        <v>1</v>
      </c>
      <c r="F153" s="270" t="s">
        <v>229</v>
      </c>
      <c r="G153" s="268"/>
      <c r="H153" s="271">
        <v>3.8999999999999999</v>
      </c>
      <c r="I153" s="272"/>
      <c r="J153" s="268"/>
      <c r="K153" s="268"/>
      <c r="L153" s="273"/>
      <c r="M153" s="274"/>
      <c r="N153" s="275"/>
      <c r="O153" s="275"/>
      <c r="P153" s="275"/>
      <c r="Q153" s="275"/>
      <c r="R153" s="275"/>
      <c r="S153" s="275"/>
      <c r="T153" s="27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77" t="s">
        <v>218</v>
      </c>
      <c r="AU153" s="277" t="s">
        <v>85</v>
      </c>
      <c r="AV153" s="15" t="s">
        <v>213</v>
      </c>
      <c r="AW153" s="15" t="s">
        <v>32</v>
      </c>
      <c r="AX153" s="15" t="s">
        <v>83</v>
      </c>
      <c r="AY153" s="277" t="s">
        <v>205</v>
      </c>
    </row>
    <row r="154" s="2" customFormat="1" ht="24.15" customHeight="1">
      <c r="A154" s="39"/>
      <c r="B154" s="40"/>
      <c r="C154" s="227" t="s">
        <v>213</v>
      </c>
      <c r="D154" s="227" t="s">
        <v>208</v>
      </c>
      <c r="E154" s="228" t="s">
        <v>3709</v>
      </c>
      <c r="F154" s="229" t="s">
        <v>3710</v>
      </c>
      <c r="G154" s="230" t="s">
        <v>255</v>
      </c>
      <c r="H154" s="231">
        <v>1</v>
      </c>
      <c r="I154" s="232"/>
      <c r="J154" s="233">
        <f>ROUND(I154*H154,2)</f>
        <v>0</v>
      </c>
      <c r="K154" s="229" t="s">
        <v>212</v>
      </c>
      <c r="L154" s="45"/>
      <c r="M154" s="234" t="s">
        <v>1</v>
      </c>
      <c r="N154" s="235" t="s">
        <v>41</v>
      </c>
      <c r="O154" s="92"/>
      <c r="P154" s="236">
        <f>O154*H154</f>
        <v>0</v>
      </c>
      <c r="Q154" s="236">
        <v>0.0012800000000000001</v>
      </c>
      <c r="R154" s="236">
        <f>Q154*H154</f>
        <v>0.0012800000000000001</v>
      </c>
      <c r="S154" s="236">
        <v>0.021000000000000001</v>
      </c>
      <c r="T154" s="237">
        <f>S154*H154</f>
        <v>0.021000000000000001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8" t="s">
        <v>213</v>
      </c>
      <c r="AT154" s="238" t="s">
        <v>208</v>
      </c>
      <c r="AU154" s="238" t="s">
        <v>85</v>
      </c>
      <c r="AY154" s="18" t="s">
        <v>205</v>
      </c>
      <c r="BE154" s="239">
        <f>IF(N154="základní",J154,0)</f>
        <v>0</v>
      </c>
      <c r="BF154" s="239">
        <f>IF(N154="snížená",J154,0)</f>
        <v>0</v>
      </c>
      <c r="BG154" s="239">
        <f>IF(N154="zákl. přenesená",J154,0)</f>
        <v>0</v>
      </c>
      <c r="BH154" s="239">
        <f>IF(N154="sníž. přenesená",J154,0)</f>
        <v>0</v>
      </c>
      <c r="BI154" s="239">
        <f>IF(N154="nulová",J154,0)</f>
        <v>0</v>
      </c>
      <c r="BJ154" s="18" t="s">
        <v>83</v>
      </c>
      <c r="BK154" s="239">
        <f>ROUND(I154*H154,2)</f>
        <v>0</v>
      </c>
      <c r="BL154" s="18" t="s">
        <v>213</v>
      </c>
      <c r="BM154" s="238" t="s">
        <v>3711</v>
      </c>
    </row>
    <row r="155" s="2" customFormat="1">
      <c r="A155" s="39"/>
      <c r="B155" s="40"/>
      <c r="C155" s="41"/>
      <c r="D155" s="240" t="s">
        <v>216</v>
      </c>
      <c r="E155" s="41"/>
      <c r="F155" s="241" t="s">
        <v>3712</v>
      </c>
      <c r="G155" s="41"/>
      <c r="H155" s="41"/>
      <c r="I155" s="242"/>
      <c r="J155" s="41"/>
      <c r="K155" s="41"/>
      <c r="L155" s="45"/>
      <c r="M155" s="243"/>
      <c r="N155" s="244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216</v>
      </c>
      <c r="AU155" s="18" t="s">
        <v>85</v>
      </c>
    </row>
    <row r="156" s="13" customFormat="1">
      <c r="A156" s="13"/>
      <c r="B156" s="245"/>
      <c r="C156" s="246"/>
      <c r="D156" s="247" t="s">
        <v>218</v>
      </c>
      <c r="E156" s="248" t="s">
        <v>1</v>
      </c>
      <c r="F156" s="249" t="s">
        <v>3703</v>
      </c>
      <c r="G156" s="246"/>
      <c r="H156" s="248" t="s">
        <v>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5" t="s">
        <v>218</v>
      </c>
      <c r="AU156" s="255" t="s">
        <v>85</v>
      </c>
      <c r="AV156" s="13" t="s">
        <v>83</v>
      </c>
      <c r="AW156" s="13" t="s">
        <v>32</v>
      </c>
      <c r="AX156" s="13" t="s">
        <v>76</v>
      </c>
      <c r="AY156" s="255" t="s">
        <v>205</v>
      </c>
    </row>
    <row r="157" s="14" customFormat="1">
      <c r="A157" s="14"/>
      <c r="B157" s="256"/>
      <c r="C157" s="257"/>
      <c r="D157" s="247" t="s">
        <v>218</v>
      </c>
      <c r="E157" s="258" t="s">
        <v>1</v>
      </c>
      <c r="F157" s="259" t="s">
        <v>3713</v>
      </c>
      <c r="G157" s="257"/>
      <c r="H157" s="260">
        <v>1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6" t="s">
        <v>218</v>
      </c>
      <c r="AU157" s="266" t="s">
        <v>85</v>
      </c>
      <c r="AV157" s="14" t="s">
        <v>85</v>
      </c>
      <c r="AW157" s="14" t="s">
        <v>32</v>
      </c>
      <c r="AX157" s="14" t="s">
        <v>83</v>
      </c>
      <c r="AY157" s="266" t="s">
        <v>205</v>
      </c>
    </row>
    <row r="158" s="12" customFormat="1" ht="22.8" customHeight="1">
      <c r="A158" s="12"/>
      <c r="B158" s="211"/>
      <c r="C158" s="212"/>
      <c r="D158" s="213" t="s">
        <v>75</v>
      </c>
      <c r="E158" s="225" t="s">
        <v>1580</v>
      </c>
      <c r="F158" s="225" t="s">
        <v>3714</v>
      </c>
      <c r="G158" s="212"/>
      <c r="H158" s="212"/>
      <c r="I158" s="215"/>
      <c r="J158" s="226">
        <f>BK158</f>
        <v>0</v>
      </c>
      <c r="K158" s="212"/>
      <c r="L158" s="217"/>
      <c r="M158" s="218"/>
      <c r="N158" s="219"/>
      <c r="O158" s="219"/>
      <c r="P158" s="220">
        <f>SUM(P159:P173)</f>
        <v>0</v>
      </c>
      <c r="Q158" s="219"/>
      <c r="R158" s="220">
        <f>SUM(R159:R173)</f>
        <v>0</v>
      </c>
      <c r="S158" s="219"/>
      <c r="T158" s="221">
        <f>SUM(T159:T173)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2" t="s">
        <v>83</v>
      </c>
      <c r="AT158" s="223" t="s">
        <v>75</v>
      </c>
      <c r="AU158" s="223" t="s">
        <v>83</v>
      </c>
      <c r="AY158" s="222" t="s">
        <v>205</v>
      </c>
      <c r="BK158" s="224">
        <f>SUM(BK159:BK173)</f>
        <v>0</v>
      </c>
    </row>
    <row r="159" s="2" customFormat="1" ht="24.15" customHeight="1">
      <c r="A159" s="39"/>
      <c r="B159" s="40"/>
      <c r="C159" s="227" t="s">
        <v>252</v>
      </c>
      <c r="D159" s="227" t="s">
        <v>208</v>
      </c>
      <c r="E159" s="228" t="s">
        <v>1583</v>
      </c>
      <c r="F159" s="229" t="s">
        <v>1584</v>
      </c>
      <c r="G159" s="230" t="s">
        <v>357</v>
      </c>
      <c r="H159" s="231">
        <v>0.38300000000000001</v>
      </c>
      <c r="I159" s="232"/>
      <c r="J159" s="233">
        <f>ROUND(I159*H159,2)</f>
        <v>0</v>
      </c>
      <c r="K159" s="229" t="s">
        <v>212</v>
      </c>
      <c r="L159" s="45"/>
      <c r="M159" s="234" t="s">
        <v>1</v>
      </c>
      <c r="N159" s="235" t="s">
        <v>41</v>
      </c>
      <c r="O159" s="92"/>
      <c r="P159" s="236">
        <f>O159*H159</f>
        <v>0</v>
      </c>
      <c r="Q159" s="236">
        <v>0</v>
      </c>
      <c r="R159" s="236">
        <f>Q159*H159</f>
        <v>0</v>
      </c>
      <c r="S159" s="236">
        <v>0</v>
      </c>
      <c r="T159" s="237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8" t="s">
        <v>213</v>
      </c>
      <c r="AT159" s="238" t="s">
        <v>208</v>
      </c>
      <c r="AU159" s="238" t="s">
        <v>85</v>
      </c>
      <c r="AY159" s="18" t="s">
        <v>205</v>
      </c>
      <c r="BE159" s="239">
        <f>IF(N159="základní",J159,0)</f>
        <v>0</v>
      </c>
      <c r="BF159" s="239">
        <f>IF(N159="snížená",J159,0)</f>
        <v>0</v>
      </c>
      <c r="BG159" s="239">
        <f>IF(N159="zákl. přenesená",J159,0)</f>
        <v>0</v>
      </c>
      <c r="BH159" s="239">
        <f>IF(N159="sníž. přenesená",J159,0)</f>
        <v>0</v>
      </c>
      <c r="BI159" s="239">
        <f>IF(N159="nulová",J159,0)</f>
        <v>0</v>
      </c>
      <c r="BJ159" s="18" t="s">
        <v>83</v>
      </c>
      <c r="BK159" s="239">
        <f>ROUND(I159*H159,2)</f>
        <v>0</v>
      </c>
      <c r="BL159" s="18" t="s">
        <v>213</v>
      </c>
      <c r="BM159" s="238" t="s">
        <v>3715</v>
      </c>
    </row>
    <row r="160" s="2" customFormat="1">
      <c r="A160" s="39"/>
      <c r="B160" s="40"/>
      <c r="C160" s="41"/>
      <c r="D160" s="240" t="s">
        <v>216</v>
      </c>
      <c r="E160" s="41"/>
      <c r="F160" s="241" t="s">
        <v>1586</v>
      </c>
      <c r="G160" s="41"/>
      <c r="H160" s="41"/>
      <c r="I160" s="242"/>
      <c r="J160" s="41"/>
      <c r="K160" s="41"/>
      <c r="L160" s="45"/>
      <c r="M160" s="243"/>
      <c r="N160" s="244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216</v>
      </c>
      <c r="AU160" s="18" t="s">
        <v>85</v>
      </c>
    </row>
    <row r="161" s="14" customFormat="1">
      <c r="A161" s="14"/>
      <c r="B161" s="256"/>
      <c r="C161" s="257"/>
      <c r="D161" s="247" t="s">
        <v>218</v>
      </c>
      <c r="E161" s="258" t="s">
        <v>1</v>
      </c>
      <c r="F161" s="259" t="s">
        <v>3716</v>
      </c>
      <c r="G161" s="257"/>
      <c r="H161" s="260">
        <v>0.38300000000000001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6" t="s">
        <v>218</v>
      </c>
      <c r="AU161" s="266" t="s">
        <v>85</v>
      </c>
      <c r="AV161" s="14" t="s">
        <v>85</v>
      </c>
      <c r="AW161" s="14" t="s">
        <v>32</v>
      </c>
      <c r="AX161" s="14" t="s">
        <v>76</v>
      </c>
      <c r="AY161" s="266" t="s">
        <v>205</v>
      </c>
    </row>
    <row r="162" s="15" customFormat="1">
      <c r="A162" s="15"/>
      <c r="B162" s="267"/>
      <c r="C162" s="268"/>
      <c r="D162" s="247" t="s">
        <v>218</v>
      </c>
      <c r="E162" s="269" t="s">
        <v>1</v>
      </c>
      <c r="F162" s="270" t="s">
        <v>229</v>
      </c>
      <c r="G162" s="268"/>
      <c r="H162" s="271">
        <v>0.38300000000000001</v>
      </c>
      <c r="I162" s="272"/>
      <c r="J162" s="268"/>
      <c r="K162" s="268"/>
      <c r="L162" s="273"/>
      <c r="M162" s="274"/>
      <c r="N162" s="275"/>
      <c r="O162" s="275"/>
      <c r="P162" s="275"/>
      <c r="Q162" s="275"/>
      <c r="R162" s="275"/>
      <c r="S162" s="275"/>
      <c r="T162" s="27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7" t="s">
        <v>218</v>
      </c>
      <c r="AU162" s="277" t="s">
        <v>85</v>
      </c>
      <c r="AV162" s="15" t="s">
        <v>213</v>
      </c>
      <c r="AW162" s="15" t="s">
        <v>32</v>
      </c>
      <c r="AX162" s="15" t="s">
        <v>83</v>
      </c>
      <c r="AY162" s="277" t="s">
        <v>205</v>
      </c>
    </row>
    <row r="163" s="2" customFormat="1" ht="24.15" customHeight="1">
      <c r="A163" s="39"/>
      <c r="B163" s="40"/>
      <c r="C163" s="227" t="s">
        <v>260</v>
      </c>
      <c r="D163" s="227" t="s">
        <v>208</v>
      </c>
      <c r="E163" s="228" t="s">
        <v>1588</v>
      </c>
      <c r="F163" s="229" t="s">
        <v>1589</v>
      </c>
      <c r="G163" s="230" t="s">
        <v>357</v>
      </c>
      <c r="H163" s="231">
        <v>0.38300000000000001</v>
      </c>
      <c r="I163" s="232"/>
      <c r="J163" s="233">
        <f>ROUND(I163*H163,2)</f>
        <v>0</v>
      </c>
      <c r="K163" s="229" t="s">
        <v>212</v>
      </c>
      <c r="L163" s="45"/>
      <c r="M163" s="234" t="s">
        <v>1</v>
      </c>
      <c r="N163" s="235" t="s">
        <v>41</v>
      </c>
      <c r="O163" s="92"/>
      <c r="P163" s="236">
        <f>O163*H163</f>
        <v>0</v>
      </c>
      <c r="Q163" s="236">
        <v>0</v>
      </c>
      <c r="R163" s="236">
        <f>Q163*H163</f>
        <v>0</v>
      </c>
      <c r="S163" s="236">
        <v>0</v>
      </c>
      <c r="T163" s="237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8" t="s">
        <v>213</v>
      </c>
      <c r="AT163" s="238" t="s">
        <v>208</v>
      </c>
      <c r="AU163" s="238" t="s">
        <v>85</v>
      </c>
      <c r="AY163" s="18" t="s">
        <v>205</v>
      </c>
      <c r="BE163" s="239">
        <f>IF(N163="základní",J163,0)</f>
        <v>0</v>
      </c>
      <c r="BF163" s="239">
        <f>IF(N163="snížená",J163,0)</f>
        <v>0</v>
      </c>
      <c r="BG163" s="239">
        <f>IF(N163="zákl. přenesená",J163,0)</f>
        <v>0</v>
      </c>
      <c r="BH163" s="239">
        <f>IF(N163="sníž. přenesená",J163,0)</f>
        <v>0</v>
      </c>
      <c r="BI163" s="239">
        <f>IF(N163="nulová",J163,0)</f>
        <v>0</v>
      </c>
      <c r="BJ163" s="18" t="s">
        <v>83</v>
      </c>
      <c r="BK163" s="239">
        <f>ROUND(I163*H163,2)</f>
        <v>0</v>
      </c>
      <c r="BL163" s="18" t="s">
        <v>213</v>
      </c>
      <c r="BM163" s="238" t="s">
        <v>3717</v>
      </c>
    </row>
    <row r="164" s="2" customFormat="1">
      <c r="A164" s="39"/>
      <c r="B164" s="40"/>
      <c r="C164" s="41"/>
      <c r="D164" s="240" t="s">
        <v>216</v>
      </c>
      <c r="E164" s="41"/>
      <c r="F164" s="241" t="s">
        <v>1591</v>
      </c>
      <c r="G164" s="41"/>
      <c r="H164" s="41"/>
      <c r="I164" s="242"/>
      <c r="J164" s="41"/>
      <c r="K164" s="41"/>
      <c r="L164" s="45"/>
      <c r="M164" s="243"/>
      <c r="N164" s="244"/>
      <c r="O164" s="92"/>
      <c r="P164" s="92"/>
      <c r="Q164" s="92"/>
      <c r="R164" s="92"/>
      <c r="S164" s="92"/>
      <c r="T164" s="93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216</v>
      </c>
      <c r="AU164" s="18" t="s">
        <v>85</v>
      </c>
    </row>
    <row r="165" s="14" customFormat="1">
      <c r="A165" s="14"/>
      <c r="B165" s="256"/>
      <c r="C165" s="257"/>
      <c r="D165" s="247" t="s">
        <v>218</v>
      </c>
      <c r="E165" s="258" t="s">
        <v>1</v>
      </c>
      <c r="F165" s="259" t="s">
        <v>3716</v>
      </c>
      <c r="G165" s="257"/>
      <c r="H165" s="260">
        <v>0.38300000000000001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6" t="s">
        <v>218</v>
      </c>
      <c r="AU165" s="266" t="s">
        <v>85</v>
      </c>
      <c r="AV165" s="14" t="s">
        <v>85</v>
      </c>
      <c r="AW165" s="14" t="s">
        <v>32</v>
      </c>
      <c r="AX165" s="14" t="s">
        <v>76</v>
      </c>
      <c r="AY165" s="266" t="s">
        <v>205</v>
      </c>
    </row>
    <row r="166" s="15" customFormat="1">
      <c r="A166" s="15"/>
      <c r="B166" s="267"/>
      <c r="C166" s="268"/>
      <c r="D166" s="247" t="s">
        <v>218</v>
      </c>
      <c r="E166" s="269" t="s">
        <v>1</v>
      </c>
      <c r="F166" s="270" t="s">
        <v>229</v>
      </c>
      <c r="G166" s="268"/>
      <c r="H166" s="271">
        <v>0.38300000000000001</v>
      </c>
      <c r="I166" s="272"/>
      <c r="J166" s="268"/>
      <c r="K166" s="268"/>
      <c r="L166" s="273"/>
      <c r="M166" s="274"/>
      <c r="N166" s="275"/>
      <c r="O166" s="275"/>
      <c r="P166" s="275"/>
      <c r="Q166" s="275"/>
      <c r="R166" s="275"/>
      <c r="S166" s="275"/>
      <c r="T166" s="27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77" t="s">
        <v>218</v>
      </c>
      <c r="AU166" s="277" t="s">
        <v>85</v>
      </c>
      <c r="AV166" s="15" t="s">
        <v>213</v>
      </c>
      <c r="AW166" s="15" t="s">
        <v>32</v>
      </c>
      <c r="AX166" s="15" t="s">
        <v>83</v>
      </c>
      <c r="AY166" s="277" t="s">
        <v>205</v>
      </c>
    </row>
    <row r="167" s="2" customFormat="1" ht="24.15" customHeight="1">
      <c r="A167" s="39"/>
      <c r="B167" s="40"/>
      <c r="C167" s="227" t="s">
        <v>270</v>
      </c>
      <c r="D167" s="227" t="s">
        <v>208</v>
      </c>
      <c r="E167" s="228" t="s">
        <v>1593</v>
      </c>
      <c r="F167" s="229" t="s">
        <v>1594</v>
      </c>
      <c r="G167" s="230" t="s">
        <v>357</v>
      </c>
      <c r="H167" s="231">
        <v>9.5749999999999993</v>
      </c>
      <c r="I167" s="232"/>
      <c r="J167" s="233">
        <f>ROUND(I167*H167,2)</f>
        <v>0</v>
      </c>
      <c r="K167" s="229" t="s">
        <v>212</v>
      </c>
      <c r="L167" s="45"/>
      <c r="M167" s="234" t="s">
        <v>1</v>
      </c>
      <c r="N167" s="235" t="s">
        <v>41</v>
      </c>
      <c r="O167" s="92"/>
      <c r="P167" s="236">
        <f>O167*H167</f>
        <v>0</v>
      </c>
      <c r="Q167" s="236">
        <v>0</v>
      </c>
      <c r="R167" s="236">
        <f>Q167*H167</f>
        <v>0</v>
      </c>
      <c r="S167" s="236">
        <v>0</v>
      </c>
      <c r="T167" s="237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8" t="s">
        <v>213</v>
      </c>
      <c r="AT167" s="238" t="s">
        <v>208</v>
      </c>
      <c r="AU167" s="238" t="s">
        <v>85</v>
      </c>
      <c r="AY167" s="18" t="s">
        <v>205</v>
      </c>
      <c r="BE167" s="239">
        <f>IF(N167="základní",J167,0)</f>
        <v>0</v>
      </c>
      <c r="BF167" s="239">
        <f>IF(N167="snížená",J167,0)</f>
        <v>0</v>
      </c>
      <c r="BG167" s="239">
        <f>IF(N167="zákl. přenesená",J167,0)</f>
        <v>0</v>
      </c>
      <c r="BH167" s="239">
        <f>IF(N167="sníž. přenesená",J167,0)</f>
        <v>0</v>
      </c>
      <c r="BI167" s="239">
        <f>IF(N167="nulová",J167,0)</f>
        <v>0</v>
      </c>
      <c r="BJ167" s="18" t="s">
        <v>83</v>
      </c>
      <c r="BK167" s="239">
        <f>ROUND(I167*H167,2)</f>
        <v>0</v>
      </c>
      <c r="BL167" s="18" t="s">
        <v>213</v>
      </c>
      <c r="BM167" s="238" t="s">
        <v>3718</v>
      </c>
    </row>
    <row r="168" s="2" customFormat="1">
      <c r="A168" s="39"/>
      <c r="B168" s="40"/>
      <c r="C168" s="41"/>
      <c r="D168" s="240" t="s">
        <v>216</v>
      </c>
      <c r="E168" s="41"/>
      <c r="F168" s="241" t="s">
        <v>1596</v>
      </c>
      <c r="G168" s="41"/>
      <c r="H168" s="41"/>
      <c r="I168" s="242"/>
      <c r="J168" s="41"/>
      <c r="K168" s="41"/>
      <c r="L168" s="45"/>
      <c r="M168" s="243"/>
      <c r="N168" s="244"/>
      <c r="O168" s="92"/>
      <c r="P168" s="92"/>
      <c r="Q168" s="92"/>
      <c r="R168" s="92"/>
      <c r="S168" s="92"/>
      <c r="T168" s="93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216</v>
      </c>
      <c r="AU168" s="18" t="s">
        <v>85</v>
      </c>
    </row>
    <row r="169" s="14" customFormat="1">
      <c r="A169" s="14"/>
      <c r="B169" s="256"/>
      <c r="C169" s="257"/>
      <c r="D169" s="247" t="s">
        <v>218</v>
      </c>
      <c r="E169" s="258" t="s">
        <v>1</v>
      </c>
      <c r="F169" s="259" t="s">
        <v>3716</v>
      </c>
      <c r="G169" s="257"/>
      <c r="H169" s="260">
        <v>0.38300000000000001</v>
      </c>
      <c r="I169" s="261"/>
      <c r="J169" s="257"/>
      <c r="K169" s="257"/>
      <c r="L169" s="262"/>
      <c r="M169" s="263"/>
      <c r="N169" s="264"/>
      <c r="O169" s="264"/>
      <c r="P169" s="264"/>
      <c r="Q169" s="264"/>
      <c r="R169" s="264"/>
      <c r="S169" s="264"/>
      <c r="T169" s="26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6" t="s">
        <v>218</v>
      </c>
      <c r="AU169" s="266" t="s">
        <v>85</v>
      </c>
      <c r="AV169" s="14" t="s">
        <v>85</v>
      </c>
      <c r="AW169" s="14" t="s">
        <v>32</v>
      </c>
      <c r="AX169" s="14" t="s">
        <v>76</v>
      </c>
      <c r="AY169" s="266" t="s">
        <v>205</v>
      </c>
    </row>
    <row r="170" s="15" customFormat="1">
      <c r="A170" s="15"/>
      <c r="B170" s="267"/>
      <c r="C170" s="268"/>
      <c r="D170" s="247" t="s">
        <v>218</v>
      </c>
      <c r="E170" s="269" t="s">
        <v>1</v>
      </c>
      <c r="F170" s="270" t="s">
        <v>229</v>
      </c>
      <c r="G170" s="268"/>
      <c r="H170" s="271">
        <v>0.38300000000000001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77" t="s">
        <v>218</v>
      </c>
      <c r="AU170" s="277" t="s">
        <v>85</v>
      </c>
      <c r="AV170" s="15" t="s">
        <v>213</v>
      </c>
      <c r="AW170" s="15" t="s">
        <v>32</v>
      </c>
      <c r="AX170" s="15" t="s">
        <v>83</v>
      </c>
      <c r="AY170" s="277" t="s">
        <v>205</v>
      </c>
    </row>
    <row r="171" s="14" customFormat="1">
      <c r="A171" s="14"/>
      <c r="B171" s="256"/>
      <c r="C171" s="257"/>
      <c r="D171" s="247" t="s">
        <v>218</v>
      </c>
      <c r="E171" s="257"/>
      <c r="F171" s="259" t="s">
        <v>3719</v>
      </c>
      <c r="G171" s="257"/>
      <c r="H171" s="260">
        <v>9.5749999999999993</v>
      </c>
      <c r="I171" s="261"/>
      <c r="J171" s="257"/>
      <c r="K171" s="257"/>
      <c r="L171" s="262"/>
      <c r="M171" s="263"/>
      <c r="N171" s="264"/>
      <c r="O171" s="264"/>
      <c r="P171" s="264"/>
      <c r="Q171" s="264"/>
      <c r="R171" s="264"/>
      <c r="S171" s="264"/>
      <c r="T171" s="26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6" t="s">
        <v>218</v>
      </c>
      <c r="AU171" s="266" t="s">
        <v>85</v>
      </c>
      <c r="AV171" s="14" t="s">
        <v>85</v>
      </c>
      <c r="AW171" s="14" t="s">
        <v>4</v>
      </c>
      <c r="AX171" s="14" t="s">
        <v>83</v>
      </c>
      <c r="AY171" s="266" t="s">
        <v>205</v>
      </c>
    </row>
    <row r="172" s="2" customFormat="1" ht="49.05" customHeight="1">
      <c r="A172" s="39"/>
      <c r="B172" s="40"/>
      <c r="C172" s="227" t="s">
        <v>276</v>
      </c>
      <c r="D172" s="227" t="s">
        <v>208</v>
      </c>
      <c r="E172" s="228" t="s">
        <v>3720</v>
      </c>
      <c r="F172" s="229" t="s">
        <v>3721</v>
      </c>
      <c r="G172" s="230" t="s">
        <v>357</v>
      </c>
      <c r="H172" s="231">
        <v>0.029000000000000001</v>
      </c>
      <c r="I172" s="232"/>
      <c r="J172" s="233">
        <f>ROUND(I172*H172,2)</f>
        <v>0</v>
      </c>
      <c r="K172" s="229" t="s">
        <v>212</v>
      </c>
      <c r="L172" s="45"/>
      <c r="M172" s="234" t="s">
        <v>1</v>
      </c>
      <c r="N172" s="235" t="s">
        <v>41</v>
      </c>
      <c r="O172" s="92"/>
      <c r="P172" s="236">
        <f>O172*H172</f>
        <v>0</v>
      </c>
      <c r="Q172" s="236">
        <v>0</v>
      </c>
      <c r="R172" s="236">
        <f>Q172*H172</f>
        <v>0</v>
      </c>
      <c r="S172" s="236">
        <v>0</v>
      </c>
      <c r="T172" s="237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8" t="s">
        <v>213</v>
      </c>
      <c r="AT172" s="238" t="s">
        <v>208</v>
      </c>
      <c r="AU172" s="238" t="s">
        <v>85</v>
      </c>
      <c r="AY172" s="18" t="s">
        <v>205</v>
      </c>
      <c r="BE172" s="239">
        <f>IF(N172="základní",J172,0)</f>
        <v>0</v>
      </c>
      <c r="BF172" s="239">
        <f>IF(N172="snížená",J172,0)</f>
        <v>0</v>
      </c>
      <c r="BG172" s="239">
        <f>IF(N172="zákl. přenesená",J172,0)</f>
        <v>0</v>
      </c>
      <c r="BH172" s="239">
        <f>IF(N172="sníž. přenesená",J172,0)</f>
        <v>0</v>
      </c>
      <c r="BI172" s="239">
        <f>IF(N172="nulová",J172,0)</f>
        <v>0</v>
      </c>
      <c r="BJ172" s="18" t="s">
        <v>83</v>
      </c>
      <c r="BK172" s="239">
        <f>ROUND(I172*H172,2)</f>
        <v>0</v>
      </c>
      <c r="BL172" s="18" t="s">
        <v>213</v>
      </c>
      <c r="BM172" s="238" t="s">
        <v>3722</v>
      </c>
    </row>
    <row r="173" s="2" customFormat="1">
      <c r="A173" s="39"/>
      <c r="B173" s="40"/>
      <c r="C173" s="41"/>
      <c r="D173" s="240" t="s">
        <v>216</v>
      </c>
      <c r="E173" s="41"/>
      <c r="F173" s="241" t="s">
        <v>3723</v>
      </c>
      <c r="G173" s="41"/>
      <c r="H173" s="41"/>
      <c r="I173" s="242"/>
      <c r="J173" s="41"/>
      <c r="K173" s="41"/>
      <c r="L173" s="45"/>
      <c r="M173" s="243"/>
      <c r="N173" s="244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216</v>
      </c>
      <c r="AU173" s="18" t="s">
        <v>85</v>
      </c>
    </row>
    <row r="174" s="12" customFormat="1" ht="22.8" customHeight="1">
      <c r="A174" s="12"/>
      <c r="B174" s="211"/>
      <c r="C174" s="212"/>
      <c r="D174" s="213" t="s">
        <v>75</v>
      </c>
      <c r="E174" s="225" t="s">
        <v>1603</v>
      </c>
      <c r="F174" s="225" t="s">
        <v>1604</v>
      </c>
      <c r="G174" s="212"/>
      <c r="H174" s="212"/>
      <c r="I174" s="215"/>
      <c r="J174" s="226">
        <f>BK174</f>
        <v>0</v>
      </c>
      <c r="K174" s="212"/>
      <c r="L174" s="217"/>
      <c r="M174" s="218"/>
      <c r="N174" s="219"/>
      <c r="O174" s="219"/>
      <c r="P174" s="220">
        <f>SUM(P175:P176)</f>
        <v>0</v>
      </c>
      <c r="Q174" s="219"/>
      <c r="R174" s="220">
        <f>SUM(R175:R176)</f>
        <v>0</v>
      </c>
      <c r="S174" s="219"/>
      <c r="T174" s="221">
        <f>SUM(T175:T176)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2" t="s">
        <v>83</v>
      </c>
      <c r="AT174" s="223" t="s">
        <v>75</v>
      </c>
      <c r="AU174" s="223" t="s">
        <v>83</v>
      </c>
      <c r="AY174" s="222" t="s">
        <v>205</v>
      </c>
      <c r="BK174" s="224">
        <f>SUM(BK175:BK176)</f>
        <v>0</v>
      </c>
    </row>
    <row r="175" s="2" customFormat="1" ht="24.15" customHeight="1">
      <c r="A175" s="39"/>
      <c r="B175" s="40"/>
      <c r="C175" s="227" t="s">
        <v>282</v>
      </c>
      <c r="D175" s="227" t="s">
        <v>208</v>
      </c>
      <c r="E175" s="228" t="s">
        <v>3724</v>
      </c>
      <c r="F175" s="229" t="s">
        <v>3725</v>
      </c>
      <c r="G175" s="230" t="s">
        <v>357</v>
      </c>
      <c r="H175" s="231">
        <v>0.45500000000000002</v>
      </c>
      <c r="I175" s="232"/>
      <c r="J175" s="233">
        <f>ROUND(I175*H175,2)</f>
        <v>0</v>
      </c>
      <c r="K175" s="229" t="s">
        <v>212</v>
      </c>
      <c r="L175" s="45"/>
      <c r="M175" s="234" t="s">
        <v>1</v>
      </c>
      <c r="N175" s="235" t="s">
        <v>41</v>
      </c>
      <c r="O175" s="92"/>
      <c r="P175" s="236">
        <f>O175*H175</f>
        <v>0</v>
      </c>
      <c r="Q175" s="236">
        <v>0</v>
      </c>
      <c r="R175" s="236">
        <f>Q175*H175</f>
        <v>0</v>
      </c>
      <c r="S175" s="236">
        <v>0</v>
      </c>
      <c r="T175" s="237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8" t="s">
        <v>213</v>
      </c>
      <c r="AT175" s="238" t="s">
        <v>208</v>
      </c>
      <c r="AU175" s="238" t="s">
        <v>85</v>
      </c>
      <c r="AY175" s="18" t="s">
        <v>205</v>
      </c>
      <c r="BE175" s="239">
        <f>IF(N175="základní",J175,0)</f>
        <v>0</v>
      </c>
      <c r="BF175" s="239">
        <f>IF(N175="snížená",J175,0)</f>
        <v>0</v>
      </c>
      <c r="BG175" s="239">
        <f>IF(N175="zákl. přenesená",J175,0)</f>
        <v>0</v>
      </c>
      <c r="BH175" s="239">
        <f>IF(N175="sníž. přenesená",J175,0)</f>
        <v>0</v>
      </c>
      <c r="BI175" s="239">
        <f>IF(N175="nulová",J175,0)</f>
        <v>0</v>
      </c>
      <c r="BJ175" s="18" t="s">
        <v>83</v>
      </c>
      <c r="BK175" s="239">
        <f>ROUND(I175*H175,2)</f>
        <v>0</v>
      </c>
      <c r="BL175" s="18" t="s">
        <v>213</v>
      </c>
      <c r="BM175" s="238" t="s">
        <v>3726</v>
      </c>
    </row>
    <row r="176" s="2" customFormat="1">
      <c r="A176" s="39"/>
      <c r="B176" s="40"/>
      <c r="C176" s="41"/>
      <c r="D176" s="240" t="s">
        <v>216</v>
      </c>
      <c r="E176" s="41"/>
      <c r="F176" s="241" t="s">
        <v>3727</v>
      </c>
      <c r="G176" s="41"/>
      <c r="H176" s="41"/>
      <c r="I176" s="242"/>
      <c r="J176" s="41"/>
      <c r="K176" s="41"/>
      <c r="L176" s="45"/>
      <c r="M176" s="243"/>
      <c r="N176" s="244"/>
      <c r="O176" s="92"/>
      <c r="P176" s="92"/>
      <c r="Q176" s="92"/>
      <c r="R176" s="92"/>
      <c r="S176" s="92"/>
      <c r="T176" s="93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216</v>
      </c>
      <c r="AU176" s="18" t="s">
        <v>85</v>
      </c>
    </row>
    <row r="177" s="12" customFormat="1" ht="25.92" customHeight="1">
      <c r="A177" s="12"/>
      <c r="B177" s="211"/>
      <c r="C177" s="212"/>
      <c r="D177" s="213" t="s">
        <v>75</v>
      </c>
      <c r="E177" s="214" t="s">
        <v>1610</v>
      </c>
      <c r="F177" s="214" t="s">
        <v>1611</v>
      </c>
      <c r="G177" s="212"/>
      <c r="H177" s="212"/>
      <c r="I177" s="215"/>
      <c r="J177" s="216">
        <f>BK177</f>
        <v>0</v>
      </c>
      <c r="K177" s="212"/>
      <c r="L177" s="217"/>
      <c r="M177" s="218"/>
      <c r="N177" s="219"/>
      <c r="O177" s="219"/>
      <c r="P177" s="220">
        <f>P178+P187+P197+P215+P293+P323+P383+P440+P471</f>
        <v>0</v>
      </c>
      <c r="Q177" s="219"/>
      <c r="R177" s="220">
        <f>R178+R187+R197+R215+R293+R323+R383+R440+R471</f>
        <v>1.5067999999999999</v>
      </c>
      <c r="S177" s="219"/>
      <c r="T177" s="221">
        <f>T178+T187+T197+T215+T293+T323+T383+T440+T471</f>
        <v>0.35360000000000003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2" t="s">
        <v>85</v>
      </c>
      <c r="AT177" s="223" t="s">
        <v>75</v>
      </c>
      <c r="AU177" s="223" t="s">
        <v>76</v>
      </c>
      <c r="AY177" s="222" t="s">
        <v>205</v>
      </c>
      <c r="BK177" s="224">
        <f>BK178+BK187+BK197+BK215+BK293+BK323+BK383+BK440+BK471</f>
        <v>0</v>
      </c>
    </row>
    <row r="178" s="12" customFormat="1" ht="22.8" customHeight="1">
      <c r="A178" s="12"/>
      <c r="B178" s="211"/>
      <c r="C178" s="212"/>
      <c r="D178" s="213" t="s">
        <v>75</v>
      </c>
      <c r="E178" s="225" t="s">
        <v>3728</v>
      </c>
      <c r="F178" s="225" t="s">
        <v>3729</v>
      </c>
      <c r="G178" s="212"/>
      <c r="H178" s="212"/>
      <c r="I178" s="215"/>
      <c r="J178" s="226">
        <f>BK178</f>
        <v>0</v>
      </c>
      <c r="K178" s="212"/>
      <c r="L178" s="217"/>
      <c r="M178" s="218"/>
      <c r="N178" s="219"/>
      <c r="O178" s="219"/>
      <c r="P178" s="220">
        <f>SUM(P179:P186)</f>
        <v>0</v>
      </c>
      <c r="Q178" s="219"/>
      <c r="R178" s="220">
        <f>SUM(R179:R186)</f>
        <v>0</v>
      </c>
      <c r="S178" s="219"/>
      <c r="T178" s="221">
        <f>SUM(T179:T186)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2" t="s">
        <v>83</v>
      </c>
      <c r="AT178" s="223" t="s">
        <v>75</v>
      </c>
      <c r="AU178" s="223" t="s">
        <v>83</v>
      </c>
      <c r="AY178" s="222" t="s">
        <v>205</v>
      </c>
      <c r="BK178" s="224">
        <f>SUM(BK179:BK186)</f>
        <v>0</v>
      </c>
    </row>
    <row r="179" s="2" customFormat="1" ht="21.75" customHeight="1">
      <c r="A179" s="39"/>
      <c r="B179" s="40"/>
      <c r="C179" s="227" t="s">
        <v>297</v>
      </c>
      <c r="D179" s="227" t="s">
        <v>208</v>
      </c>
      <c r="E179" s="228" t="s">
        <v>3730</v>
      </c>
      <c r="F179" s="229" t="s">
        <v>3731</v>
      </c>
      <c r="G179" s="230" t="s">
        <v>3145</v>
      </c>
      <c r="H179" s="231">
        <v>1</v>
      </c>
      <c r="I179" s="232"/>
      <c r="J179" s="233">
        <f>ROUND(I179*H179,2)</f>
        <v>0</v>
      </c>
      <c r="K179" s="229" t="s">
        <v>1</v>
      </c>
      <c r="L179" s="45"/>
      <c r="M179" s="234" t="s">
        <v>1</v>
      </c>
      <c r="N179" s="235" t="s">
        <v>41</v>
      </c>
      <c r="O179" s="92"/>
      <c r="P179" s="236">
        <f>O179*H179</f>
        <v>0</v>
      </c>
      <c r="Q179" s="236">
        <v>0</v>
      </c>
      <c r="R179" s="236">
        <f>Q179*H179</f>
        <v>0</v>
      </c>
      <c r="S179" s="236">
        <v>0</v>
      </c>
      <c r="T179" s="237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8" t="s">
        <v>213</v>
      </c>
      <c r="AT179" s="238" t="s">
        <v>208</v>
      </c>
      <c r="AU179" s="238" t="s">
        <v>85</v>
      </c>
      <c r="AY179" s="18" t="s">
        <v>205</v>
      </c>
      <c r="BE179" s="239">
        <f>IF(N179="základní",J179,0)</f>
        <v>0</v>
      </c>
      <c r="BF179" s="239">
        <f>IF(N179="snížená",J179,0)</f>
        <v>0</v>
      </c>
      <c r="BG179" s="239">
        <f>IF(N179="zákl. přenesená",J179,0)</f>
        <v>0</v>
      </c>
      <c r="BH179" s="239">
        <f>IF(N179="sníž. přenesená",J179,0)</f>
        <v>0</v>
      </c>
      <c r="BI179" s="239">
        <f>IF(N179="nulová",J179,0)</f>
        <v>0</v>
      </c>
      <c r="BJ179" s="18" t="s">
        <v>83</v>
      </c>
      <c r="BK179" s="239">
        <f>ROUND(I179*H179,2)</f>
        <v>0</v>
      </c>
      <c r="BL179" s="18" t="s">
        <v>213</v>
      </c>
      <c r="BM179" s="238" t="s">
        <v>3732</v>
      </c>
    </row>
    <row r="180" s="13" customFormat="1">
      <c r="A180" s="13"/>
      <c r="B180" s="245"/>
      <c r="C180" s="246"/>
      <c r="D180" s="247" t="s">
        <v>218</v>
      </c>
      <c r="E180" s="248" t="s">
        <v>1</v>
      </c>
      <c r="F180" s="249" t="s">
        <v>3733</v>
      </c>
      <c r="G180" s="246"/>
      <c r="H180" s="248" t="s">
        <v>1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5" t="s">
        <v>218</v>
      </c>
      <c r="AU180" s="255" t="s">
        <v>85</v>
      </c>
      <c r="AV180" s="13" t="s">
        <v>83</v>
      </c>
      <c r="AW180" s="13" t="s">
        <v>32</v>
      </c>
      <c r="AX180" s="13" t="s">
        <v>76</v>
      </c>
      <c r="AY180" s="255" t="s">
        <v>205</v>
      </c>
    </row>
    <row r="181" s="14" customFormat="1">
      <c r="A181" s="14"/>
      <c r="B181" s="256"/>
      <c r="C181" s="257"/>
      <c r="D181" s="247" t="s">
        <v>218</v>
      </c>
      <c r="E181" s="258" t="s">
        <v>1</v>
      </c>
      <c r="F181" s="259" t="s">
        <v>3734</v>
      </c>
      <c r="G181" s="257"/>
      <c r="H181" s="260">
        <v>1</v>
      </c>
      <c r="I181" s="261"/>
      <c r="J181" s="257"/>
      <c r="K181" s="257"/>
      <c r="L181" s="262"/>
      <c r="M181" s="263"/>
      <c r="N181" s="264"/>
      <c r="O181" s="264"/>
      <c r="P181" s="264"/>
      <c r="Q181" s="264"/>
      <c r="R181" s="264"/>
      <c r="S181" s="264"/>
      <c r="T181" s="26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6" t="s">
        <v>218</v>
      </c>
      <c r="AU181" s="266" t="s">
        <v>85</v>
      </c>
      <c r="AV181" s="14" t="s">
        <v>85</v>
      </c>
      <c r="AW181" s="14" t="s">
        <v>32</v>
      </c>
      <c r="AX181" s="14" t="s">
        <v>76</v>
      </c>
      <c r="AY181" s="266" t="s">
        <v>205</v>
      </c>
    </row>
    <row r="182" s="15" customFormat="1">
      <c r="A182" s="15"/>
      <c r="B182" s="267"/>
      <c r="C182" s="268"/>
      <c r="D182" s="247" t="s">
        <v>218</v>
      </c>
      <c r="E182" s="269" t="s">
        <v>1</v>
      </c>
      <c r="F182" s="270" t="s">
        <v>229</v>
      </c>
      <c r="G182" s="268"/>
      <c r="H182" s="271">
        <v>1</v>
      </c>
      <c r="I182" s="272"/>
      <c r="J182" s="268"/>
      <c r="K182" s="268"/>
      <c r="L182" s="273"/>
      <c r="M182" s="274"/>
      <c r="N182" s="275"/>
      <c r="O182" s="275"/>
      <c r="P182" s="275"/>
      <c r="Q182" s="275"/>
      <c r="R182" s="275"/>
      <c r="S182" s="275"/>
      <c r="T182" s="276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77" t="s">
        <v>218</v>
      </c>
      <c r="AU182" s="277" t="s">
        <v>85</v>
      </c>
      <c r="AV182" s="15" t="s">
        <v>213</v>
      </c>
      <c r="AW182" s="15" t="s">
        <v>32</v>
      </c>
      <c r="AX182" s="15" t="s">
        <v>83</v>
      </c>
      <c r="AY182" s="277" t="s">
        <v>205</v>
      </c>
    </row>
    <row r="183" s="2" customFormat="1" ht="16.5" customHeight="1">
      <c r="A183" s="39"/>
      <c r="B183" s="40"/>
      <c r="C183" s="227" t="s">
        <v>305</v>
      </c>
      <c r="D183" s="227" t="s">
        <v>208</v>
      </c>
      <c r="E183" s="228" t="s">
        <v>3735</v>
      </c>
      <c r="F183" s="229" t="s">
        <v>3736</v>
      </c>
      <c r="G183" s="230" t="s">
        <v>3145</v>
      </c>
      <c r="H183" s="231">
        <v>1</v>
      </c>
      <c r="I183" s="232"/>
      <c r="J183" s="233">
        <f>ROUND(I183*H183,2)</f>
        <v>0</v>
      </c>
      <c r="K183" s="229" t="s">
        <v>1</v>
      </c>
      <c r="L183" s="45"/>
      <c r="M183" s="234" t="s">
        <v>1</v>
      </c>
      <c r="N183" s="235" t="s">
        <v>41</v>
      </c>
      <c r="O183" s="92"/>
      <c r="P183" s="236">
        <f>O183*H183</f>
        <v>0</v>
      </c>
      <c r="Q183" s="236">
        <v>0</v>
      </c>
      <c r="R183" s="236">
        <f>Q183*H183</f>
        <v>0</v>
      </c>
      <c r="S183" s="236">
        <v>0</v>
      </c>
      <c r="T183" s="237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8" t="s">
        <v>213</v>
      </c>
      <c r="AT183" s="238" t="s">
        <v>208</v>
      </c>
      <c r="AU183" s="238" t="s">
        <v>85</v>
      </c>
      <c r="AY183" s="18" t="s">
        <v>205</v>
      </c>
      <c r="BE183" s="239">
        <f>IF(N183="základní",J183,0)</f>
        <v>0</v>
      </c>
      <c r="BF183" s="239">
        <f>IF(N183="snížená",J183,0)</f>
        <v>0</v>
      </c>
      <c r="BG183" s="239">
        <f>IF(N183="zákl. přenesená",J183,0)</f>
        <v>0</v>
      </c>
      <c r="BH183" s="239">
        <f>IF(N183="sníž. přenesená",J183,0)</f>
        <v>0</v>
      </c>
      <c r="BI183" s="239">
        <f>IF(N183="nulová",J183,0)</f>
        <v>0</v>
      </c>
      <c r="BJ183" s="18" t="s">
        <v>83</v>
      </c>
      <c r="BK183" s="239">
        <f>ROUND(I183*H183,2)</f>
        <v>0</v>
      </c>
      <c r="BL183" s="18" t="s">
        <v>213</v>
      </c>
      <c r="BM183" s="238" t="s">
        <v>3737</v>
      </c>
    </row>
    <row r="184" s="13" customFormat="1">
      <c r="A184" s="13"/>
      <c r="B184" s="245"/>
      <c r="C184" s="246"/>
      <c r="D184" s="247" t="s">
        <v>218</v>
      </c>
      <c r="E184" s="248" t="s">
        <v>1</v>
      </c>
      <c r="F184" s="249" t="s">
        <v>3738</v>
      </c>
      <c r="G184" s="246"/>
      <c r="H184" s="248" t="s">
        <v>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5" t="s">
        <v>218</v>
      </c>
      <c r="AU184" s="255" t="s">
        <v>85</v>
      </c>
      <c r="AV184" s="13" t="s">
        <v>83</v>
      </c>
      <c r="AW184" s="13" t="s">
        <v>32</v>
      </c>
      <c r="AX184" s="13" t="s">
        <v>76</v>
      </c>
      <c r="AY184" s="255" t="s">
        <v>205</v>
      </c>
    </row>
    <row r="185" s="14" customFormat="1">
      <c r="A185" s="14"/>
      <c r="B185" s="256"/>
      <c r="C185" s="257"/>
      <c r="D185" s="247" t="s">
        <v>218</v>
      </c>
      <c r="E185" s="258" t="s">
        <v>1</v>
      </c>
      <c r="F185" s="259" t="s">
        <v>83</v>
      </c>
      <c r="G185" s="257"/>
      <c r="H185" s="260">
        <v>1</v>
      </c>
      <c r="I185" s="261"/>
      <c r="J185" s="257"/>
      <c r="K185" s="257"/>
      <c r="L185" s="262"/>
      <c r="M185" s="263"/>
      <c r="N185" s="264"/>
      <c r="O185" s="264"/>
      <c r="P185" s="264"/>
      <c r="Q185" s="264"/>
      <c r="R185" s="264"/>
      <c r="S185" s="264"/>
      <c r="T185" s="26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66" t="s">
        <v>218</v>
      </c>
      <c r="AU185" s="266" t="s">
        <v>85</v>
      </c>
      <c r="AV185" s="14" t="s">
        <v>85</v>
      </c>
      <c r="AW185" s="14" t="s">
        <v>32</v>
      </c>
      <c r="AX185" s="14" t="s">
        <v>76</v>
      </c>
      <c r="AY185" s="266" t="s">
        <v>205</v>
      </c>
    </row>
    <row r="186" s="15" customFormat="1">
      <c r="A186" s="15"/>
      <c r="B186" s="267"/>
      <c r="C186" s="268"/>
      <c r="D186" s="247" t="s">
        <v>218</v>
      </c>
      <c r="E186" s="269" t="s">
        <v>1</v>
      </c>
      <c r="F186" s="270" t="s">
        <v>229</v>
      </c>
      <c r="G186" s="268"/>
      <c r="H186" s="271">
        <v>1</v>
      </c>
      <c r="I186" s="272"/>
      <c r="J186" s="268"/>
      <c r="K186" s="268"/>
      <c r="L186" s="273"/>
      <c r="M186" s="274"/>
      <c r="N186" s="275"/>
      <c r="O186" s="275"/>
      <c r="P186" s="275"/>
      <c r="Q186" s="275"/>
      <c r="R186" s="275"/>
      <c r="S186" s="275"/>
      <c r="T186" s="27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77" t="s">
        <v>218</v>
      </c>
      <c r="AU186" s="277" t="s">
        <v>85</v>
      </c>
      <c r="AV186" s="15" t="s">
        <v>213</v>
      </c>
      <c r="AW186" s="15" t="s">
        <v>32</v>
      </c>
      <c r="AX186" s="15" t="s">
        <v>83</v>
      </c>
      <c r="AY186" s="277" t="s">
        <v>205</v>
      </c>
    </row>
    <row r="187" s="12" customFormat="1" ht="22.8" customHeight="1">
      <c r="A187" s="12"/>
      <c r="B187" s="211"/>
      <c r="C187" s="212"/>
      <c r="D187" s="213" t="s">
        <v>75</v>
      </c>
      <c r="E187" s="225" t="s">
        <v>3300</v>
      </c>
      <c r="F187" s="225" t="s">
        <v>3301</v>
      </c>
      <c r="G187" s="212"/>
      <c r="H187" s="212"/>
      <c r="I187" s="215"/>
      <c r="J187" s="226">
        <f>BK187</f>
        <v>0</v>
      </c>
      <c r="K187" s="212"/>
      <c r="L187" s="217"/>
      <c r="M187" s="218"/>
      <c r="N187" s="219"/>
      <c r="O187" s="219"/>
      <c r="P187" s="220">
        <f>SUM(P188:P196)</f>
        <v>0</v>
      </c>
      <c r="Q187" s="219"/>
      <c r="R187" s="220">
        <f>SUM(R188:R196)</f>
        <v>0.0020400000000000001</v>
      </c>
      <c r="S187" s="219"/>
      <c r="T187" s="221">
        <f>SUM(T188:T196)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2" t="s">
        <v>85</v>
      </c>
      <c r="AT187" s="223" t="s">
        <v>75</v>
      </c>
      <c r="AU187" s="223" t="s">
        <v>83</v>
      </c>
      <c r="AY187" s="222" t="s">
        <v>205</v>
      </c>
      <c r="BK187" s="224">
        <f>SUM(BK188:BK196)</f>
        <v>0</v>
      </c>
    </row>
    <row r="188" s="2" customFormat="1" ht="21.75" customHeight="1">
      <c r="A188" s="39"/>
      <c r="B188" s="40"/>
      <c r="C188" s="227" t="s">
        <v>8</v>
      </c>
      <c r="D188" s="227" t="s">
        <v>208</v>
      </c>
      <c r="E188" s="228" t="s">
        <v>3739</v>
      </c>
      <c r="F188" s="229" t="s">
        <v>3740</v>
      </c>
      <c r="G188" s="230" t="s">
        <v>547</v>
      </c>
      <c r="H188" s="231">
        <v>6</v>
      </c>
      <c r="I188" s="232"/>
      <c r="J188" s="233">
        <f>ROUND(I188*H188,2)</f>
        <v>0</v>
      </c>
      <c r="K188" s="229" t="s">
        <v>212</v>
      </c>
      <c r="L188" s="45"/>
      <c r="M188" s="234" t="s">
        <v>1</v>
      </c>
      <c r="N188" s="235" t="s">
        <v>41</v>
      </c>
      <c r="O188" s="92"/>
      <c r="P188" s="236">
        <f>O188*H188</f>
        <v>0</v>
      </c>
      <c r="Q188" s="236">
        <v>0.00034000000000000002</v>
      </c>
      <c r="R188" s="236">
        <f>Q188*H188</f>
        <v>0.0020400000000000001</v>
      </c>
      <c r="S188" s="236">
        <v>0</v>
      </c>
      <c r="T188" s="237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8" t="s">
        <v>303</v>
      </c>
      <c r="AT188" s="238" t="s">
        <v>208</v>
      </c>
      <c r="AU188" s="238" t="s">
        <v>85</v>
      </c>
      <c r="AY188" s="18" t="s">
        <v>205</v>
      </c>
      <c r="BE188" s="239">
        <f>IF(N188="základní",J188,0)</f>
        <v>0</v>
      </c>
      <c r="BF188" s="239">
        <f>IF(N188="snížená",J188,0)</f>
        <v>0</v>
      </c>
      <c r="BG188" s="239">
        <f>IF(N188="zákl. přenesená",J188,0)</f>
        <v>0</v>
      </c>
      <c r="BH188" s="239">
        <f>IF(N188="sníž. přenesená",J188,0)</f>
        <v>0</v>
      </c>
      <c r="BI188" s="239">
        <f>IF(N188="nulová",J188,0)</f>
        <v>0</v>
      </c>
      <c r="BJ188" s="18" t="s">
        <v>83</v>
      </c>
      <c r="BK188" s="239">
        <f>ROUND(I188*H188,2)</f>
        <v>0</v>
      </c>
      <c r="BL188" s="18" t="s">
        <v>303</v>
      </c>
      <c r="BM188" s="238" t="s">
        <v>3741</v>
      </c>
    </row>
    <row r="189" s="2" customFormat="1">
      <c r="A189" s="39"/>
      <c r="B189" s="40"/>
      <c r="C189" s="41"/>
      <c r="D189" s="240" t="s">
        <v>216</v>
      </c>
      <c r="E189" s="41"/>
      <c r="F189" s="241" t="s">
        <v>3742</v>
      </c>
      <c r="G189" s="41"/>
      <c r="H189" s="41"/>
      <c r="I189" s="242"/>
      <c r="J189" s="41"/>
      <c r="K189" s="41"/>
      <c r="L189" s="45"/>
      <c r="M189" s="243"/>
      <c r="N189" s="244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216</v>
      </c>
      <c r="AU189" s="18" t="s">
        <v>85</v>
      </c>
    </row>
    <row r="190" s="13" customFormat="1">
      <c r="A190" s="13"/>
      <c r="B190" s="245"/>
      <c r="C190" s="246"/>
      <c r="D190" s="247" t="s">
        <v>218</v>
      </c>
      <c r="E190" s="248" t="s">
        <v>1</v>
      </c>
      <c r="F190" s="249" t="s">
        <v>3743</v>
      </c>
      <c r="G190" s="246"/>
      <c r="H190" s="248" t="s">
        <v>1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5" t="s">
        <v>218</v>
      </c>
      <c r="AU190" s="255" t="s">
        <v>85</v>
      </c>
      <c r="AV190" s="13" t="s">
        <v>83</v>
      </c>
      <c r="AW190" s="13" t="s">
        <v>32</v>
      </c>
      <c r="AX190" s="13" t="s">
        <v>76</v>
      </c>
      <c r="AY190" s="255" t="s">
        <v>205</v>
      </c>
    </row>
    <row r="191" s="13" customFormat="1">
      <c r="A191" s="13"/>
      <c r="B191" s="245"/>
      <c r="C191" s="246"/>
      <c r="D191" s="247" t="s">
        <v>218</v>
      </c>
      <c r="E191" s="248" t="s">
        <v>1</v>
      </c>
      <c r="F191" s="249" t="s">
        <v>3744</v>
      </c>
      <c r="G191" s="246"/>
      <c r="H191" s="248" t="s">
        <v>1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5" t="s">
        <v>218</v>
      </c>
      <c r="AU191" s="255" t="s">
        <v>85</v>
      </c>
      <c r="AV191" s="13" t="s">
        <v>83</v>
      </c>
      <c r="AW191" s="13" t="s">
        <v>32</v>
      </c>
      <c r="AX191" s="13" t="s">
        <v>76</v>
      </c>
      <c r="AY191" s="255" t="s">
        <v>205</v>
      </c>
    </row>
    <row r="192" s="13" customFormat="1">
      <c r="A192" s="13"/>
      <c r="B192" s="245"/>
      <c r="C192" s="246"/>
      <c r="D192" s="247" t="s">
        <v>218</v>
      </c>
      <c r="E192" s="248" t="s">
        <v>1</v>
      </c>
      <c r="F192" s="249" t="s">
        <v>222</v>
      </c>
      <c r="G192" s="246"/>
      <c r="H192" s="248" t="s">
        <v>1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5" t="s">
        <v>218</v>
      </c>
      <c r="AU192" s="255" t="s">
        <v>85</v>
      </c>
      <c r="AV192" s="13" t="s">
        <v>83</v>
      </c>
      <c r="AW192" s="13" t="s">
        <v>32</v>
      </c>
      <c r="AX192" s="13" t="s">
        <v>76</v>
      </c>
      <c r="AY192" s="255" t="s">
        <v>205</v>
      </c>
    </row>
    <row r="193" s="14" customFormat="1">
      <c r="A193" s="14"/>
      <c r="B193" s="256"/>
      <c r="C193" s="257"/>
      <c r="D193" s="247" t="s">
        <v>218</v>
      </c>
      <c r="E193" s="258" t="s">
        <v>1</v>
      </c>
      <c r="F193" s="259" t="s">
        <v>260</v>
      </c>
      <c r="G193" s="257"/>
      <c r="H193" s="260">
        <v>6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6" t="s">
        <v>218</v>
      </c>
      <c r="AU193" s="266" t="s">
        <v>85</v>
      </c>
      <c r="AV193" s="14" t="s">
        <v>85</v>
      </c>
      <c r="AW193" s="14" t="s">
        <v>32</v>
      </c>
      <c r="AX193" s="14" t="s">
        <v>76</v>
      </c>
      <c r="AY193" s="266" t="s">
        <v>205</v>
      </c>
    </row>
    <row r="194" s="15" customFormat="1">
      <c r="A194" s="15"/>
      <c r="B194" s="267"/>
      <c r="C194" s="268"/>
      <c r="D194" s="247" t="s">
        <v>218</v>
      </c>
      <c r="E194" s="269" t="s">
        <v>1</v>
      </c>
      <c r="F194" s="270" t="s">
        <v>229</v>
      </c>
      <c r="G194" s="268"/>
      <c r="H194" s="271">
        <v>6</v>
      </c>
      <c r="I194" s="272"/>
      <c r="J194" s="268"/>
      <c r="K194" s="268"/>
      <c r="L194" s="273"/>
      <c r="M194" s="274"/>
      <c r="N194" s="275"/>
      <c r="O194" s="275"/>
      <c r="P194" s="275"/>
      <c r="Q194" s="275"/>
      <c r="R194" s="275"/>
      <c r="S194" s="275"/>
      <c r="T194" s="276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77" t="s">
        <v>218</v>
      </c>
      <c r="AU194" s="277" t="s">
        <v>85</v>
      </c>
      <c r="AV194" s="15" t="s">
        <v>213</v>
      </c>
      <c r="AW194" s="15" t="s">
        <v>32</v>
      </c>
      <c r="AX194" s="15" t="s">
        <v>83</v>
      </c>
      <c r="AY194" s="277" t="s">
        <v>205</v>
      </c>
    </row>
    <row r="195" s="2" customFormat="1" ht="24.15" customHeight="1">
      <c r="A195" s="39"/>
      <c r="B195" s="40"/>
      <c r="C195" s="227" t="s">
        <v>250</v>
      </c>
      <c r="D195" s="227" t="s">
        <v>208</v>
      </c>
      <c r="E195" s="228" t="s">
        <v>3432</v>
      </c>
      <c r="F195" s="229" t="s">
        <v>3433</v>
      </c>
      <c r="G195" s="230" t="s">
        <v>357</v>
      </c>
      <c r="H195" s="231">
        <v>0.002</v>
      </c>
      <c r="I195" s="232"/>
      <c r="J195" s="233">
        <f>ROUND(I195*H195,2)</f>
        <v>0</v>
      </c>
      <c r="K195" s="229" t="s">
        <v>212</v>
      </c>
      <c r="L195" s="45"/>
      <c r="M195" s="234" t="s">
        <v>1</v>
      </c>
      <c r="N195" s="235" t="s">
        <v>41</v>
      </c>
      <c r="O195" s="92"/>
      <c r="P195" s="236">
        <f>O195*H195</f>
        <v>0</v>
      </c>
      <c r="Q195" s="236">
        <v>0</v>
      </c>
      <c r="R195" s="236">
        <f>Q195*H195</f>
        <v>0</v>
      </c>
      <c r="S195" s="236">
        <v>0</v>
      </c>
      <c r="T195" s="237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8" t="s">
        <v>303</v>
      </c>
      <c r="AT195" s="238" t="s">
        <v>208</v>
      </c>
      <c r="AU195" s="238" t="s">
        <v>85</v>
      </c>
      <c r="AY195" s="18" t="s">
        <v>205</v>
      </c>
      <c r="BE195" s="239">
        <f>IF(N195="základní",J195,0)</f>
        <v>0</v>
      </c>
      <c r="BF195" s="239">
        <f>IF(N195="snížená",J195,0)</f>
        <v>0</v>
      </c>
      <c r="BG195" s="239">
        <f>IF(N195="zákl. přenesená",J195,0)</f>
        <v>0</v>
      </c>
      <c r="BH195" s="239">
        <f>IF(N195="sníž. přenesená",J195,0)</f>
        <v>0</v>
      </c>
      <c r="BI195" s="239">
        <f>IF(N195="nulová",J195,0)</f>
        <v>0</v>
      </c>
      <c r="BJ195" s="18" t="s">
        <v>83</v>
      </c>
      <c r="BK195" s="239">
        <f>ROUND(I195*H195,2)</f>
        <v>0</v>
      </c>
      <c r="BL195" s="18" t="s">
        <v>303</v>
      </c>
      <c r="BM195" s="238" t="s">
        <v>3745</v>
      </c>
    </row>
    <row r="196" s="2" customFormat="1">
      <c r="A196" s="39"/>
      <c r="B196" s="40"/>
      <c r="C196" s="41"/>
      <c r="D196" s="240" t="s">
        <v>216</v>
      </c>
      <c r="E196" s="41"/>
      <c r="F196" s="241" t="s">
        <v>3435</v>
      </c>
      <c r="G196" s="41"/>
      <c r="H196" s="41"/>
      <c r="I196" s="242"/>
      <c r="J196" s="41"/>
      <c r="K196" s="41"/>
      <c r="L196" s="45"/>
      <c r="M196" s="243"/>
      <c r="N196" s="244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216</v>
      </c>
      <c r="AU196" s="18" t="s">
        <v>85</v>
      </c>
    </row>
    <row r="197" s="12" customFormat="1" ht="22.8" customHeight="1">
      <c r="A197" s="12"/>
      <c r="B197" s="211"/>
      <c r="C197" s="212"/>
      <c r="D197" s="213" t="s">
        <v>75</v>
      </c>
      <c r="E197" s="225" t="s">
        <v>3616</v>
      </c>
      <c r="F197" s="225" t="s">
        <v>3617</v>
      </c>
      <c r="G197" s="212"/>
      <c r="H197" s="212"/>
      <c r="I197" s="215"/>
      <c r="J197" s="226">
        <f>BK197</f>
        <v>0</v>
      </c>
      <c r="K197" s="212"/>
      <c r="L197" s="217"/>
      <c r="M197" s="218"/>
      <c r="N197" s="219"/>
      <c r="O197" s="219"/>
      <c r="P197" s="220">
        <f>SUM(P198:P214)</f>
        <v>0</v>
      </c>
      <c r="Q197" s="219"/>
      <c r="R197" s="220">
        <f>SUM(R198:R214)</f>
        <v>0.46779999999999999</v>
      </c>
      <c r="S197" s="219"/>
      <c r="T197" s="221">
        <f>SUM(T198:T214)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2" t="s">
        <v>85</v>
      </c>
      <c r="AT197" s="223" t="s">
        <v>75</v>
      </c>
      <c r="AU197" s="223" t="s">
        <v>83</v>
      </c>
      <c r="AY197" s="222" t="s">
        <v>205</v>
      </c>
      <c r="BK197" s="224">
        <f>SUM(BK198:BK214)</f>
        <v>0</v>
      </c>
    </row>
    <row r="198" s="2" customFormat="1" ht="33" customHeight="1">
      <c r="A198" s="39"/>
      <c r="B198" s="40"/>
      <c r="C198" s="227" t="s">
        <v>333</v>
      </c>
      <c r="D198" s="227" t="s">
        <v>208</v>
      </c>
      <c r="E198" s="228" t="s">
        <v>3746</v>
      </c>
      <c r="F198" s="229" t="s">
        <v>3747</v>
      </c>
      <c r="G198" s="230" t="s">
        <v>3145</v>
      </c>
      <c r="H198" s="231">
        <v>2</v>
      </c>
      <c r="I198" s="232"/>
      <c r="J198" s="233">
        <f>ROUND(I198*H198,2)</f>
        <v>0</v>
      </c>
      <c r="K198" s="229" t="s">
        <v>1</v>
      </c>
      <c r="L198" s="45"/>
      <c r="M198" s="234" t="s">
        <v>1</v>
      </c>
      <c r="N198" s="235" t="s">
        <v>41</v>
      </c>
      <c r="O198" s="92"/>
      <c r="P198" s="236">
        <f>O198*H198</f>
        <v>0</v>
      </c>
      <c r="Q198" s="236">
        <v>0.2339</v>
      </c>
      <c r="R198" s="236">
        <f>Q198*H198</f>
        <v>0.46779999999999999</v>
      </c>
      <c r="S198" s="236">
        <v>0</v>
      </c>
      <c r="T198" s="237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8" t="s">
        <v>303</v>
      </c>
      <c r="AT198" s="238" t="s">
        <v>208</v>
      </c>
      <c r="AU198" s="238" t="s">
        <v>85</v>
      </c>
      <c r="AY198" s="18" t="s">
        <v>205</v>
      </c>
      <c r="BE198" s="239">
        <f>IF(N198="základní",J198,0)</f>
        <v>0</v>
      </c>
      <c r="BF198" s="239">
        <f>IF(N198="snížená",J198,0)</f>
        <v>0</v>
      </c>
      <c r="BG198" s="239">
        <f>IF(N198="zákl. přenesená",J198,0)</f>
        <v>0</v>
      </c>
      <c r="BH198" s="239">
        <f>IF(N198="sníž. přenesená",J198,0)</f>
        <v>0</v>
      </c>
      <c r="BI198" s="239">
        <f>IF(N198="nulová",J198,0)</f>
        <v>0</v>
      </c>
      <c r="BJ198" s="18" t="s">
        <v>83</v>
      </c>
      <c r="BK198" s="239">
        <f>ROUND(I198*H198,2)</f>
        <v>0</v>
      </c>
      <c r="BL198" s="18" t="s">
        <v>303</v>
      </c>
      <c r="BM198" s="238" t="s">
        <v>3748</v>
      </c>
    </row>
    <row r="199" s="13" customFormat="1">
      <c r="A199" s="13"/>
      <c r="B199" s="245"/>
      <c r="C199" s="246"/>
      <c r="D199" s="247" t="s">
        <v>218</v>
      </c>
      <c r="E199" s="248" t="s">
        <v>1</v>
      </c>
      <c r="F199" s="249" t="s">
        <v>3743</v>
      </c>
      <c r="G199" s="246"/>
      <c r="H199" s="248" t="s">
        <v>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5" t="s">
        <v>218</v>
      </c>
      <c r="AU199" s="255" t="s">
        <v>85</v>
      </c>
      <c r="AV199" s="13" t="s">
        <v>83</v>
      </c>
      <c r="AW199" s="13" t="s">
        <v>32</v>
      </c>
      <c r="AX199" s="13" t="s">
        <v>76</v>
      </c>
      <c r="AY199" s="255" t="s">
        <v>205</v>
      </c>
    </row>
    <row r="200" s="13" customFormat="1">
      <c r="A200" s="13"/>
      <c r="B200" s="245"/>
      <c r="C200" s="246"/>
      <c r="D200" s="247" t="s">
        <v>218</v>
      </c>
      <c r="E200" s="248" t="s">
        <v>1</v>
      </c>
      <c r="F200" s="249" t="s">
        <v>3744</v>
      </c>
      <c r="G200" s="246"/>
      <c r="H200" s="248" t="s">
        <v>1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5" t="s">
        <v>218</v>
      </c>
      <c r="AU200" s="255" t="s">
        <v>85</v>
      </c>
      <c r="AV200" s="13" t="s">
        <v>83</v>
      </c>
      <c r="AW200" s="13" t="s">
        <v>32</v>
      </c>
      <c r="AX200" s="13" t="s">
        <v>76</v>
      </c>
      <c r="AY200" s="255" t="s">
        <v>205</v>
      </c>
    </row>
    <row r="201" s="13" customFormat="1">
      <c r="A201" s="13"/>
      <c r="B201" s="245"/>
      <c r="C201" s="246"/>
      <c r="D201" s="247" t="s">
        <v>218</v>
      </c>
      <c r="E201" s="248" t="s">
        <v>1</v>
      </c>
      <c r="F201" s="249" t="s">
        <v>3749</v>
      </c>
      <c r="G201" s="246"/>
      <c r="H201" s="248" t="s">
        <v>1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5" t="s">
        <v>218</v>
      </c>
      <c r="AU201" s="255" t="s">
        <v>85</v>
      </c>
      <c r="AV201" s="13" t="s">
        <v>83</v>
      </c>
      <c r="AW201" s="13" t="s">
        <v>32</v>
      </c>
      <c r="AX201" s="13" t="s">
        <v>76</v>
      </c>
      <c r="AY201" s="255" t="s">
        <v>205</v>
      </c>
    </row>
    <row r="202" s="13" customFormat="1">
      <c r="A202" s="13"/>
      <c r="B202" s="245"/>
      <c r="C202" s="246"/>
      <c r="D202" s="247" t="s">
        <v>218</v>
      </c>
      <c r="E202" s="248" t="s">
        <v>1</v>
      </c>
      <c r="F202" s="249" t="s">
        <v>3750</v>
      </c>
      <c r="G202" s="246"/>
      <c r="H202" s="248" t="s">
        <v>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5" t="s">
        <v>218</v>
      </c>
      <c r="AU202" s="255" t="s">
        <v>85</v>
      </c>
      <c r="AV202" s="13" t="s">
        <v>83</v>
      </c>
      <c r="AW202" s="13" t="s">
        <v>32</v>
      </c>
      <c r="AX202" s="13" t="s">
        <v>76</v>
      </c>
      <c r="AY202" s="255" t="s">
        <v>205</v>
      </c>
    </row>
    <row r="203" s="13" customFormat="1">
      <c r="A203" s="13"/>
      <c r="B203" s="245"/>
      <c r="C203" s="246"/>
      <c r="D203" s="247" t="s">
        <v>218</v>
      </c>
      <c r="E203" s="248" t="s">
        <v>1</v>
      </c>
      <c r="F203" s="249" t="s">
        <v>222</v>
      </c>
      <c r="G203" s="246"/>
      <c r="H203" s="248" t="s">
        <v>1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5" t="s">
        <v>218</v>
      </c>
      <c r="AU203" s="255" t="s">
        <v>85</v>
      </c>
      <c r="AV203" s="13" t="s">
        <v>83</v>
      </c>
      <c r="AW203" s="13" t="s">
        <v>32</v>
      </c>
      <c r="AX203" s="13" t="s">
        <v>76</v>
      </c>
      <c r="AY203" s="255" t="s">
        <v>205</v>
      </c>
    </row>
    <row r="204" s="14" customFormat="1">
      <c r="A204" s="14"/>
      <c r="B204" s="256"/>
      <c r="C204" s="257"/>
      <c r="D204" s="247" t="s">
        <v>218</v>
      </c>
      <c r="E204" s="258" t="s">
        <v>1</v>
      </c>
      <c r="F204" s="259" t="s">
        <v>85</v>
      </c>
      <c r="G204" s="257"/>
      <c r="H204" s="260">
        <v>2</v>
      </c>
      <c r="I204" s="261"/>
      <c r="J204" s="257"/>
      <c r="K204" s="257"/>
      <c r="L204" s="262"/>
      <c r="M204" s="263"/>
      <c r="N204" s="264"/>
      <c r="O204" s="264"/>
      <c r="P204" s="264"/>
      <c r="Q204" s="264"/>
      <c r="R204" s="264"/>
      <c r="S204" s="264"/>
      <c r="T204" s="26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6" t="s">
        <v>218</v>
      </c>
      <c r="AU204" s="266" t="s">
        <v>85</v>
      </c>
      <c r="AV204" s="14" t="s">
        <v>85</v>
      </c>
      <c r="AW204" s="14" t="s">
        <v>32</v>
      </c>
      <c r="AX204" s="14" t="s">
        <v>76</v>
      </c>
      <c r="AY204" s="266" t="s">
        <v>205</v>
      </c>
    </row>
    <row r="205" s="15" customFormat="1">
      <c r="A205" s="15"/>
      <c r="B205" s="267"/>
      <c r="C205" s="268"/>
      <c r="D205" s="247" t="s">
        <v>218</v>
      </c>
      <c r="E205" s="269" t="s">
        <v>1</v>
      </c>
      <c r="F205" s="270" t="s">
        <v>229</v>
      </c>
      <c r="G205" s="268"/>
      <c r="H205" s="271">
        <v>2</v>
      </c>
      <c r="I205" s="272"/>
      <c r="J205" s="268"/>
      <c r="K205" s="268"/>
      <c r="L205" s="273"/>
      <c r="M205" s="274"/>
      <c r="N205" s="275"/>
      <c r="O205" s="275"/>
      <c r="P205" s="275"/>
      <c r="Q205" s="275"/>
      <c r="R205" s="275"/>
      <c r="S205" s="275"/>
      <c r="T205" s="27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77" t="s">
        <v>218</v>
      </c>
      <c r="AU205" s="277" t="s">
        <v>85</v>
      </c>
      <c r="AV205" s="15" t="s">
        <v>213</v>
      </c>
      <c r="AW205" s="15" t="s">
        <v>32</v>
      </c>
      <c r="AX205" s="15" t="s">
        <v>83</v>
      </c>
      <c r="AY205" s="277" t="s">
        <v>205</v>
      </c>
    </row>
    <row r="206" s="2" customFormat="1" ht="16.5" customHeight="1">
      <c r="A206" s="39"/>
      <c r="B206" s="40"/>
      <c r="C206" s="227" t="s">
        <v>341</v>
      </c>
      <c r="D206" s="227" t="s">
        <v>208</v>
      </c>
      <c r="E206" s="228" t="s">
        <v>3751</v>
      </c>
      <c r="F206" s="229" t="s">
        <v>3752</v>
      </c>
      <c r="G206" s="230" t="s">
        <v>3753</v>
      </c>
      <c r="H206" s="231">
        <v>2</v>
      </c>
      <c r="I206" s="232"/>
      <c r="J206" s="233">
        <f>ROUND(I206*H206,2)</f>
        <v>0</v>
      </c>
      <c r="K206" s="229" t="s">
        <v>1</v>
      </c>
      <c r="L206" s="45"/>
      <c r="M206" s="234" t="s">
        <v>1</v>
      </c>
      <c r="N206" s="235" t="s">
        <v>41</v>
      </c>
      <c r="O206" s="92"/>
      <c r="P206" s="236">
        <f>O206*H206</f>
        <v>0</v>
      </c>
      <c r="Q206" s="236">
        <v>0</v>
      </c>
      <c r="R206" s="236">
        <f>Q206*H206</f>
        <v>0</v>
      </c>
      <c r="S206" s="236">
        <v>0</v>
      </c>
      <c r="T206" s="237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8" t="s">
        <v>213</v>
      </c>
      <c r="AT206" s="238" t="s">
        <v>208</v>
      </c>
      <c r="AU206" s="238" t="s">
        <v>85</v>
      </c>
      <c r="AY206" s="18" t="s">
        <v>205</v>
      </c>
      <c r="BE206" s="239">
        <f>IF(N206="základní",J206,0)</f>
        <v>0</v>
      </c>
      <c r="BF206" s="239">
        <f>IF(N206="snížená",J206,0)</f>
        <v>0</v>
      </c>
      <c r="BG206" s="239">
        <f>IF(N206="zákl. přenesená",J206,0)</f>
        <v>0</v>
      </c>
      <c r="BH206" s="239">
        <f>IF(N206="sníž. přenesená",J206,0)</f>
        <v>0</v>
      </c>
      <c r="BI206" s="239">
        <f>IF(N206="nulová",J206,0)</f>
        <v>0</v>
      </c>
      <c r="BJ206" s="18" t="s">
        <v>83</v>
      </c>
      <c r="BK206" s="239">
        <f>ROUND(I206*H206,2)</f>
        <v>0</v>
      </c>
      <c r="BL206" s="18" t="s">
        <v>213</v>
      </c>
      <c r="BM206" s="238" t="s">
        <v>3754</v>
      </c>
    </row>
    <row r="207" s="13" customFormat="1">
      <c r="A207" s="13"/>
      <c r="B207" s="245"/>
      <c r="C207" s="246"/>
      <c r="D207" s="247" t="s">
        <v>218</v>
      </c>
      <c r="E207" s="248" t="s">
        <v>1</v>
      </c>
      <c r="F207" s="249" t="s">
        <v>3755</v>
      </c>
      <c r="G207" s="246"/>
      <c r="H207" s="248" t="s">
        <v>1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5" t="s">
        <v>218</v>
      </c>
      <c r="AU207" s="255" t="s">
        <v>85</v>
      </c>
      <c r="AV207" s="13" t="s">
        <v>83</v>
      </c>
      <c r="AW207" s="13" t="s">
        <v>32</v>
      </c>
      <c r="AX207" s="13" t="s">
        <v>76</v>
      </c>
      <c r="AY207" s="255" t="s">
        <v>205</v>
      </c>
    </row>
    <row r="208" s="13" customFormat="1">
      <c r="A208" s="13"/>
      <c r="B208" s="245"/>
      <c r="C208" s="246"/>
      <c r="D208" s="247" t="s">
        <v>218</v>
      </c>
      <c r="E208" s="248" t="s">
        <v>1</v>
      </c>
      <c r="F208" s="249" t="s">
        <v>222</v>
      </c>
      <c r="G208" s="246"/>
      <c r="H208" s="248" t="s">
        <v>1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5" t="s">
        <v>218</v>
      </c>
      <c r="AU208" s="255" t="s">
        <v>85</v>
      </c>
      <c r="AV208" s="13" t="s">
        <v>83</v>
      </c>
      <c r="AW208" s="13" t="s">
        <v>32</v>
      </c>
      <c r="AX208" s="13" t="s">
        <v>76</v>
      </c>
      <c r="AY208" s="255" t="s">
        <v>205</v>
      </c>
    </row>
    <row r="209" s="13" customFormat="1">
      <c r="A209" s="13"/>
      <c r="B209" s="245"/>
      <c r="C209" s="246"/>
      <c r="D209" s="247" t="s">
        <v>218</v>
      </c>
      <c r="E209" s="248" t="s">
        <v>1</v>
      </c>
      <c r="F209" s="249" t="s">
        <v>3756</v>
      </c>
      <c r="G209" s="246"/>
      <c r="H209" s="248" t="s">
        <v>1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5" t="s">
        <v>218</v>
      </c>
      <c r="AU209" s="255" t="s">
        <v>85</v>
      </c>
      <c r="AV209" s="13" t="s">
        <v>83</v>
      </c>
      <c r="AW209" s="13" t="s">
        <v>32</v>
      </c>
      <c r="AX209" s="13" t="s">
        <v>76</v>
      </c>
      <c r="AY209" s="255" t="s">
        <v>205</v>
      </c>
    </row>
    <row r="210" s="13" customFormat="1">
      <c r="A210" s="13"/>
      <c r="B210" s="245"/>
      <c r="C210" s="246"/>
      <c r="D210" s="247" t="s">
        <v>218</v>
      </c>
      <c r="E210" s="248" t="s">
        <v>1</v>
      </c>
      <c r="F210" s="249" t="s">
        <v>3757</v>
      </c>
      <c r="G210" s="246"/>
      <c r="H210" s="248" t="s">
        <v>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5" t="s">
        <v>218</v>
      </c>
      <c r="AU210" s="255" t="s">
        <v>85</v>
      </c>
      <c r="AV210" s="13" t="s">
        <v>83</v>
      </c>
      <c r="AW210" s="13" t="s">
        <v>32</v>
      </c>
      <c r="AX210" s="13" t="s">
        <v>76</v>
      </c>
      <c r="AY210" s="255" t="s">
        <v>205</v>
      </c>
    </row>
    <row r="211" s="13" customFormat="1">
      <c r="A211" s="13"/>
      <c r="B211" s="245"/>
      <c r="C211" s="246"/>
      <c r="D211" s="247" t="s">
        <v>218</v>
      </c>
      <c r="E211" s="248" t="s">
        <v>1</v>
      </c>
      <c r="F211" s="249" t="s">
        <v>3758</v>
      </c>
      <c r="G211" s="246"/>
      <c r="H211" s="248" t="s">
        <v>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5" t="s">
        <v>218</v>
      </c>
      <c r="AU211" s="255" t="s">
        <v>85</v>
      </c>
      <c r="AV211" s="13" t="s">
        <v>83</v>
      </c>
      <c r="AW211" s="13" t="s">
        <v>32</v>
      </c>
      <c r="AX211" s="13" t="s">
        <v>76</v>
      </c>
      <c r="AY211" s="255" t="s">
        <v>205</v>
      </c>
    </row>
    <row r="212" s="14" customFormat="1">
      <c r="A212" s="14"/>
      <c r="B212" s="256"/>
      <c r="C212" s="257"/>
      <c r="D212" s="247" t="s">
        <v>218</v>
      </c>
      <c r="E212" s="258" t="s">
        <v>1</v>
      </c>
      <c r="F212" s="259" t="s">
        <v>85</v>
      </c>
      <c r="G212" s="257"/>
      <c r="H212" s="260">
        <v>2</v>
      </c>
      <c r="I212" s="261"/>
      <c r="J212" s="257"/>
      <c r="K212" s="257"/>
      <c r="L212" s="262"/>
      <c r="M212" s="263"/>
      <c r="N212" s="264"/>
      <c r="O212" s="264"/>
      <c r="P212" s="264"/>
      <c r="Q212" s="264"/>
      <c r="R212" s="264"/>
      <c r="S212" s="264"/>
      <c r="T212" s="265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6" t="s">
        <v>218</v>
      </c>
      <c r="AU212" s="266" t="s">
        <v>85</v>
      </c>
      <c r="AV212" s="14" t="s">
        <v>85</v>
      </c>
      <c r="AW212" s="14" t="s">
        <v>32</v>
      </c>
      <c r="AX212" s="14" t="s">
        <v>83</v>
      </c>
      <c r="AY212" s="266" t="s">
        <v>205</v>
      </c>
    </row>
    <row r="213" s="2" customFormat="1" ht="24.15" customHeight="1">
      <c r="A213" s="39"/>
      <c r="B213" s="40"/>
      <c r="C213" s="227" t="s">
        <v>303</v>
      </c>
      <c r="D213" s="227" t="s">
        <v>208</v>
      </c>
      <c r="E213" s="228" t="s">
        <v>3759</v>
      </c>
      <c r="F213" s="229" t="s">
        <v>3760</v>
      </c>
      <c r="G213" s="230" t="s">
        <v>357</v>
      </c>
      <c r="H213" s="231">
        <v>0.46800000000000003</v>
      </c>
      <c r="I213" s="232"/>
      <c r="J213" s="233">
        <f>ROUND(I213*H213,2)</f>
        <v>0</v>
      </c>
      <c r="K213" s="229" t="s">
        <v>212</v>
      </c>
      <c r="L213" s="45"/>
      <c r="M213" s="234" t="s">
        <v>1</v>
      </c>
      <c r="N213" s="235" t="s">
        <v>41</v>
      </c>
      <c r="O213" s="92"/>
      <c r="P213" s="236">
        <f>O213*H213</f>
        <v>0</v>
      </c>
      <c r="Q213" s="236">
        <v>0</v>
      </c>
      <c r="R213" s="236">
        <f>Q213*H213</f>
        <v>0</v>
      </c>
      <c r="S213" s="236">
        <v>0</v>
      </c>
      <c r="T213" s="237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8" t="s">
        <v>303</v>
      </c>
      <c r="AT213" s="238" t="s">
        <v>208</v>
      </c>
      <c r="AU213" s="238" t="s">
        <v>85</v>
      </c>
      <c r="AY213" s="18" t="s">
        <v>205</v>
      </c>
      <c r="BE213" s="239">
        <f>IF(N213="základní",J213,0)</f>
        <v>0</v>
      </c>
      <c r="BF213" s="239">
        <f>IF(N213="snížená",J213,0)</f>
        <v>0</v>
      </c>
      <c r="BG213" s="239">
        <f>IF(N213="zákl. přenesená",J213,0)</f>
        <v>0</v>
      </c>
      <c r="BH213" s="239">
        <f>IF(N213="sníž. přenesená",J213,0)</f>
        <v>0</v>
      </c>
      <c r="BI213" s="239">
        <f>IF(N213="nulová",J213,0)</f>
        <v>0</v>
      </c>
      <c r="BJ213" s="18" t="s">
        <v>83</v>
      </c>
      <c r="BK213" s="239">
        <f>ROUND(I213*H213,2)</f>
        <v>0</v>
      </c>
      <c r="BL213" s="18" t="s">
        <v>303</v>
      </c>
      <c r="BM213" s="238" t="s">
        <v>3761</v>
      </c>
    </row>
    <row r="214" s="2" customFormat="1">
      <c r="A214" s="39"/>
      <c r="B214" s="40"/>
      <c r="C214" s="41"/>
      <c r="D214" s="240" t="s">
        <v>216</v>
      </c>
      <c r="E214" s="41"/>
      <c r="F214" s="241" t="s">
        <v>3762</v>
      </c>
      <c r="G214" s="41"/>
      <c r="H214" s="41"/>
      <c r="I214" s="242"/>
      <c r="J214" s="41"/>
      <c r="K214" s="41"/>
      <c r="L214" s="45"/>
      <c r="M214" s="243"/>
      <c r="N214" s="244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216</v>
      </c>
      <c r="AU214" s="18" t="s">
        <v>85</v>
      </c>
    </row>
    <row r="215" s="12" customFormat="1" ht="22.8" customHeight="1">
      <c r="A215" s="12"/>
      <c r="B215" s="211"/>
      <c r="C215" s="212"/>
      <c r="D215" s="213" t="s">
        <v>75</v>
      </c>
      <c r="E215" s="225" t="s">
        <v>3763</v>
      </c>
      <c r="F215" s="225" t="s">
        <v>3764</v>
      </c>
      <c r="G215" s="212"/>
      <c r="H215" s="212"/>
      <c r="I215" s="215"/>
      <c r="J215" s="226">
        <f>BK215</f>
        <v>0</v>
      </c>
      <c r="K215" s="212"/>
      <c r="L215" s="217"/>
      <c r="M215" s="218"/>
      <c r="N215" s="219"/>
      <c r="O215" s="219"/>
      <c r="P215" s="220">
        <f>SUM(P216:P292)</f>
        <v>0</v>
      </c>
      <c r="Q215" s="219"/>
      <c r="R215" s="220">
        <f>SUM(R216:R292)</f>
        <v>0.17978000000000002</v>
      </c>
      <c r="S215" s="219"/>
      <c r="T215" s="221">
        <f>SUM(T216:T292)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22" t="s">
        <v>85</v>
      </c>
      <c r="AT215" s="223" t="s">
        <v>75</v>
      </c>
      <c r="AU215" s="223" t="s">
        <v>83</v>
      </c>
      <c r="AY215" s="222" t="s">
        <v>205</v>
      </c>
      <c r="BK215" s="224">
        <f>SUM(BK216:BK292)</f>
        <v>0</v>
      </c>
    </row>
    <row r="216" s="2" customFormat="1" ht="24.15" customHeight="1">
      <c r="A216" s="39"/>
      <c r="B216" s="40"/>
      <c r="C216" s="227" t="s">
        <v>353</v>
      </c>
      <c r="D216" s="227" t="s">
        <v>208</v>
      </c>
      <c r="E216" s="228" t="s">
        <v>3765</v>
      </c>
      <c r="F216" s="229" t="s">
        <v>3766</v>
      </c>
      <c r="G216" s="230" t="s">
        <v>255</v>
      </c>
      <c r="H216" s="231">
        <v>83</v>
      </c>
      <c r="I216" s="232"/>
      <c r="J216" s="233">
        <f>ROUND(I216*H216,2)</f>
        <v>0</v>
      </c>
      <c r="K216" s="229" t="s">
        <v>212</v>
      </c>
      <c r="L216" s="45"/>
      <c r="M216" s="234" t="s">
        <v>1</v>
      </c>
      <c r="N216" s="235" t="s">
        <v>41</v>
      </c>
      <c r="O216" s="92"/>
      <c r="P216" s="236">
        <f>O216*H216</f>
        <v>0</v>
      </c>
      <c r="Q216" s="236">
        <v>0.00050000000000000001</v>
      </c>
      <c r="R216" s="236">
        <f>Q216*H216</f>
        <v>0.041500000000000002</v>
      </c>
      <c r="S216" s="236">
        <v>0</v>
      </c>
      <c r="T216" s="237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8" t="s">
        <v>303</v>
      </c>
      <c r="AT216" s="238" t="s">
        <v>208</v>
      </c>
      <c r="AU216" s="238" t="s">
        <v>85</v>
      </c>
      <c r="AY216" s="18" t="s">
        <v>205</v>
      </c>
      <c r="BE216" s="239">
        <f>IF(N216="základní",J216,0)</f>
        <v>0</v>
      </c>
      <c r="BF216" s="239">
        <f>IF(N216="snížená",J216,0)</f>
        <v>0</v>
      </c>
      <c r="BG216" s="239">
        <f>IF(N216="zákl. přenesená",J216,0)</f>
        <v>0</v>
      </c>
      <c r="BH216" s="239">
        <f>IF(N216="sníž. přenesená",J216,0)</f>
        <v>0</v>
      </c>
      <c r="BI216" s="239">
        <f>IF(N216="nulová",J216,0)</f>
        <v>0</v>
      </c>
      <c r="BJ216" s="18" t="s">
        <v>83</v>
      </c>
      <c r="BK216" s="239">
        <f>ROUND(I216*H216,2)</f>
        <v>0</v>
      </c>
      <c r="BL216" s="18" t="s">
        <v>303</v>
      </c>
      <c r="BM216" s="238" t="s">
        <v>3767</v>
      </c>
    </row>
    <row r="217" s="2" customFormat="1">
      <c r="A217" s="39"/>
      <c r="B217" s="40"/>
      <c r="C217" s="41"/>
      <c r="D217" s="240" t="s">
        <v>216</v>
      </c>
      <c r="E217" s="41"/>
      <c r="F217" s="241" t="s">
        <v>3768</v>
      </c>
      <c r="G217" s="41"/>
      <c r="H217" s="41"/>
      <c r="I217" s="242"/>
      <c r="J217" s="41"/>
      <c r="K217" s="41"/>
      <c r="L217" s="45"/>
      <c r="M217" s="243"/>
      <c r="N217" s="244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216</v>
      </c>
      <c r="AU217" s="18" t="s">
        <v>85</v>
      </c>
    </row>
    <row r="218" s="13" customFormat="1">
      <c r="A218" s="13"/>
      <c r="B218" s="245"/>
      <c r="C218" s="246"/>
      <c r="D218" s="247" t="s">
        <v>218</v>
      </c>
      <c r="E218" s="248" t="s">
        <v>1</v>
      </c>
      <c r="F218" s="249" t="s">
        <v>3743</v>
      </c>
      <c r="G218" s="246"/>
      <c r="H218" s="248" t="s">
        <v>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5" t="s">
        <v>218</v>
      </c>
      <c r="AU218" s="255" t="s">
        <v>85</v>
      </c>
      <c r="AV218" s="13" t="s">
        <v>83</v>
      </c>
      <c r="AW218" s="13" t="s">
        <v>32</v>
      </c>
      <c r="AX218" s="13" t="s">
        <v>76</v>
      </c>
      <c r="AY218" s="255" t="s">
        <v>205</v>
      </c>
    </row>
    <row r="219" s="13" customFormat="1">
      <c r="A219" s="13"/>
      <c r="B219" s="245"/>
      <c r="C219" s="246"/>
      <c r="D219" s="247" t="s">
        <v>218</v>
      </c>
      <c r="E219" s="248" t="s">
        <v>1</v>
      </c>
      <c r="F219" s="249" t="s">
        <v>3744</v>
      </c>
      <c r="G219" s="246"/>
      <c r="H219" s="248" t="s">
        <v>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5" t="s">
        <v>218</v>
      </c>
      <c r="AU219" s="255" t="s">
        <v>85</v>
      </c>
      <c r="AV219" s="13" t="s">
        <v>83</v>
      </c>
      <c r="AW219" s="13" t="s">
        <v>32</v>
      </c>
      <c r="AX219" s="13" t="s">
        <v>76</v>
      </c>
      <c r="AY219" s="255" t="s">
        <v>205</v>
      </c>
    </row>
    <row r="220" s="13" customFormat="1">
      <c r="A220" s="13"/>
      <c r="B220" s="245"/>
      <c r="C220" s="246"/>
      <c r="D220" s="247" t="s">
        <v>218</v>
      </c>
      <c r="E220" s="248" t="s">
        <v>1</v>
      </c>
      <c r="F220" s="249" t="s">
        <v>222</v>
      </c>
      <c r="G220" s="246"/>
      <c r="H220" s="248" t="s">
        <v>1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5" t="s">
        <v>218</v>
      </c>
      <c r="AU220" s="255" t="s">
        <v>85</v>
      </c>
      <c r="AV220" s="13" t="s">
        <v>83</v>
      </c>
      <c r="AW220" s="13" t="s">
        <v>32</v>
      </c>
      <c r="AX220" s="13" t="s">
        <v>76</v>
      </c>
      <c r="AY220" s="255" t="s">
        <v>205</v>
      </c>
    </row>
    <row r="221" s="13" customFormat="1">
      <c r="A221" s="13"/>
      <c r="B221" s="245"/>
      <c r="C221" s="246"/>
      <c r="D221" s="247" t="s">
        <v>218</v>
      </c>
      <c r="E221" s="248" t="s">
        <v>1</v>
      </c>
      <c r="F221" s="249" t="s">
        <v>3769</v>
      </c>
      <c r="G221" s="246"/>
      <c r="H221" s="248" t="s">
        <v>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5" t="s">
        <v>218</v>
      </c>
      <c r="AU221" s="255" t="s">
        <v>85</v>
      </c>
      <c r="AV221" s="13" t="s">
        <v>83</v>
      </c>
      <c r="AW221" s="13" t="s">
        <v>32</v>
      </c>
      <c r="AX221" s="13" t="s">
        <v>76</v>
      </c>
      <c r="AY221" s="255" t="s">
        <v>205</v>
      </c>
    </row>
    <row r="222" s="13" customFormat="1">
      <c r="A222" s="13"/>
      <c r="B222" s="245"/>
      <c r="C222" s="246"/>
      <c r="D222" s="247" t="s">
        <v>218</v>
      </c>
      <c r="E222" s="248" t="s">
        <v>1</v>
      </c>
      <c r="F222" s="249" t="s">
        <v>3770</v>
      </c>
      <c r="G222" s="246"/>
      <c r="H222" s="248" t="s">
        <v>1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5" t="s">
        <v>218</v>
      </c>
      <c r="AU222" s="255" t="s">
        <v>85</v>
      </c>
      <c r="AV222" s="13" t="s">
        <v>83</v>
      </c>
      <c r="AW222" s="13" t="s">
        <v>32</v>
      </c>
      <c r="AX222" s="13" t="s">
        <v>76</v>
      </c>
      <c r="AY222" s="255" t="s">
        <v>205</v>
      </c>
    </row>
    <row r="223" s="13" customFormat="1">
      <c r="A223" s="13"/>
      <c r="B223" s="245"/>
      <c r="C223" s="246"/>
      <c r="D223" s="247" t="s">
        <v>218</v>
      </c>
      <c r="E223" s="248" t="s">
        <v>1</v>
      </c>
      <c r="F223" s="249" t="s">
        <v>222</v>
      </c>
      <c r="G223" s="246"/>
      <c r="H223" s="248" t="s">
        <v>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5" t="s">
        <v>218</v>
      </c>
      <c r="AU223" s="255" t="s">
        <v>85</v>
      </c>
      <c r="AV223" s="13" t="s">
        <v>83</v>
      </c>
      <c r="AW223" s="13" t="s">
        <v>32</v>
      </c>
      <c r="AX223" s="13" t="s">
        <v>76</v>
      </c>
      <c r="AY223" s="255" t="s">
        <v>205</v>
      </c>
    </row>
    <row r="224" s="14" customFormat="1">
      <c r="A224" s="14"/>
      <c r="B224" s="256"/>
      <c r="C224" s="257"/>
      <c r="D224" s="247" t="s">
        <v>218</v>
      </c>
      <c r="E224" s="258" t="s">
        <v>1</v>
      </c>
      <c r="F224" s="259" t="s">
        <v>3771</v>
      </c>
      <c r="G224" s="257"/>
      <c r="H224" s="260">
        <v>83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6" t="s">
        <v>218</v>
      </c>
      <c r="AU224" s="266" t="s">
        <v>85</v>
      </c>
      <c r="AV224" s="14" t="s">
        <v>85</v>
      </c>
      <c r="AW224" s="14" t="s">
        <v>32</v>
      </c>
      <c r="AX224" s="14" t="s">
        <v>76</v>
      </c>
      <c r="AY224" s="266" t="s">
        <v>205</v>
      </c>
    </row>
    <row r="225" s="15" customFormat="1">
      <c r="A225" s="15"/>
      <c r="B225" s="267"/>
      <c r="C225" s="268"/>
      <c r="D225" s="247" t="s">
        <v>218</v>
      </c>
      <c r="E225" s="269" t="s">
        <v>1</v>
      </c>
      <c r="F225" s="270" t="s">
        <v>229</v>
      </c>
      <c r="G225" s="268"/>
      <c r="H225" s="271">
        <v>83</v>
      </c>
      <c r="I225" s="272"/>
      <c r="J225" s="268"/>
      <c r="K225" s="268"/>
      <c r="L225" s="273"/>
      <c r="M225" s="274"/>
      <c r="N225" s="275"/>
      <c r="O225" s="275"/>
      <c r="P225" s="275"/>
      <c r="Q225" s="275"/>
      <c r="R225" s="275"/>
      <c r="S225" s="275"/>
      <c r="T225" s="27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7" t="s">
        <v>218</v>
      </c>
      <c r="AU225" s="277" t="s">
        <v>85</v>
      </c>
      <c r="AV225" s="15" t="s">
        <v>213</v>
      </c>
      <c r="AW225" s="15" t="s">
        <v>32</v>
      </c>
      <c r="AX225" s="15" t="s">
        <v>83</v>
      </c>
      <c r="AY225" s="277" t="s">
        <v>205</v>
      </c>
    </row>
    <row r="226" s="2" customFormat="1" ht="24.15" customHeight="1">
      <c r="A226" s="39"/>
      <c r="B226" s="40"/>
      <c r="C226" s="227" t="s">
        <v>365</v>
      </c>
      <c r="D226" s="227" t="s">
        <v>208</v>
      </c>
      <c r="E226" s="228" t="s">
        <v>3772</v>
      </c>
      <c r="F226" s="229" t="s">
        <v>3773</v>
      </c>
      <c r="G226" s="230" t="s">
        <v>255</v>
      </c>
      <c r="H226" s="231">
        <v>14</v>
      </c>
      <c r="I226" s="232"/>
      <c r="J226" s="233">
        <f>ROUND(I226*H226,2)</f>
        <v>0</v>
      </c>
      <c r="K226" s="229" t="s">
        <v>212</v>
      </c>
      <c r="L226" s="45"/>
      <c r="M226" s="234" t="s">
        <v>1</v>
      </c>
      <c r="N226" s="235" t="s">
        <v>41</v>
      </c>
      <c r="O226" s="92"/>
      <c r="P226" s="236">
        <f>O226*H226</f>
        <v>0</v>
      </c>
      <c r="Q226" s="236">
        <v>0.00060999999999999997</v>
      </c>
      <c r="R226" s="236">
        <f>Q226*H226</f>
        <v>0.008539999999999999</v>
      </c>
      <c r="S226" s="236">
        <v>0</v>
      </c>
      <c r="T226" s="237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8" t="s">
        <v>303</v>
      </c>
      <c r="AT226" s="238" t="s">
        <v>208</v>
      </c>
      <c r="AU226" s="238" t="s">
        <v>85</v>
      </c>
      <c r="AY226" s="18" t="s">
        <v>205</v>
      </c>
      <c r="BE226" s="239">
        <f>IF(N226="základní",J226,0)</f>
        <v>0</v>
      </c>
      <c r="BF226" s="239">
        <f>IF(N226="snížená",J226,0)</f>
        <v>0</v>
      </c>
      <c r="BG226" s="239">
        <f>IF(N226="zákl. přenesená",J226,0)</f>
        <v>0</v>
      </c>
      <c r="BH226" s="239">
        <f>IF(N226="sníž. přenesená",J226,0)</f>
        <v>0</v>
      </c>
      <c r="BI226" s="239">
        <f>IF(N226="nulová",J226,0)</f>
        <v>0</v>
      </c>
      <c r="BJ226" s="18" t="s">
        <v>83</v>
      </c>
      <c r="BK226" s="239">
        <f>ROUND(I226*H226,2)</f>
        <v>0</v>
      </c>
      <c r="BL226" s="18" t="s">
        <v>303</v>
      </c>
      <c r="BM226" s="238" t="s">
        <v>3774</v>
      </c>
    </row>
    <row r="227" s="2" customFormat="1">
      <c r="A227" s="39"/>
      <c r="B227" s="40"/>
      <c r="C227" s="41"/>
      <c r="D227" s="240" t="s">
        <v>216</v>
      </c>
      <c r="E227" s="41"/>
      <c r="F227" s="241" t="s">
        <v>3775</v>
      </c>
      <c r="G227" s="41"/>
      <c r="H227" s="41"/>
      <c r="I227" s="242"/>
      <c r="J227" s="41"/>
      <c r="K227" s="41"/>
      <c r="L227" s="45"/>
      <c r="M227" s="243"/>
      <c r="N227" s="244"/>
      <c r="O227" s="92"/>
      <c r="P227" s="92"/>
      <c r="Q227" s="92"/>
      <c r="R227" s="92"/>
      <c r="S227" s="92"/>
      <c r="T227" s="93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216</v>
      </c>
      <c r="AU227" s="18" t="s">
        <v>85</v>
      </c>
    </row>
    <row r="228" s="13" customFormat="1">
      <c r="A228" s="13"/>
      <c r="B228" s="245"/>
      <c r="C228" s="246"/>
      <c r="D228" s="247" t="s">
        <v>218</v>
      </c>
      <c r="E228" s="248" t="s">
        <v>1</v>
      </c>
      <c r="F228" s="249" t="s">
        <v>3743</v>
      </c>
      <c r="G228" s="246"/>
      <c r="H228" s="248" t="s">
        <v>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5" t="s">
        <v>218</v>
      </c>
      <c r="AU228" s="255" t="s">
        <v>85</v>
      </c>
      <c r="AV228" s="13" t="s">
        <v>83</v>
      </c>
      <c r="AW228" s="13" t="s">
        <v>32</v>
      </c>
      <c r="AX228" s="13" t="s">
        <v>76</v>
      </c>
      <c r="AY228" s="255" t="s">
        <v>205</v>
      </c>
    </row>
    <row r="229" s="13" customFormat="1">
      <c r="A229" s="13"/>
      <c r="B229" s="245"/>
      <c r="C229" s="246"/>
      <c r="D229" s="247" t="s">
        <v>218</v>
      </c>
      <c r="E229" s="248" t="s">
        <v>1</v>
      </c>
      <c r="F229" s="249" t="s">
        <v>3744</v>
      </c>
      <c r="G229" s="246"/>
      <c r="H229" s="248" t="s">
        <v>1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5" t="s">
        <v>218</v>
      </c>
      <c r="AU229" s="255" t="s">
        <v>85</v>
      </c>
      <c r="AV229" s="13" t="s">
        <v>83</v>
      </c>
      <c r="AW229" s="13" t="s">
        <v>32</v>
      </c>
      <c r="AX229" s="13" t="s">
        <v>76</v>
      </c>
      <c r="AY229" s="255" t="s">
        <v>205</v>
      </c>
    </row>
    <row r="230" s="13" customFormat="1">
      <c r="A230" s="13"/>
      <c r="B230" s="245"/>
      <c r="C230" s="246"/>
      <c r="D230" s="247" t="s">
        <v>218</v>
      </c>
      <c r="E230" s="248" t="s">
        <v>1</v>
      </c>
      <c r="F230" s="249" t="s">
        <v>222</v>
      </c>
      <c r="G230" s="246"/>
      <c r="H230" s="248" t="s">
        <v>1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5" t="s">
        <v>218</v>
      </c>
      <c r="AU230" s="255" t="s">
        <v>85</v>
      </c>
      <c r="AV230" s="13" t="s">
        <v>83</v>
      </c>
      <c r="AW230" s="13" t="s">
        <v>32</v>
      </c>
      <c r="AX230" s="13" t="s">
        <v>76</v>
      </c>
      <c r="AY230" s="255" t="s">
        <v>205</v>
      </c>
    </row>
    <row r="231" s="13" customFormat="1">
      <c r="A231" s="13"/>
      <c r="B231" s="245"/>
      <c r="C231" s="246"/>
      <c r="D231" s="247" t="s">
        <v>218</v>
      </c>
      <c r="E231" s="248" t="s">
        <v>1</v>
      </c>
      <c r="F231" s="249" t="s">
        <v>3769</v>
      </c>
      <c r="G231" s="246"/>
      <c r="H231" s="248" t="s">
        <v>1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5" t="s">
        <v>218</v>
      </c>
      <c r="AU231" s="255" t="s">
        <v>85</v>
      </c>
      <c r="AV231" s="13" t="s">
        <v>83</v>
      </c>
      <c r="AW231" s="13" t="s">
        <v>32</v>
      </c>
      <c r="AX231" s="13" t="s">
        <v>76</v>
      </c>
      <c r="AY231" s="255" t="s">
        <v>205</v>
      </c>
    </row>
    <row r="232" s="13" customFormat="1">
      <c r="A232" s="13"/>
      <c r="B232" s="245"/>
      <c r="C232" s="246"/>
      <c r="D232" s="247" t="s">
        <v>218</v>
      </c>
      <c r="E232" s="248" t="s">
        <v>1</v>
      </c>
      <c r="F232" s="249" t="s">
        <v>3770</v>
      </c>
      <c r="G232" s="246"/>
      <c r="H232" s="248" t="s">
        <v>1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5" t="s">
        <v>218</v>
      </c>
      <c r="AU232" s="255" t="s">
        <v>85</v>
      </c>
      <c r="AV232" s="13" t="s">
        <v>83</v>
      </c>
      <c r="AW232" s="13" t="s">
        <v>32</v>
      </c>
      <c r="AX232" s="13" t="s">
        <v>76</v>
      </c>
      <c r="AY232" s="255" t="s">
        <v>205</v>
      </c>
    </row>
    <row r="233" s="13" customFormat="1">
      <c r="A233" s="13"/>
      <c r="B233" s="245"/>
      <c r="C233" s="246"/>
      <c r="D233" s="247" t="s">
        <v>218</v>
      </c>
      <c r="E233" s="248" t="s">
        <v>1</v>
      </c>
      <c r="F233" s="249" t="s">
        <v>222</v>
      </c>
      <c r="G233" s="246"/>
      <c r="H233" s="248" t="s">
        <v>1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5" t="s">
        <v>218</v>
      </c>
      <c r="AU233" s="255" t="s">
        <v>85</v>
      </c>
      <c r="AV233" s="13" t="s">
        <v>83</v>
      </c>
      <c r="AW233" s="13" t="s">
        <v>32</v>
      </c>
      <c r="AX233" s="13" t="s">
        <v>76</v>
      </c>
      <c r="AY233" s="255" t="s">
        <v>205</v>
      </c>
    </row>
    <row r="234" s="14" customFormat="1">
      <c r="A234" s="14"/>
      <c r="B234" s="256"/>
      <c r="C234" s="257"/>
      <c r="D234" s="247" t="s">
        <v>218</v>
      </c>
      <c r="E234" s="258" t="s">
        <v>1</v>
      </c>
      <c r="F234" s="259" t="s">
        <v>3776</v>
      </c>
      <c r="G234" s="257"/>
      <c r="H234" s="260">
        <v>14</v>
      </c>
      <c r="I234" s="261"/>
      <c r="J234" s="257"/>
      <c r="K234" s="257"/>
      <c r="L234" s="262"/>
      <c r="M234" s="263"/>
      <c r="N234" s="264"/>
      <c r="O234" s="264"/>
      <c r="P234" s="264"/>
      <c r="Q234" s="264"/>
      <c r="R234" s="264"/>
      <c r="S234" s="264"/>
      <c r="T234" s="26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6" t="s">
        <v>218</v>
      </c>
      <c r="AU234" s="266" t="s">
        <v>85</v>
      </c>
      <c r="AV234" s="14" t="s">
        <v>85</v>
      </c>
      <c r="AW234" s="14" t="s">
        <v>32</v>
      </c>
      <c r="AX234" s="14" t="s">
        <v>76</v>
      </c>
      <c r="AY234" s="266" t="s">
        <v>205</v>
      </c>
    </row>
    <row r="235" s="15" customFormat="1">
      <c r="A235" s="15"/>
      <c r="B235" s="267"/>
      <c r="C235" s="268"/>
      <c r="D235" s="247" t="s">
        <v>218</v>
      </c>
      <c r="E235" s="269" t="s">
        <v>1</v>
      </c>
      <c r="F235" s="270" t="s">
        <v>229</v>
      </c>
      <c r="G235" s="268"/>
      <c r="H235" s="271">
        <v>14</v>
      </c>
      <c r="I235" s="272"/>
      <c r="J235" s="268"/>
      <c r="K235" s="268"/>
      <c r="L235" s="273"/>
      <c r="M235" s="274"/>
      <c r="N235" s="275"/>
      <c r="O235" s="275"/>
      <c r="P235" s="275"/>
      <c r="Q235" s="275"/>
      <c r="R235" s="275"/>
      <c r="S235" s="275"/>
      <c r="T235" s="276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7" t="s">
        <v>218</v>
      </c>
      <c r="AU235" s="277" t="s">
        <v>85</v>
      </c>
      <c r="AV235" s="15" t="s">
        <v>213</v>
      </c>
      <c r="AW235" s="15" t="s">
        <v>32</v>
      </c>
      <c r="AX235" s="15" t="s">
        <v>83</v>
      </c>
      <c r="AY235" s="277" t="s">
        <v>205</v>
      </c>
    </row>
    <row r="236" s="2" customFormat="1" ht="24.15" customHeight="1">
      <c r="A236" s="39"/>
      <c r="B236" s="40"/>
      <c r="C236" s="227" t="s">
        <v>372</v>
      </c>
      <c r="D236" s="227" t="s">
        <v>208</v>
      </c>
      <c r="E236" s="228" t="s">
        <v>3777</v>
      </c>
      <c r="F236" s="229" t="s">
        <v>3778</v>
      </c>
      <c r="G236" s="230" t="s">
        <v>255</v>
      </c>
      <c r="H236" s="231">
        <v>20</v>
      </c>
      <c r="I236" s="232"/>
      <c r="J236" s="233">
        <f>ROUND(I236*H236,2)</f>
        <v>0</v>
      </c>
      <c r="K236" s="229" t="s">
        <v>212</v>
      </c>
      <c r="L236" s="45"/>
      <c r="M236" s="234" t="s">
        <v>1</v>
      </c>
      <c r="N236" s="235" t="s">
        <v>41</v>
      </c>
      <c r="O236" s="92"/>
      <c r="P236" s="236">
        <f>O236*H236</f>
        <v>0</v>
      </c>
      <c r="Q236" s="236">
        <v>0.00093999999999999997</v>
      </c>
      <c r="R236" s="236">
        <f>Q236*H236</f>
        <v>0.018800000000000001</v>
      </c>
      <c r="S236" s="236">
        <v>0</v>
      </c>
      <c r="T236" s="237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8" t="s">
        <v>303</v>
      </c>
      <c r="AT236" s="238" t="s">
        <v>208</v>
      </c>
      <c r="AU236" s="238" t="s">
        <v>85</v>
      </c>
      <c r="AY236" s="18" t="s">
        <v>205</v>
      </c>
      <c r="BE236" s="239">
        <f>IF(N236="základní",J236,0)</f>
        <v>0</v>
      </c>
      <c r="BF236" s="239">
        <f>IF(N236="snížená",J236,0)</f>
        <v>0</v>
      </c>
      <c r="BG236" s="239">
        <f>IF(N236="zákl. přenesená",J236,0)</f>
        <v>0</v>
      </c>
      <c r="BH236" s="239">
        <f>IF(N236="sníž. přenesená",J236,0)</f>
        <v>0</v>
      </c>
      <c r="BI236" s="239">
        <f>IF(N236="nulová",J236,0)</f>
        <v>0</v>
      </c>
      <c r="BJ236" s="18" t="s">
        <v>83</v>
      </c>
      <c r="BK236" s="239">
        <f>ROUND(I236*H236,2)</f>
        <v>0</v>
      </c>
      <c r="BL236" s="18" t="s">
        <v>303</v>
      </c>
      <c r="BM236" s="238" t="s">
        <v>3779</v>
      </c>
    </row>
    <row r="237" s="2" customFormat="1">
      <c r="A237" s="39"/>
      <c r="B237" s="40"/>
      <c r="C237" s="41"/>
      <c r="D237" s="240" t="s">
        <v>216</v>
      </c>
      <c r="E237" s="41"/>
      <c r="F237" s="241" t="s">
        <v>3780</v>
      </c>
      <c r="G237" s="41"/>
      <c r="H237" s="41"/>
      <c r="I237" s="242"/>
      <c r="J237" s="41"/>
      <c r="K237" s="41"/>
      <c r="L237" s="45"/>
      <c r="M237" s="243"/>
      <c r="N237" s="244"/>
      <c r="O237" s="92"/>
      <c r="P237" s="92"/>
      <c r="Q237" s="92"/>
      <c r="R237" s="92"/>
      <c r="S237" s="92"/>
      <c r="T237" s="93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216</v>
      </c>
      <c r="AU237" s="18" t="s">
        <v>85</v>
      </c>
    </row>
    <row r="238" s="13" customFormat="1">
      <c r="A238" s="13"/>
      <c r="B238" s="245"/>
      <c r="C238" s="246"/>
      <c r="D238" s="247" t="s">
        <v>218</v>
      </c>
      <c r="E238" s="248" t="s">
        <v>1</v>
      </c>
      <c r="F238" s="249" t="s">
        <v>3743</v>
      </c>
      <c r="G238" s="246"/>
      <c r="H238" s="248" t="s">
        <v>1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5" t="s">
        <v>218</v>
      </c>
      <c r="AU238" s="255" t="s">
        <v>85</v>
      </c>
      <c r="AV238" s="13" t="s">
        <v>83</v>
      </c>
      <c r="AW238" s="13" t="s">
        <v>32</v>
      </c>
      <c r="AX238" s="13" t="s">
        <v>76</v>
      </c>
      <c r="AY238" s="255" t="s">
        <v>205</v>
      </c>
    </row>
    <row r="239" s="13" customFormat="1">
      <c r="A239" s="13"/>
      <c r="B239" s="245"/>
      <c r="C239" s="246"/>
      <c r="D239" s="247" t="s">
        <v>218</v>
      </c>
      <c r="E239" s="248" t="s">
        <v>1</v>
      </c>
      <c r="F239" s="249" t="s">
        <v>3744</v>
      </c>
      <c r="G239" s="246"/>
      <c r="H239" s="248" t="s">
        <v>1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5" t="s">
        <v>218</v>
      </c>
      <c r="AU239" s="255" t="s">
        <v>85</v>
      </c>
      <c r="AV239" s="13" t="s">
        <v>83</v>
      </c>
      <c r="AW239" s="13" t="s">
        <v>32</v>
      </c>
      <c r="AX239" s="13" t="s">
        <v>76</v>
      </c>
      <c r="AY239" s="255" t="s">
        <v>205</v>
      </c>
    </row>
    <row r="240" s="13" customFormat="1">
      <c r="A240" s="13"/>
      <c r="B240" s="245"/>
      <c r="C240" s="246"/>
      <c r="D240" s="247" t="s">
        <v>218</v>
      </c>
      <c r="E240" s="248" t="s">
        <v>1</v>
      </c>
      <c r="F240" s="249" t="s">
        <v>222</v>
      </c>
      <c r="G240" s="246"/>
      <c r="H240" s="248" t="s">
        <v>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5" t="s">
        <v>218</v>
      </c>
      <c r="AU240" s="255" t="s">
        <v>85</v>
      </c>
      <c r="AV240" s="13" t="s">
        <v>83</v>
      </c>
      <c r="AW240" s="13" t="s">
        <v>32</v>
      </c>
      <c r="AX240" s="13" t="s">
        <v>76</v>
      </c>
      <c r="AY240" s="255" t="s">
        <v>205</v>
      </c>
    </row>
    <row r="241" s="13" customFormat="1">
      <c r="A241" s="13"/>
      <c r="B241" s="245"/>
      <c r="C241" s="246"/>
      <c r="D241" s="247" t="s">
        <v>218</v>
      </c>
      <c r="E241" s="248" t="s">
        <v>1</v>
      </c>
      <c r="F241" s="249" t="s">
        <v>3769</v>
      </c>
      <c r="G241" s="246"/>
      <c r="H241" s="248" t="s">
        <v>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5" t="s">
        <v>218</v>
      </c>
      <c r="AU241" s="255" t="s">
        <v>85</v>
      </c>
      <c r="AV241" s="13" t="s">
        <v>83</v>
      </c>
      <c r="AW241" s="13" t="s">
        <v>32</v>
      </c>
      <c r="AX241" s="13" t="s">
        <v>76</v>
      </c>
      <c r="AY241" s="255" t="s">
        <v>205</v>
      </c>
    </row>
    <row r="242" s="13" customFormat="1">
      <c r="A242" s="13"/>
      <c r="B242" s="245"/>
      <c r="C242" s="246"/>
      <c r="D242" s="247" t="s">
        <v>218</v>
      </c>
      <c r="E242" s="248" t="s">
        <v>1</v>
      </c>
      <c r="F242" s="249" t="s">
        <v>3770</v>
      </c>
      <c r="G242" s="246"/>
      <c r="H242" s="248" t="s">
        <v>1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5" t="s">
        <v>218</v>
      </c>
      <c r="AU242" s="255" t="s">
        <v>85</v>
      </c>
      <c r="AV242" s="13" t="s">
        <v>83</v>
      </c>
      <c r="AW242" s="13" t="s">
        <v>32</v>
      </c>
      <c r="AX242" s="13" t="s">
        <v>76</v>
      </c>
      <c r="AY242" s="255" t="s">
        <v>205</v>
      </c>
    </row>
    <row r="243" s="13" customFormat="1">
      <c r="A243" s="13"/>
      <c r="B243" s="245"/>
      <c r="C243" s="246"/>
      <c r="D243" s="247" t="s">
        <v>218</v>
      </c>
      <c r="E243" s="248" t="s">
        <v>1</v>
      </c>
      <c r="F243" s="249" t="s">
        <v>222</v>
      </c>
      <c r="G243" s="246"/>
      <c r="H243" s="248" t="s">
        <v>1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5" t="s">
        <v>218</v>
      </c>
      <c r="AU243" s="255" t="s">
        <v>85</v>
      </c>
      <c r="AV243" s="13" t="s">
        <v>83</v>
      </c>
      <c r="AW243" s="13" t="s">
        <v>32</v>
      </c>
      <c r="AX243" s="13" t="s">
        <v>76</v>
      </c>
      <c r="AY243" s="255" t="s">
        <v>205</v>
      </c>
    </row>
    <row r="244" s="14" customFormat="1">
      <c r="A244" s="14"/>
      <c r="B244" s="256"/>
      <c r="C244" s="257"/>
      <c r="D244" s="247" t="s">
        <v>218</v>
      </c>
      <c r="E244" s="258" t="s">
        <v>1</v>
      </c>
      <c r="F244" s="259" t="s">
        <v>3781</v>
      </c>
      <c r="G244" s="257"/>
      <c r="H244" s="260">
        <v>20</v>
      </c>
      <c r="I244" s="261"/>
      <c r="J244" s="257"/>
      <c r="K244" s="257"/>
      <c r="L244" s="262"/>
      <c r="M244" s="263"/>
      <c r="N244" s="264"/>
      <c r="O244" s="264"/>
      <c r="P244" s="264"/>
      <c r="Q244" s="264"/>
      <c r="R244" s="264"/>
      <c r="S244" s="264"/>
      <c r="T244" s="26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6" t="s">
        <v>218</v>
      </c>
      <c r="AU244" s="266" t="s">
        <v>85</v>
      </c>
      <c r="AV244" s="14" t="s">
        <v>85</v>
      </c>
      <c r="AW244" s="14" t="s">
        <v>32</v>
      </c>
      <c r="AX244" s="14" t="s">
        <v>76</v>
      </c>
      <c r="AY244" s="266" t="s">
        <v>205</v>
      </c>
    </row>
    <row r="245" s="15" customFormat="1">
      <c r="A245" s="15"/>
      <c r="B245" s="267"/>
      <c r="C245" s="268"/>
      <c r="D245" s="247" t="s">
        <v>218</v>
      </c>
      <c r="E245" s="269" t="s">
        <v>1</v>
      </c>
      <c r="F245" s="270" t="s">
        <v>229</v>
      </c>
      <c r="G245" s="268"/>
      <c r="H245" s="271">
        <v>20</v>
      </c>
      <c r="I245" s="272"/>
      <c r="J245" s="268"/>
      <c r="K245" s="268"/>
      <c r="L245" s="273"/>
      <c r="M245" s="274"/>
      <c r="N245" s="275"/>
      <c r="O245" s="275"/>
      <c r="P245" s="275"/>
      <c r="Q245" s="275"/>
      <c r="R245" s="275"/>
      <c r="S245" s="275"/>
      <c r="T245" s="27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7" t="s">
        <v>218</v>
      </c>
      <c r="AU245" s="277" t="s">
        <v>85</v>
      </c>
      <c r="AV245" s="15" t="s">
        <v>213</v>
      </c>
      <c r="AW245" s="15" t="s">
        <v>32</v>
      </c>
      <c r="AX245" s="15" t="s">
        <v>83</v>
      </c>
      <c r="AY245" s="277" t="s">
        <v>205</v>
      </c>
    </row>
    <row r="246" s="2" customFormat="1" ht="24.15" customHeight="1">
      <c r="A246" s="39"/>
      <c r="B246" s="40"/>
      <c r="C246" s="227" t="s">
        <v>377</v>
      </c>
      <c r="D246" s="227" t="s">
        <v>208</v>
      </c>
      <c r="E246" s="228" t="s">
        <v>3782</v>
      </c>
      <c r="F246" s="229" t="s">
        <v>3783</v>
      </c>
      <c r="G246" s="230" t="s">
        <v>255</v>
      </c>
      <c r="H246" s="231">
        <v>19</v>
      </c>
      <c r="I246" s="232"/>
      <c r="J246" s="233">
        <f>ROUND(I246*H246,2)</f>
        <v>0</v>
      </c>
      <c r="K246" s="229" t="s">
        <v>212</v>
      </c>
      <c r="L246" s="45"/>
      <c r="M246" s="234" t="s">
        <v>1</v>
      </c>
      <c r="N246" s="235" t="s">
        <v>41</v>
      </c>
      <c r="O246" s="92"/>
      <c r="P246" s="236">
        <f>O246*H246</f>
        <v>0</v>
      </c>
      <c r="Q246" s="236">
        <v>0.0011800000000000001</v>
      </c>
      <c r="R246" s="236">
        <f>Q246*H246</f>
        <v>0.022420000000000002</v>
      </c>
      <c r="S246" s="236">
        <v>0</v>
      </c>
      <c r="T246" s="237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8" t="s">
        <v>303</v>
      </c>
      <c r="AT246" s="238" t="s">
        <v>208</v>
      </c>
      <c r="AU246" s="238" t="s">
        <v>85</v>
      </c>
      <c r="AY246" s="18" t="s">
        <v>205</v>
      </c>
      <c r="BE246" s="239">
        <f>IF(N246="základní",J246,0)</f>
        <v>0</v>
      </c>
      <c r="BF246" s="239">
        <f>IF(N246="snížená",J246,0)</f>
        <v>0</v>
      </c>
      <c r="BG246" s="239">
        <f>IF(N246="zákl. přenesená",J246,0)</f>
        <v>0</v>
      </c>
      <c r="BH246" s="239">
        <f>IF(N246="sníž. přenesená",J246,0)</f>
        <v>0</v>
      </c>
      <c r="BI246" s="239">
        <f>IF(N246="nulová",J246,0)</f>
        <v>0</v>
      </c>
      <c r="BJ246" s="18" t="s">
        <v>83</v>
      </c>
      <c r="BK246" s="239">
        <f>ROUND(I246*H246,2)</f>
        <v>0</v>
      </c>
      <c r="BL246" s="18" t="s">
        <v>303</v>
      </c>
      <c r="BM246" s="238" t="s">
        <v>3784</v>
      </c>
    </row>
    <row r="247" s="2" customFormat="1">
      <c r="A247" s="39"/>
      <c r="B247" s="40"/>
      <c r="C247" s="41"/>
      <c r="D247" s="240" t="s">
        <v>216</v>
      </c>
      <c r="E247" s="41"/>
      <c r="F247" s="241" t="s">
        <v>3785</v>
      </c>
      <c r="G247" s="41"/>
      <c r="H247" s="41"/>
      <c r="I247" s="242"/>
      <c r="J247" s="41"/>
      <c r="K247" s="41"/>
      <c r="L247" s="45"/>
      <c r="M247" s="243"/>
      <c r="N247" s="244"/>
      <c r="O247" s="92"/>
      <c r="P247" s="92"/>
      <c r="Q247" s="92"/>
      <c r="R247" s="92"/>
      <c r="S247" s="92"/>
      <c r="T247" s="93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216</v>
      </c>
      <c r="AU247" s="18" t="s">
        <v>85</v>
      </c>
    </row>
    <row r="248" s="13" customFormat="1">
      <c r="A248" s="13"/>
      <c r="B248" s="245"/>
      <c r="C248" s="246"/>
      <c r="D248" s="247" t="s">
        <v>218</v>
      </c>
      <c r="E248" s="248" t="s">
        <v>1</v>
      </c>
      <c r="F248" s="249" t="s">
        <v>3743</v>
      </c>
      <c r="G248" s="246"/>
      <c r="H248" s="248" t="s">
        <v>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5" t="s">
        <v>218</v>
      </c>
      <c r="AU248" s="255" t="s">
        <v>85</v>
      </c>
      <c r="AV248" s="13" t="s">
        <v>83</v>
      </c>
      <c r="AW248" s="13" t="s">
        <v>32</v>
      </c>
      <c r="AX248" s="13" t="s">
        <v>76</v>
      </c>
      <c r="AY248" s="255" t="s">
        <v>205</v>
      </c>
    </row>
    <row r="249" s="13" customFormat="1">
      <c r="A249" s="13"/>
      <c r="B249" s="245"/>
      <c r="C249" s="246"/>
      <c r="D249" s="247" t="s">
        <v>218</v>
      </c>
      <c r="E249" s="248" t="s">
        <v>1</v>
      </c>
      <c r="F249" s="249" t="s">
        <v>3744</v>
      </c>
      <c r="G249" s="246"/>
      <c r="H249" s="248" t="s">
        <v>1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5" t="s">
        <v>218</v>
      </c>
      <c r="AU249" s="255" t="s">
        <v>85</v>
      </c>
      <c r="AV249" s="13" t="s">
        <v>83</v>
      </c>
      <c r="AW249" s="13" t="s">
        <v>32</v>
      </c>
      <c r="AX249" s="13" t="s">
        <v>76</v>
      </c>
      <c r="AY249" s="255" t="s">
        <v>205</v>
      </c>
    </row>
    <row r="250" s="13" customFormat="1">
      <c r="A250" s="13"/>
      <c r="B250" s="245"/>
      <c r="C250" s="246"/>
      <c r="D250" s="247" t="s">
        <v>218</v>
      </c>
      <c r="E250" s="248" t="s">
        <v>1</v>
      </c>
      <c r="F250" s="249" t="s">
        <v>222</v>
      </c>
      <c r="G250" s="246"/>
      <c r="H250" s="248" t="s">
        <v>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5" t="s">
        <v>218</v>
      </c>
      <c r="AU250" s="255" t="s">
        <v>85</v>
      </c>
      <c r="AV250" s="13" t="s">
        <v>83</v>
      </c>
      <c r="AW250" s="13" t="s">
        <v>32</v>
      </c>
      <c r="AX250" s="13" t="s">
        <v>76</v>
      </c>
      <c r="AY250" s="255" t="s">
        <v>205</v>
      </c>
    </row>
    <row r="251" s="13" customFormat="1">
      <c r="A251" s="13"/>
      <c r="B251" s="245"/>
      <c r="C251" s="246"/>
      <c r="D251" s="247" t="s">
        <v>218</v>
      </c>
      <c r="E251" s="248" t="s">
        <v>1</v>
      </c>
      <c r="F251" s="249" t="s">
        <v>3769</v>
      </c>
      <c r="G251" s="246"/>
      <c r="H251" s="248" t="s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5" t="s">
        <v>218</v>
      </c>
      <c r="AU251" s="255" t="s">
        <v>85</v>
      </c>
      <c r="AV251" s="13" t="s">
        <v>83</v>
      </c>
      <c r="AW251" s="13" t="s">
        <v>32</v>
      </c>
      <c r="AX251" s="13" t="s">
        <v>76</v>
      </c>
      <c r="AY251" s="255" t="s">
        <v>205</v>
      </c>
    </row>
    <row r="252" s="13" customFormat="1">
      <c r="A252" s="13"/>
      <c r="B252" s="245"/>
      <c r="C252" s="246"/>
      <c r="D252" s="247" t="s">
        <v>218</v>
      </c>
      <c r="E252" s="248" t="s">
        <v>1</v>
      </c>
      <c r="F252" s="249" t="s">
        <v>3770</v>
      </c>
      <c r="G252" s="246"/>
      <c r="H252" s="248" t="s">
        <v>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5" t="s">
        <v>218</v>
      </c>
      <c r="AU252" s="255" t="s">
        <v>85</v>
      </c>
      <c r="AV252" s="13" t="s">
        <v>83</v>
      </c>
      <c r="AW252" s="13" t="s">
        <v>32</v>
      </c>
      <c r="AX252" s="13" t="s">
        <v>76</v>
      </c>
      <c r="AY252" s="255" t="s">
        <v>205</v>
      </c>
    </row>
    <row r="253" s="13" customFormat="1">
      <c r="A253" s="13"/>
      <c r="B253" s="245"/>
      <c r="C253" s="246"/>
      <c r="D253" s="247" t="s">
        <v>218</v>
      </c>
      <c r="E253" s="248" t="s">
        <v>1</v>
      </c>
      <c r="F253" s="249" t="s">
        <v>222</v>
      </c>
      <c r="G253" s="246"/>
      <c r="H253" s="248" t="s">
        <v>1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5" t="s">
        <v>218</v>
      </c>
      <c r="AU253" s="255" t="s">
        <v>85</v>
      </c>
      <c r="AV253" s="13" t="s">
        <v>83</v>
      </c>
      <c r="AW253" s="13" t="s">
        <v>32</v>
      </c>
      <c r="AX253" s="13" t="s">
        <v>76</v>
      </c>
      <c r="AY253" s="255" t="s">
        <v>205</v>
      </c>
    </row>
    <row r="254" s="14" customFormat="1">
      <c r="A254" s="14"/>
      <c r="B254" s="256"/>
      <c r="C254" s="257"/>
      <c r="D254" s="247" t="s">
        <v>218</v>
      </c>
      <c r="E254" s="258" t="s">
        <v>1</v>
      </c>
      <c r="F254" s="259" t="s">
        <v>3786</v>
      </c>
      <c r="G254" s="257"/>
      <c r="H254" s="260">
        <v>19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6" t="s">
        <v>218</v>
      </c>
      <c r="AU254" s="266" t="s">
        <v>85</v>
      </c>
      <c r="AV254" s="14" t="s">
        <v>85</v>
      </c>
      <c r="AW254" s="14" t="s">
        <v>32</v>
      </c>
      <c r="AX254" s="14" t="s">
        <v>76</v>
      </c>
      <c r="AY254" s="266" t="s">
        <v>205</v>
      </c>
    </row>
    <row r="255" s="15" customFormat="1">
      <c r="A255" s="15"/>
      <c r="B255" s="267"/>
      <c r="C255" s="268"/>
      <c r="D255" s="247" t="s">
        <v>218</v>
      </c>
      <c r="E255" s="269" t="s">
        <v>1</v>
      </c>
      <c r="F255" s="270" t="s">
        <v>229</v>
      </c>
      <c r="G255" s="268"/>
      <c r="H255" s="271">
        <v>19</v>
      </c>
      <c r="I255" s="272"/>
      <c r="J255" s="268"/>
      <c r="K255" s="268"/>
      <c r="L255" s="273"/>
      <c r="M255" s="274"/>
      <c r="N255" s="275"/>
      <c r="O255" s="275"/>
      <c r="P255" s="275"/>
      <c r="Q255" s="275"/>
      <c r="R255" s="275"/>
      <c r="S255" s="275"/>
      <c r="T255" s="27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7" t="s">
        <v>218</v>
      </c>
      <c r="AU255" s="277" t="s">
        <v>85</v>
      </c>
      <c r="AV255" s="15" t="s">
        <v>213</v>
      </c>
      <c r="AW255" s="15" t="s">
        <v>32</v>
      </c>
      <c r="AX255" s="15" t="s">
        <v>83</v>
      </c>
      <c r="AY255" s="277" t="s">
        <v>205</v>
      </c>
    </row>
    <row r="256" s="2" customFormat="1" ht="24.15" customHeight="1">
      <c r="A256" s="39"/>
      <c r="B256" s="40"/>
      <c r="C256" s="227" t="s">
        <v>7</v>
      </c>
      <c r="D256" s="227" t="s">
        <v>208</v>
      </c>
      <c r="E256" s="228" t="s">
        <v>3787</v>
      </c>
      <c r="F256" s="229" t="s">
        <v>3788</v>
      </c>
      <c r="G256" s="230" t="s">
        <v>255</v>
      </c>
      <c r="H256" s="231">
        <v>12</v>
      </c>
      <c r="I256" s="232"/>
      <c r="J256" s="233">
        <f>ROUND(I256*H256,2)</f>
        <v>0</v>
      </c>
      <c r="K256" s="229" t="s">
        <v>212</v>
      </c>
      <c r="L256" s="45"/>
      <c r="M256" s="234" t="s">
        <v>1</v>
      </c>
      <c r="N256" s="235" t="s">
        <v>41</v>
      </c>
      <c r="O256" s="92"/>
      <c r="P256" s="236">
        <f>O256*H256</f>
        <v>0</v>
      </c>
      <c r="Q256" s="236">
        <v>0.00046000000000000001</v>
      </c>
      <c r="R256" s="236">
        <f>Q256*H256</f>
        <v>0.0055200000000000006</v>
      </c>
      <c r="S256" s="236">
        <v>0</v>
      </c>
      <c r="T256" s="237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8" t="s">
        <v>303</v>
      </c>
      <c r="AT256" s="238" t="s">
        <v>208</v>
      </c>
      <c r="AU256" s="238" t="s">
        <v>85</v>
      </c>
      <c r="AY256" s="18" t="s">
        <v>205</v>
      </c>
      <c r="BE256" s="239">
        <f>IF(N256="základní",J256,0)</f>
        <v>0</v>
      </c>
      <c r="BF256" s="239">
        <f>IF(N256="snížená",J256,0)</f>
        <v>0</v>
      </c>
      <c r="BG256" s="239">
        <f>IF(N256="zákl. přenesená",J256,0)</f>
        <v>0</v>
      </c>
      <c r="BH256" s="239">
        <f>IF(N256="sníž. přenesená",J256,0)</f>
        <v>0</v>
      </c>
      <c r="BI256" s="239">
        <f>IF(N256="nulová",J256,0)</f>
        <v>0</v>
      </c>
      <c r="BJ256" s="18" t="s">
        <v>83</v>
      </c>
      <c r="BK256" s="239">
        <f>ROUND(I256*H256,2)</f>
        <v>0</v>
      </c>
      <c r="BL256" s="18" t="s">
        <v>303</v>
      </c>
      <c r="BM256" s="238" t="s">
        <v>3789</v>
      </c>
    </row>
    <row r="257" s="2" customFormat="1">
      <c r="A257" s="39"/>
      <c r="B257" s="40"/>
      <c r="C257" s="41"/>
      <c r="D257" s="240" t="s">
        <v>216</v>
      </c>
      <c r="E257" s="41"/>
      <c r="F257" s="241" t="s">
        <v>3790</v>
      </c>
      <c r="G257" s="41"/>
      <c r="H257" s="41"/>
      <c r="I257" s="242"/>
      <c r="J257" s="41"/>
      <c r="K257" s="41"/>
      <c r="L257" s="45"/>
      <c r="M257" s="243"/>
      <c r="N257" s="244"/>
      <c r="O257" s="92"/>
      <c r="P257" s="92"/>
      <c r="Q257" s="92"/>
      <c r="R257" s="92"/>
      <c r="S257" s="92"/>
      <c r="T257" s="93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216</v>
      </c>
      <c r="AU257" s="18" t="s">
        <v>85</v>
      </c>
    </row>
    <row r="258" s="13" customFormat="1">
      <c r="A258" s="13"/>
      <c r="B258" s="245"/>
      <c r="C258" s="246"/>
      <c r="D258" s="247" t="s">
        <v>218</v>
      </c>
      <c r="E258" s="248" t="s">
        <v>1</v>
      </c>
      <c r="F258" s="249" t="s">
        <v>3743</v>
      </c>
      <c r="G258" s="246"/>
      <c r="H258" s="248" t="s">
        <v>1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5" t="s">
        <v>218</v>
      </c>
      <c r="AU258" s="255" t="s">
        <v>85</v>
      </c>
      <c r="AV258" s="13" t="s">
        <v>83</v>
      </c>
      <c r="AW258" s="13" t="s">
        <v>32</v>
      </c>
      <c r="AX258" s="13" t="s">
        <v>76</v>
      </c>
      <c r="AY258" s="255" t="s">
        <v>205</v>
      </c>
    </row>
    <row r="259" s="13" customFormat="1">
      <c r="A259" s="13"/>
      <c r="B259" s="245"/>
      <c r="C259" s="246"/>
      <c r="D259" s="247" t="s">
        <v>218</v>
      </c>
      <c r="E259" s="248" t="s">
        <v>1</v>
      </c>
      <c r="F259" s="249" t="s">
        <v>3744</v>
      </c>
      <c r="G259" s="246"/>
      <c r="H259" s="248" t="s">
        <v>1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5" t="s">
        <v>218</v>
      </c>
      <c r="AU259" s="255" t="s">
        <v>85</v>
      </c>
      <c r="AV259" s="13" t="s">
        <v>83</v>
      </c>
      <c r="AW259" s="13" t="s">
        <v>32</v>
      </c>
      <c r="AX259" s="13" t="s">
        <v>76</v>
      </c>
      <c r="AY259" s="255" t="s">
        <v>205</v>
      </c>
    </row>
    <row r="260" s="13" customFormat="1">
      <c r="A260" s="13"/>
      <c r="B260" s="245"/>
      <c r="C260" s="246"/>
      <c r="D260" s="247" t="s">
        <v>218</v>
      </c>
      <c r="E260" s="248" t="s">
        <v>1</v>
      </c>
      <c r="F260" s="249" t="s">
        <v>222</v>
      </c>
      <c r="G260" s="246"/>
      <c r="H260" s="248" t="s">
        <v>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5" t="s">
        <v>218</v>
      </c>
      <c r="AU260" s="255" t="s">
        <v>85</v>
      </c>
      <c r="AV260" s="13" t="s">
        <v>83</v>
      </c>
      <c r="AW260" s="13" t="s">
        <v>32</v>
      </c>
      <c r="AX260" s="13" t="s">
        <v>76</v>
      </c>
      <c r="AY260" s="255" t="s">
        <v>205</v>
      </c>
    </row>
    <row r="261" s="13" customFormat="1">
      <c r="A261" s="13"/>
      <c r="B261" s="245"/>
      <c r="C261" s="246"/>
      <c r="D261" s="247" t="s">
        <v>218</v>
      </c>
      <c r="E261" s="248" t="s">
        <v>1</v>
      </c>
      <c r="F261" s="249" t="s">
        <v>3769</v>
      </c>
      <c r="G261" s="246"/>
      <c r="H261" s="248" t="s">
        <v>1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5" t="s">
        <v>218</v>
      </c>
      <c r="AU261" s="255" t="s">
        <v>85</v>
      </c>
      <c r="AV261" s="13" t="s">
        <v>83</v>
      </c>
      <c r="AW261" s="13" t="s">
        <v>32</v>
      </c>
      <c r="AX261" s="13" t="s">
        <v>76</v>
      </c>
      <c r="AY261" s="255" t="s">
        <v>205</v>
      </c>
    </row>
    <row r="262" s="13" customFormat="1">
      <c r="A262" s="13"/>
      <c r="B262" s="245"/>
      <c r="C262" s="246"/>
      <c r="D262" s="247" t="s">
        <v>218</v>
      </c>
      <c r="E262" s="248" t="s">
        <v>1</v>
      </c>
      <c r="F262" s="249" t="s">
        <v>3770</v>
      </c>
      <c r="G262" s="246"/>
      <c r="H262" s="248" t="s">
        <v>1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5" t="s">
        <v>218</v>
      </c>
      <c r="AU262" s="255" t="s">
        <v>85</v>
      </c>
      <c r="AV262" s="13" t="s">
        <v>83</v>
      </c>
      <c r="AW262" s="13" t="s">
        <v>32</v>
      </c>
      <c r="AX262" s="13" t="s">
        <v>76</v>
      </c>
      <c r="AY262" s="255" t="s">
        <v>205</v>
      </c>
    </row>
    <row r="263" s="13" customFormat="1">
      <c r="A263" s="13"/>
      <c r="B263" s="245"/>
      <c r="C263" s="246"/>
      <c r="D263" s="247" t="s">
        <v>218</v>
      </c>
      <c r="E263" s="248" t="s">
        <v>1</v>
      </c>
      <c r="F263" s="249" t="s">
        <v>222</v>
      </c>
      <c r="G263" s="246"/>
      <c r="H263" s="248" t="s">
        <v>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5" t="s">
        <v>218</v>
      </c>
      <c r="AU263" s="255" t="s">
        <v>85</v>
      </c>
      <c r="AV263" s="13" t="s">
        <v>83</v>
      </c>
      <c r="AW263" s="13" t="s">
        <v>32</v>
      </c>
      <c r="AX263" s="13" t="s">
        <v>76</v>
      </c>
      <c r="AY263" s="255" t="s">
        <v>205</v>
      </c>
    </row>
    <row r="264" s="14" customFormat="1">
      <c r="A264" s="14"/>
      <c r="B264" s="256"/>
      <c r="C264" s="257"/>
      <c r="D264" s="247" t="s">
        <v>218</v>
      </c>
      <c r="E264" s="258" t="s">
        <v>1</v>
      </c>
      <c r="F264" s="259" t="s">
        <v>3791</v>
      </c>
      <c r="G264" s="257"/>
      <c r="H264" s="260">
        <v>12</v>
      </c>
      <c r="I264" s="261"/>
      <c r="J264" s="257"/>
      <c r="K264" s="257"/>
      <c r="L264" s="262"/>
      <c r="M264" s="263"/>
      <c r="N264" s="264"/>
      <c r="O264" s="264"/>
      <c r="P264" s="264"/>
      <c r="Q264" s="264"/>
      <c r="R264" s="264"/>
      <c r="S264" s="264"/>
      <c r="T264" s="26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6" t="s">
        <v>218</v>
      </c>
      <c r="AU264" s="266" t="s">
        <v>85</v>
      </c>
      <c r="AV264" s="14" t="s">
        <v>85</v>
      </c>
      <c r="AW264" s="14" t="s">
        <v>32</v>
      </c>
      <c r="AX264" s="14" t="s">
        <v>76</v>
      </c>
      <c r="AY264" s="266" t="s">
        <v>205</v>
      </c>
    </row>
    <row r="265" s="15" customFormat="1">
      <c r="A265" s="15"/>
      <c r="B265" s="267"/>
      <c r="C265" s="268"/>
      <c r="D265" s="247" t="s">
        <v>218</v>
      </c>
      <c r="E265" s="269" t="s">
        <v>1</v>
      </c>
      <c r="F265" s="270" t="s">
        <v>229</v>
      </c>
      <c r="G265" s="268"/>
      <c r="H265" s="271">
        <v>12</v>
      </c>
      <c r="I265" s="272"/>
      <c r="J265" s="268"/>
      <c r="K265" s="268"/>
      <c r="L265" s="273"/>
      <c r="M265" s="274"/>
      <c r="N265" s="275"/>
      <c r="O265" s="275"/>
      <c r="P265" s="275"/>
      <c r="Q265" s="275"/>
      <c r="R265" s="275"/>
      <c r="S265" s="275"/>
      <c r="T265" s="276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7" t="s">
        <v>218</v>
      </c>
      <c r="AU265" s="277" t="s">
        <v>85</v>
      </c>
      <c r="AV265" s="15" t="s">
        <v>213</v>
      </c>
      <c r="AW265" s="15" t="s">
        <v>32</v>
      </c>
      <c r="AX265" s="15" t="s">
        <v>83</v>
      </c>
      <c r="AY265" s="277" t="s">
        <v>205</v>
      </c>
    </row>
    <row r="266" s="2" customFormat="1" ht="24.15" customHeight="1">
      <c r="A266" s="39"/>
      <c r="B266" s="40"/>
      <c r="C266" s="227" t="s">
        <v>395</v>
      </c>
      <c r="D266" s="227" t="s">
        <v>208</v>
      </c>
      <c r="E266" s="228" t="s">
        <v>3792</v>
      </c>
      <c r="F266" s="229" t="s">
        <v>3793</v>
      </c>
      <c r="G266" s="230" t="s">
        <v>255</v>
      </c>
      <c r="H266" s="231">
        <v>56</v>
      </c>
      <c r="I266" s="232"/>
      <c r="J266" s="233">
        <f>ROUND(I266*H266,2)</f>
        <v>0</v>
      </c>
      <c r="K266" s="229" t="s">
        <v>1</v>
      </c>
      <c r="L266" s="45"/>
      <c r="M266" s="234" t="s">
        <v>1</v>
      </c>
      <c r="N266" s="235" t="s">
        <v>41</v>
      </c>
      <c r="O266" s="92"/>
      <c r="P266" s="236">
        <f>O266*H266</f>
        <v>0</v>
      </c>
      <c r="Q266" s="236">
        <v>0.00069999999999999999</v>
      </c>
      <c r="R266" s="236">
        <f>Q266*H266</f>
        <v>0.039199999999999999</v>
      </c>
      <c r="S266" s="236">
        <v>0</v>
      </c>
      <c r="T266" s="237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8" t="s">
        <v>303</v>
      </c>
      <c r="AT266" s="238" t="s">
        <v>208</v>
      </c>
      <c r="AU266" s="238" t="s">
        <v>85</v>
      </c>
      <c r="AY266" s="18" t="s">
        <v>205</v>
      </c>
      <c r="BE266" s="239">
        <f>IF(N266="základní",J266,0)</f>
        <v>0</v>
      </c>
      <c r="BF266" s="239">
        <f>IF(N266="snížená",J266,0)</f>
        <v>0</v>
      </c>
      <c r="BG266" s="239">
        <f>IF(N266="zákl. přenesená",J266,0)</f>
        <v>0</v>
      </c>
      <c r="BH266" s="239">
        <f>IF(N266="sníž. přenesená",J266,0)</f>
        <v>0</v>
      </c>
      <c r="BI266" s="239">
        <f>IF(N266="nulová",J266,0)</f>
        <v>0</v>
      </c>
      <c r="BJ266" s="18" t="s">
        <v>83</v>
      </c>
      <c r="BK266" s="239">
        <f>ROUND(I266*H266,2)</f>
        <v>0</v>
      </c>
      <c r="BL266" s="18" t="s">
        <v>303</v>
      </c>
      <c r="BM266" s="238" t="s">
        <v>3794</v>
      </c>
    </row>
    <row r="267" s="13" customFormat="1">
      <c r="A267" s="13"/>
      <c r="B267" s="245"/>
      <c r="C267" s="246"/>
      <c r="D267" s="247" t="s">
        <v>218</v>
      </c>
      <c r="E267" s="248" t="s">
        <v>1</v>
      </c>
      <c r="F267" s="249" t="s">
        <v>3743</v>
      </c>
      <c r="G267" s="246"/>
      <c r="H267" s="248" t="s">
        <v>1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5" t="s">
        <v>218</v>
      </c>
      <c r="AU267" s="255" t="s">
        <v>85</v>
      </c>
      <c r="AV267" s="13" t="s">
        <v>83</v>
      </c>
      <c r="AW267" s="13" t="s">
        <v>32</v>
      </c>
      <c r="AX267" s="13" t="s">
        <v>76</v>
      </c>
      <c r="AY267" s="255" t="s">
        <v>205</v>
      </c>
    </row>
    <row r="268" s="13" customFormat="1">
      <c r="A268" s="13"/>
      <c r="B268" s="245"/>
      <c r="C268" s="246"/>
      <c r="D268" s="247" t="s">
        <v>218</v>
      </c>
      <c r="E268" s="248" t="s">
        <v>1</v>
      </c>
      <c r="F268" s="249" t="s">
        <v>3744</v>
      </c>
      <c r="G268" s="246"/>
      <c r="H268" s="248" t="s">
        <v>1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5" t="s">
        <v>218</v>
      </c>
      <c r="AU268" s="255" t="s">
        <v>85</v>
      </c>
      <c r="AV268" s="13" t="s">
        <v>83</v>
      </c>
      <c r="AW268" s="13" t="s">
        <v>32</v>
      </c>
      <c r="AX268" s="13" t="s">
        <v>76</v>
      </c>
      <c r="AY268" s="255" t="s">
        <v>205</v>
      </c>
    </row>
    <row r="269" s="13" customFormat="1">
      <c r="A269" s="13"/>
      <c r="B269" s="245"/>
      <c r="C269" s="246"/>
      <c r="D269" s="247" t="s">
        <v>218</v>
      </c>
      <c r="E269" s="248" t="s">
        <v>1</v>
      </c>
      <c r="F269" s="249" t="s">
        <v>222</v>
      </c>
      <c r="G269" s="246"/>
      <c r="H269" s="248" t="s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5" t="s">
        <v>218</v>
      </c>
      <c r="AU269" s="255" t="s">
        <v>85</v>
      </c>
      <c r="AV269" s="13" t="s">
        <v>83</v>
      </c>
      <c r="AW269" s="13" t="s">
        <v>32</v>
      </c>
      <c r="AX269" s="13" t="s">
        <v>76</v>
      </c>
      <c r="AY269" s="255" t="s">
        <v>205</v>
      </c>
    </row>
    <row r="270" s="13" customFormat="1">
      <c r="A270" s="13"/>
      <c r="B270" s="245"/>
      <c r="C270" s="246"/>
      <c r="D270" s="247" t="s">
        <v>218</v>
      </c>
      <c r="E270" s="248" t="s">
        <v>1</v>
      </c>
      <c r="F270" s="249" t="s">
        <v>3769</v>
      </c>
      <c r="G270" s="246"/>
      <c r="H270" s="248" t="s">
        <v>1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218</v>
      </c>
      <c r="AU270" s="255" t="s">
        <v>85</v>
      </c>
      <c r="AV270" s="13" t="s">
        <v>83</v>
      </c>
      <c r="AW270" s="13" t="s">
        <v>32</v>
      </c>
      <c r="AX270" s="13" t="s">
        <v>76</v>
      </c>
      <c r="AY270" s="255" t="s">
        <v>205</v>
      </c>
    </row>
    <row r="271" s="13" customFormat="1">
      <c r="A271" s="13"/>
      <c r="B271" s="245"/>
      <c r="C271" s="246"/>
      <c r="D271" s="247" t="s">
        <v>218</v>
      </c>
      <c r="E271" s="248" t="s">
        <v>1</v>
      </c>
      <c r="F271" s="249" t="s">
        <v>3770</v>
      </c>
      <c r="G271" s="246"/>
      <c r="H271" s="248" t="s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218</v>
      </c>
      <c r="AU271" s="255" t="s">
        <v>85</v>
      </c>
      <c r="AV271" s="13" t="s">
        <v>83</v>
      </c>
      <c r="AW271" s="13" t="s">
        <v>32</v>
      </c>
      <c r="AX271" s="13" t="s">
        <v>76</v>
      </c>
      <c r="AY271" s="255" t="s">
        <v>205</v>
      </c>
    </row>
    <row r="272" s="13" customFormat="1">
      <c r="A272" s="13"/>
      <c r="B272" s="245"/>
      <c r="C272" s="246"/>
      <c r="D272" s="247" t="s">
        <v>218</v>
      </c>
      <c r="E272" s="248" t="s">
        <v>1</v>
      </c>
      <c r="F272" s="249" t="s">
        <v>222</v>
      </c>
      <c r="G272" s="246"/>
      <c r="H272" s="248" t="s">
        <v>1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5" t="s">
        <v>218</v>
      </c>
      <c r="AU272" s="255" t="s">
        <v>85</v>
      </c>
      <c r="AV272" s="13" t="s">
        <v>83</v>
      </c>
      <c r="AW272" s="13" t="s">
        <v>32</v>
      </c>
      <c r="AX272" s="13" t="s">
        <v>76</v>
      </c>
      <c r="AY272" s="255" t="s">
        <v>205</v>
      </c>
    </row>
    <row r="273" s="14" customFormat="1">
      <c r="A273" s="14"/>
      <c r="B273" s="256"/>
      <c r="C273" s="257"/>
      <c r="D273" s="247" t="s">
        <v>218</v>
      </c>
      <c r="E273" s="258" t="s">
        <v>1</v>
      </c>
      <c r="F273" s="259" t="s">
        <v>3795</v>
      </c>
      <c r="G273" s="257"/>
      <c r="H273" s="260">
        <v>56</v>
      </c>
      <c r="I273" s="261"/>
      <c r="J273" s="257"/>
      <c r="K273" s="257"/>
      <c r="L273" s="262"/>
      <c r="M273" s="263"/>
      <c r="N273" s="264"/>
      <c r="O273" s="264"/>
      <c r="P273" s="264"/>
      <c r="Q273" s="264"/>
      <c r="R273" s="264"/>
      <c r="S273" s="264"/>
      <c r="T273" s="26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6" t="s">
        <v>218</v>
      </c>
      <c r="AU273" s="266" t="s">
        <v>85</v>
      </c>
      <c r="AV273" s="14" t="s">
        <v>85</v>
      </c>
      <c r="AW273" s="14" t="s">
        <v>32</v>
      </c>
      <c r="AX273" s="14" t="s">
        <v>76</v>
      </c>
      <c r="AY273" s="266" t="s">
        <v>205</v>
      </c>
    </row>
    <row r="274" s="15" customFormat="1">
      <c r="A274" s="15"/>
      <c r="B274" s="267"/>
      <c r="C274" s="268"/>
      <c r="D274" s="247" t="s">
        <v>218</v>
      </c>
      <c r="E274" s="269" t="s">
        <v>1</v>
      </c>
      <c r="F274" s="270" t="s">
        <v>229</v>
      </c>
      <c r="G274" s="268"/>
      <c r="H274" s="271">
        <v>56</v>
      </c>
      <c r="I274" s="272"/>
      <c r="J274" s="268"/>
      <c r="K274" s="268"/>
      <c r="L274" s="273"/>
      <c r="M274" s="274"/>
      <c r="N274" s="275"/>
      <c r="O274" s="275"/>
      <c r="P274" s="275"/>
      <c r="Q274" s="275"/>
      <c r="R274" s="275"/>
      <c r="S274" s="275"/>
      <c r="T274" s="276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7" t="s">
        <v>218</v>
      </c>
      <c r="AU274" s="277" t="s">
        <v>85</v>
      </c>
      <c r="AV274" s="15" t="s">
        <v>213</v>
      </c>
      <c r="AW274" s="15" t="s">
        <v>32</v>
      </c>
      <c r="AX274" s="15" t="s">
        <v>83</v>
      </c>
      <c r="AY274" s="277" t="s">
        <v>205</v>
      </c>
    </row>
    <row r="275" s="2" customFormat="1" ht="33" customHeight="1">
      <c r="A275" s="39"/>
      <c r="B275" s="40"/>
      <c r="C275" s="227" t="s">
        <v>405</v>
      </c>
      <c r="D275" s="227" t="s">
        <v>208</v>
      </c>
      <c r="E275" s="228" t="s">
        <v>3796</v>
      </c>
      <c r="F275" s="229" t="s">
        <v>3797</v>
      </c>
      <c r="G275" s="230" t="s">
        <v>255</v>
      </c>
      <c r="H275" s="231">
        <v>129</v>
      </c>
      <c r="I275" s="232"/>
      <c r="J275" s="233">
        <f>ROUND(I275*H275,2)</f>
        <v>0</v>
      </c>
      <c r="K275" s="229" t="s">
        <v>212</v>
      </c>
      <c r="L275" s="45"/>
      <c r="M275" s="234" t="s">
        <v>1</v>
      </c>
      <c r="N275" s="235" t="s">
        <v>41</v>
      </c>
      <c r="O275" s="92"/>
      <c r="P275" s="236">
        <f>O275*H275</f>
        <v>0</v>
      </c>
      <c r="Q275" s="236">
        <v>0.00020000000000000001</v>
      </c>
      <c r="R275" s="236">
        <f>Q275*H275</f>
        <v>0.0258</v>
      </c>
      <c r="S275" s="236">
        <v>0</v>
      </c>
      <c r="T275" s="237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8" t="s">
        <v>303</v>
      </c>
      <c r="AT275" s="238" t="s">
        <v>208</v>
      </c>
      <c r="AU275" s="238" t="s">
        <v>85</v>
      </c>
      <c r="AY275" s="18" t="s">
        <v>205</v>
      </c>
      <c r="BE275" s="239">
        <f>IF(N275="základní",J275,0)</f>
        <v>0</v>
      </c>
      <c r="BF275" s="239">
        <f>IF(N275="snížená",J275,0)</f>
        <v>0</v>
      </c>
      <c r="BG275" s="239">
        <f>IF(N275="zákl. přenesená",J275,0)</f>
        <v>0</v>
      </c>
      <c r="BH275" s="239">
        <f>IF(N275="sníž. přenesená",J275,0)</f>
        <v>0</v>
      </c>
      <c r="BI275" s="239">
        <f>IF(N275="nulová",J275,0)</f>
        <v>0</v>
      </c>
      <c r="BJ275" s="18" t="s">
        <v>83</v>
      </c>
      <c r="BK275" s="239">
        <f>ROUND(I275*H275,2)</f>
        <v>0</v>
      </c>
      <c r="BL275" s="18" t="s">
        <v>303</v>
      </c>
      <c r="BM275" s="238" t="s">
        <v>3798</v>
      </c>
    </row>
    <row r="276" s="2" customFormat="1">
      <c r="A276" s="39"/>
      <c r="B276" s="40"/>
      <c r="C276" s="41"/>
      <c r="D276" s="240" t="s">
        <v>216</v>
      </c>
      <c r="E276" s="41"/>
      <c r="F276" s="241" t="s">
        <v>3799</v>
      </c>
      <c r="G276" s="41"/>
      <c r="H276" s="41"/>
      <c r="I276" s="242"/>
      <c r="J276" s="41"/>
      <c r="K276" s="41"/>
      <c r="L276" s="45"/>
      <c r="M276" s="243"/>
      <c r="N276" s="244"/>
      <c r="O276" s="92"/>
      <c r="P276" s="92"/>
      <c r="Q276" s="92"/>
      <c r="R276" s="92"/>
      <c r="S276" s="92"/>
      <c r="T276" s="93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216</v>
      </c>
      <c r="AU276" s="18" t="s">
        <v>85</v>
      </c>
    </row>
    <row r="277" s="13" customFormat="1">
      <c r="A277" s="13"/>
      <c r="B277" s="245"/>
      <c r="C277" s="246"/>
      <c r="D277" s="247" t="s">
        <v>218</v>
      </c>
      <c r="E277" s="248" t="s">
        <v>1</v>
      </c>
      <c r="F277" s="249" t="s">
        <v>3743</v>
      </c>
      <c r="G277" s="246"/>
      <c r="H277" s="248" t="s">
        <v>1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5" t="s">
        <v>218</v>
      </c>
      <c r="AU277" s="255" t="s">
        <v>85</v>
      </c>
      <c r="AV277" s="13" t="s">
        <v>83</v>
      </c>
      <c r="AW277" s="13" t="s">
        <v>32</v>
      </c>
      <c r="AX277" s="13" t="s">
        <v>76</v>
      </c>
      <c r="AY277" s="255" t="s">
        <v>205</v>
      </c>
    </row>
    <row r="278" s="13" customFormat="1">
      <c r="A278" s="13"/>
      <c r="B278" s="245"/>
      <c r="C278" s="246"/>
      <c r="D278" s="247" t="s">
        <v>218</v>
      </c>
      <c r="E278" s="248" t="s">
        <v>1</v>
      </c>
      <c r="F278" s="249" t="s">
        <v>3744</v>
      </c>
      <c r="G278" s="246"/>
      <c r="H278" s="248" t="s">
        <v>1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5" t="s">
        <v>218</v>
      </c>
      <c r="AU278" s="255" t="s">
        <v>85</v>
      </c>
      <c r="AV278" s="13" t="s">
        <v>83</v>
      </c>
      <c r="AW278" s="13" t="s">
        <v>32</v>
      </c>
      <c r="AX278" s="13" t="s">
        <v>76</v>
      </c>
      <c r="AY278" s="255" t="s">
        <v>205</v>
      </c>
    </row>
    <row r="279" s="13" customFormat="1">
      <c r="A279" s="13"/>
      <c r="B279" s="245"/>
      <c r="C279" s="246"/>
      <c r="D279" s="247" t="s">
        <v>218</v>
      </c>
      <c r="E279" s="248" t="s">
        <v>1</v>
      </c>
      <c r="F279" s="249" t="s">
        <v>222</v>
      </c>
      <c r="G279" s="246"/>
      <c r="H279" s="248" t="s">
        <v>1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5" t="s">
        <v>218</v>
      </c>
      <c r="AU279" s="255" t="s">
        <v>85</v>
      </c>
      <c r="AV279" s="13" t="s">
        <v>83</v>
      </c>
      <c r="AW279" s="13" t="s">
        <v>32</v>
      </c>
      <c r="AX279" s="13" t="s">
        <v>76</v>
      </c>
      <c r="AY279" s="255" t="s">
        <v>205</v>
      </c>
    </row>
    <row r="280" s="14" customFormat="1">
      <c r="A280" s="14"/>
      <c r="B280" s="256"/>
      <c r="C280" s="257"/>
      <c r="D280" s="247" t="s">
        <v>218</v>
      </c>
      <c r="E280" s="258" t="s">
        <v>1</v>
      </c>
      <c r="F280" s="259" t="s">
        <v>3800</v>
      </c>
      <c r="G280" s="257"/>
      <c r="H280" s="260">
        <v>95</v>
      </c>
      <c r="I280" s="261"/>
      <c r="J280" s="257"/>
      <c r="K280" s="257"/>
      <c r="L280" s="262"/>
      <c r="M280" s="263"/>
      <c r="N280" s="264"/>
      <c r="O280" s="264"/>
      <c r="P280" s="264"/>
      <c r="Q280" s="264"/>
      <c r="R280" s="264"/>
      <c r="S280" s="264"/>
      <c r="T280" s="26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66" t="s">
        <v>218</v>
      </c>
      <c r="AU280" s="266" t="s">
        <v>85</v>
      </c>
      <c r="AV280" s="14" t="s">
        <v>85</v>
      </c>
      <c r="AW280" s="14" t="s">
        <v>32</v>
      </c>
      <c r="AX280" s="14" t="s">
        <v>76</v>
      </c>
      <c r="AY280" s="266" t="s">
        <v>205</v>
      </c>
    </row>
    <row r="281" s="14" customFormat="1">
      <c r="A281" s="14"/>
      <c r="B281" s="256"/>
      <c r="C281" s="257"/>
      <c r="D281" s="247" t="s">
        <v>218</v>
      </c>
      <c r="E281" s="258" t="s">
        <v>1</v>
      </c>
      <c r="F281" s="259" t="s">
        <v>3801</v>
      </c>
      <c r="G281" s="257"/>
      <c r="H281" s="260">
        <v>14</v>
      </c>
      <c r="I281" s="261"/>
      <c r="J281" s="257"/>
      <c r="K281" s="257"/>
      <c r="L281" s="262"/>
      <c r="M281" s="263"/>
      <c r="N281" s="264"/>
      <c r="O281" s="264"/>
      <c r="P281" s="264"/>
      <c r="Q281" s="264"/>
      <c r="R281" s="264"/>
      <c r="S281" s="264"/>
      <c r="T281" s="26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6" t="s">
        <v>218</v>
      </c>
      <c r="AU281" s="266" t="s">
        <v>85</v>
      </c>
      <c r="AV281" s="14" t="s">
        <v>85</v>
      </c>
      <c r="AW281" s="14" t="s">
        <v>32</v>
      </c>
      <c r="AX281" s="14" t="s">
        <v>76</v>
      </c>
      <c r="AY281" s="266" t="s">
        <v>205</v>
      </c>
    </row>
    <row r="282" s="14" customFormat="1">
      <c r="A282" s="14"/>
      <c r="B282" s="256"/>
      <c r="C282" s="257"/>
      <c r="D282" s="247" t="s">
        <v>218</v>
      </c>
      <c r="E282" s="258" t="s">
        <v>1</v>
      </c>
      <c r="F282" s="259" t="s">
        <v>3802</v>
      </c>
      <c r="G282" s="257"/>
      <c r="H282" s="260">
        <v>20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6" t="s">
        <v>218</v>
      </c>
      <c r="AU282" s="266" t="s">
        <v>85</v>
      </c>
      <c r="AV282" s="14" t="s">
        <v>85</v>
      </c>
      <c r="AW282" s="14" t="s">
        <v>32</v>
      </c>
      <c r="AX282" s="14" t="s">
        <v>76</v>
      </c>
      <c r="AY282" s="266" t="s">
        <v>205</v>
      </c>
    </row>
    <row r="283" s="15" customFormat="1">
      <c r="A283" s="15"/>
      <c r="B283" s="267"/>
      <c r="C283" s="268"/>
      <c r="D283" s="247" t="s">
        <v>218</v>
      </c>
      <c r="E283" s="269" t="s">
        <v>1</v>
      </c>
      <c r="F283" s="270" t="s">
        <v>229</v>
      </c>
      <c r="G283" s="268"/>
      <c r="H283" s="271">
        <v>129</v>
      </c>
      <c r="I283" s="272"/>
      <c r="J283" s="268"/>
      <c r="K283" s="268"/>
      <c r="L283" s="273"/>
      <c r="M283" s="274"/>
      <c r="N283" s="275"/>
      <c r="O283" s="275"/>
      <c r="P283" s="275"/>
      <c r="Q283" s="275"/>
      <c r="R283" s="275"/>
      <c r="S283" s="275"/>
      <c r="T283" s="27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7" t="s">
        <v>218</v>
      </c>
      <c r="AU283" s="277" t="s">
        <v>85</v>
      </c>
      <c r="AV283" s="15" t="s">
        <v>213</v>
      </c>
      <c r="AW283" s="15" t="s">
        <v>32</v>
      </c>
      <c r="AX283" s="15" t="s">
        <v>83</v>
      </c>
      <c r="AY283" s="277" t="s">
        <v>205</v>
      </c>
    </row>
    <row r="284" s="2" customFormat="1" ht="37.8" customHeight="1">
      <c r="A284" s="39"/>
      <c r="B284" s="40"/>
      <c r="C284" s="227" t="s">
        <v>412</v>
      </c>
      <c r="D284" s="227" t="s">
        <v>208</v>
      </c>
      <c r="E284" s="228" t="s">
        <v>3803</v>
      </c>
      <c r="F284" s="229" t="s">
        <v>3804</v>
      </c>
      <c r="G284" s="230" t="s">
        <v>255</v>
      </c>
      <c r="H284" s="231">
        <v>75</v>
      </c>
      <c r="I284" s="232"/>
      <c r="J284" s="233">
        <f>ROUND(I284*H284,2)</f>
        <v>0</v>
      </c>
      <c r="K284" s="229" t="s">
        <v>212</v>
      </c>
      <c r="L284" s="45"/>
      <c r="M284" s="234" t="s">
        <v>1</v>
      </c>
      <c r="N284" s="235" t="s">
        <v>41</v>
      </c>
      <c r="O284" s="92"/>
      <c r="P284" s="236">
        <f>O284*H284</f>
        <v>0</v>
      </c>
      <c r="Q284" s="236">
        <v>0.00024000000000000001</v>
      </c>
      <c r="R284" s="236">
        <f>Q284*H284</f>
        <v>0.018000000000000002</v>
      </c>
      <c r="S284" s="236">
        <v>0</v>
      </c>
      <c r="T284" s="237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8" t="s">
        <v>303</v>
      </c>
      <c r="AT284" s="238" t="s">
        <v>208</v>
      </c>
      <c r="AU284" s="238" t="s">
        <v>85</v>
      </c>
      <c r="AY284" s="18" t="s">
        <v>205</v>
      </c>
      <c r="BE284" s="239">
        <f>IF(N284="základní",J284,0)</f>
        <v>0</v>
      </c>
      <c r="BF284" s="239">
        <f>IF(N284="snížená",J284,0)</f>
        <v>0</v>
      </c>
      <c r="BG284" s="239">
        <f>IF(N284="zákl. přenesená",J284,0)</f>
        <v>0</v>
      </c>
      <c r="BH284" s="239">
        <f>IF(N284="sníž. přenesená",J284,0)</f>
        <v>0</v>
      </c>
      <c r="BI284" s="239">
        <f>IF(N284="nulová",J284,0)</f>
        <v>0</v>
      </c>
      <c r="BJ284" s="18" t="s">
        <v>83</v>
      </c>
      <c r="BK284" s="239">
        <f>ROUND(I284*H284,2)</f>
        <v>0</v>
      </c>
      <c r="BL284" s="18" t="s">
        <v>303</v>
      </c>
      <c r="BM284" s="238" t="s">
        <v>3805</v>
      </c>
    </row>
    <row r="285" s="2" customFormat="1">
      <c r="A285" s="39"/>
      <c r="B285" s="40"/>
      <c r="C285" s="41"/>
      <c r="D285" s="240" t="s">
        <v>216</v>
      </c>
      <c r="E285" s="41"/>
      <c r="F285" s="241" t="s">
        <v>3806</v>
      </c>
      <c r="G285" s="41"/>
      <c r="H285" s="41"/>
      <c r="I285" s="242"/>
      <c r="J285" s="41"/>
      <c r="K285" s="41"/>
      <c r="L285" s="45"/>
      <c r="M285" s="243"/>
      <c r="N285" s="244"/>
      <c r="O285" s="92"/>
      <c r="P285" s="92"/>
      <c r="Q285" s="92"/>
      <c r="R285" s="92"/>
      <c r="S285" s="92"/>
      <c r="T285" s="93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216</v>
      </c>
      <c r="AU285" s="18" t="s">
        <v>85</v>
      </c>
    </row>
    <row r="286" s="13" customFormat="1">
      <c r="A286" s="13"/>
      <c r="B286" s="245"/>
      <c r="C286" s="246"/>
      <c r="D286" s="247" t="s">
        <v>218</v>
      </c>
      <c r="E286" s="248" t="s">
        <v>1</v>
      </c>
      <c r="F286" s="249" t="s">
        <v>3743</v>
      </c>
      <c r="G286" s="246"/>
      <c r="H286" s="248" t="s">
        <v>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5" t="s">
        <v>218</v>
      </c>
      <c r="AU286" s="255" t="s">
        <v>85</v>
      </c>
      <c r="AV286" s="13" t="s">
        <v>83</v>
      </c>
      <c r="AW286" s="13" t="s">
        <v>32</v>
      </c>
      <c r="AX286" s="13" t="s">
        <v>76</v>
      </c>
      <c r="AY286" s="255" t="s">
        <v>205</v>
      </c>
    </row>
    <row r="287" s="13" customFormat="1">
      <c r="A287" s="13"/>
      <c r="B287" s="245"/>
      <c r="C287" s="246"/>
      <c r="D287" s="247" t="s">
        <v>218</v>
      </c>
      <c r="E287" s="248" t="s">
        <v>1</v>
      </c>
      <c r="F287" s="249" t="s">
        <v>3744</v>
      </c>
      <c r="G287" s="246"/>
      <c r="H287" s="248" t="s">
        <v>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5" t="s">
        <v>218</v>
      </c>
      <c r="AU287" s="255" t="s">
        <v>85</v>
      </c>
      <c r="AV287" s="13" t="s">
        <v>83</v>
      </c>
      <c r="AW287" s="13" t="s">
        <v>32</v>
      </c>
      <c r="AX287" s="13" t="s">
        <v>76</v>
      </c>
      <c r="AY287" s="255" t="s">
        <v>205</v>
      </c>
    </row>
    <row r="288" s="13" customFormat="1">
      <c r="A288" s="13"/>
      <c r="B288" s="245"/>
      <c r="C288" s="246"/>
      <c r="D288" s="247" t="s">
        <v>218</v>
      </c>
      <c r="E288" s="248" t="s">
        <v>1</v>
      </c>
      <c r="F288" s="249" t="s">
        <v>222</v>
      </c>
      <c r="G288" s="246"/>
      <c r="H288" s="248" t="s">
        <v>1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5" t="s">
        <v>218</v>
      </c>
      <c r="AU288" s="255" t="s">
        <v>85</v>
      </c>
      <c r="AV288" s="13" t="s">
        <v>83</v>
      </c>
      <c r="AW288" s="13" t="s">
        <v>32</v>
      </c>
      <c r="AX288" s="13" t="s">
        <v>76</v>
      </c>
      <c r="AY288" s="255" t="s">
        <v>205</v>
      </c>
    </row>
    <row r="289" s="14" customFormat="1">
      <c r="A289" s="14"/>
      <c r="B289" s="256"/>
      <c r="C289" s="257"/>
      <c r="D289" s="247" t="s">
        <v>218</v>
      </c>
      <c r="E289" s="258" t="s">
        <v>1</v>
      </c>
      <c r="F289" s="259" t="s">
        <v>3807</v>
      </c>
      <c r="G289" s="257"/>
      <c r="H289" s="260">
        <v>75</v>
      </c>
      <c r="I289" s="261"/>
      <c r="J289" s="257"/>
      <c r="K289" s="257"/>
      <c r="L289" s="262"/>
      <c r="M289" s="263"/>
      <c r="N289" s="264"/>
      <c r="O289" s="264"/>
      <c r="P289" s="264"/>
      <c r="Q289" s="264"/>
      <c r="R289" s="264"/>
      <c r="S289" s="264"/>
      <c r="T289" s="26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66" t="s">
        <v>218</v>
      </c>
      <c r="AU289" s="266" t="s">
        <v>85</v>
      </c>
      <c r="AV289" s="14" t="s">
        <v>85</v>
      </c>
      <c r="AW289" s="14" t="s">
        <v>32</v>
      </c>
      <c r="AX289" s="14" t="s">
        <v>76</v>
      </c>
      <c r="AY289" s="266" t="s">
        <v>205</v>
      </c>
    </row>
    <row r="290" s="15" customFormat="1">
      <c r="A290" s="15"/>
      <c r="B290" s="267"/>
      <c r="C290" s="268"/>
      <c r="D290" s="247" t="s">
        <v>218</v>
      </c>
      <c r="E290" s="269" t="s">
        <v>1</v>
      </c>
      <c r="F290" s="270" t="s">
        <v>229</v>
      </c>
      <c r="G290" s="268"/>
      <c r="H290" s="271">
        <v>75</v>
      </c>
      <c r="I290" s="272"/>
      <c r="J290" s="268"/>
      <c r="K290" s="268"/>
      <c r="L290" s="273"/>
      <c r="M290" s="274"/>
      <c r="N290" s="275"/>
      <c r="O290" s="275"/>
      <c r="P290" s="275"/>
      <c r="Q290" s="275"/>
      <c r="R290" s="275"/>
      <c r="S290" s="275"/>
      <c r="T290" s="276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7" t="s">
        <v>218</v>
      </c>
      <c r="AU290" s="277" t="s">
        <v>85</v>
      </c>
      <c r="AV290" s="15" t="s">
        <v>213</v>
      </c>
      <c r="AW290" s="15" t="s">
        <v>32</v>
      </c>
      <c r="AX290" s="15" t="s">
        <v>83</v>
      </c>
      <c r="AY290" s="277" t="s">
        <v>205</v>
      </c>
    </row>
    <row r="291" s="2" customFormat="1" ht="24.15" customHeight="1">
      <c r="A291" s="39"/>
      <c r="B291" s="40"/>
      <c r="C291" s="227" t="s">
        <v>425</v>
      </c>
      <c r="D291" s="227" t="s">
        <v>208</v>
      </c>
      <c r="E291" s="228" t="s">
        <v>3808</v>
      </c>
      <c r="F291" s="229" t="s">
        <v>3809</v>
      </c>
      <c r="G291" s="230" t="s">
        <v>357</v>
      </c>
      <c r="H291" s="231">
        <v>0.17999999999999999</v>
      </c>
      <c r="I291" s="232"/>
      <c r="J291" s="233">
        <f>ROUND(I291*H291,2)</f>
        <v>0</v>
      </c>
      <c r="K291" s="229" t="s">
        <v>212</v>
      </c>
      <c r="L291" s="45"/>
      <c r="M291" s="234" t="s">
        <v>1</v>
      </c>
      <c r="N291" s="235" t="s">
        <v>41</v>
      </c>
      <c r="O291" s="92"/>
      <c r="P291" s="236">
        <f>O291*H291</f>
        <v>0</v>
      </c>
      <c r="Q291" s="236">
        <v>0</v>
      </c>
      <c r="R291" s="236">
        <f>Q291*H291</f>
        <v>0</v>
      </c>
      <c r="S291" s="236">
        <v>0</v>
      </c>
      <c r="T291" s="237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8" t="s">
        <v>303</v>
      </c>
      <c r="AT291" s="238" t="s">
        <v>208</v>
      </c>
      <c r="AU291" s="238" t="s">
        <v>85</v>
      </c>
      <c r="AY291" s="18" t="s">
        <v>205</v>
      </c>
      <c r="BE291" s="239">
        <f>IF(N291="základní",J291,0)</f>
        <v>0</v>
      </c>
      <c r="BF291" s="239">
        <f>IF(N291="snížená",J291,0)</f>
        <v>0</v>
      </c>
      <c r="BG291" s="239">
        <f>IF(N291="zákl. přenesená",J291,0)</f>
        <v>0</v>
      </c>
      <c r="BH291" s="239">
        <f>IF(N291="sníž. přenesená",J291,0)</f>
        <v>0</v>
      </c>
      <c r="BI291" s="239">
        <f>IF(N291="nulová",J291,0)</f>
        <v>0</v>
      </c>
      <c r="BJ291" s="18" t="s">
        <v>83</v>
      </c>
      <c r="BK291" s="239">
        <f>ROUND(I291*H291,2)</f>
        <v>0</v>
      </c>
      <c r="BL291" s="18" t="s">
        <v>303</v>
      </c>
      <c r="BM291" s="238" t="s">
        <v>3810</v>
      </c>
    </row>
    <row r="292" s="2" customFormat="1">
      <c r="A292" s="39"/>
      <c r="B292" s="40"/>
      <c r="C292" s="41"/>
      <c r="D292" s="240" t="s">
        <v>216</v>
      </c>
      <c r="E292" s="41"/>
      <c r="F292" s="241" t="s">
        <v>3811</v>
      </c>
      <c r="G292" s="41"/>
      <c r="H292" s="41"/>
      <c r="I292" s="242"/>
      <c r="J292" s="41"/>
      <c r="K292" s="41"/>
      <c r="L292" s="45"/>
      <c r="M292" s="243"/>
      <c r="N292" s="244"/>
      <c r="O292" s="92"/>
      <c r="P292" s="92"/>
      <c r="Q292" s="92"/>
      <c r="R292" s="92"/>
      <c r="S292" s="92"/>
      <c r="T292" s="93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T292" s="18" t="s">
        <v>216</v>
      </c>
      <c r="AU292" s="18" t="s">
        <v>85</v>
      </c>
    </row>
    <row r="293" s="12" customFormat="1" ht="22.8" customHeight="1">
      <c r="A293" s="12"/>
      <c r="B293" s="211"/>
      <c r="C293" s="212"/>
      <c r="D293" s="213" t="s">
        <v>75</v>
      </c>
      <c r="E293" s="225" t="s">
        <v>3812</v>
      </c>
      <c r="F293" s="225" t="s">
        <v>3813</v>
      </c>
      <c r="G293" s="212"/>
      <c r="H293" s="212"/>
      <c r="I293" s="215"/>
      <c r="J293" s="226">
        <f>BK293</f>
        <v>0</v>
      </c>
      <c r="K293" s="212"/>
      <c r="L293" s="217"/>
      <c r="M293" s="218"/>
      <c r="N293" s="219"/>
      <c r="O293" s="219"/>
      <c r="P293" s="220">
        <f>SUM(P294:P322)</f>
        <v>0</v>
      </c>
      <c r="Q293" s="219"/>
      <c r="R293" s="220">
        <f>SUM(R294:R322)</f>
        <v>0.0078799999999999999</v>
      </c>
      <c r="S293" s="219"/>
      <c r="T293" s="221">
        <f>SUM(T294:T322)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22" t="s">
        <v>85</v>
      </c>
      <c r="AT293" s="223" t="s">
        <v>75</v>
      </c>
      <c r="AU293" s="223" t="s">
        <v>83</v>
      </c>
      <c r="AY293" s="222" t="s">
        <v>205</v>
      </c>
      <c r="BK293" s="224">
        <f>SUM(BK294:BK322)</f>
        <v>0</v>
      </c>
    </row>
    <row r="294" s="2" customFormat="1" ht="16.5" customHeight="1">
      <c r="A294" s="39"/>
      <c r="B294" s="40"/>
      <c r="C294" s="227" t="s">
        <v>431</v>
      </c>
      <c r="D294" s="227" t="s">
        <v>208</v>
      </c>
      <c r="E294" s="228" t="s">
        <v>3814</v>
      </c>
      <c r="F294" s="229" t="s">
        <v>3815</v>
      </c>
      <c r="G294" s="230" t="s">
        <v>547</v>
      </c>
      <c r="H294" s="231">
        <v>10</v>
      </c>
      <c r="I294" s="232"/>
      <c r="J294" s="233">
        <f>ROUND(I294*H294,2)</f>
        <v>0</v>
      </c>
      <c r="K294" s="229" t="s">
        <v>212</v>
      </c>
      <c r="L294" s="45"/>
      <c r="M294" s="234" t="s">
        <v>1</v>
      </c>
      <c r="N294" s="235" t="s">
        <v>41</v>
      </c>
      <c r="O294" s="92"/>
      <c r="P294" s="236">
        <f>O294*H294</f>
        <v>0</v>
      </c>
      <c r="Q294" s="236">
        <v>8.0000000000000007E-05</v>
      </c>
      <c r="R294" s="236">
        <f>Q294*H294</f>
        <v>0.00080000000000000004</v>
      </c>
      <c r="S294" s="236">
        <v>0</v>
      </c>
      <c r="T294" s="237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8" t="s">
        <v>303</v>
      </c>
      <c r="AT294" s="238" t="s">
        <v>208</v>
      </c>
      <c r="AU294" s="238" t="s">
        <v>85</v>
      </c>
      <c r="AY294" s="18" t="s">
        <v>205</v>
      </c>
      <c r="BE294" s="239">
        <f>IF(N294="základní",J294,0)</f>
        <v>0</v>
      </c>
      <c r="BF294" s="239">
        <f>IF(N294="snížená",J294,0)</f>
        <v>0</v>
      </c>
      <c r="BG294" s="239">
        <f>IF(N294="zákl. přenesená",J294,0)</f>
        <v>0</v>
      </c>
      <c r="BH294" s="239">
        <f>IF(N294="sníž. přenesená",J294,0)</f>
        <v>0</v>
      </c>
      <c r="BI294" s="239">
        <f>IF(N294="nulová",J294,0)</f>
        <v>0</v>
      </c>
      <c r="BJ294" s="18" t="s">
        <v>83</v>
      </c>
      <c r="BK294" s="239">
        <f>ROUND(I294*H294,2)</f>
        <v>0</v>
      </c>
      <c r="BL294" s="18" t="s">
        <v>303</v>
      </c>
      <c r="BM294" s="238" t="s">
        <v>3816</v>
      </c>
    </row>
    <row r="295" s="2" customFormat="1">
      <c r="A295" s="39"/>
      <c r="B295" s="40"/>
      <c r="C295" s="41"/>
      <c r="D295" s="240" t="s">
        <v>216</v>
      </c>
      <c r="E295" s="41"/>
      <c r="F295" s="241" t="s">
        <v>3817</v>
      </c>
      <c r="G295" s="41"/>
      <c r="H295" s="41"/>
      <c r="I295" s="242"/>
      <c r="J295" s="41"/>
      <c r="K295" s="41"/>
      <c r="L295" s="45"/>
      <c r="M295" s="243"/>
      <c r="N295" s="244"/>
      <c r="O295" s="92"/>
      <c r="P295" s="92"/>
      <c r="Q295" s="92"/>
      <c r="R295" s="92"/>
      <c r="S295" s="92"/>
      <c r="T295" s="93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216</v>
      </c>
      <c r="AU295" s="18" t="s">
        <v>85</v>
      </c>
    </row>
    <row r="296" s="2" customFormat="1" ht="33" customHeight="1">
      <c r="A296" s="39"/>
      <c r="B296" s="40"/>
      <c r="C296" s="289" t="s">
        <v>438</v>
      </c>
      <c r="D296" s="289" t="s">
        <v>386</v>
      </c>
      <c r="E296" s="290" t="s">
        <v>3818</v>
      </c>
      <c r="F296" s="291" t="s">
        <v>3819</v>
      </c>
      <c r="G296" s="292" t="s">
        <v>547</v>
      </c>
      <c r="H296" s="293">
        <v>10</v>
      </c>
      <c r="I296" s="294"/>
      <c r="J296" s="295">
        <f>ROUND(I296*H296,2)</f>
        <v>0</v>
      </c>
      <c r="K296" s="291" t="s">
        <v>212</v>
      </c>
      <c r="L296" s="296"/>
      <c r="M296" s="297" t="s">
        <v>1</v>
      </c>
      <c r="N296" s="298" t="s">
        <v>41</v>
      </c>
      <c r="O296" s="92"/>
      <c r="P296" s="236">
        <f>O296*H296</f>
        <v>0</v>
      </c>
      <c r="Q296" s="236">
        <v>0.00050000000000000001</v>
      </c>
      <c r="R296" s="236">
        <f>Q296*H296</f>
        <v>0.0050000000000000001</v>
      </c>
      <c r="S296" s="236">
        <v>0</v>
      </c>
      <c r="T296" s="237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8" t="s">
        <v>473</v>
      </c>
      <c r="AT296" s="238" t="s">
        <v>386</v>
      </c>
      <c r="AU296" s="238" t="s">
        <v>85</v>
      </c>
      <c r="AY296" s="18" t="s">
        <v>205</v>
      </c>
      <c r="BE296" s="239">
        <f>IF(N296="základní",J296,0)</f>
        <v>0</v>
      </c>
      <c r="BF296" s="239">
        <f>IF(N296="snížená",J296,0)</f>
        <v>0</v>
      </c>
      <c r="BG296" s="239">
        <f>IF(N296="zákl. přenesená",J296,0)</f>
        <v>0</v>
      </c>
      <c r="BH296" s="239">
        <f>IF(N296="sníž. přenesená",J296,0)</f>
        <v>0</v>
      </c>
      <c r="BI296" s="239">
        <f>IF(N296="nulová",J296,0)</f>
        <v>0</v>
      </c>
      <c r="BJ296" s="18" t="s">
        <v>83</v>
      </c>
      <c r="BK296" s="239">
        <f>ROUND(I296*H296,2)</f>
        <v>0</v>
      </c>
      <c r="BL296" s="18" t="s">
        <v>303</v>
      </c>
      <c r="BM296" s="238" t="s">
        <v>3820</v>
      </c>
    </row>
    <row r="297" s="13" customFormat="1">
      <c r="A297" s="13"/>
      <c r="B297" s="245"/>
      <c r="C297" s="246"/>
      <c r="D297" s="247" t="s">
        <v>218</v>
      </c>
      <c r="E297" s="248" t="s">
        <v>1</v>
      </c>
      <c r="F297" s="249" t="s">
        <v>3743</v>
      </c>
      <c r="G297" s="246"/>
      <c r="H297" s="248" t="s">
        <v>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5" t="s">
        <v>218</v>
      </c>
      <c r="AU297" s="255" t="s">
        <v>85</v>
      </c>
      <c r="AV297" s="13" t="s">
        <v>83</v>
      </c>
      <c r="AW297" s="13" t="s">
        <v>32</v>
      </c>
      <c r="AX297" s="13" t="s">
        <v>76</v>
      </c>
      <c r="AY297" s="255" t="s">
        <v>205</v>
      </c>
    </row>
    <row r="298" s="13" customFormat="1">
      <c r="A298" s="13"/>
      <c r="B298" s="245"/>
      <c r="C298" s="246"/>
      <c r="D298" s="247" t="s">
        <v>218</v>
      </c>
      <c r="E298" s="248" t="s">
        <v>1</v>
      </c>
      <c r="F298" s="249" t="s">
        <v>3744</v>
      </c>
      <c r="G298" s="246"/>
      <c r="H298" s="248" t="s">
        <v>1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5" t="s">
        <v>218</v>
      </c>
      <c r="AU298" s="255" t="s">
        <v>85</v>
      </c>
      <c r="AV298" s="13" t="s">
        <v>83</v>
      </c>
      <c r="AW298" s="13" t="s">
        <v>32</v>
      </c>
      <c r="AX298" s="13" t="s">
        <v>76</v>
      </c>
      <c r="AY298" s="255" t="s">
        <v>205</v>
      </c>
    </row>
    <row r="299" s="13" customFormat="1">
      <c r="A299" s="13"/>
      <c r="B299" s="245"/>
      <c r="C299" s="246"/>
      <c r="D299" s="247" t="s">
        <v>218</v>
      </c>
      <c r="E299" s="248" t="s">
        <v>1</v>
      </c>
      <c r="F299" s="249" t="s">
        <v>222</v>
      </c>
      <c r="G299" s="246"/>
      <c r="H299" s="248" t="s">
        <v>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5" t="s">
        <v>218</v>
      </c>
      <c r="AU299" s="255" t="s">
        <v>85</v>
      </c>
      <c r="AV299" s="13" t="s">
        <v>83</v>
      </c>
      <c r="AW299" s="13" t="s">
        <v>32</v>
      </c>
      <c r="AX299" s="13" t="s">
        <v>76</v>
      </c>
      <c r="AY299" s="255" t="s">
        <v>205</v>
      </c>
    </row>
    <row r="300" s="14" customFormat="1">
      <c r="A300" s="14"/>
      <c r="B300" s="256"/>
      <c r="C300" s="257"/>
      <c r="D300" s="247" t="s">
        <v>218</v>
      </c>
      <c r="E300" s="258" t="s">
        <v>1</v>
      </c>
      <c r="F300" s="259" t="s">
        <v>3821</v>
      </c>
      <c r="G300" s="257"/>
      <c r="H300" s="260">
        <v>10</v>
      </c>
      <c r="I300" s="261"/>
      <c r="J300" s="257"/>
      <c r="K300" s="257"/>
      <c r="L300" s="262"/>
      <c r="M300" s="263"/>
      <c r="N300" s="264"/>
      <c r="O300" s="264"/>
      <c r="P300" s="264"/>
      <c r="Q300" s="264"/>
      <c r="R300" s="264"/>
      <c r="S300" s="264"/>
      <c r="T300" s="26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6" t="s">
        <v>218</v>
      </c>
      <c r="AU300" s="266" t="s">
        <v>85</v>
      </c>
      <c r="AV300" s="14" t="s">
        <v>85</v>
      </c>
      <c r="AW300" s="14" t="s">
        <v>32</v>
      </c>
      <c r="AX300" s="14" t="s">
        <v>76</v>
      </c>
      <c r="AY300" s="266" t="s">
        <v>205</v>
      </c>
    </row>
    <row r="301" s="15" customFormat="1">
      <c r="A301" s="15"/>
      <c r="B301" s="267"/>
      <c r="C301" s="268"/>
      <c r="D301" s="247" t="s">
        <v>218</v>
      </c>
      <c r="E301" s="269" t="s">
        <v>1</v>
      </c>
      <c r="F301" s="270" t="s">
        <v>229</v>
      </c>
      <c r="G301" s="268"/>
      <c r="H301" s="271">
        <v>10</v>
      </c>
      <c r="I301" s="272"/>
      <c r="J301" s="268"/>
      <c r="K301" s="268"/>
      <c r="L301" s="273"/>
      <c r="M301" s="274"/>
      <c r="N301" s="275"/>
      <c r="O301" s="275"/>
      <c r="P301" s="275"/>
      <c r="Q301" s="275"/>
      <c r="R301" s="275"/>
      <c r="S301" s="275"/>
      <c r="T301" s="276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77" t="s">
        <v>218</v>
      </c>
      <c r="AU301" s="277" t="s">
        <v>85</v>
      </c>
      <c r="AV301" s="15" t="s">
        <v>213</v>
      </c>
      <c r="AW301" s="15" t="s">
        <v>32</v>
      </c>
      <c r="AX301" s="15" t="s">
        <v>83</v>
      </c>
      <c r="AY301" s="277" t="s">
        <v>205</v>
      </c>
    </row>
    <row r="302" s="2" customFormat="1" ht="24.15" customHeight="1">
      <c r="A302" s="39"/>
      <c r="B302" s="40"/>
      <c r="C302" s="227" t="s">
        <v>444</v>
      </c>
      <c r="D302" s="227" t="s">
        <v>208</v>
      </c>
      <c r="E302" s="228" t="s">
        <v>3822</v>
      </c>
      <c r="F302" s="229" t="s">
        <v>3823</v>
      </c>
      <c r="G302" s="230" t="s">
        <v>547</v>
      </c>
      <c r="H302" s="231">
        <v>2</v>
      </c>
      <c r="I302" s="232"/>
      <c r="J302" s="233">
        <f>ROUND(I302*H302,2)</f>
        <v>0</v>
      </c>
      <c r="K302" s="229" t="s">
        <v>212</v>
      </c>
      <c r="L302" s="45"/>
      <c r="M302" s="234" t="s">
        <v>1</v>
      </c>
      <c r="N302" s="235" t="s">
        <v>41</v>
      </c>
      <c r="O302" s="92"/>
      <c r="P302" s="236">
        <f>O302*H302</f>
        <v>0</v>
      </c>
      <c r="Q302" s="236">
        <v>0.00027</v>
      </c>
      <c r="R302" s="236">
        <f>Q302*H302</f>
        <v>0.00054000000000000001</v>
      </c>
      <c r="S302" s="236">
        <v>0</v>
      </c>
      <c r="T302" s="237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8" t="s">
        <v>303</v>
      </c>
      <c r="AT302" s="238" t="s">
        <v>208</v>
      </c>
      <c r="AU302" s="238" t="s">
        <v>85</v>
      </c>
      <c r="AY302" s="18" t="s">
        <v>205</v>
      </c>
      <c r="BE302" s="239">
        <f>IF(N302="základní",J302,0)</f>
        <v>0</v>
      </c>
      <c r="BF302" s="239">
        <f>IF(N302="snížená",J302,0)</f>
        <v>0</v>
      </c>
      <c r="BG302" s="239">
        <f>IF(N302="zákl. přenesená",J302,0)</f>
        <v>0</v>
      </c>
      <c r="BH302" s="239">
        <f>IF(N302="sníž. přenesená",J302,0)</f>
        <v>0</v>
      </c>
      <c r="BI302" s="239">
        <f>IF(N302="nulová",J302,0)</f>
        <v>0</v>
      </c>
      <c r="BJ302" s="18" t="s">
        <v>83</v>
      </c>
      <c r="BK302" s="239">
        <f>ROUND(I302*H302,2)</f>
        <v>0</v>
      </c>
      <c r="BL302" s="18" t="s">
        <v>303</v>
      </c>
      <c r="BM302" s="238" t="s">
        <v>3824</v>
      </c>
    </row>
    <row r="303" s="2" customFormat="1">
      <c r="A303" s="39"/>
      <c r="B303" s="40"/>
      <c r="C303" s="41"/>
      <c r="D303" s="240" t="s">
        <v>216</v>
      </c>
      <c r="E303" s="41"/>
      <c r="F303" s="241" t="s">
        <v>3825</v>
      </c>
      <c r="G303" s="41"/>
      <c r="H303" s="41"/>
      <c r="I303" s="242"/>
      <c r="J303" s="41"/>
      <c r="K303" s="41"/>
      <c r="L303" s="45"/>
      <c r="M303" s="243"/>
      <c r="N303" s="244"/>
      <c r="O303" s="92"/>
      <c r="P303" s="92"/>
      <c r="Q303" s="92"/>
      <c r="R303" s="92"/>
      <c r="S303" s="92"/>
      <c r="T303" s="93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216</v>
      </c>
      <c r="AU303" s="18" t="s">
        <v>85</v>
      </c>
    </row>
    <row r="304" s="13" customFormat="1">
      <c r="A304" s="13"/>
      <c r="B304" s="245"/>
      <c r="C304" s="246"/>
      <c r="D304" s="247" t="s">
        <v>218</v>
      </c>
      <c r="E304" s="248" t="s">
        <v>1</v>
      </c>
      <c r="F304" s="249" t="s">
        <v>3743</v>
      </c>
      <c r="G304" s="246"/>
      <c r="H304" s="248" t="s">
        <v>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5" t="s">
        <v>218</v>
      </c>
      <c r="AU304" s="255" t="s">
        <v>85</v>
      </c>
      <c r="AV304" s="13" t="s">
        <v>83</v>
      </c>
      <c r="AW304" s="13" t="s">
        <v>32</v>
      </c>
      <c r="AX304" s="13" t="s">
        <v>76</v>
      </c>
      <c r="AY304" s="255" t="s">
        <v>205</v>
      </c>
    </row>
    <row r="305" s="13" customFormat="1">
      <c r="A305" s="13"/>
      <c r="B305" s="245"/>
      <c r="C305" s="246"/>
      <c r="D305" s="247" t="s">
        <v>218</v>
      </c>
      <c r="E305" s="248" t="s">
        <v>1</v>
      </c>
      <c r="F305" s="249" t="s">
        <v>3744</v>
      </c>
      <c r="G305" s="246"/>
      <c r="H305" s="248" t="s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5" t="s">
        <v>218</v>
      </c>
      <c r="AU305" s="255" t="s">
        <v>85</v>
      </c>
      <c r="AV305" s="13" t="s">
        <v>83</v>
      </c>
      <c r="AW305" s="13" t="s">
        <v>32</v>
      </c>
      <c r="AX305" s="13" t="s">
        <v>76</v>
      </c>
      <c r="AY305" s="255" t="s">
        <v>205</v>
      </c>
    </row>
    <row r="306" s="13" customFormat="1">
      <c r="A306" s="13"/>
      <c r="B306" s="245"/>
      <c r="C306" s="246"/>
      <c r="D306" s="247" t="s">
        <v>218</v>
      </c>
      <c r="E306" s="248" t="s">
        <v>1</v>
      </c>
      <c r="F306" s="249" t="s">
        <v>222</v>
      </c>
      <c r="G306" s="246"/>
      <c r="H306" s="248" t="s">
        <v>1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5" t="s">
        <v>218</v>
      </c>
      <c r="AU306" s="255" t="s">
        <v>85</v>
      </c>
      <c r="AV306" s="13" t="s">
        <v>83</v>
      </c>
      <c r="AW306" s="13" t="s">
        <v>32</v>
      </c>
      <c r="AX306" s="13" t="s">
        <v>76</v>
      </c>
      <c r="AY306" s="255" t="s">
        <v>205</v>
      </c>
    </row>
    <row r="307" s="14" customFormat="1">
      <c r="A307" s="14"/>
      <c r="B307" s="256"/>
      <c r="C307" s="257"/>
      <c r="D307" s="247" t="s">
        <v>218</v>
      </c>
      <c r="E307" s="258" t="s">
        <v>1</v>
      </c>
      <c r="F307" s="259" t="s">
        <v>3826</v>
      </c>
      <c r="G307" s="257"/>
      <c r="H307" s="260">
        <v>2</v>
      </c>
      <c r="I307" s="261"/>
      <c r="J307" s="257"/>
      <c r="K307" s="257"/>
      <c r="L307" s="262"/>
      <c r="M307" s="263"/>
      <c r="N307" s="264"/>
      <c r="O307" s="264"/>
      <c r="P307" s="264"/>
      <c r="Q307" s="264"/>
      <c r="R307" s="264"/>
      <c r="S307" s="264"/>
      <c r="T307" s="26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6" t="s">
        <v>218</v>
      </c>
      <c r="AU307" s="266" t="s">
        <v>85</v>
      </c>
      <c r="AV307" s="14" t="s">
        <v>85</v>
      </c>
      <c r="AW307" s="14" t="s">
        <v>32</v>
      </c>
      <c r="AX307" s="14" t="s">
        <v>76</v>
      </c>
      <c r="AY307" s="266" t="s">
        <v>205</v>
      </c>
    </row>
    <row r="308" s="15" customFormat="1">
      <c r="A308" s="15"/>
      <c r="B308" s="267"/>
      <c r="C308" s="268"/>
      <c r="D308" s="247" t="s">
        <v>218</v>
      </c>
      <c r="E308" s="269" t="s">
        <v>1</v>
      </c>
      <c r="F308" s="270" t="s">
        <v>229</v>
      </c>
      <c r="G308" s="268"/>
      <c r="H308" s="271">
        <v>2</v>
      </c>
      <c r="I308" s="272"/>
      <c r="J308" s="268"/>
      <c r="K308" s="268"/>
      <c r="L308" s="273"/>
      <c r="M308" s="274"/>
      <c r="N308" s="275"/>
      <c r="O308" s="275"/>
      <c r="P308" s="275"/>
      <c r="Q308" s="275"/>
      <c r="R308" s="275"/>
      <c r="S308" s="275"/>
      <c r="T308" s="276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7" t="s">
        <v>218</v>
      </c>
      <c r="AU308" s="277" t="s">
        <v>85</v>
      </c>
      <c r="AV308" s="15" t="s">
        <v>213</v>
      </c>
      <c r="AW308" s="15" t="s">
        <v>32</v>
      </c>
      <c r="AX308" s="15" t="s">
        <v>83</v>
      </c>
      <c r="AY308" s="277" t="s">
        <v>205</v>
      </c>
    </row>
    <row r="309" s="2" customFormat="1" ht="24.15" customHeight="1">
      <c r="A309" s="39"/>
      <c r="B309" s="40"/>
      <c r="C309" s="227" t="s">
        <v>449</v>
      </c>
      <c r="D309" s="227" t="s">
        <v>208</v>
      </c>
      <c r="E309" s="228" t="s">
        <v>3827</v>
      </c>
      <c r="F309" s="229" t="s">
        <v>3828</v>
      </c>
      <c r="G309" s="230" t="s">
        <v>547</v>
      </c>
      <c r="H309" s="231">
        <v>4</v>
      </c>
      <c r="I309" s="232"/>
      <c r="J309" s="233">
        <f>ROUND(I309*H309,2)</f>
        <v>0</v>
      </c>
      <c r="K309" s="229" t="s">
        <v>212</v>
      </c>
      <c r="L309" s="45"/>
      <c r="M309" s="234" t="s">
        <v>1</v>
      </c>
      <c r="N309" s="235" t="s">
        <v>41</v>
      </c>
      <c r="O309" s="92"/>
      <c r="P309" s="236">
        <f>O309*H309</f>
        <v>0</v>
      </c>
      <c r="Q309" s="236">
        <v>0.00022000000000000001</v>
      </c>
      <c r="R309" s="236">
        <f>Q309*H309</f>
        <v>0.00088000000000000003</v>
      </c>
      <c r="S309" s="236">
        <v>0</v>
      </c>
      <c r="T309" s="237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8" t="s">
        <v>213</v>
      </c>
      <c r="AT309" s="238" t="s">
        <v>208</v>
      </c>
      <c r="AU309" s="238" t="s">
        <v>85</v>
      </c>
      <c r="AY309" s="18" t="s">
        <v>205</v>
      </c>
      <c r="BE309" s="239">
        <f>IF(N309="základní",J309,0)</f>
        <v>0</v>
      </c>
      <c r="BF309" s="239">
        <f>IF(N309="snížená",J309,0)</f>
        <v>0</v>
      </c>
      <c r="BG309" s="239">
        <f>IF(N309="zákl. přenesená",J309,0)</f>
        <v>0</v>
      </c>
      <c r="BH309" s="239">
        <f>IF(N309="sníž. přenesená",J309,0)</f>
        <v>0</v>
      </c>
      <c r="BI309" s="239">
        <f>IF(N309="nulová",J309,0)</f>
        <v>0</v>
      </c>
      <c r="BJ309" s="18" t="s">
        <v>83</v>
      </c>
      <c r="BK309" s="239">
        <f>ROUND(I309*H309,2)</f>
        <v>0</v>
      </c>
      <c r="BL309" s="18" t="s">
        <v>213</v>
      </c>
      <c r="BM309" s="238" t="s">
        <v>3829</v>
      </c>
    </row>
    <row r="310" s="2" customFormat="1">
      <c r="A310" s="39"/>
      <c r="B310" s="40"/>
      <c r="C310" s="41"/>
      <c r="D310" s="240" t="s">
        <v>216</v>
      </c>
      <c r="E310" s="41"/>
      <c r="F310" s="241" t="s">
        <v>3830</v>
      </c>
      <c r="G310" s="41"/>
      <c r="H310" s="41"/>
      <c r="I310" s="242"/>
      <c r="J310" s="41"/>
      <c r="K310" s="41"/>
      <c r="L310" s="45"/>
      <c r="M310" s="243"/>
      <c r="N310" s="244"/>
      <c r="O310" s="92"/>
      <c r="P310" s="92"/>
      <c r="Q310" s="92"/>
      <c r="R310" s="92"/>
      <c r="S310" s="92"/>
      <c r="T310" s="93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216</v>
      </c>
      <c r="AU310" s="18" t="s">
        <v>85</v>
      </c>
    </row>
    <row r="311" s="13" customFormat="1">
      <c r="A311" s="13"/>
      <c r="B311" s="245"/>
      <c r="C311" s="246"/>
      <c r="D311" s="247" t="s">
        <v>218</v>
      </c>
      <c r="E311" s="248" t="s">
        <v>1</v>
      </c>
      <c r="F311" s="249" t="s">
        <v>3743</v>
      </c>
      <c r="G311" s="246"/>
      <c r="H311" s="248" t="s">
        <v>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5" t="s">
        <v>218</v>
      </c>
      <c r="AU311" s="255" t="s">
        <v>85</v>
      </c>
      <c r="AV311" s="13" t="s">
        <v>83</v>
      </c>
      <c r="AW311" s="13" t="s">
        <v>32</v>
      </c>
      <c r="AX311" s="13" t="s">
        <v>76</v>
      </c>
      <c r="AY311" s="255" t="s">
        <v>205</v>
      </c>
    </row>
    <row r="312" s="13" customFormat="1">
      <c r="A312" s="13"/>
      <c r="B312" s="245"/>
      <c r="C312" s="246"/>
      <c r="D312" s="247" t="s">
        <v>218</v>
      </c>
      <c r="E312" s="248" t="s">
        <v>1</v>
      </c>
      <c r="F312" s="249" t="s">
        <v>3744</v>
      </c>
      <c r="G312" s="246"/>
      <c r="H312" s="248" t="s">
        <v>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5" t="s">
        <v>218</v>
      </c>
      <c r="AU312" s="255" t="s">
        <v>85</v>
      </c>
      <c r="AV312" s="13" t="s">
        <v>83</v>
      </c>
      <c r="AW312" s="13" t="s">
        <v>32</v>
      </c>
      <c r="AX312" s="13" t="s">
        <v>76</v>
      </c>
      <c r="AY312" s="255" t="s">
        <v>205</v>
      </c>
    </row>
    <row r="313" s="13" customFormat="1">
      <c r="A313" s="13"/>
      <c r="B313" s="245"/>
      <c r="C313" s="246"/>
      <c r="D313" s="247" t="s">
        <v>218</v>
      </c>
      <c r="E313" s="248" t="s">
        <v>1</v>
      </c>
      <c r="F313" s="249" t="s">
        <v>222</v>
      </c>
      <c r="G313" s="246"/>
      <c r="H313" s="248" t="s">
        <v>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5" t="s">
        <v>218</v>
      </c>
      <c r="AU313" s="255" t="s">
        <v>85</v>
      </c>
      <c r="AV313" s="13" t="s">
        <v>83</v>
      </c>
      <c r="AW313" s="13" t="s">
        <v>32</v>
      </c>
      <c r="AX313" s="13" t="s">
        <v>76</v>
      </c>
      <c r="AY313" s="255" t="s">
        <v>205</v>
      </c>
    </row>
    <row r="314" s="14" customFormat="1">
      <c r="A314" s="14"/>
      <c r="B314" s="256"/>
      <c r="C314" s="257"/>
      <c r="D314" s="247" t="s">
        <v>218</v>
      </c>
      <c r="E314" s="258" t="s">
        <v>1</v>
      </c>
      <c r="F314" s="259" t="s">
        <v>213</v>
      </c>
      <c r="G314" s="257"/>
      <c r="H314" s="260">
        <v>4</v>
      </c>
      <c r="I314" s="261"/>
      <c r="J314" s="257"/>
      <c r="K314" s="257"/>
      <c r="L314" s="262"/>
      <c r="M314" s="263"/>
      <c r="N314" s="264"/>
      <c r="O314" s="264"/>
      <c r="P314" s="264"/>
      <c r="Q314" s="264"/>
      <c r="R314" s="264"/>
      <c r="S314" s="264"/>
      <c r="T314" s="26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6" t="s">
        <v>218</v>
      </c>
      <c r="AU314" s="266" t="s">
        <v>85</v>
      </c>
      <c r="AV314" s="14" t="s">
        <v>85</v>
      </c>
      <c r="AW314" s="14" t="s">
        <v>32</v>
      </c>
      <c r="AX314" s="14" t="s">
        <v>76</v>
      </c>
      <c r="AY314" s="266" t="s">
        <v>205</v>
      </c>
    </row>
    <row r="315" s="15" customFormat="1">
      <c r="A315" s="15"/>
      <c r="B315" s="267"/>
      <c r="C315" s="268"/>
      <c r="D315" s="247" t="s">
        <v>218</v>
      </c>
      <c r="E315" s="269" t="s">
        <v>1</v>
      </c>
      <c r="F315" s="270" t="s">
        <v>229</v>
      </c>
      <c r="G315" s="268"/>
      <c r="H315" s="271">
        <v>4</v>
      </c>
      <c r="I315" s="272"/>
      <c r="J315" s="268"/>
      <c r="K315" s="268"/>
      <c r="L315" s="273"/>
      <c r="M315" s="274"/>
      <c r="N315" s="275"/>
      <c r="O315" s="275"/>
      <c r="P315" s="275"/>
      <c r="Q315" s="275"/>
      <c r="R315" s="275"/>
      <c r="S315" s="275"/>
      <c r="T315" s="276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7" t="s">
        <v>218</v>
      </c>
      <c r="AU315" s="277" t="s">
        <v>85</v>
      </c>
      <c r="AV315" s="15" t="s">
        <v>213</v>
      </c>
      <c r="AW315" s="15" t="s">
        <v>32</v>
      </c>
      <c r="AX315" s="15" t="s">
        <v>83</v>
      </c>
      <c r="AY315" s="277" t="s">
        <v>205</v>
      </c>
    </row>
    <row r="316" s="2" customFormat="1" ht="37.8" customHeight="1">
      <c r="A316" s="39"/>
      <c r="B316" s="40"/>
      <c r="C316" s="227" t="s">
        <v>460</v>
      </c>
      <c r="D316" s="227" t="s">
        <v>208</v>
      </c>
      <c r="E316" s="228" t="s">
        <v>3831</v>
      </c>
      <c r="F316" s="229" t="s">
        <v>3832</v>
      </c>
      <c r="G316" s="230" t="s">
        <v>547</v>
      </c>
      <c r="H316" s="231">
        <v>2</v>
      </c>
      <c r="I316" s="232"/>
      <c r="J316" s="233">
        <f>ROUND(I316*H316,2)</f>
        <v>0</v>
      </c>
      <c r="K316" s="229" t="s">
        <v>212</v>
      </c>
      <c r="L316" s="45"/>
      <c r="M316" s="234" t="s">
        <v>1</v>
      </c>
      <c r="N316" s="235" t="s">
        <v>41</v>
      </c>
      <c r="O316" s="92"/>
      <c r="P316" s="236">
        <f>O316*H316</f>
        <v>0</v>
      </c>
      <c r="Q316" s="236">
        <v>0.00033</v>
      </c>
      <c r="R316" s="236">
        <f>Q316*H316</f>
        <v>0.00066</v>
      </c>
      <c r="S316" s="236">
        <v>0</v>
      </c>
      <c r="T316" s="237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8" t="s">
        <v>303</v>
      </c>
      <c r="AT316" s="238" t="s">
        <v>208</v>
      </c>
      <c r="AU316" s="238" t="s">
        <v>85</v>
      </c>
      <c r="AY316" s="18" t="s">
        <v>205</v>
      </c>
      <c r="BE316" s="239">
        <f>IF(N316="základní",J316,0)</f>
        <v>0</v>
      </c>
      <c r="BF316" s="239">
        <f>IF(N316="snížená",J316,0)</f>
        <v>0</v>
      </c>
      <c r="BG316" s="239">
        <f>IF(N316="zákl. přenesená",J316,0)</f>
        <v>0</v>
      </c>
      <c r="BH316" s="239">
        <f>IF(N316="sníž. přenesená",J316,0)</f>
        <v>0</v>
      </c>
      <c r="BI316" s="239">
        <f>IF(N316="nulová",J316,0)</f>
        <v>0</v>
      </c>
      <c r="BJ316" s="18" t="s">
        <v>83</v>
      </c>
      <c r="BK316" s="239">
        <f>ROUND(I316*H316,2)</f>
        <v>0</v>
      </c>
      <c r="BL316" s="18" t="s">
        <v>303</v>
      </c>
      <c r="BM316" s="238" t="s">
        <v>3833</v>
      </c>
    </row>
    <row r="317" s="2" customFormat="1">
      <c r="A317" s="39"/>
      <c r="B317" s="40"/>
      <c r="C317" s="41"/>
      <c r="D317" s="240" t="s">
        <v>216</v>
      </c>
      <c r="E317" s="41"/>
      <c r="F317" s="241" t="s">
        <v>3834</v>
      </c>
      <c r="G317" s="41"/>
      <c r="H317" s="41"/>
      <c r="I317" s="242"/>
      <c r="J317" s="41"/>
      <c r="K317" s="41"/>
      <c r="L317" s="45"/>
      <c r="M317" s="243"/>
      <c r="N317" s="244"/>
      <c r="O317" s="92"/>
      <c r="P317" s="92"/>
      <c r="Q317" s="92"/>
      <c r="R317" s="92"/>
      <c r="S317" s="92"/>
      <c r="T317" s="93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216</v>
      </c>
      <c r="AU317" s="18" t="s">
        <v>85</v>
      </c>
    </row>
    <row r="318" s="13" customFormat="1">
      <c r="A318" s="13"/>
      <c r="B318" s="245"/>
      <c r="C318" s="246"/>
      <c r="D318" s="247" t="s">
        <v>218</v>
      </c>
      <c r="E318" s="248" t="s">
        <v>1</v>
      </c>
      <c r="F318" s="249" t="s">
        <v>3743</v>
      </c>
      <c r="G318" s="246"/>
      <c r="H318" s="248" t="s">
        <v>1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5" t="s">
        <v>218</v>
      </c>
      <c r="AU318" s="255" t="s">
        <v>85</v>
      </c>
      <c r="AV318" s="13" t="s">
        <v>83</v>
      </c>
      <c r="AW318" s="13" t="s">
        <v>32</v>
      </c>
      <c r="AX318" s="13" t="s">
        <v>76</v>
      </c>
      <c r="AY318" s="255" t="s">
        <v>205</v>
      </c>
    </row>
    <row r="319" s="13" customFormat="1">
      <c r="A319" s="13"/>
      <c r="B319" s="245"/>
      <c r="C319" s="246"/>
      <c r="D319" s="247" t="s">
        <v>218</v>
      </c>
      <c r="E319" s="248" t="s">
        <v>1</v>
      </c>
      <c r="F319" s="249" t="s">
        <v>3744</v>
      </c>
      <c r="G319" s="246"/>
      <c r="H319" s="248" t="s">
        <v>1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5" t="s">
        <v>218</v>
      </c>
      <c r="AU319" s="255" t="s">
        <v>85</v>
      </c>
      <c r="AV319" s="13" t="s">
        <v>83</v>
      </c>
      <c r="AW319" s="13" t="s">
        <v>32</v>
      </c>
      <c r="AX319" s="13" t="s">
        <v>76</v>
      </c>
      <c r="AY319" s="255" t="s">
        <v>205</v>
      </c>
    </row>
    <row r="320" s="13" customFormat="1">
      <c r="A320" s="13"/>
      <c r="B320" s="245"/>
      <c r="C320" s="246"/>
      <c r="D320" s="247" t="s">
        <v>218</v>
      </c>
      <c r="E320" s="248" t="s">
        <v>1</v>
      </c>
      <c r="F320" s="249" t="s">
        <v>222</v>
      </c>
      <c r="G320" s="246"/>
      <c r="H320" s="248" t="s">
        <v>1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5" t="s">
        <v>218</v>
      </c>
      <c r="AU320" s="255" t="s">
        <v>85</v>
      </c>
      <c r="AV320" s="13" t="s">
        <v>83</v>
      </c>
      <c r="AW320" s="13" t="s">
        <v>32</v>
      </c>
      <c r="AX320" s="13" t="s">
        <v>76</v>
      </c>
      <c r="AY320" s="255" t="s">
        <v>205</v>
      </c>
    </row>
    <row r="321" s="14" customFormat="1">
      <c r="A321" s="14"/>
      <c r="B321" s="256"/>
      <c r="C321" s="257"/>
      <c r="D321" s="247" t="s">
        <v>218</v>
      </c>
      <c r="E321" s="258" t="s">
        <v>1</v>
      </c>
      <c r="F321" s="259" t="s">
        <v>85</v>
      </c>
      <c r="G321" s="257"/>
      <c r="H321" s="260">
        <v>2</v>
      </c>
      <c r="I321" s="261"/>
      <c r="J321" s="257"/>
      <c r="K321" s="257"/>
      <c r="L321" s="262"/>
      <c r="M321" s="263"/>
      <c r="N321" s="264"/>
      <c r="O321" s="264"/>
      <c r="P321" s="264"/>
      <c r="Q321" s="264"/>
      <c r="R321" s="264"/>
      <c r="S321" s="264"/>
      <c r="T321" s="26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66" t="s">
        <v>218</v>
      </c>
      <c r="AU321" s="266" t="s">
        <v>85</v>
      </c>
      <c r="AV321" s="14" t="s">
        <v>85</v>
      </c>
      <c r="AW321" s="14" t="s">
        <v>32</v>
      </c>
      <c r="AX321" s="14" t="s">
        <v>76</v>
      </c>
      <c r="AY321" s="266" t="s">
        <v>205</v>
      </c>
    </row>
    <row r="322" s="15" customFormat="1">
      <c r="A322" s="15"/>
      <c r="B322" s="267"/>
      <c r="C322" s="268"/>
      <c r="D322" s="247" t="s">
        <v>218</v>
      </c>
      <c r="E322" s="269" t="s">
        <v>1</v>
      </c>
      <c r="F322" s="270" t="s">
        <v>229</v>
      </c>
      <c r="G322" s="268"/>
      <c r="H322" s="271">
        <v>2</v>
      </c>
      <c r="I322" s="272"/>
      <c r="J322" s="268"/>
      <c r="K322" s="268"/>
      <c r="L322" s="273"/>
      <c r="M322" s="274"/>
      <c r="N322" s="275"/>
      <c r="O322" s="275"/>
      <c r="P322" s="275"/>
      <c r="Q322" s="275"/>
      <c r="R322" s="275"/>
      <c r="S322" s="275"/>
      <c r="T322" s="276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77" t="s">
        <v>218</v>
      </c>
      <c r="AU322" s="277" t="s">
        <v>85</v>
      </c>
      <c r="AV322" s="15" t="s">
        <v>213</v>
      </c>
      <c r="AW322" s="15" t="s">
        <v>32</v>
      </c>
      <c r="AX322" s="15" t="s">
        <v>83</v>
      </c>
      <c r="AY322" s="277" t="s">
        <v>205</v>
      </c>
    </row>
    <row r="323" s="12" customFormat="1" ht="22.8" customHeight="1">
      <c r="A323" s="12"/>
      <c r="B323" s="211"/>
      <c r="C323" s="212"/>
      <c r="D323" s="213" t="s">
        <v>75</v>
      </c>
      <c r="E323" s="225" t="s">
        <v>3835</v>
      </c>
      <c r="F323" s="225" t="s">
        <v>3836</v>
      </c>
      <c r="G323" s="212"/>
      <c r="H323" s="212"/>
      <c r="I323" s="215"/>
      <c r="J323" s="226">
        <f>BK323</f>
        <v>0</v>
      </c>
      <c r="K323" s="212"/>
      <c r="L323" s="217"/>
      <c r="M323" s="218"/>
      <c r="N323" s="219"/>
      <c r="O323" s="219"/>
      <c r="P323" s="220">
        <f>SUM(P324:P382)</f>
        <v>0</v>
      </c>
      <c r="Q323" s="219"/>
      <c r="R323" s="220">
        <f>SUM(R324:R382)</f>
        <v>0.56363999999999992</v>
      </c>
      <c r="S323" s="219"/>
      <c r="T323" s="221">
        <f>SUM(T324:T382)</f>
        <v>0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22" t="s">
        <v>85</v>
      </c>
      <c r="AT323" s="223" t="s">
        <v>75</v>
      </c>
      <c r="AU323" s="223" t="s">
        <v>83</v>
      </c>
      <c r="AY323" s="222" t="s">
        <v>205</v>
      </c>
      <c r="BK323" s="224">
        <f>SUM(BK324:BK382)</f>
        <v>0</v>
      </c>
    </row>
    <row r="324" s="2" customFormat="1" ht="37.8" customHeight="1">
      <c r="A324" s="39"/>
      <c r="B324" s="40"/>
      <c r="C324" s="227" t="s">
        <v>467</v>
      </c>
      <c r="D324" s="227" t="s">
        <v>208</v>
      </c>
      <c r="E324" s="228" t="s">
        <v>3837</v>
      </c>
      <c r="F324" s="229" t="s">
        <v>3838</v>
      </c>
      <c r="G324" s="230" t="s">
        <v>547</v>
      </c>
      <c r="H324" s="231">
        <v>1</v>
      </c>
      <c r="I324" s="232"/>
      <c r="J324" s="233">
        <f>ROUND(I324*H324,2)</f>
        <v>0</v>
      </c>
      <c r="K324" s="229" t="s">
        <v>212</v>
      </c>
      <c r="L324" s="45"/>
      <c r="M324" s="234" t="s">
        <v>1</v>
      </c>
      <c r="N324" s="235" t="s">
        <v>41</v>
      </c>
      <c r="O324" s="92"/>
      <c r="P324" s="236">
        <f>O324*H324</f>
        <v>0</v>
      </c>
      <c r="Q324" s="236">
        <v>0.0083999999999999995</v>
      </c>
      <c r="R324" s="236">
        <f>Q324*H324</f>
        <v>0.0083999999999999995</v>
      </c>
      <c r="S324" s="236">
        <v>0</v>
      </c>
      <c r="T324" s="237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38" t="s">
        <v>303</v>
      </c>
      <c r="AT324" s="238" t="s">
        <v>208</v>
      </c>
      <c r="AU324" s="238" t="s">
        <v>85</v>
      </c>
      <c r="AY324" s="18" t="s">
        <v>205</v>
      </c>
      <c r="BE324" s="239">
        <f>IF(N324="základní",J324,0)</f>
        <v>0</v>
      </c>
      <c r="BF324" s="239">
        <f>IF(N324="snížená",J324,0)</f>
        <v>0</v>
      </c>
      <c r="BG324" s="239">
        <f>IF(N324="zákl. přenesená",J324,0)</f>
        <v>0</v>
      </c>
      <c r="BH324" s="239">
        <f>IF(N324="sníž. přenesená",J324,0)</f>
        <v>0</v>
      </c>
      <c r="BI324" s="239">
        <f>IF(N324="nulová",J324,0)</f>
        <v>0</v>
      </c>
      <c r="BJ324" s="18" t="s">
        <v>83</v>
      </c>
      <c r="BK324" s="239">
        <f>ROUND(I324*H324,2)</f>
        <v>0</v>
      </c>
      <c r="BL324" s="18" t="s">
        <v>303</v>
      </c>
      <c r="BM324" s="238" t="s">
        <v>3839</v>
      </c>
    </row>
    <row r="325" s="2" customFormat="1">
      <c r="A325" s="39"/>
      <c r="B325" s="40"/>
      <c r="C325" s="41"/>
      <c r="D325" s="240" t="s">
        <v>216</v>
      </c>
      <c r="E325" s="41"/>
      <c r="F325" s="241" t="s">
        <v>3840</v>
      </c>
      <c r="G325" s="41"/>
      <c r="H325" s="41"/>
      <c r="I325" s="242"/>
      <c r="J325" s="41"/>
      <c r="K325" s="41"/>
      <c r="L325" s="45"/>
      <c r="M325" s="243"/>
      <c r="N325" s="244"/>
      <c r="O325" s="92"/>
      <c r="P325" s="92"/>
      <c r="Q325" s="92"/>
      <c r="R325" s="92"/>
      <c r="S325" s="92"/>
      <c r="T325" s="93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T325" s="18" t="s">
        <v>216</v>
      </c>
      <c r="AU325" s="18" t="s">
        <v>85</v>
      </c>
    </row>
    <row r="326" s="13" customFormat="1">
      <c r="A326" s="13"/>
      <c r="B326" s="245"/>
      <c r="C326" s="246"/>
      <c r="D326" s="247" t="s">
        <v>218</v>
      </c>
      <c r="E326" s="248" t="s">
        <v>1</v>
      </c>
      <c r="F326" s="249" t="s">
        <v>3743</v>
      </c>
      <c r="G326" s="246"/>
      <c r="H326" s="248" t="s">
        <v>1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5" t="s">
        <v>218</v>
      </c>
      <c r="AU326" s="255" t="s">
        <v>85</v>
      </c>
      <c r="AV326" s="13" t="s">
        <v>83</v>
      </c>
      <c r="AW326" s="13" t="s">
        <v>32</v>
      </c>
      <c r="AX326" s="13" t="s">
        <v>76</v>
      </c>
      <c r="AY326" s="255" t="s">
        <v>205</v>
      </c>
    </row>
    <row r="327" s="13" customFormat="1">
      <c r="A327" s="13"/>
      <c r="B327" s="245"/>
      <c r="C327" s="246"/>
      <c r="D327" s="247" t="s">
        <v>218</v>
      </c>
      <c r="E327" s="248" t="s">
        <v>1</v>
      </c>
      <c r="F327" s="249" t="s">
        <v>3744</v>
      </c>
      <c r="G327" s="246"/>
      <c r="H327" s="248" t="s">
        <v>1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5" t="s">
        <v>218</v>
      </c>
      <c r="AU327" s="255" t="s">
        <v>85</v>
      </c>
      <c r="AV327" s="13" t="s">
        <v>83</v>
      </c>
      <c r="AW327" s="13" t="s">
        <v>32</v>
      </c>
      <c r="AX327" s="13" t="s">
        <v>76</v>
      </c>
      <c r="AY327" s="255" t="s">
        <v>205</v>
      </c>
    </row>
    <row r="328" s="13" customFormat="1">
      <c r="A328" s="13"/>
      <c r="B328" s="245"/>
      <c r="C328" s="246"/>
      <c r="D328" s="247" t="s">
        <v>218</v>
      </c>
      <c r="E328" s="248" t="s">
        <v>1</v>
      </c>
      <c r="F328" s="249" t="s">
        <v>222</v>
      </c>
      <c r="G328" s="246"/>
      <c r="H328" s="248" t="s">
        <v>1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5" t="s">
        <v>218</v>
      </c>
      <c r="AU328" s="255" t="s">
        <v>85</v>
      </c>
      <c r="AV328" s="13" t="s">
        <v>83</v>
      </c>
      <c r="AW328" s="13" t="s">
        <v>32</v>
      </c>
      <c r="AX328" s="13" t="s">
        <v>76</v>
      </c>
      <c r="AY328" s="255" t="s">
        <v>205</v>
      </c>
    </row>
    <row r="329" s="13" customFormat="1">
      <c r="A329" s="13"/>
      <c r="B329" s="245"/>
      <c r="C329" s="246"/>
      <c r="D329" s="247" t="s">
        <v>218</v>
      </c>
      <c r="E329" s="248" t="s">
        <v>1</v>
      </c>
      <c r="F329" s="249" t="s">
        <v>3841</v>
      </c>
      <c r="G329" s="246"/>
      <c r="H329" s="248" t="s">
        <v>1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5" t="s">
        <v>218</v>
      </c>
      <c r="AU329" s="255" t="s">
        <v>85</v>
      </c>
      <c r="AV329" s="13" t="s">
        <v>83</v>
      </c>
      <c r="AW329" s="13" t="s">
        <v>32</v>
      </c>
      <c r="AX329" s="13" t="s">
        <v>76</v>
      </c>
      <c r="AY329" s="255" t="s">
        <v>205</v>
      </c>
    </row>
    <row r="330" s="14" customFormat="1">
      <c r="A330" s="14"/>
      <c r="B330" s="256"/>
      <c r="C330" s="257"/>
      <c r="D330" s="247" t="s">
        <v>218</v>
      </c>
      <c r="E330" s="258" t="s">
        <v>1</v>
      </c>
      <c r="F330" s="259" t="s">
        <v>83</v>
      </c>
      <c r="G330" s="257"/>
      <c r="H330" s="260">
        <v>1</v>
      </c>
      <c r="I330" s="261"/>
      <c r="J330" s="257"/>
      <c r="K330" s="257"/>
      <c r="L330" s="262"/>
      <c r="M330" s="263"/>
      <c r="N330" s="264"/>
      <c r="O330" s="264"/>
      <c r="P330" s="264"/>
      <c r="Q330" s="264"/>
      <c r="R330" s="264"/>
      <c r="S330" s="264"/>
      <c r="T330" s="26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6" t="s">
        <v>218</v>
      </c>
      <c r="AU330" s="266" t="s">
        <v>85</v>
      </c>
      <c r="AV330" s="14" t="s">
        <v>85</v>
      </c>
      <c r="AW330" s="14" t="s">
        <v>32</v>
      </c>
      <c r="AX330" s="14" t="s">
        <v>76</v>
      </c>
      <c r="AY330" s="266" t="s">
        <v>205</v>
      </c>
    </row>
    <row r="331" s="15" customFormat="1">
      <c r="A331" s="15"/>
      <c r="B331" s="267"/>
      <c r="C331" s="268"/>
      <c r="D331" s="247" t="s">
        <v>218</v>
      </c>
      <c r="E331" s="269" t="s">
        <v>1</v>
      </c>
      <c r="F331" s="270" t="s">
        <v>229</v>
      </c>
      <c r="G331" s="268"/>
      <c r="H331" s="271">
        <v>1</v>
      </c>
      <c r="I331" s="272"/>
      <c r="J331" s="268"/>
      <c r="K331" s="268"/>
      <c r="L331" s="273"/>
      <c r="M331" s="274"/>
      <c r="N331" s="275"/>
      <c r="O331" s="275"/>
      <c r="P331" s="275"/>
      <c r="Q331" s="275"/>
      <c r="R331" s="275"/>
      <c r="S331" s="275"/>
      <c r="T331" s="276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77" t="s">
        <v>218</v>
      </c>
      <c r="AU331" s="277" t="s">
        <v>85</v>
      </c>
      <c r="AV331" s="15" t="s">
        <v>213</v>
      </c>
      <c r="AW331" s="15" t="s">
        <v>32</v>
      </c>
      <c r="AX331" s="15" t="s">
        <v>83</v>
      </c>
      <c r="AY331" s="277" t="s">
        <v>205</v>
      </c>
    </row>
    <row r="332" s="2" customFormat="1" ht="37.8" customHeight="1">
      <c r="A332" s="39"/>
      <c r="B332" s="40"/>
      <c r="C332" s="227" t="s">
        <v>473</v>
      </c>
      <c r="D332" s="227" t="s">
        <v>208</v>
      </c>
      <c r="E332" s="228" t="s">
        <v>3842</v>
      </c>
      <c r="F332" s="229" t="s">
        <v>3843</v>
      </c>
      <c r="G332" s="230" t="s">
        <v>547</v>
      </c>
      <c r="H332" s="231">
        <v>1</v>
      </c>
      <c r="I332" s="232"/>
      <c r="J332" s="233">
        <f>ROUND(I332*H332,2)</f>
        <v>0</v>
      </c>
      <c r="K332" s="229" t="s">
        <v>212</v>
      </c>
      <c r="L332" s="45"/>
      <c r="M332" s="234" t="s">
        <v>1</v>
      </c>
      <c r="N332" s="235" t="s">
        <v>41</v>
      </c>
      <c r="O332" s="92"/>
      <c r="P332" s="236">
        <f>O332*H332</f>
        <v>0</v>
      </c>
      <c r="Q332" s="236">
        <v>0.010749999999999999</v>
      </c>
      <c r="R332" s="236">
        <f>Q332*H332</f>
        <v>0.010749999999999999</v>
      </c>
      <c r="S332" s="236">
        <v>0</v>
      </c>
      <c r="T332" s="237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38" t="s">
        <v>303</v>
      </c>
      <c r="AT332" s="238" t="s">
        <v>208</v>
      </c>
      <c r="AU332" s="238" t="s">
        <v>85</v>
      </c>
      <c r="AY332" s="18" t="s">
        <v>205</v>
      </c>
      <c r="BE332" s="239">
        <f>IF(N332="základní",J332,0)</f>
        <v>0</v>
      </c>
      <c r="BF332" s="239">
        <f>IF(N332="snížená",J332,0)</f>
        <v>0</v>
      </c>
      <c r="BG332" s="239">
        <f>IF(N332="zákl. přenesená",J332,0)</f>
        <v>0</v>
      </c>
      <c r="BH332" s="239">
        <f>IF(N332="sníž. přenesená",J332,0)</f>
        <v>0</v>
      </c>
      <c r="BI332" s="239">
        <f>IF(N332="nulová",J332,0)</f>
        <v>0</v>
      </c>
      <c r="BJ332" s="18" t="s">
        <v>83</v>
      </c>
      <c r="BK332" s="239">
        <f>ROUND(I332*H332,2)</f>
        <v>0</v>
      </c>
      <c r="BL332" s="18" t="s">
        <v>303</v>
      </c>
      <c r="BM332" s="238" t="s">
        <v>3844</v>
      </c>
    </row>
    <row r="333" s="2" customFormat="1">
      <c r="A333" s="39"/>
      <c r="B333" s="40"/>
      <c r="C333" s="41"/>
      <c r="D333" s="240" t="s">
        <v>216</v>
      </c>
      <c r="E333" s="41"/>
      <c r="F333" s="241" t="s">
        <v>3845</v>
      </c>
      <c r="G333" s="41"/>
      <c r="H333" s="41"/>
      <c r="I333" s="242"/>
      <c r="J333" s="41"/>
      <c r="K333" s="41"/>
      <c r="L333" s="45"/>
      <c r="M333" s="243"/>
      <c r="N333" s="244"/>
      <c r="O333" s="92"/>
      <c r="P333" s="92"/>
      <c r="Q333" s="92"/>
      <c r="R333" s="92"/>
      <c r="S333" s="92"/>
      <c r="T333" s="93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216</v>
      </c>
      <c r="AU333" s="18" t="s">
        <v>85</v>
      </c>
    </row>
    <row r="334" s="13" customFormat="1">
      <c r="A334" s="13"/>
      <c r="B334" s="245"/>
      <c r="C334" s="246"/>
      <c r="D334" s="247" t="s">
        <v>218</v>
      </c>
      <c r="E334" s="248" t="s">
        <v>1</v>
      </c>
      <c r="F334" s="249" t="s">
        <v>3743</v>
      </c>
      <c r="G334" s="246"/>
      <c r="H334" s="248" t="s">
        <v>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5" t="s">
        <v>218</v>
      </c>
      <c r="AU334" s="255" t="s">
        <v>85</v>
      </c>
      <c r="AV334" s="13" t="s">
        <v>83</v>
      </c>
      <c r="AW334" s="13" t="s">
        <v>32</v>
      </c>
      <c r="AX334" s="13" t="s">
        <v>76</v>
      </c>
      <c r="AY334" s="255" t="s">
        <v>205</v>
      </c>
    </row>
    <row r="335" s="13" customFormat="1">
      <c r="A335" s="13"/>
      <c r="B335" s="245"/>
      <c r="C335" s="246"/>
      <c r="D335" s="247" t="s">
        <v>218</v>
      </c>
      <c r="E335" s="248" t="s">
        <v>1</v>
      </c>
      <c r="F335" s="249" t="s">
        <v>3744</v>
      </c>
      <c r="G335" s="246"/>
      <c r="H335" s="248" t="s">
        <v>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5" t="s">
        <v>218</v>
      </c>
      <c r="AU335" s="255" t="s">
        <v>85</v>
      </c>
      <c r="AV335" s="13" t="s">
        <v>83</v>
      </c>
      <c r="AW335" s="13" t="s">
        <v>32</v>
      </c>
      <c r="AX335" s="13" t="s">
        <v>76</v>
      </c>
      <c r="AY335" s="255" t="s">
        <v>205</v>
      </c>
    </row>
    <row r="336" s="13" customFormat="1">
      <c r="A336" s="13"/>
      <c r="B336" s="245"/>
      <c r="C336" s="246"/>
      <c r="D336" s="247" t="s">
        <v>218</v>
      </c>
      <c r="E336" s="248" t="s">
        <v>1</v>
      </c>
      <c r="F336" s="249" t="s">
        <v>222</v>
      </c>
      <c r="G336" s="246"/>
      <c r="H336" s="248" t="s">
        <v>1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5" t="s">
        <v>218</v>
      </c>
      <c r="AU336" s="255" t="s">
        <v>85</v>
      </c>
      <c r="AV336" s="13" t="s">
        <v>83</v>
      </c>
      <c r="AW336" s="13" t="s">
        <v>32</v>
      </c>
      <c r="AX336" s="13" t="s">
        <v>76</v>
      </c>
      <c r="AY336" s="255" t="s">
        <v>205</v>
      </c>
    </row>
    <row r="337" s="13" customFormat="1">
      <c r="A337" s="13"/>
      <c r="B337" s="245"/>
      <c r="C337" s="246"/>
      <c r="D337" s="247" t="s">
        <v>218</v>
      </c>
      <c r="E337" s="248" t="s">
        <v>1</v>
      </c>
      <c r="F337" s="249" t="s">
        <v>3841</v>
      </c>
      <c r="G337" s="246"/>
      <c r="H337" s="248" t="s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5" t="s">
        <v>218</v>
      </c>
      <c r="AU337" s="255" t="s">
        <v>85</v>
      </c>
      <c r="AV337" s="13" t="s">
        <v>83</v>
      </c>
      <c r="AW337" s="13" t="s">
        <v>32</v>
      </c>
      <c r="AX337" s="13" t="s">
        <v>76</v>
      </c>
      <c r="AY337" s="255" t="s">
        <v>205</v>
      </c>
    </row>
    <row r="338" s="14" customFormat="1">
      <c r="A338" s="14"/>
      <c r="B338" s="256"/>
      <c r="C338" s="257"/>
      <c r="D338" s="247" t="s">
        <v>218</v>
      </c>
      <c r="E338" s="258" t="s">
        <v>1</v>
      </c>
      <c r="F338" s="259" t="s">
        <v>83</v>
      </c>
      <c r="G338" s="257"/>
      <c r="H338" s="260">
        <v>1</v>
      </c>
      <c r="I338" s="261"/>
      <c r="J338" s="257"/>
      <c r="K338" s="257"/>
      <c r="L338" s="262"/>
      <c r="M338" s="263"/>
      <c r="N338" s="264"/>
      <c r="O338" s="264"/>
      <c r="P338" s="264"/>
      <c r="Q338" s="264"/>
      <c r="R338" s="264"/>
      <c r="S338" s="264"/>
      <c r="T338" s="26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6" t="s">
        <v>218</v>
      </c>
      <c r="AU338" s="266" t="s">
        <v>85</v>
      </c>
      <c r="AV338" s="14" t="s">
        <v>85</v>
      </c>
      <c r="AW338" s="14" t="s">
        <v>32</v>
      </c>
      <c r="AX338" s="14" t="s">
        <v>76</v>
      </c>
      <c r="AY338" s="266" t="s">
        <v>205</v>
      </c>
    </row>
    <row r="339" s="15" customFormat="1">
      <c r="A339" s="15"/>
      <c r="B339" s="267"/>
      <c r="C339" s="268"/>
      <c r="D339" s="247" t="s">
        <v>218</v>
      </c>
      <c r="E339" s="269" t="s">
        <v>1</v>
      </c>
      <c r="F339" s="270" t="s">
        <v>229</v>
      </c>
      <c r="G339" s="268"/>
      <c r="H339" s="271">
        <v>1</v>
      </c>
      <c r="I339" s="272"/>
      <c r="J339" s="268"/>
      <c r="K339" s="268"/>
      <c r="L339" s="273"/>
      <c r="M339" s="274"/>
      <c r="N339" s="275"/>
      <c r="O339" s="275"/>
      <c r="P339" s="275"/>
      <c r="Q339" s="275"/>
      <c r="R339" s="275"/>
      <c r="S339" s="275"/>
      <c r="T339" s="276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7" t="s">
        <v>218</v>
      </c>
      <c r="AU339" s="277" t="s">
        <v>85</v>
      </c>
      <c r="AV339" s="15" t="s">
        <v>213</v>
      </c>
      <c r="AW339" s="15" t="s">
        <v>32</v>
      </c>
      <c r="AX339" s="15" t="s">
        <v>83</v>
      </c>
      <c r="AY339" s="277" t="s">
        <v>205</v>
      </c>
    </row>
    <row r="340" s="2" customFormat="1" ht="37.8" customHeight="1">
      <c r="A340" s="39"/>
      <c r="B340" s="40"/>
      <c r="C340" s="227" t="s">
        <v>481</v>
      </c>
      <c r="D340" s="227" t="s">
        <v>208</v>
      </c>
      <c r="E340" s="228" t="s">
        <v>3846</v>
      </c>
      <c r="F340" s="229" t="s">
        <v>3847</v>
      </c>
      <c r="G340" s="230" t="s">
        <v>547</v>
      </c>
      <c r="H340" s="231">
        <v>1</v>
      </c>
      <c r="I340" s="232"/>
      <c r="J340" s="233">
        <f>ROUND(I340*H340,2)</f>
        <v>0</v>
      </c>
      <c r="K340" s="229" t="s">
        <v>212</v>
      </c>
      <c r="L340" s="45"/>
      <c r="M340" s="234" t="s">
        <v>1</v>
      </c>
      <c r="N340" s="235" t="s">
        <v>41</v>
      </c>
      <c r="O340" s="92"/>
      <c r="P340" s="236">
        <f>O340*H340</f>
        <v>0</v>
      </c>
      <c r="Q340" s="236">
        <v>0.017590000000000001</v>
      </c>
      <c r="R340" s="236">
        <f>Q340*H340</f>
        <v>0.017590000000000001</v>
      </c>
      <c r="S340" s="236">
        <v>0</v>
      </c>
      <c r="T340" s="237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38" t="s">
        <v>303</v>
      </c>
      <c r="AT340" s="238" t="s">
        <v>208</v>
      </c>
      <c r="AU340" s="238" t="s">
        <v>85</v>
      </c>
      <c r="AY340" s="18" t="s">
        <v>205</v>
      </c>
      <c r="BE340" s="239">
        <f>IF(N340="základní",J340,0)</f>
        <v>0</v>
      </c>
      <c r="BF340" s="239">
        <f>IF(N340="snížená",J340,0)</f>
        <v>0</v>
      </c>
      <c r="BG340" s="239">
        <f>IF(N340="zákl. přenesená",J340,0)</f>
        <v>0</v>
      </c>
      <c r="BH340" s="239">
        <f>IF(N340="sníž. přenesená",J340,0)</f>
        <v>0</v>
      </c>
      <c r="BI340" s="239">
        <f>IF(N340="nulová",J340,0)</f>
        <v>0</v>
      </c>
      <c r="BJ340" s="18" t="s">
        <v>83</v>
      </c>
      <c r="BK340" s="239">
        <f>ROUND(I340*H340,2)</f>
        <v>0</v>
      </c>
      <c r="BL340" s="18" t="s">
        <v>303</v>
      </c>
      <c r="BM340" s="238" t="s">
        <v>3848</v>
      </c>
    </row>
    <row r="341" s="2" customFormat="1">
      <c r="A341" s="39"/>
      <c r="B341" s="40"/>
      <c r="C341" s="41"/>
      <c r="D341" s="240" t="s">
        <v>216</v>
      </c>
      <c r="E341" s="41"/>
      <c r="F341" s="241" t="s">
        <v>3849</v>
      </c>
      <c r="G341" s="41"/>
      <c r="H341" s="41"/>
      <c r="I341" s="242"/>
      <c r="J341" s="41"/>
      <c r="K341" s="41"/>
      <c r="L341" s="45"/>
      <c r="M341" s="243"/>
      <c r="N341" s="244"/>
      <c r="O341" s="92"/>
      <c r="P341" s="92"/>
      <c r="Q341" s="92"/>
      <c r="R341" s="92"/>
      <c r="S341" s="92"/>
      <c r="T341" s="93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216</v>
      </c>
      <c r="AU341" s="18" t="s">
        <v>85</v>
      </c>
    </row>
    <row r="342" s="13" customFormat="1">
      <c r="A342" s="13"/>
      <c r="B342" s="245"/>
      <c r="C342" s="246"/>
      <c r="D342" s="247" t="s">
        <v>218</v>
      </c>
      <c r="E342" s="248" t="s">
        <v>1</v>
      </c>
      <c r="F342" s="249" t="s">
        <v>3743</v>
      </c>
      <c r="G342" s="246"/>
      <c r="H342" s="248" t="s">
        <v>1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5" t="s">
        <v>218</v>
      </c>
      <c r="AU342" s="255" t="s">
        <v>85</v>
      </c>
      <c r="AV342" s="13" t="s">
        <v>83</v>
      </c>
      <c r="AW342" s="13" t="s">
        <v>32</v>
      </c>
      <c r="AX342" s="13" t="s">
        <v>76</v>
      </c>
      <c r="AY342" s="255" t="s">
        <v>205</v>
      </c>
    </row>
    <row r="343" s="13" customFormat="1">
      <c r="A343" s="13"/>
      <c r="B343" s="245"/>
      <c r="C343" s="246"/>
      <c r="D343" s="247" t="s">
        <v>218</v>
      </c>
      <c r="E343" s="248" t="s">
        <v>1</v>
      </c>
      <c r="F343" s="249" t="s">
        <v>3744</v>
      </c>
      <c r="G343" s="246"/>
      <c r="H343" s="248" t="s">
        <v>1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5" t="s">
        <v>218</v>
      </c>
      <c r="AU343" s="255" t="s">
        <v>85</v>
      </c>
      <c r="AV343" s="13" t="s">
        <v>83</v>
      </c>
      <c r="AW343" s="13" t="s">
        <v>32</v>
      </c>
      <c r="AX343" s="13" t="s">
        <v>76</v>
      </c>
      <c r="AY343" s="255" t="s">
        <v>205</v>
      </c>
    </row>
    <row r="344" s="13" customFormat="1">
      <c r="A344" s="13"/>
      <c r="B344" s="245"/>
      <c r="C344" s="246"/>
      <c r="D344" s="247" t="s">
        <v>218</v>
      </c>
      <c r="E344" s="248" t="s">
        <v>1</v>
      </c>
      <c r="F344" s="249" t="s">
        <v>222</v>
      </c>
      <c r="G344" s="246"/>
      <c r="H344" s="248" t="s">
        <v>1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5" t="s">
        <v>218</v>
      </c>
      <c r="AU344" s="255" t="s">
        <v>85</v>
      </c>
      <c r="AV344" s="13" t="s">
        <v>83</v>
      </c>
      <c r="AW344" s="13" t="s">
        <v>32</v>
      </c>
      <c r="AX344" s="13" t="s">
        <v>76</v>
      </c>
      <c r="AY344" s="255" t="s">
        <v>205</v>
      </c>
    </row>
    <row r="345" s="13" customFormat="1">
      <c r="A345" s="13"/>
      <c r="B345" s="245"/>
      <c r="C345" s="246"/>
      <c r="D345" s="247" t="s">
        <v>218</v>
      </c>
      <c r="E345" s="248" t="s">
        <v>1</v>
      </c>
      <c r="F345" s="249" t="s">
        <v>3841</v>
      </c>
      <c r="G345" s="246"/>
      <c r="H345" s="248" t="s">
        <v>1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5" t="s">
        <v>218</v>
      </c>
      <c r="AU345" s="255" t="s">
        <v>85</v>
      </c>
      <c r="AV345" s="13" t="s">
        <v>83</v>
      </c>
      <c r="AW345" s="13" t="s">
        <v>32</v>
      </c>
      <c r="AX345" s="13" t="s">
        <v>76</v>
      </c>
      <c r="AY345" s="255" t="s">
        <v>205</v>
      </c>
    </row>
    <row r="346" s="14" customFormat="1">
      <c r="A346" s="14"/>
      <c r="B346" s="256"/>
      <c r="C346" s="257"/>
      <c r="D346" s="247" t="s">
        <v>218</v>
      </c>
      <c r="E346" s="258" t="s">
        <v>1</v>
      </c>
      <c r="F346" s="259" t="s">
        <v>83</v>
      </c>
      <c r="G346" s="257"/>
      <c r="H346" s="260">
        <v>1</v>
      </c>
      <c r="I346" s="261"/>
      <c r="J346" s="257"/>
      <c r="K346" s="257"/>
      <c r="L346" s="262"/>
      <c r="M346" s="263"/>
      <c r="N346" s="264"/>
      <c r="O346" s="264"/>
      <c r="P346" s="264"/>
      <c r="Q346" s="264"/>
      <c r="R346" s="264"/>
      <c r="S346" s="264"/>
      <c r="T346" s="26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66" t="s">
        <v>218</v>
      </c>
      <c r="AU346" s="266" t="s">
        <v>85</v>
      </c>
      <c r="AV346" s="14" t="s">
        <v>85</v>
      </c>
      <c r="AW346" s="14" t="s">
        <v>32</v>
      </c>
      <c r="AX346" s="14" t="s">
        <v>76</v>
      </c>
      <c r="AY346" s="266" t="s">
        <v>205</v>
      </c>
    </row>
    <row r="347" s="15" customFormat="1">
      <c r="A347" s="15"/>
      <c r="B347" s="267"/>
      <c r="C347" s="268"/>
      <c r="D347" s="247" t="s">
        <v>218</v>
      </c>
      <c r="E347" s="269" t="s">
        <v>1</v>
      </c>
      <c r="F347" s="270" t="s">
        <v>229</v>
      </c>
      <c r="G347" s="268"/>
      <c r="H347" s="271">
        <v>1</v>
      </c>
      <c r="I347" s="272"/>
      <c r="J347" s="268"/>
      <c r="K347" s="268"/>
      <c r="L347" s="273"/>
      <c r="M347" s="274"/>
      <c r="N347" s="275"/>
      <c r="O347" s="275"/>
      <c r="P347" s="275"/>
      <c r="Q347" s="275"/>
      <c r="R347" s="275"/>
      <c r="S347" s="275"/>
      <c r="T347" s="276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7" t="s">
        <v>218</v>
      </c>
      <c r="AU347" s="277" t="s">
        <v>85</v>
      </c>
      <c r="AV347" s="15" t="s">
        <v>213</v>
      </c>
      <c r="AW347" s="15" t="s">
        <v>32</v>
      </c>
      <c r="AX347" s="15" t="s">
        <v>83</v>
      </c>
      <c r="AY347" s="277" t="s">
        <v>205</v>
      </c>
    </row>
    <row r="348" s="2" customFormat="1" ht="37.8" customHeight="1">
      <c r="A348" s="39"/>
      <c r="B348" s="40"/>
      <c r="C348" s="227" t="s">
        <v>489</v>
      </c>
      <c r="D348" s="227" t="s">
        <v>208</v>
      </c>
      <c r="E348" s="228" t="s">
        <v>3850</v>
      </c>
      <c r="F348" s="229" t="s">
        <v>3851</v>
      </c>
      <c r="G348" s="230" t="s">
        <v>547</v>
      </c>
      <c r="H348" s="231">
        <v>1</v>
      </c>
      <c r="I348" s="232"/>
      <c r="J348" s="233">
        <f>ROUND(I348*H348,2)</f>
        <v>0</v>
      </c>
      <c r="K348" s="229" t="s">
        <v>212</v>
      </c>
      <c r="L348" s="45"/>
      <c r="M348" s="234" t="s">
        <v>1</v>
      </c>
      <c r="N348" s="235" t="s">
        <v>41</v>
      </c>
      <c r="O348" s="92"/>
      <c r="P348" s="236">
        <f>O348*H348</f>
        <v>0</v>
      </c>
      <c r="Q348" s="236">
        <v>0.0207</v>
      </c>
      <c r="R348" s="236">
        <f>Q348*H348</f>
        <v>0.0207</v>
      </c>
      <c r="S348" s="236">
        <v>0</v>
      </c>
      <c r="T348" s="237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38" t="s">
        <v>303</v>
      </c>
      <c r="AT348" s="238" t="s">
        <v>208</v>
      </c>
      <c r="AU348" s="238" t="s">
        <v>85</v>
      </c>
      <c r="AY348" s="18" t="s">
        <v>205</v>
      </c>
      <c r="BE348" s="239">
        <f>IF(N348="základní",J348,0)</f>
        <v>0</v>
      </c>
      <c r="BF348" s="239">
        <f>IF(N348="snížená",J348,0)</f>
        <v>0</v>
      </c>
      <c r="BG348" s="239">
        <f>IF(N348="zákl. přenesená",J348,0)</f>
        <v>0</v>
      </c>
      <c r="BH348" s="239">
        <f>IF(N348="sníž. přenesená",J348,0)</f>
        <v>0</v>
      </c>
      <c r="BI348" s="239">
        <f>IF(N348="nulová",J348,0)</f>
        <v>0</v>
      </c>
      <c r="BJ348" s="18" t="s">
        <v>83</v>
      </c>
      <c r="BK348" s="239">
        <f>ROUND(I348*H348,2)</f>
        <v>0</v>
      </c>
      <c r="BL348" s="18" t="s">
        <v>303</v>
      </c>
      <c r="BM348" s="238" t="s">
        <v>3852</v>
      </c>
    </row>
    <row r="349" s="2" customFormat="1">
      <c r="A349" s="39"/>
      <c r="B349" s="40"/>
      <c r="C349" s="41"/>
      <c r="D349" s="240" t="s">
        <v>216</v>
      </c>
      <c r="E349" s="41"/>
      <c r="F349" s="241" t="s">
        <v>3853</v>
      </c>
      <c r="G349" s="41"/>
      <c r="H349" s="41"/>
      <c r="I349" s="242"/>
      <c r="J349" s="41"/>
      <c r="K349" s="41"/>
      <c r="L349" s="45"/>
      <c r="M349" s="243"/>
      <c r="N349" s="244"/>
      <c r="O349" s="92"/>
      <c r="P349" s="92"/>
      <c r="Q349" s="92"/>
      <c r="R349" s="92"/>
      <c r="S349" s="92"/>
      <c r="T349" s="93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216</v>
      </c>
      <c r="AU349" s="18" t="s">
        <v>85</v>
      </c>
    </row>
    <row r="350" s="13" customFormat="1">
      <c r="A350" s="13"/>
      <c r="B350" s="245"/>
      <c r="C350" s="246"/>
      <c r="D350" s="247" t="s">
        <v>218</v>
      </c>
      <c r="E350" s="248" t="s">
        <v>1</v>
      </c>
      <c r="F350" s="249" t="s">
        <v>3743</v>
      </c>
      <c r="G350" s="246"/>
      <c r="H350" s="248" t="s">
        <v>1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5" t="s">
        <v>218</v>
      </c>
      <c r="AU350" s="255" t="s">
        <v>85</v>
      </c>
      <c r="AV350" s="13" t="s">
        <v>83</v>
      </c>
      <c r="AW350" s="13" t="s">
        <v>32</v>
      </c>
      <c r="AX350" s="13" t="s">
        <v>76</v>
      </c>
      <c r="AY350" s="255" t="s">
        <v>205</v>
      </c>
    </row>
    <row r="351" s="13" customFormat="1">
      <c r="A351" s="13"/>
      <c r="B351" s="245"/>
      <c r="C351" s="246"/>
      <c r="D351" s="247" t="s">
        <v>218</v>
      </c>
      <c r="E351" s="248" t="s">
        <v>1</v>
      </c>
      <c r="F351" s="249" t="s">
        <v>3744</v>
      </c>
      <c r="G351" s="246"/>
      <c r="H351" s="248" t="s">
        <v>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5" t="s">
        <v>218</v>
      </c>
      <c r="AU351" s="255" t="s">
        <v>85</v>
      </c>
      <c r="AV351" s="13" t="s">
        <v>83</v>
      </c>
      <c r="AW351" s="13" t="s">
        <v>32</v>
      </c>
      <c r="AX351" s="13" t="s">
        <v>76</v>
      </c>
      <c r="AY351" s="255" t="s">
        <v>205</v>
      </c>
    </row>
    <row r="352" s="13" customFormat="1">
      <c r="A352" s="13"/>
      <c r="B352" s="245"/>
      <c r="C352" s="246"/>
      <c r="D352" s="247" t="s">
        <v>218</v>
      </c>
      <c r="E352" s="248" t="s">
        <v>1</v>
      </c>
      <c r="F352" s="249" t="s">
        <v>222</v>
      </c>
      <c r="G352" s="246"/>
      <c r="H352" s="248" t="s">
        <v>1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5" t="s">
        <v>218</v>
      </c>
      <c r="AU352" s="255" t="s">
        <v>85</v>
      </c>
      <c r="AV352" s="13" t="s">
        <v>83</v>
      </c>
      <c r="AW352" s="13" t="s">
        <v>32</v>
      </c>
      <c r="AX352" s="13" t="s">
        <v>76</v>
      </c>
      <c r="AY352" s="255" t="s">
        <v>205</v>
      </c>
    </row>
    <row r="353" s="13" customFormat="1">
      <c r="A353" s="13"/>
      <c r="B353" s="245"/>
      <c r="C353" s="246"/>
      <c r="D353" s="247" t="s">
        <v>218</v>
      </c>
      <c r="E353" s="248" t="s">
        <v>1</v>
      </c>
      <c r="F353" s="249" t="s">
        <v>3841</v>
      </c>
      <c r="G353" s="246"/>
      <c r="H353" s="248" t="s">
        <v>1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5" t="s">
        <v>218</v>
      </c>
      <c r="AU353" s="255" t="s">
        <v>85</v>
      </c>
      <c r="AV353" s="13" t="s">
        <v>83</v>
      </c>
      <c r="AW353" s="13" t="s">
        <v>32</v>
      </c>
      <c r="AX353" s="13" t="s">
        <v>76</v>
      </c>
      <c r="AY353" s="255" t="s">
        <v>205</v>
      </c>
    </row>
    <row r="354" s="14" customFormat="1">
      <c r="A354" s="14"/>
      <c r="B354" s="256"/>
      <c r="C354" s="257"/>
      <c r="D354" s="247" t="s">
        <v>218</v>
      </c>
      <c r="E354" s="258" t="s">
        <v>1</v>
      </c>
      <c r="F354" s="259" t="s">
        <v>83</v>
      </c>
      <c r="G354" s="257"/>
      <c r="H354" s="260">
        <v>1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6" t="s">
        <v>218</v>
      </c>
      <c r="AU354" s="266" t="s">
        <v>85</v>
      </c>
      <c r="AV354" s="14" t="s">
        <v>85</v>
      </c>
      <c r="AW354" s="14" t="s">
        <v>32</v>
      </c>
      <c r="AX354" s="14" t="s">
        <v>76</v>
      </c>
      <c r="AY354" s="266" t="s">
        <v>205</v>
      </c>
    </row>
    <row r="355" s="15" customFormat="1">
      <c r="A355" s="15"/>
      <c r="B355" s="267"/>
      <c r="C355" s="268"/>
      <c r="D355" s="247" t="s">
        <v>218</v>
      </c>
      <c r="E355" s="269" t="s">
        <v>1</v>
      </c>
      <c r="F355" s="270" t="s">
        <v>229</v>
      </c>
      <c r="G355" s="268"/>
      <c r="H355" s="271">
        <v>1</v>
      </c>
      <c r="I355" s="272"/>
      <c r="J355" s="268"/>
      <c r="K355" s="268"/>
      <c r="L355" s="273"/>
      <c r="M355" s="274"/>
      <c r="N355" s="275"/>
      <c r="O355" s="275"/>
      <c r="P355" s="275"/>
      <c r="Q355" s="275"/>
      <c r="R355" s="275"/>
      <c r="S355" s="275"/>
      <c r="T355" s="27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77" t="s">
        <v>218</v>
      </c>
      <c r="AU355" s="277" t="s">
        <v>85</v>
      </c>
      <c r="AV355" s="15" t="s">
        <v>213</v>
      </c>
      <c r="AW355" s="15" t="s">
        <v>32</v>
      </c>
      <c r="AX355" s="15" t="s">
        <v>83</v>
      </c>
      <c r="AY355" s="277" t="s">
        <v>205</v>
      </c>
    </row>
    <row r="356" s="2" customFormat="1" ht="37.8" customHeight="1">
      <c r="A356" s="39"/>
      <c r="B356" s="40"/>
      <c r="C356" s="227" t="s">
        <v>494</v>
      </c>
      <c r="D356" s="227" t="s">
        <v>208</v>
      </c>
      <c r="E356" s="228" t="s">
        <v>3854</v>
      </c>
      <c r="F356" s="229" t="s">
        <v>3855</v>
      </c>
      <c r="G356" s="230" t="s">
        <v>547</v>
      </c>
      <c r="H356" s="231">
        <v>2</v>
      </c>
      <c r="I356" s="232"/>
      <c r="J356" s="233">
        <f>ROUND(I356*H356,2)</f>
        <v>0</v>
      </c>
      <c r="K356" s="229" t="s">
        <v>212</v>
      </c>
      <c r="L356" s="45"/>
      <c r="M356" s="234" t="s">
        <v>1</v>
      </c>
      <c r="N356" s="235" t="s">
        <v>41</v>
      </c>
      <c r="O356" s="92"/>
      <c r="P356" s="236">
        <f>O356*H356</f>
        <v>0</v>
      </c>
      <c r="Q356" s="236">
        <v>0.066879999999999995</v>
      </c>
      <c r="R356" s="236">
        <f>Q356*H356</f>
        <v>0.13375999999999999</v>
      </c>
      <c r="S356" s="236">
        <v>0</v>
      </c>
      <c r="T356" s="237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38" t="s">
        <v>303</v>
      </c>
      <c r="AT356" s="238" t="s">
        <v>208</v>
      </c>
      <c r="AU356" s="238" t="s">
        <v>85</v>
      </c>
      <c r="AY356" s="18" t="s">
        <v>205</v>
      </c>
      <c r="BE356" s="239">
        <f>IF(N356="základní",J356,0)</f>
        <v>0</v>
      </c>
      <c r="BF356" s="239">
        <f>IF(N356="snížená",J356,0)</f>
        <v>0</v>
      </c>
      <c r="BG356" s="239">
        <f>IF(N356="zákl. přenesená",J356,0)</f>
        <v>0</v>
      </c>
      <c r="BH356" s="239">
        <f>IF(N356="sníž. přenesená",J356,0)</f>
        <v>0</v>
      </c>
      <c r="BI356" s="239">
        <f>IF(N356="nulová",J356,0)</f>
        <v>0</v>
      </c>
      <c r="BJ356" s="18" t="s">
        <v>83</v>
      </c>
      <c r="BK356" s="239">
        <f>ROUND(I356*H356,2)</f>
        <v>0</v>
      </c>
      <c r="BL356" s="18" t="s">
        <v>303</v>
      </c>
      <c r="BM356" s="238" t="s">
        <v>3856</v>
      </c>
    </row>
    <row r="357" s="2" customFormat="1">
      <c r="A357" s="39"/>
      <c r="B357" s="40"/>
      <c r="C357" s="41"/>
      <c r="D357" s="240" t="s">
        <v>216</v>
      </c>
      <c r="E357" s="41"/>
      <c r="F357" s="241" t="s">
        <v>3857</v>
      </c>
      <c r="G357" s="41"/>
      <c r="H357" s="41"/>
      <c r="I357" s="242"/>
      <c r="J357" s="41"/>
      <c r="K357" s="41"/>
      <c r="L357" s="45"/>
      <c r="M357" s="243"/>
      <c r="N357" s="244"/>
      <c r="O357" s="92"/>
      <c r="P357" s="92"/>
      <c r="Q357" s="92"/>
      <c r="R357" s="92"/>
      <c r="S357" s="92"/>
      <c r="T357" s="93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216</v>
      </c>
      <c r="AU357" s="18" t="s">
        <v>85</v>
      </c>
    </row>
    <row r="358" s="13" customFormat="1">
      <c r="A358" s="13"/>
      <c r="B358" s="245"/>
      <c r="C358" s="246"/>
      <c r="D358" s="247" t="s">
        <v>218</v>
      </c>
      <c r="E358" s="248" t="s">
        <v>1</v>
      </c>
      <c r="F358" s="249" t="s">
        <v>3743</v>
      </c>
      <c r="G358" s="246"/>
      <c r="H358" s="248" t="s">
        <v>1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5" t="s">
        <v>218</v>
      </c>
      <c r="AU358" s="255" t="s">
        <v>85</v>
      </c>
      <c r="AV358" s="13" t="s">
        <v>83</v>
      </c>
      <c r="AW358" s="13" t="s">
        <v>32</v>
      </c>
      <c r="AX358" s="13" t="s">
        <v>76</v>
      </c>
      <c r="AY358" s="255" t="s">
        <v>205</v>
      </c>
    </row>
    <row r="359" s="13" customFormat="1">
      <c r="A359" s="13"/>
      <c r="B359" s="245"/>
      <c r="C359" s="246"/>
      <c r="D359" s="247" t="s">
        <v>218</v>
      </c>
      <c r="E359" s="248" t="s">
        <v>1</v>
      </c>
      <c r="F359" s="249" t="s">
        <v>3744</v>
      </c>
      <c r="G359" s="246"/>
      <c r="H359" s="248" t="s">
        <v>1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5" t="s">
        <v>218</v>
      </c>
      <c r="AU359" s="255" t="s">
        <v>85</v>
      </c>
      <c r="AV359" s="13" t="s">
        <v>83</v>
      </c>
      <c r="AW359" s="13" t="s">
        <v>32</v>
      </c>
      <c r="AX359" s="13" t="s">
        <v>76</v>
      </c>
      <c r="AY359" s="255" t="s">
        <v>205</v>
      </c>
    </row>
    <row r="360" s="13" customFormat="1">
      <c r="A360" s="13"/>
      <c r="B360" s="245"/>
      <c r="C360" s="246"/>
      <c r="D360" s="247" t="s">
        <v>218</v>
      </c>
      <c r="E360" s="248" t="s">
        <v>1</v>
      </c>
      <c r="F360" s="249" t="s">
        <v>222</v>
      </c>
      <c r="G360" s="246"/>
      <c r="H360" s="248" t="s">
        <v>1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5" t="s">
        <v>218</v>
      </c>
      <c r="AU360" s="255" t="s">
        <v>85</v>
      </c>
      <c r="AV360" s="13" t="s">
        <v>83</v>
      </c>
      <c r="AW360" s="13" t="s">
        <v>32</v>
      </c>
      <c r="AX360" s="13" t="s">
        <v>76</v>
      </c>
      <c r="AY360" s="255" t="s">
        <v>205</v>
      </c>
    </row>
    <row r="361" s="13" customFormat="1">
      <c r="A361" s="13"/>
      <c r="B361" s="245"/>
      <c r="C361" s="246"/>
      <c r="D361" s="247" t="s">
        <v>218</v>
      </c>
      <c r="E361" s="248" t="s">
        <v>1</v>
      </c>
      <c r="F361" s="249" t="s">
        <v>3841</v>
      </c>
      <c r="G361" s="246"/>
      <c r="H361" s="248" t="s">
        <v>1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5" t="s">
        <v>218</v>
      </c>
      <c r="AU361" s="255" t="s">
        <v>85</v>
      </c>
      <c r="AV361" s="13" t="s">
        <v>83</v>
      </c>
      <c r="AW361" s="13" t="s">
        <v>32</v>
      </c>
      <c r="AX361" s="13" t="s">
        <v>76</v>
      </c>
      <c r="AY361" s="255" t="s">
        <v>205</v>
      </c>
    </row>
    <row r="362" s="14" customFormat="1">
      <c r="A362" s="14"/>
      <c r="B362" s="256"/>
      <c r="C362" s="257"/>
      <c r="D362" s="247" t="s">
        <v>218</v>
      </c>
      <c r="E362" s="258" t="s">
        <v>1</v>
      </c>
      <c r="F362" s="259" t="s">
        <v>85</v>
      </c>
      <c r="G362" s="257"/>
      <c r="H362" s="260">
        <v>2</v>
      </c>
      <c r="I362" s="261"/>
      <c r="J362" s="257"/>
      <c r="K362" s="257"/>
      <c r="L362" s="262"/>
      <c r="M362" s="263"/>
      <c r="N362" s="264"/>
      <c r="O362" s="264"/>
      <c r="P362" s="264"/>
      <c r="Q362" s="264"/>
      <c r="R362" s="264"/>
      <c r="S362" s="264"/>
      <c r="T362" s="26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66" t="s">
        <v>218</v>
      </c>
      <c r="AU362" s="266" t="s">
        <v>85</v>
      </c>
      <c r="AV362" s="14" t="s">
        <v>85</v>
      </c>
      <c r="AW362" s="14" t="s">
        <v>32</v>
      </c>
      <c r="AX362" s="14" t="s">
        <v>76</v>
      </c>
      <c r="AY362" s="266" t="s">
        <v>205</v>
      </c>
    </row>
    <row r="363" s="15" customFormat="1">
      <c r="A363" s="15"/>
      <c r="B363" s="267"/>
      <c r="C363" s="268"/>
      <c r="D363" s="247" t="s">
        <v>218</v>
      </c>
      <c r="E363" s="269" t="s">
        <v>1</v>
      </c>
      <c r="F363" s="270" t="s">
        <v>229</v>
      </c>
      <c r="G363" s="268"/>
      <c r="H363" s="271">
        <v>2</v>
      </c>
      <c r="I363" s="272"/>
      <c r="J363" s="268"/>
      <c r="K363" s="268"/>
      <c r="L363" s="273"/>
      <c r="M363" s="274"/>
      <c r="N363" s="275"/>
      <c r="O363" s="275"/>
      <c r="P363" s="275"/>
      <c r="Q363" s="275"/>
      <c r="R363" s="275"/>
      <c r="S363" s="275"/>
      <c r="T363" s="276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77" t="s">
        <v>218</v>
      </c>
      <c r="AU363" s="277" t="s">
        <v>85</v>
      </c>
      <c r="AV363" s="15" t="s">
        <v>213</v>
      </c>
      <c r="AW363" s="15" t="s">
        <v>32</v>
      </c>
      <c r="AX363" s="15" t="s">
        <v>83</v>
      </c>
      <c r="AY363" s="277" t="s">
        <v>205</v>
      </c>
    </row>
    <row r="364" s="2" customFormat="1" ht="37.8" customHeight="1">
      <c r="A364" s="39"/>
      <c r="B364" s="40"/>
      <c r="C364" s="227" t="s">
        <v>502</v>
      </c>
      <c r="D364" s="227" t="s">
        <v>208</v>
      </c>
      <c r="E364" s="228" t="s">
        <v>3858</v>
      </c>
      <c r="F364" s="229" t="s">
        <v>3859</v>
      </c>
      <c r="G364" s="230" t="s">
        <v>547</v>
      </c>
      <c r="H364" s="231">
        <v>4</v>
      </c>
      <c r="I364" s="232"/>
      <c r="J364" s="233">
        <f>ROUND(I364*H364,2)</f>
        <v>0</v>
      </c>
      <c r="K364" s="229" t="s">
        <v>212</v>
      </c>
      <c r="L364" s="45"/>
      <c r="M364" s="234" t="s">
        <v>1</v>
      </c>
      <c r="N364" s="235" t="s">
        <v>41</v>
      </c>
      <c r="O364" s="92"/>
      <c r="P364" s="236">
        <f>O364*H364</f>
        <v>0</v>
      </c>
      <c r="Q364" s="236">
        <v>0.077660000000000007</v>
      </c>
      <c r="R364" s="236">
        <f>Q364*H364</f>
        <v>0.31064000000000003</v>
      </c>
      <c r="S364" s="236">
        <v>0</v>
      </c>
      <c r="T364" s="237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8" t="s">
        <v>303</v>
      </c>
      <c r="AT364" s="238" t="s">
        <v>208</v>
      </c>
      <c r="AU364" s="238" t="s">
        <v>85</v>
      </c>
      <c r="AY364" s="18" t="s">
        <v>205</v>
      </c>
      <c r="BE364" s="239">
        <f>IF(N364="základní",J364,0)</f>
        <v>0</v>
      </c>
      <c r="BF364" s="239">
        <f>IF(N364="snížená",J364,0)</f>
        <v>0</v>
      </c>
      <c r="BG364" s="239">
        <f>IF(N364="zákl. přenesená",J364,0)</f>
        <v>0</v>
      </c>
      <c r="BH364" s="239">
        <f>IF(N364="sníž. přenesená",J364,0)</f>
        <v>0</v>
      </c>
      <c r="BI364" s="239">
        <f>IF(N364="nulová",J364,0)</f>
        <v>0</v>
      </c>
      <c r="BJ364" s="18" t="s">
        <v>83</v>
      </c>
      <c r="BK364" s="239">
        <f>ROUND(I364*H364,2)</f>
        <v>0</v>
      </c>
      <c r="BL364" s="18" t="s">
        <v>303</v>
      </c>
      <c r="BM364" s="238" t="s">
        <v>3860</v>
      </c>
    </row>
    <row r="365" s="2" customFormat="1">
      <c r="A365" s="39"/>
      <c r="B365" s="40"/>
      <c r="C365" s="41"/>
      <c r="D365" s="240" t="s">
        <v>216</v>
      </c>
      <c r="E365" s="41"/>
      <c r="F365" s="241" t="s">
        <v>3861</v>
      </c>
      <c r="G365" s="41"/>
      <c r="H365" s="41"/>
      <c r="I365" s="242"/>
      <c r="J365" s="41"/>
      <c r="K365" s="41"/>
      <c r="L365" s="45"/>
      <c r="M365" s="243"/>
      <c r="N365" s="244"/>
      <c r="O365" s="92"/>
      <c r="P365" s="92"/>
      <c r="Q365" s="92"/>
      <c r="R365" s="92"/>
      <c r="S365" s="92"/>
      <c r="T365" s="93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216</v>
      </c>
      <c r="AU365" s="18" t="s">
        <v>85</v>
      </c>
    </row>
    <row r="366" s="13" customFormat="1">
      <c r="A366" s="13"/>
      <c r="B366" s="245"/>
      <c r="C366" s="246"/>
      <c r="D366" s="247" t="s">
        <v>218</v>
      </c>
      <c r="E366" s="248" t="s">
        <v>1</v>
      </c>
      <c r="F366" s="249" t="s">
        <v>3743</v>
      </c>
      <c r="G366" s="246"/>
      <c r="H366" s="248" t="s">
        <v>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5" t="s">
        <v>218</v>
      </c>
      <c r="AU366" s="255" t="s">
        <v>85</v>
      </c>
      <c r="AV366" s="13" t="s">
        <v>83</v>
      </c>
      <c r="AW366" s="13" t="s">
        <v>32</v>
      </c>
      <c r="AX366" s="13" t="s">
        <v>76</v>
      </c>
      <c r="AY366" s="255" t="s">
        <v>205</v>
      </c>
    </row>
    <row r="367" s="13" customFormat="1">
      <c r="A367" s="13"/>
      <c r="B367" s="245"/>
      <c r="C367" s="246"/>
      <c r="D367" s="247" t="s">
        <v>218</v>
      </c>
      <c r="E367" s="248" t="s">
        <v>1</v>
      </c>
      <c r="F367" s="249" t="s">
        <v>3744</v>
      </c>
      <c r="G367" s="246"/>
      <c r="H367" s="248" t="s">
        <v>1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5" t="s">
        <v>218</v>
      </c>
      <c r="AU367" s="255" t="s">
        <v>85</v>
      </c>
      <c r="AV367" s="13" t="s">
        <v>83</v>
      </c>
      <c r="AW367" s="13" t="s">
        <v>32</v>
      </c>
      <c r="AX367" s="13" t="s">
        <v>76</v>
      </c>
      <c r="AY367" s="255" t="s">
        <v>205</v>
      </c>
    </row>
    <row r="368" s="13" customFormat="1">
      <c r="A368" s="13"/>
      <c r="B368" s="245"/>
      <c r="C368" s="246"/>
      <c r="D368" s="247" t="s">
        <v>218</v>
      </c>
      <c r="E368" s="248" t="s">
        <v>1</v>
      </c>
      <c r="F368" s="249" t="s">
        <v>222</v>
      </c>
      <c r="G368" s="246"/>
      <c r="H368" s="248" t="s">
        <v>1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5" t="s">
        <v>218</v>
      </c>
      <c r="AU368" s="255" t="s">
        <v>85</v>
      </c>
      <c r="AV368" s="13" t="s">
        <v>83</v>
      </c>
      <c r="AW368" s="13" t="s">
        <v>32</v>
      </c>
      <c r="AX368" s="13" t="s">
        <v>76</v>
      </c>
      <c r="AY368" s="255" t="s">
        <v>205</v>
      </c>
    </row>
    <row r="369" s="13" customFormat="1">
      <c r="A369" s="13"/>
      <c r="B369" s="245"/>
      <c r="C369" s="246"/>
      <c r="D369" s="247" t="s">
        <v>218</v>
      </c>
      <c r="E369" s="248" t="s">
        <v>1</v>
      </c>
      <c r="F369" s="249" t="s">
        <v>3841</v>
      </c>
      <c r="G369" s="246"/>
      <c r="H369" s="248" t="s">
        <v>1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5" t="s">
        <v>218</v>
      </c>
      <c r="AU369" s="255" t="s">
        <v>85</v>
      </c>
      <c r="AV369" s="13" t="s">
        <v>83</v>
      </c>
      <c r="AW369" s="13" t="s">
        <v>32</v>
      </c>
      <c r="AX369" s="13" t="s">
        <v>76</v>
      </c>
      <c r="AY369" s="255" t="s">
        <v>205</v>
      </c>
    </row>
    <row r="370" s="14" customFormat="1">
      <c r="A370" s="14"/>
      <c r="B370" s="256"/>
      <c r="C370" s="257"/>
      <c r="D370" s="247" t="s">
        <v>218</v>
      </c>
      <c r="E370" s="258" t="s">
        <v>1</v>
      </c>
      <c r="F370" s="259" t="s">
        <v>213</v>
      </c>
      <c r="G370" s="257"/>
      <c r="H370" s="260">
        <v>4</v>
      </c>
      <c r="I370" s="261"/>
      <c r="J370" s="257"/>
      <c r="K370" s="257"/>
      <c r="L370" s="262"/>
      <c r="M370" s="263"/>
      <c r="N370" s="264"/>
      <c r="O370" s="264"/>
      <c r="P370" s="264"/>
      <c r="Q370" s="264"/>
      <c r="R370" s="264"/>
      <c r="S370" s="264"/>
      <c r="T370" s="26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66" t="s">
        <v>218</v>
      </c>
      <c r="AU370" s="266" t="s">
        <v>85</v>
      </c>
      <c r="AV370" s="14" t="s">
        <v>85</v>
      </c>
      <c r="AW370" s="14" t="s">
        <v>32</v>
      </c>
      <c r="AX370" s="14" t="s">
        <v>76</v>
      </c>
      <c r="AY370" s="266" t="s">
        <v>205</v>
      </c>
    </row>
    <row r="371" s="15" customFormat="1">
      <c r="A371" s="15"/>
      <c r="B371" s="267"/>
      <c r="C371" s="268"/>
      <c r="D371" s="247" t="s">
        <v>218</v>
      </c>
      <c r="E371" s="269" t="s">
        <v>1</v>
      </c>
      <c r="F371" s="270" t="s">
        <v>229</v>
      </c>
      <c r="G371" s="268"/>
      <c r="H371" s="271">
        <v>4</v>
      </c>
      <c r="I371" s="272"/>
      <c r="J371" s="268"/>
      <c r="K371" s="268"/>
      <c r="L371" s="273"/>
      <c r="M371" s="274"/>
      <c r="N371" s="275"/>
      <c r="O371" s="275"/>
      <c r="P371" s="275"/>
      <c r="Q371" s="275"/>
      <c r="R371" s="275"/>
      <c r="S371" s="275"/>
      <c r="T371" s="276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77" t="s">
        <v>218</v>
      </c>
      <c r="AU371" s="277" t="s">
        <v>85</v>
      </c>
      <c r="AV371" s="15" t="s">
        <v>213</v>
      </c>
      <c r="AW371" s="15" t="s">
        <v>32</v>
      </c>
      <c r="AX371" s="15" t="s">
        <v>83</v>
      </c>
      <c r="AY371" s="277" t="s">
        <v>205</v>
      </c>
    </row>
    <row r="372" s="2" customFormat="1" ht="24.15" customHeight="1">
      <c r="A372" s="39"/>
      <c r="B372" s="40"/>
      <c r="C372" s="227" t="s">
        <v>513</v>
      </c>
      <c r="D372" s="227" t="s">
        <v>208</v>
      </c>
      <c r="E372" s="228" t="s">
        <v>3862</v>
      </c>
      <c r="F372" s="229" t="s">
        <v>3863</v>
      </c>
      <c r="G372" s="230" t="s">
        <v>547</v>
      </c>
      <c r="H372" s="231">
        <v>2</v>
      </c>
      <c r="I372" s="232"/>
      <c r="J372" s="233">
        <f>ROUND(I372*H372,2)</f>
        <v>0</v>
      </c>
      <c r="K372" s="229" t="s">
        <v>212</v>
      </c>
      <c r="L372" s="45"/>
      <c r="M372" s="234" t="s">
        <v>1</v>
      </c>
      <c r="N372" s="235" t="s">
        <v>41</v>
      </c>
      <c r="O372" s="92"/>
      <c r="P372" s="236">
        <f>O372*H372</f>
        <v>0</v>
      </c>
      <c r="Q372" s="236">
        <v>0</v>
      </c>
      <c r="R372" s="236">
        <f>Q372*H372</f>
        <v>0</v>
      </c>
      <c r="S372" s="236">
        <v>0</v>
      </c>
      <c r="T372" s="237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38" t="s">
        <v>303</v>
      </c>
      <c r="AT372" s="238" t="s">
        <v>208</v>
      </c>
      <c r="AU372" s="238" t="s">
        <v>85</v>
      </c>
      <c r="AY372" s="18" t="s">
        <v>205</v>
      </c>
      <c r="BE372" s="239">
        <f>IF(N372="základní",J372,0)</f>
        <v>0</v>
      </c>
      <c r="BF372" s="239">
        <f>IF(N372="snížená",J372,0)</f>
        <v>0</v>
      </c>
      <c r="BG372" s="239">
        <f>IF(N372="zákl. přenesená",J372,0)</f>
        <v>0</v>
      </c>
      <c r="BH372" s="239">
        <f>IF(N372="sníž. přenesená",J372,0)</f>
        <v>0</v>
      </c>
      <c r="BI372" s="239">
        <f>IF(N372="nulová",J372,0)</f>
        <v>0</v>
      </c>
      <c r="BJ372" s="18" t="s">
        <v>83</v>
      </c>
      <c r="BK372" s="239">
        <f>ROUND(I372*H372,2)</f>
        <v>0</v>
      </c>
      <c r="BL372" s="18" t="s">
        <v>303</v>
      </c>
      <c r="BM372" s="238" t="s">
        <v>3864</v>
      </c>
    </row>
    <row r="373" s="2" customFormat="1">
      <c r="A373" s="39"/>
      <c r="B373" s="40"/>
      <c r="C373" s="41"/>
      <c r="D373" s="240" t="s">
        <v>216</v>
      </c>
      <c r="E373" s="41"/>
      <c r="F373" s="241" t="s">
        <v>3865</v>
      </c>
      <c r="G373" s="41"/>
      <c r="H373" s="41"/>
      <c r="I373" s="242"/>
      <c r="J373" s="41"/>
      <c r="K373" s="41"/>
      <c r="L373" s="45"/>
      <c r="M373" s="243"/>
      <c r="N373" s="244"/>
      <c r="O373" s="92"/>
      <c r="P373" s="92"/>
      <c r="Q373" s="92"/>
      <c r="R373" s="92"/>
      <c r="S373" s="92"/>
      <c r="T373" s="93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216</v>
      </c>
      <c r="AU373" s="18" t="s">
        <v>85</v>
      </c>
    </row>
    <row r="374" s="2" customFormat="1" ht="24.15" customHeight="1">
      <c r="A374" s="39"/>
      <c r="B374" s="40"/>
      <c r="C374" s="289" t="s">
        <v>525</v>
      </c>
      <c r="D374" s="289" t="s">
        <v>386</v>
      </c>
      <c r="E374" s="290" t="s">
        <v>3866</v>
      </c>
      <c r="F374" s="291" t="s">
        <v>3867</v>
      </c>
      <c r="G374" s="292" t="s">
        <v>547</v>
      </c>
      <c r="H374" s="293">
        <v>2</v>
      </c>
      <c r="I374" s="294"/>
      <c r="J374" s="295">
        <f>ROUND(I374*H374,2)</f>
        <v>0</v>
      </c>
      <c r="K374" s="291" t="s">
        <v>1</v>
      </c>
      <c r="L374" s="296"/>
      <c r="M374" s="297" t="s">
        <v>1</v>
      </c>
      <c r="N374" s="298" t="s">
        <v>41</v>
      </c>
      <c r="O374" s="92"/>
      <c r="P374" s="236">
        <f>O374*H374</f>
        <v>0</v>
      </c>
      <c r="Q374" s="236">
        <v>0.0309</v>
      </c>
      <c r="R374" s="236">
        <f>Q374*H374</f>
        <v>0.061800000000000001</v>
      </c>
      <c r="S374" s="236">
        <v>0</v>
      </c>
      <c r="T374" s="237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8" t="s">
        <v>473</v>
      </c>
      <c r="AT374" s="238" t="s">
        <v>386</v>
      </c>
      <c r="AU374" s="238" t="s">
        <v>85</v>
      </c>
      <c r="AY374" s="18" t="s">
        <v>205</v>
      </c>
      <c r="BE374" s="239">
        <f>IF(N374="základní",J374,0)</f>
        <v>0</v>
      </c>
      <c r="BF374" s="239">
        <f>IF(N374="snížená",J374,0)</f>
        <v>0</v>
      </c>
      <c r="BG374" s="239">
        <f>IF(N374="zákl. přenesená",J374,0)</f>
        <v>0</v>
      </c>
      <c r="BH374" s="239">
        <f>IF(N374="sníž. přenesená",J374,0)</f>
        <v>0</v>
      </c>
      <c r="BI374" s="239">
        <f>IF(N374="nulová",J374,0)</f>
        <v>0</v>
      </c>
      <c r="BJ374" s="18" t="s">
        <v>83</v>
      </c>
      <c r="BK374" s="239">
        <f>ROUND(I374*H374,2)</f>
        <v>0</v>
      </c>
      <c r="BL374" s="18" t="s">
        <v>303</v>
      </c>
      <c r="BM374" s="238" t="s">
        <v>3868</v>
      </c>
    </row>
    <row r="375" s="13" customFormat="1">
      <c r="A375" s="13"/>
      <c r="B375" s="245"/>
      <c r="C375" s="246"/>
      <c r="D375" s="247" t="s">
        <v>218</v>
      </c>
      <c r="E375" s="248" t="s">
        <v>1</v>
      </c>
      <c r="F375" s="249" t="s">
        <v>3743</v>
      </c>
      <c r="G375" s="246"/>
      <c r="H375" s="248" t="s">
        <v>1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5" t="s">
        <v>218</v>
      </c>
      <c r="AU375" s="255" t="s">
        <v>85</v>
      </c>
      <c r="AV375" s="13" t="s">
        <v>83</v>
      </c>
      <c r="AW375" s="13" t="s">
        <v>32</v>
      </c>
      <c r="AX375" s="13" t="s">
        <v>76</v>
      </c>
      <c r="AY375" s="255" t="s">
        <v>205</v>
      </c>
    </row>
    <row r="376" s="13" customFormat="1">
      <c r="A376" s="13"/>
      <c r="B376" s="245"/>
      <c r="C376" s="246"/>
      <c r="D376" s="247" t="s">
        <v>218</v>
      </c>
      <c r="E376" s="248" t="s">
        <v>1</v>
      </c>
      <c r="F376" s="249" t="s">
        <v>3744</v>
      </c>
      <c r="G376" s="246"/>
      <c r="H376" s="248" t="s">
        <v>1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5" t="s">
        <v>218</v>
      </c>
      <c r="AU376" s="255" t="s">
        <v>85</v>
      </c>
      <c r="AV376" s="13" t="s">
        <v>83</v>
      </c>
      <c r="AW376" s="13" t="s">
        <v>32</v>
      </c>
      <c r="AX376" s="13" t="s">
        <v>76</v>
      </c>
      <c r="AY376" s="255" t="s">
        <v>205</v>
      </c>
    </row>
    <row r="377" s="13" customFormat="1">
      <c r="A377" s="13"/>
      <c r="B377" s="245"/>
      <c r="C377" s="246"/>
      <c r="D377" s="247" t="s">
        <v>218</v>
      </c>
      <c r="E377" s="248" t="s">
        <v>1</v>
      </c>
      <c r="F377" s="249" t="s">
        <v>222</v>
      </c>
      <c r="G377" s="246"/>
      <c r="H377" s="248" t="s">
        <v>1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5" t="s">
        <v>218</v>
      </c>
      <c r="AU377" s="255" t="s">
        <v>85</v>
      </c>
      <c r="AV377" s="13" t="s">
        <v>83</v>
      </c>
      <c r="AW377" s="13" t="s">
        <v>32</v>
      </c>
      <c r="AX377" s="13" t="s">
        <v>76</v>
      </c>
      <c r="AY377" s="255" t="s">
        <v>205</v>
      </c>
    </row>
    <row r="378" s="13" customFormat="1">
      <c r="A378" s="13"/>
      <c r="B378" s="245"/>
      <c r="C378" s="246"/>
      <c r="D378" s="247" t="s">
        <v>218</v>
      </c>
      <c r="E378" s="248" t="s">
        <v>1</v>
      </c>
      <c r="F378" s="249" t="s">
        <v>3841</v>
      </c>
      <c r="G378" s="246"/>
      <c r="H378" s="248" t="s">
        <v>1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5" t="s">
        <v>218</v>
      </c>
      <c r="AU378" s="255" t="s">
        <v>85</v>
      </c>
      <c r="AV378" s="13" t="s">
        <v>83</v>
      </c>
      <c r="AW378" s="13" t="s">
        <v>32</v>
      </c>
      <c r="AX378" s="13" t="s">
        <v>76</v>
      </c>
      <c r="AY378" s="255" t="s">
        <v>205</v>
      </c>
    </row>
    <row r="379" s="14" customFormat="1">
      <c r="A379" s="14"/>
      <c r="B379" s="256"/>
      <c r="C379" s="257"/>
      <c r="D379" s="247" t="s">
        <v>218</v>
      </c>
      <c r="E379" s="258" t="s">
        <v>1</v>
      </c>
      <c r="F379" s="259" t="s">
        <v>85</v>
      </c>
      <c r="G379" s="257"/>
      <c r="H379" s="260">
        <v>2</v>
      </c>
      <c r="I379" s="261"/>
      <c r="J379" s="257"/>
      <c r="K379" s="257"/>
      <c r="L379" s="262"/>
      <c r="M379" s="263"/>
      <c r="N379" s="264"/>
      <c r="O379" s="264"/>
      <c r="P379" s="264"/>
      <c r="Q379" s="264"/>
      <c r="R379" s="264"/>
      <c r="S379" s="264"/>
      <c r="T379" s="26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66" t="s">
        <v>218</v>
      </c>
      <c r="AU379" s="266" t="s">
        <v>85</v>
      </c>
      <c r="AV379" s="14" t="s">
        <v>85</v>
      </c>
      <c r="AW379" s="14" t="s">
        <v>32</v>
      </c>
      <c r="AX379" s="14" t="s">
        <v>76</v>
      </c>
      <c r="AY379" s="266" t="s">
        <v>205</v>
      </c>
    </row>
    <row r="380" s="15" customFormat="1">
      <c r="A380" s="15"/>
      <c r="B380" s="267"/>
      <c r="C380" s="268"/>
      <c r="D380" s="247" t="s">
        <v>218</v>
      </c>
      <c r="E380" s="269" t="s">
        <v>1</v>
      </c>
      <c r="F380" s="270" t="s">
        <v>229</v>
      </c>
      <c r="G380" s="268"/>
      <c r="H380" s="271">
        <v>2</v>
      </c>
      <c r="I380" s="272"/>
      <c r="J380" s="268"/>
      <c r="K380" s="268"/>
      <c r="L380" s="273"/>
      <c r="M380" s="274"/>
      <c r="N380" s="275"/>
      <c r="O380" s="275"/>
      <c r="P380" s="275"/>
      <c r="Q380" s="275"/>
      <c r="R380" s="275"/>
      <c r="S380" s="275"/>
      <c r="T380" s="276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77" t="s">
        <v>218</v>
      </c>
      <c r="AU380" s="277" t="s">
        <v>85</v>
      </c>
      <c r="AV380" s="15" t="s">
        <v>213</v>
      </c>
      <c r="AW380" s="15" t="s">
        <v>32</v>
      </c>
      <c r="AX380" s="15" t="s">
        <v>83</v>
      </c>
      <c r="AY380" s="277" t="s">
        <v>205</v>
      </c>
    </row>
    <row r="381" s="2" customFormat="1" ht="24.15" customHeight="1">
      <c r="A381" s="39"/>
      <c r="B381" s="40"/>
      <c r="C381" s="227" t="s">
        <v>530</v>
      </c>
      <c r="D381" s="227" t="s">
        <v>208</v>
      </c>
      <c r="E381" s="228" t="s">
        <v>3869</v>
      </c>
      <c r="F381" s="229" t="s">
        <v>3870</v>
      </c>
      <c r="G381" s="230" t="s">
        <v>357</v>
      </c>
      <c r="H381" s="231">
        <v>0.56399999999999995</v>
      </c>
      <c r="I381" s="232"/>
      <c r="J381" s="233">
        <f>ROUND(I381*H381,2)</f>
        <v>0</v>
      </c>
      <c r="K381" s="229" t="s">
        <v>212</v>
      </c>
      <c r="L381" s="45"/>
      <c r="M381" s="234" t="s">
        <v>1</v>
      </c>
      <c r="N381" s="235" t="s">
        <v>41</v>
      </c>
      <c r="O381" s="92"/>
      <c r="P381" s="236">
        <f>O381*H381</f>
        <v>0</v>
      </c>
      <c r="Q381" s="236">
        <v>0</v>
      </c>
      <c r="R381" s="236">
        <f>Q381*H381</f>
        <v>0</v>
      </c>
      <c r="S381" s="236">
        <v>0</v>
      </c>
      <c r="T381" s="237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8" t="s">
        <v>303</v>
      </c>
      <c r="AT381" s="238" t="s">
        <v>208</v>
      </c>
      <c r="AU381" s="238" t="s">
        <v>85</v>
      </c>
      <c r="AY381" s="18" t="s">
        <v>205</v>
      </c>
      <c r="BE381" s="239">
        <f>IF(N381="základní",J381,0)</f>
        <v>0</v>
      </c>
      <c r="BF381" s="239">
        <f>IF(N381="snížená",J381,0)</f>
        <v>0</v>
      </c>
      <c r="BG381" s="239">
        <f>IF(N381="zákl. přenesená",J381,0)</f>
        <v>0</v>
      </c>
      <c r="BH381" s="239">
        <f>IF(N381="sníž. přenesená",J381,0)</f>
        <v>0</v>
      </c>
      <c r="BI381" s="239">
        <f>IF(N381="nulová",J381,0)</f>
        <v>0</v>
      </c>
      <c r="BJ381" s="18" t="s">
        <v>83</v>
      </c>
      <c r="BK381" s="239">
        <f>ROUND(I381*H381,2)</f>
        <v>0</v>
      </c>
      <c r="BL381" s="18" t="s">
        <v>303</v>
      </c>
      <c r="BM381" s="238" t="s">
        <v>3871</v>
      </c>
    </row>
    <row r="382" s="2" customFormat="1">
      <c r="A382" s="39"/>
      <c r="B382" s="40"/>
      <c r="C382" s="41"/>
      <c r="D382" s="240" t="s">
        <v>216</v>
      </c>
      <c r="E382" s="41"/>
      <c r="F382" s="241" t="s">
        <v>3872</v>
      </c>
      <c r="G382" s="41"/>
      <c r="H382" s="41"/>
      <c r="I382" s="242"/>
      <c r="J382" s="41"/>
      <c r="K382" s="41"/>
      <c r="L382" s="45"/>
      <c r="M382" s="243"/>
      <c r="N382" s="244"/>
      <c r="O382" s="92"/>
      <c r="P382" s="92"/>
      <c r="Q382" s="92"/>
      <c r="R382" s="92"/>
      <c r="S382" s="92"/>
      <c r="T382" s="93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216</v>
      </c>
      <c r="AU382" s="18" t="s">
        <v>85</v>
      </c>
    </row>
    <row r="383" s="12" customFormat="1" ht="22.8" customHeight="1">
      <c r="A383" s="12"/>
      <c r="B383" s="211"/>
      <c r="C383" s="212"/>
      <c r="D383" s="213" t="s">
        <v>75</v>
      </c>
      <c r="E383" s="225" t="s">
        <v>3873</v>
      </c>
      <c r="F383" s="225" t="s">
        <v>3874</v>
      </c>
      <c r="G383" s="212"/>
      <c r="H383" s="212"/>
      <c r="I383" s="215"/>
      <c r="J383" s="226">
        <f>BK383</f>
        <v>0</v>
      </c>
      <c r="K383" s="212"/>
      <c r="L383" s="217"/>
      <c r="M383" s="218"/>
      <c r="N383" s="219"/>
      <c r="O383" s="219"/>
      <c r="P383" s="220">
        <f>SUM(P384:P439)</f>
        <v>0</v>
      </c>
      <c r="Q383" s="219"/>
      <c r="R383" s="220">
        <f>SUM(R384:R439)</f>
        <v>0.24828000000000003</v>
      </c>
      <c r="S383" s="219"/>
      <c r="T383" s="221">
        <f>SUM(T384:T439)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22" t="s">
        <v>85</v>
      </c>
      <c r="AT383" s="223" t="s">
        <v>75</v>
      </c>
      <c r="AU383" s="223" t="s">
        <v>83</v>
      </c>
      <c r="AY383" s="222" t="s">
        <v>205</v>
      </c>
      <c r="BK383" s="224">
        <f>SUM(BK384:BK439)</f>
        <v>0</v>
      </c>
    </row>
    <row r="384" s="2" customFormat="1" ht="37.8" customHeight="1">
      <c r="A384" s="39"/>
      <c r="B384" s="40"/>
      <c r="C384" s="227" t="s">
        <v>537</v>
      </c>
      <c r="D384" s="227" t="s">
        <v>208</v>
      </c>
      <c r="E384" s="228" t="s">
        <v>3875</v>
      </c>
      <c r="F384" s="229" t="s">
        <v>3876</v>
      </c>
      <c r="G384" s="230" t="s">
        <v>255</v>
      </c>
      <c r="H384" s="231">
        <v>1100</v>
      </c>
      <c r="I384" s="232"/>
      <c r="J384" s="233">
        <f>ROUND(I384*H384,2)</f>
        <v>0</v>
      </c>
      <c r="K384" s="229" t="s">
        <v>212</v>
      </c>
      <c r="L384" s="45"/>
      <c r="M384" s="234" t="s">
        <v>1</v>
      </c>
      <c r="N384" s="235" t="s">
        <v>41</v>
      </c>
      <c r="O384" s="92"/>
      <c r="P384" s="236">
        <f>O384*H384</f>
        <v>0</v>
      </c>
      <c r="Q384" s="236">
        <v>0.00010000000000000001</v>
      </c>
      <c r="R384" s="236">
        <f>Q384*H384</f>
        <v>0.11</v>
      </c>
      <c r="S384" s="236">
        <v>0</v>
      </c>
      <c r="T384" s="237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38" t="s">
        <v>303</v>
      </c>
      <c r="AT384" s="238" t="s">
        <v>208</v>
      </c>
      <c r="AU384" s="238" t="s">
        <v>85</v>
      </c>
      <c r="AY384" s="18" t="s">
        <v>205</v>
      </c>
      <c r="BE384" s="239">
        <f>IF(N384="základní",J384,0)</f>
        <v>0</v>
      </c>
      <c r="BF384" s="239">
        <f>IF(N384="snížená",J384,0)</f>
        <v>0</v>
      </c>
      <c r="BG384" s="239">
        <f>IF(N384="zákl. přenesená",J384,0)</f>
        <v>0</v>
      </c>
      <c r="BH384" s="239">
        <f>IF(N384="sníž. přenesená",J384,0)</f>
        <v>0</v>
      </c>
      <c r="BI384" s="239">
        <f>IF(N384="nulová",J384,0)</f>
        <v>0</v>
      </c>
      <c r="BJ384" s="18" t="s">
        <v>83</v>
      </c>
      <c r="BK384" s="239">
        <f>ROUND(I384*H384,2)</f>
        <v>0</v>
      </c>
      <c r="BL384" s="18" t="s">
        <v>303</v>
      </c>
      <c r="BM384" s="238" t="s">
        <v>3877</v>
      </c>
    </row>
    <row r="385" s="2" customFormat="1">
      <c r="A385" s="39"/>
      <c r="B385" s="40"/>
      <c r="C385" s="41"/>
      <c r="D385" s="240" t="s">
        <v>216</v>
      </c>
      <c r="E385" s="41"/>
      <c r="F385" s="241" t="s">
        <v>3878</v>
      </c>
      <c r="G385" s="41"/>
      <c r="H385" s="41"/>
      <c r="I385" s="242"/>
      <c r="J385" s="41"/>
      <c r="K385" s="41"/>
      <c r="L385" s="45"/>
      <c r="M385" s="243"/>
      <c r="N385" s="244"/>
      <c r="O385" s="92"/>
      <c r="P385" s="92"/>
      <c r="Q385" s="92"/>
      <c r="R385" s="92"/>
      <c r="S385" s="92"/>
      <c r="T385" s="93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T385" s="18" t="s">
        <v>216</v>
      </c>
      <c r="AU385" s="18" t="s">
        <v>85</v>
      </c>
    </row>
    <row r="386" s="13" customFormat="1">
      <c r="A386" s="13"/>
      <c r="B386" s="245"/>
      <c r="C386" s="246"/>
      <c r="D386" s="247" t="s">
        <v>218</v>
      </c>
      <c r="E386" s="248" t="s">
        <v>1</v>
      </c>
      <c r="F386" s="249" t="s">
        <v>3879</v>
      </c>
      <c r="G386" s="246"/>
      <c r="H386" s="248" t="s">
        <v>1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5" t="s">
        <v>218</v>
      </c>
      <c r="AU386" s="255" t="s">
        <v>85</v>
      </c>
      <c r="AV386" s="13" t="s">
        <v>83</v>
      </c>
      <c r="AW386" s="13" t="s">
        <v>32</v>
      </c>
      <c r="AX386" s="13" t="s">
        <v>76</v>
      </c>
      <c r="AY386" s="255" t="s">
        <v>205</v>
      </c>
    </row>
    <row r="387" s="13" customFormat="1">
      <c r="A387" s="13"/>
      <c r="B387" s="245"/>
      <c r="C387" s="246"/>
      <c r="D387" s="247" t="s">
        <v>218</v>
      </c>
      <c r="E387" s="248" t="s">
        <v>1</v>
      </c>
      <c r="F387" s="249" t="s">
        <v>3880</v>
      </c>
      <c r="G387" s="246"/>
      <c r="H387" s="248" t="s">
        <v>1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5" t="s">
        <v>218</v>
      </c>
      <c r="AU387" s="255" t="s">
        <v>85</v>
      </c>
      <c r="AV387" s="13" t="s">
        <v>83</v>
      </c>
      <c r="AW387" s="13" t="s">
        <v>32</v>
      </c>
      <c r="AX387" s="13" t="s">
        <v>76</v>
      </c>
      <c r="AY387" s="255" t="s">
        <v>205</v>
      </c>
    </row>
    <row r="388" s="13" customFormat="1">
      <c r="A388" s="13"/>
      <c r="B388" s="245"/>
      <c r="C388" s="246"/>
      <c r="D388" s="247" t="s">
        <v>218</v>
      </c>
      <c r="E388" s="248" t="s">
        <v>1</v>
      </c>
      <c r="F388" s="249" t="s">
        <v>222</v>
      </c>
      <c r="G388" s="246"/>
      <c r="H388" s="248" t="s">
        <v>1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5" t="s">
        <v>218</v>
      </c>
      <c r="AU388" s="255" t="s">
        <v>85</v>
      </c>
      <c r="AV388" s="13" t="s">
        <v>83</v>
      </c>
      <c r="AW388" s="13" t="s">
        <v>32</v>
      </c>
      <c r="AX388" s="13" t="s">
        <v>76</v>
      </c>
      <c r="AY388" s="255" t="s">
        <v>205</v>
      </c>
    </row>
    <row r="389" s="14" customFormat="1">
      <c r="A389" s="14"/>
      <c r="B389" s="256"/>
      <c r="C389" s="257"/>
      <c r="D389" s="247" t="s">
        <v>218</v>
      </c>
      <c r="E389" s="258" t="s">
        <v>1</v>
      </c>
      <c r="F389" s="259" t="s">
        <v>3881</v>
      </c>
      <c r="G389" s="257"/>
      <c r="H389" s="260">
        <v>1100</v>
      </c>
      <c r="I389" s="261"/>
      <c r="J389" s="257"/>
      <c r="K389" s="257"/>
      <c r="L389" s="262"/>
      <c r="M389" s="263"/>
      <c r="N389" s="264"/>
      <c r="O389" s="264"/>
      <c r="P389" s="264"/>
      <c r="Q389" s="264"/>
      <c r="R389" s="264"/>
      <c r="S389" s="264"/>
      <c r="T389" s="265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66" t="s">
        <v>218</v>
      </c>
      <c r="AU389" s="266" t="s">
        <v>85</v>
      </c>
      <c r="AV389" s="14" t="s">
        <v>85</v>
      </c>
      <c r="AW389" s="14" t="s">
        <v>32</v>
      </c>
      <c r="AX389" s="14" t="s">
        <v>76</v>
      </c>
      <c r="AY389" s="266" t="s">
        <v>205</v>
      </c>
    </row>
    <row r="390" s="15" customFormat="1">
      <c r="A390" s="15"/>
      <c r="B390" s="267"/>
      <c r="C390" s="268"/>
      <c r="D390" s="247" t="s">
        <v>218</v>
      </c>
      <c r="E390" s="269" t="s">
        <v>1</v>
      </c>
      <c r="F390" s="270" t="s">
        <v>229</v>
      </c>
      <c r="G390" s="268"/>
      <c r="H390" s="271">
        <v>1100</v>
      </c>
      <c r="I390" s="272"/>
      <c r="J390" s="268"/>
      <c r="K390" s="268"/>
      <c r="L390" s="273"/>
      <c r="M390" s="274"/>
      <c r="N390" s="275"/>
      <c r="O390" s="275"/>
      <c r="P390" s="275"/>
      <c r="Q390" s="275"/>
      <c r="R390" s="275"/>
      <c r="S390" s="275"/>
      <c r="T390" s="276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77" t="s">
        <v>218</v>
      </c>
      <c r="AU390" s="277" t="s">
        <v>85</v>
      </c>
      <c r="AV390" s="15" t="s">
        <v>213</v>
      </c>
      <c r="AW390" s="15" t="s">
        <v>32</v>
      </c>
      <c r="AX390" s="15" t="s">
        <v>83</v>
      </c>
      <c r="AY390" s="277" t="s">
        <v>205</v>
      </c>
    </row>
    <row r="391" s="2" customFormat="1" ht="16.5" customHeight="1">
      <c r="A391" s="39"/>
      <c r="B391" s="40"/>
      <c r="C391" s="227" t="s">
        <v>544</v>
      </c>
      <c r="D391" s="227" t="s">
        <v>208</v>
      </c>
      <c r="E391" s="228" t="s">
        <v>3882</v>
      </c>
      <c r="F391" s="229" t="s">
        <v>3883</v>
      </c>
      <c r="G391" s="230" t="s">
        <v>398</v>
      </c>
      <c r="H391" s="231">
        <v>290</v>
      </c>
      <c r="I391" s="232"/>
      <c r="J391" s="233">
        <f>ROUND(I391*H391,2)</f>
        <v>0</v>
      </c>
      <c r="K391" s="229" t="s">
        <v>212</v>
      </c>
      <c r="L391" s="45"/>
      <c r="M391" s="234" t="s">
        <v>1</v>
      </c>
      <c r="N391" s="235" t="s">
        <v>41</v>
      </c>
      <c r="O391" s="92"/>
      <c r="P391" s="236">
        <f>O391*H391</f>
        <v>0</v>
      </c>
      <c r="Q391" s="236">
        <v>0.00025000000000000001</v>
      </c>
      <c r="R391" s="236">
        <f>Q391*H391</f>
        <v>0.072499999999999995</v>
      </c>
      <c r="S391" s="236">
        <v>0</v>
      </c>
      <c r="T391" s="237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38" t="s">
        <v>303</v>
      </c>
      <c r="AT391" s="238" t="s">
        <v>208</v>
      </c>
      <c r="AU391" s="238" t="s">
        <v>85</v>
      </c>
      <c r="AY391" s="18" t="s">
        <v>205</v>
      </c>
      <c r="BE391" s="239">
        <f>IF(N391="základní",J391,0)</f>
        <v>0</v>
      </c>
      <c r="BF391" s="239">
        <f>IF(N391="snížená",J391,0)</f>
        <v>0</v>
      </c>
      <c r="BG391" s="239">
        <f>IF(N391="zákl. přenesená",J391,0)</f>
        <v>0</v>
      </c>
      <c r="BH391" s="239">
        <f>IF(N391="sníž. přenesená",J391,0)</f>
        <v>0</v>
      </c>
      <c r="BI391" s="239">
        <f>IF(N391="nulová",J391,0)</f>
        <v>0</v>
      </c>
      <c r="BJ391" s="18" t="s">
        <v>83</v>
      </c>
      <c r="BK391" s="239">
        <f>ROUND(I391*H391,2)</f>
        <v>0</v>
      </c>
      <c r="BL391" s="18" t="s">
        <v>303</v>
      </c>
      <c r="BM391" s="238" t="s">
        <v>3884</v>
      </c>
    </row>
    <row r="392" s="2" customFormat="1">
      <c r="A392" s="39"/>
      <c r="B392" s="40"/>
      <c r="C392" s="41"/>
      <c r="D392" s="240" t="s">
        <v>216</v>
      </c>
      <c r="E392" s="41"/>
      <c r="F392" s="241" t="s">
        <v>3885</v>
      </c>
      <c r="G392" s="41"/>
      <c r="H392" s="41"/>
      <c r="I392" s="242"/>
      <c r="J392" s="41"/>
      <c r="K392" s="41"/>
      <c r="L392" s="45"/>
      <c r="M392" s="243"/>
      <c r="N392" s="244"/>
      <c r="O392" s="92"/>
      <c r="P392" s="92"/>
      <c r="Q392" s="92"/>
      <c r="R392" s="92"/>
      <c r="S392" s="92"/>
      <c r="T392" s="93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216</v>
      </c>
      <c r="AU392" s="18" t="s">
        <v>85</v>
      </c>
    </row>
    <row r="393" s="13" customFormat="1">
      <c r="A393" s="13"/>
      <c r="B393" s="245"/>
      <c r="C393" s="246"/>
      <c r="D393" s="247" t="s">
        <v>218</v>
      </c>
      <c r="E393" s="248" t="s">
        <v>1</v>
      </c>
      <c r="F393" s="249" t="s">
        <v>3743</v>
      </c>
      <c r="G393" s="246"/>
      <c r="H393" s="248" t="s">
        <v>1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5" t="s">
        <v>218</v>
      </c>
      <c r="AU393" s="255" t="s">
        <v>85</v>
      </c>
      <c r="AV393" s="13" t="s">
        <v>83</v>
      </c>
      <c r="AW393" s="13" t="s">
        <v>32</v>
      </c>
      <c r="AX393" s="13" t="s">
        <v>76</v>
      </c>
      <c r="AY393" s="255" t="s">
        <v>205</v>
      </c>
    </row>
    <row r="394" s="13" customFormat="1">
      <c r="A394" s="13"/>
      <c r="B394" s="245"/>
      <c r="C394" s="246"/>
      <c r="D394" s="247" t="s">
        <v>218</v>
      </c>
      <c r="E394" s="248" t="s">
        <v>1</v>
      </c>
      <c r="F394" s="249" t="s">
        <v>3744</v>
      </c>
      <c r="G394" s="246"/>
      <c r="H394" s="248" t="s">
        <v>1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5" t="s">
        <v>218</v>
      </c>
      <c r="AU394" s="255" t="s">
        <v>85</v>
      </c>
      <c r="AV394" s="13" t="s">
        <v>83</v>
      </c>
      <c r="AW394" s="13" t="s">
        <v>32</v>
      </c>
      <c r="AX394" s="13" t="s">
        <v>76</v>
      </c>
      <c r="AY394" s="255" t="s">
        <v>205</v>
      </c>
    </row>
    <row r="395" s="13" customFormat="1">
      <c r="A395" s="13"/>
      <c r="B395" s="245"/>
      <c r="C395" s="246"/>
      <c r="D395" s="247" t="s">
        <v>218</v>
      </c>
      <c r="E395" s="248" t="s">
        <v>1</v>
      </c>
      <c r="F395" s="249" t="s">
        <v>222</v>
      </c>
      <c r="G395" s="246"/>
      <c r="H395" s="248" t="s">
        <v>1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5" t="s">
        <v>218</v>
      </c>
      <c r="AU395" s="255" t="s">
        <v>85</v>
      </c>
      <c r="AV395" s="13" t="s">
        <v>83</v>
      </c>
      <c r="AW395" s="13" t="s">
        <v>32</v>
      </c>
      <c r="AX395" s="13" t="s">
        <v>76</v>
      </c>
      <c r="AY395" s="255" t="s">
        <v>205</v>
      </c>
    </row>
    <row r="396" s="14" customFormat="1">
      <c r="A396" s="14"/>
      <c r="B396" s="256"/>
      <c r="C396" s="257"/>
      <c r="D396" s="247" t="s">
        <v>218</v>
      </c>
      <c r="E396" s="258" t="s">
        <v>1</v>
      </c>
      <c r="F396" s="259" t="s">
        <v>2144</v>
      </c>
      <c r="G396" s="257"/>
      <c r="H396" s="260">
        <v>290</v>
      </c>
      <c r="I396" s="261"/>
      <c r="J396" s="257"/>
      <c r="K396" s="257"/>
      <c r="L396" s="262"/>
      <c r="M396" s="263"/>
      <c r="N396" s="264"/>
      <c r="O396" s="264"/>
      <c r="P396" s="264"/>
      <c r="Q396" s="264"/>
      <c r="R396" s="264"/>
      <c r="S396" s="264"/>
      <c r="T396" s="26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6" t="s">
        <v>218</v>
      </c>
      <c r="AU396" s="266" t="s">
        <v>85</v>
      </c>
      <c r="AV396" s="14" t="s">
        <v>85</v>
      </c>
      <c r="AW396" s="14" t="s">
        <v>32</v>
      </c>
      <c r="AX396" s="14" t="s">
        <v>76</v>
      </c>
      <c r="AY396" s="266" t="s">
        <v>205</v>
      </c>
    </row>
    <row r="397" s="15" customFormat="1">
      <c r="A397" s="15"/>
      <c r="B397" s="267"/>
      <c r="C397" s="268"/>
      <c r="D397" s="247" t="s">
        <v>218</v>
      </c>
      <c r="E397" s="269" t="s">
        <v>1</v>
      </c>
      <c r="F397" s="270" t="s">
        <v>229</v>
      </c>
      <c r="G397" s="268"/>
      <c r="H397" s="271">
        <v>290</v>
      </c>
      <c r="I397" s="272"/>
      <c r="J397" s="268"/>
      <c r="K397" s="268"/>
      <c r="L397" s="273"/>
      <c r="M397" s="274"/>
      <c r="N397" s="275"/>
      <c r="O397" s="275"/>
      <c r="P397" s="275"/>
      <c r="Q397" s="275"/>
      <c r="R397" s="275"/>
      <c r="S397" s="275"/>
      <c r="T397" s="276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77" t="s">
        <v>218</v>
      </c>
      <c r="AU397" s="277" t="s">
        <v>85</v>
      </c>
      <c r="AV397" s="15" t="s">
        <v>213</v>
      </c>
      <c r="AW397" s="15" t="s">
        <v>32</v>
      </c>
      <c r="AX397" s="15" t="s">
        <v>83</v>
      </c>
      <c r="AY397" s="277" t="s">
        <v>205</v>
      </c>
    </row>
    <row r="398" s="2" customFormat="1" ht="24.15" customHeight="1">
      <c r="A398" s="39"/>
      <c r="B398" s="40"/>
      <c r="C398" s="227" t="s">
        <v>550</v>
      </c>
      <c r="D398" s="227" t="s">
        <v>208</v>
      </c>
      <c r="E398" s="228" t="s">
        <v>3886</v>
      </c>
      <c r="F398" s="229" t="s">
        <v>3887</v>
      </c>
      <c r="G398" s="230" t="s">
        <v>255</v>
      </c>
      <c r="H398" s="231">
        <v>300</v>
      </c>
      <c r="I398" s="232"/>
      <c r="J398" s="233">
        <f>ROUND(I398*H398,2)</f>
        <v>0</v>
      </c>
      <c r="K398" s="229" t="s">
        <v>212</v>
      </c>
      <c r="L398" s="45"/>
      <c r="M398" s="234" t="s">
        <v>1</v>
      </c>
      <c r="N398" s="235" t="s">
        <v>41</v>
      </c>
      <c r="O398" s="92"/>
      <c r="P398" s="236">
        <f>O398*H398</f>
        <v>0</v>
      </c>
      <c r="Q398" s="236">
        <v>6.0000000000000002E-05</v>
      </c>
      <c r="R398" s="236">
        <f>Q398*H398</f>
        <v>0.018000000000000002</v>
      </c>
      <c r="S398" s="236">
        <v>0</v>
      </c>
      <c r="T398" s="237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38" t="s">
        <v>303</v>
      </c>
      <c r="AT398" s="238" t="s">
        <v>208</v>
      </c>
      <c r="AU398" s="238" t="s">
        <v>85</v>
      </c>
      <c r="AY398" s="18" t="s">
        <v>205</v>
      </c>
      <c r="BE398" s="239">
        <f>IF(N398="základní",J398,0)</f>
        <v>0</v>
      </c>
      <c r="BF398" s="239">
        <f>IF(N398="snížená",J398,0)</f>
        <v>0</v>
      </c>
      <c r="BG398" s="239">
        <f>IF(N398="zákl. přenesená",J398,0)</f>
        <v>0</v>
      </c>
      <c r="BH398" s="239">
        <f>IF(N398="sníž. přenesená",J398,0)</f>
        <v>0</v>
      </c>
      <c r="BI398" s="239">
        <f>IF(N398="nulová",J398,0)</f>
        <v>0</v>
      </c>
      <c r="BJ398" s="18" t="s">
        <v>83</v>
      </c>
      <c r="BK398" s="239">
        <f>ROUND(I398*H398,2)</f>
        <v>0</v>
      </c>
      <c r="BL398" s="18" t="s">
        <v>303</v>
      </c>
      <c r="BM398" s="238" t="s">
        <v>3888</v>
      </c>
    </row>
    <row r="399" s="2" customFormat="1">
      <c r="A399" s="39"/>
      <c r="B399" s="40"/>
      <c r="C399" s="41"/>
      <c r="D399" s="240" t="s">
        <v>216</v>
      </c>
      <c r="E399" s="41"/>
      <c r="F399" s="241" t="s">
        <v>3889</v>
      </c>
      <c r="G399" s="41"/>
      <c r="H399" s="41"/>
      <c r="I399" s="242"/>
      <c r="J399" s="41"/>
      <c r="K399" s="41"/>
      <c r="L399" s="45"/>
      <c r="M399" s="243"/>
      <c r="N399" s="244"/>
      <c r="O399" s="92"/>
      <c r="P399" s="92"/>
      <c r="Q399" s="92"/>
      <c r="R399" s="92"/>
      <c r="S399" s="92"/>
      <c r="T399" s="93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T399" s="18" t="s">
        <v>216</v>
      </c>
      <c r="AU399" s="18" t="s">
        <v>85</v>
      </c>
    </row>
    <row r="400" s="13" customFormat="1">
      <c r="A400" s="13"/>
      <c r="B400" s="245"/>
      <c r="C400" s="246"/>
      <c r="D400" s="247" t="s">
        <v>218</v>
      </c>
      <c r="E400" s="248" t="s">
        <v>1</v>
      </c>
      <c r="F400" s="249" t="s">
        <v>3743</v>
      </c>
      <c r="G400" s="246"/>
      <c r="H400" s="248" t="s">
        <v>1</v>
      </c>
      <c r="I400" s="250"/>
      <c r="J400" s="246"/>
      <c r="K400" s="246"/>
      <c r="L400" s="251"/>
      <c r="M400" s="252"/>
      <c r="N400" s="253"/>
      <c r="O400" s="253"/>
      <c r="P400" s="253"/>
      <c r="Q400" s="253"/>
      <c r="R400" s="253"/>
      <c r="S400" s="253"/>
      <c r="T400" s="25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5" t="s">
        <v>218</v>
      </c>
      <c r="AU400" s="255" t="s">
        <v>85</v>
      </c>
      <c r="AV400" s="13" t="s">
        <v>83</v>
      </c>
      <c r="AW400" s="13" t="s">
        <v>32</v>
      </c>
      <c r="AX400" s="13" t="s">
        <v>76</v>
      </c>
      <c r="AY400" s="255" t="s">
        <v>205</v>
      </c>
    </row>
    <row r="401" s="13" customFormat="1">
      <c r="A401" s="13"/>
      <c r="B401" s="245"/>
      <c r="C401" s="246"/>
      <c r="D401" s="247" t="s">
        <v>218</v>
      </c>
      <c r="E401" s="248" t="s">
        <v>1</v>
      </c>
      <c r="F401" s="249" t="s">
        <v>3744</v>
      </c>
      <c r="G401" s="246"/>
      <c r="H401" s="248" t="s">
        <v>1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5" t="s">
        <v>218</v>
      </c>
      <c r="AU401" s="255" t="s">
        <v>85</v>
      </c>
      <c r="AV401" s="13" t="s">
        <v>83</v>
      </c>
      <c r="AW401" s="13" t="s">
        <v>32</v>
      </c>
      <c r="AX401" s="13" t="s">
        <v>76</v>
      </c>
      <c r="AY401" s="255" t="s">
        <v>205</v>
      </c>
    </row>
    <row r="402" s="13" customFormat="1">
      <c r="A402" s="13"/>
      <c r="B402" s="245"/>
      <c r="C402" s="246"/>
      <c r="D402" s="247" t="s">
        <v>218</v>
      </c>
      <c r="E402" s="248" t="s">
        <v>1</v>
      </c>
      <c r="F402" s="249" t="s">
        <v>222</v>
      </c>
      <c r="G402" s="246"/>
      <c r="H402" s="248" t="s">
        <v>1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5" t="s">
        <v>218</v>
      </c>
      <c r="AU402" s="255" t="s">
        <v>85</v>
      </c>
      <c r="AV402" s="13" t="s">
        <v>83</v>
      </c>
      <c r="AW402" s="13" t="s">
        <v>32</v>
      </c>
      <c r="AX402" s="13" t="s">
        <v>76</v>
      </c>
      <c r="AY402" s="255" t="s">
        <v>205</v>
      </c>
    </row>
    <row r="403" s="14" customFormat="1">
      <c r="A403" s="14"/>
      <c r="B403" s="256"/>
      <c r="C403" s="257"/>
      <c r="D403" s="247" t="s">
        <v>218</v>
      </c>
      <c r="E403" s="258" t="s">
        <v>1</v>
      </c>
      <c r="F403" s="259" t="s">
        <v>2192</v>
      </c>
      <c r="G403" s="257"/>
      <c r="H403" s="260">
        <v>300</v>
      </c>
      <c r="I403" s="261"/>
      <c r="J403" s="257"/>
      <c r="K403" s="257"/>
      <c r="L403" s="262"/>
      <c r="M403" s="263"/>
      <c r="N403" s="264"/>
      <c r="O403" s="264"/>
      <c r="P403" s="264"/>
      <c r="Q403" s="264"/>
      <c r="R403" s="264"/>
      <c r="S403" s="264"/>
      <c r="T403" s="26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66" t="s">
        <v>218</v>
      </c>
      <c r="AU403" s="266" t="s">
        <v>85</v>
      </c>
      <c r="AV403" s="14" t="s">
        <v>85</v>
      </c>
      <c r="AW403" s="14" t="s">
        <v>32</v>
      </c>
      <c r="AX403" s="14" t="s">
        <v>76</v>
      </c>
      <c r="AY403" s="266" t="s">
        <v>205</v>
      </c>
    </row>
    <row r="404" s="15" customFormat="1">
      <c r="A404" s="15"/>
      <c r="B404" s="267"/>
      <c r="C404" s="268"/>
      <c r="D404" s="247" t="s">
        <v>218</v>
      </c>
      <c r="E404" s="269" t="s">
        <v>1</v>
      </c>
      <c r="F404" s="270" t="s">
        <v>229</v>
      </c>
      <c r="G404" s="268"/>
      <c r="H404" s="271">
        <v>300</v>
      </c>
      <c r="I404" s="272"/>
      <c r="J404" s="268"/>
      <c r="K404" s="268"/>
      <c r="L404" s="273"/>
      <c r="M404" s="274"/>
      <c r="N404" s="275"/>
      <c r="O404" s="275"/>
      <c r="P404" s="275"/>
      <c r="Q404" s="275"/>
      <c r="R404" s="275"/>
      <c r="S404" s="275"/>
      <c r="T404" s="276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7" t="s">
        <v>218</v>
      </c>
      <c r="AU404" s="277" t="s">
        <v>85</v>
      </c>
      <c r="AV404" s="15" t="s">
        <v>213</v>
      </c>
      <c r="AW404" s="15" t="s">
        <v>32</v>
      </c>
      <c r="AX404" s="15" t="s">
        <v>83</v>
      </c>
      <c r="AY404" s="277" t="s">
        <v>205</v>
      </c>
    </row>
    <row r="405" s="2" customFormat="1" ht="24.15" customHeight="1">
      <c r="A405" s="39"/>
      <c r="B405" s="40"/>
      <c r="C405" s="227" t="s">
        <v>556</v>
      </c>
      <c r="D405" s="227" t="s">
        <v>208</v>
      </c>
      <c r="E405" s="228" t="s">
        <v>3890</v>
      </c>
      <c r="F405" s="229" t="s">
        <v>3891</v>
      </c>
      <c r="G405" s="230" t="s">
        <v>255</v>
      </c>
      <c r="H405" s="231">
        <v>55</v>
      </c>
      <c r="I405" s="232"/>
      <c r="J405" s="233">
        <f>ROUND(I405*H405,2)</f>
        <v>0</v>
      </c>
      <c r="K405" s="229" t="s">
        <v>212</v>
      </c>
      <c r="L405" s="45"/>
      <c r="M405" s="234" t="s">
        <v>1</v>
      </c>
      <c r="N405" s="235" t="s">
        <v>41</v>
      </c>
      <c r="O405" s="92"/>
      <c r="P405" s="236">
        <f>O405*H405</f>
        <v>0</v>
      </c>
      <c r="Q405" s="236">
        <v>0.00010000000000000001</v>
      </c>
      <c r="R405" s="236">
        <f>Q405*H405</f>
        <v>0.0055000000000000005</v>
      </c>
      <c r="S405" s="236">
        <v>0</v>
      </c>
      <c r="T405" s="237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38" t="s">
        <v>303</v>
      </c>
      <c r="AT405" s="238" t="s">
        <v>208</v>
      </c>
      <c r="AU405" s="238" t="s">
        <v>85</v>
      </c>
      <c r="AY405" s="18" t="s">
        <v>205</v>
      </c>
      <c r="BE405" s="239">
        <f>IF(N405="základní",J405,0)</f>
        <v>0</v>
      </c>
      <c r="BF405" s="239">
        <f>IF(N405="snížená",J405,0)</f>
        <v>0</v>
      </c>
      <c r="BG405" s="239">
        <f>IF(N405="zákl. přenesená",J405,0)</f>
        <v>0</v>
      </c>
      <c r="BH405" s="239">
        <f>IF(N405="sníž. přenesená",J405,0)</f>
        <v>0</v>
      </c>
      <c r="BI405" s="239">
        <f>IF(N405="nulová",J405,0)</f>
        <v>0</v>
      </c>
      <c r="BJ405" s="18" t="s">
        <v>83</v>
      </c>
      <c r="BK405" s="239">
        <f>ROUND(I405*H405,2)</f>
        <v>0</v>
      </c>
      <c r="BL405" s="18" t="s">
        <v>303</v>
      </c>
      <c r="BM405" s="238" t="s">
        <v>3892</v>
      </c>
    </row>
    <row r="406" s="2" customFormat="1">
      <c r="A406" s="39"/>
      <c r="B406" s="40"/>
      <c r="C406" s="41"/>
      <c r="D406" s="240" t="s">
        <v>216</v>
      </c>
      <c r="E406" s="41"/>
      <c r="F406" s="241" t="s">
        <v>3893</v>
      </c>
      <c r="G406" s="41"/>
      <c r="H406" s="41"/>
      <c r="I406" s="242"/>
      <c r="J406" s="41"/>
      <c r="K406" s="41"/>
      <c r="L406" s="45"/>
      <c r="M406" s="243"/>
      <c r="N406" s="244"/>
      <c r="O406" s="92"/>
      <c r="P406" s="92"/>
      <c r="Q406" s="92"/>
      <c r="R406" s="92"/>
      <c r="S406" s="92"/>
      <c r="T406" s="93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T406" s="18" t="s">
        <v>216</v>
      </c>
      <c r="AU406" s="18" t="s">
        <v>85</v>
      </c>
    </row>
    <row r="407" s="13" customFormat="1">
      <c r="A407" s="13"/>
      <c r="B407" s="245"/>
      <c r="C407" s="246"/>
      <c r="D407" s="247" t="s">
        <v>218</v>
      </c>
      <c r="E407" s="248" t="s">
        <v>1</v>
      </c>
      <c r="F407" s="249" t="s">
        <v>3743</v>
      </c>
      <c r="G407" s="246"/>
      <c r="H407" s="248" t="s">
        <v>1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5" t="s">
        <v>218</v>
      </c>
      <c r="AU407" s="255" t="s">
        <v>85</v>
      </c>
      <c r="AV407" s="13" t="s">
        <v>83</v>
      </c>
      <c r="AW407" s="13" t="s">
        <v>32</v>
      </c>
      <c r="AX407" s="13" t="s">
        <v>76</v>
      </c>
      <c r="AY407" s="255" t="s">
        <v>205</v>
      </c>
    </row>
    <row r="408" s="13" customFormat="1">
      <c r="A408" s="13"/>
      <c r="B408" s="245"/>
      <c r="C408" s="246"/>
      <c r="D408" s="247" t="s">
        <v>218</v>
      </c>
      <c r="E408" s="248" t="s">
        <v>1</v>
      </c>
      <c r="F408" s="249" t="s">
        <v>3744</v>
      </c>
      <c r="G408" s="246"/>
      <c r="H408" s="248" t="s">
        <v>1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5" t="s">
        <v>218</v>
      </c>
      <c r="AU408" s="255" t="s">
        <v>85</v>
      </c>
      <c r="AV408" s="13" t="s">
        <v>83</v>
      </c>
      <c r="AW408" s="13" t="s">
        <v>32</v>
      </c>
      <c r="AX408" s="13" t="s">
        <v>76</v>
      </c>
      <c r="AY408" s="255" t="s">
        <v>205</v>
      </c>
    </row>
    <row r="409" s="13" customFormat="1">
      <c r="A409" s="13"/>
      <c r="B409" s="245"/>
      <c r="C409" s="246"/>
      <c r="D409" s="247" t="s">
        <v>218</v>
      </c>
      <c r="E409" s="248" t="s">
        <v>1</v>
      </c>
      <c r="F409" s="249" t="s">
        <v>222</v>
      </c>
      <c r="G409" s="246"/>
      <c r="H409" s="248" t="s">
        <v>1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5" t="s">
        <v>218</v>
      </c>
      <c r="AU409" s="255" t="s">
        <v>85</v>
      </c>
      <c r="AV409" s="13" t="s">
        <v>83</v>
      </c>
      <c r="AW409" s="13" t="s">
        <v>32</v>
      </c>
      <c r="AX409" s="13" t="s">
        <v>76</v>
      </c>
      <c r="AY409" s="255" t="s">
        <v>205</v>
      </c>
    </row>
    <row r="410" s="14" customFormat="1">
      <c r="A410" s="14"/>
      <c r="B410" s="256"/>
      <c r="C410" s="257"/>
      <c r="D410" s="247" t="s">
        <v>218</v>
      </c>
      <c r="E410" s="258" t="s">
        <v>1</v>
      </c>
      <c r="F410" s="259" t="s">
        <v>3894</v>
      </c>
      <c r="G410" s="257"/>
      <c r="H410" s="260">
        <v>55</v>
      </c>
      <c r="I410" s="261"/>
      <c r="J410" s="257"/>
      <c r="K410" s="257"/>
      <c r="L410" s="262"/>
      <c r="M410" s="263"/>
      <c r="N410" s="264"/>
      <c r="O410" s="264"/>
      <c r="P410" s="264"/>
      <c r="Q410" s="264"/>
      <c r="R410" s="264"/>
      <c r="S410" s="264"/>
      <c r="T410" s="26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66" t="s">
        <v>218</v>
      </c>
      <c r="AU410" s="266" t="s">
        <v>85</v>
      </c>
      <c r="AV410" s="14" t="s">
        <v>85</v>
      </c>
      <c r="AW410" s="14" t="s">
        <v>32</v>
      </c>
      <c r="AX410" s="14" t="s">
        <v>76</v>
      </c>
      <c r="AY410" s="266" t="s">
        <v>205</v>
      </c>
    </row>
    <row r="411" s="15" customFormat="1">
      <c r="A411" s="15"/>
      <c r="B411" s="267"/>
      <c r="C411" s="268"/>
      <c r="D411" s="247" t="s">
        <v>218</v>
      </c>
      <c r="E411" s="269" t="s">
        <v>1</v>
      </c>
      <c r="F411" s="270" t="s">
        <v>229</v>
      </c>
      <c r="G411" s="268"/>
      <c r="H411" s="271">
        <v>55</v>
      </c>
      <c r="I411" s="272"/>
      <c r="J411" s="268"/>
      <c r="K411" s="268"/>
      <c r="L411" s="273"/>
      <c r="M411" s="274"/>
      <c r="N411" s="275"/>
      <c r="O411" s="275"/>
      <c r="P411" s="275"/>
      <c r="Q411" s="275"/>
      <c r="R411" s="275"/>
      <c r="S411" s="275"/>
      <c r="T411" s="276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77" t="s">
        <v>218</v>
      </c>
      <c r="AU411" s="277" t="s">
        <v>85</v>
      </c>
      <c r="AV411" s="15" t="s">
        <v>213</v>
      </c>
      <c r="AW411" s="15" t="s">
        <v>32</v>
      </c>
      <c r="AX411" s="15" t="s">
        <v>83</v>
      </c>
      <c r="AY411" s="277" t="s">
        <v>205</v>
      </c>
    </row>
    <row r="412" s="2" customFormat="1" ht="24.15" customHeight="1">
      <c r="A412" s="39"/>
      <c r="B412" s="40"/>
      <c r="C412" s="227" t="s">
        <v>561</v>
      </c>
      <c r="D412" s="227" t="s">
        <v>208</v>
      </c>
      <c r="E412" s="228" t="s">
        <v>3895</v>
      </c>
      <c r="F412" s="229" t="s">
        <v>3896</v>
      </c>
      <c r="G412" s="230" t="s">
        <v>547</v>
      </c>
      <c r="H412" s="231">
        <v>1</v>
      </c>
      <c r="I412" s="232"/>
      <c r="J412" s="233">
        <f>ROUND(I412*H412,2)</f>
        <v>0</v>
      </c>
      <c r="K412" s="229" t="s">
        <v>212</v>
      </c>
      <c r="L412" s="45"/>
      <c r="M412" s="234" t="s">
        <v>1</v>
      </c>
      <c r="N412" s="235" t="s">
        <v>41</v>
      </c>
      <c r="O412" s="92"/>
      <c r="P412" s="236">
        <f>O412*H412</f>
        <v>0</v>
      </c>
      <c r="Q412" s="236">
        <v>0.0056299999999999996</v>
      </c>
      <c r="R412" s="236">
        <f>Q412*H412</f>
        <v>0.0056299999999999996</v>
      </c>
      <c r="S412" s="236">
        <v>0</v>
      </c>
      <c r="T412" s="237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38" t="s">
        <v>303</v>
      </c>
      <c r="AT412" s="238" t="s">
        <v>208</v>
      </c>
      <c r="AU412" s="238" t="s">
        <v>85</v>
      </c>
      <c r="AY412" s="18" t="s">
        <v>205</v>
      </c>
      <c r="BE412" s="239">
        <f>IF(N412="základní",J412,0)</f>
        <v>0</v>
      </c>
      <c r="BF412" s="239">
        <f>IF(N412="snížená",J412,0)</f>
        <v>0</v>
      </c>
      <c r="BG412" s="239">
        <f>IF(N412="zákl. přenesená",J412,0)</f>
        <v>0</v>
      </c>
      <c r="BH412" s="239">
        <f>IF(N412="sníž. přenesená",J412,0)</f>
        <v>0</v>
      </c>
      <c r="BI412" s="239">
        <f>IF(N412="nulová",J412,0)</f>
        <v>0</v>
      </c>
      <c r="BJ412" s="18" t="s">
        <v>83</v>
      </c>
      <c r="BK412" s="239">
        <f>ROUND(I412*H412,2)</f>
        <v>0</v>
      </c>
      <c r="BL412" s="18" t="s">
        <v>303</v>
      </c>
      <c r="BM412" s="238" t="s">
        <v>3897</v>
      </c>
    </row>
    <row r="413" s="2" customFormat="1">
      <c r="A413" s="39"/>
      <c r="B413" s="40"/>
      <c r="C413" s="41"/>
      <c r="D413" s="240" t="s">
        <v>216</v>
      </c>
      <c r="E413" s="41"/>
      <c r="F413" s="241" t="s">
        <v>3898</v>
      </c>
      <c r="G413" s="41"/>
      <c r="H413" s="41"/>
      <c r="I413" s="242"/>
      <c r="J413" s="41"/>
      <c r="K413" s="41"/>
      <c r="L413" s="45"/>
      <c r="M413" s="243"/>
      <c r="N413" s="244"/>
      <c r="O413" s="92"/>
      <c r="P413" s="92"/>
      <c r="Q413" s="92"/>
      <c r="R413" s="92"/>
      <c r="S413" s="92"/>
      <c r="T413" s="93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216</v>
      </c>
      <c r="AU413" s="18" t="s">
        <v>85</v>
      </c>
    </row>
    <row r="414" s="13" customFormat="1">
      <c r="A414" s="13"/>
      <c r="B414" s="245"/>
      <c r="C414" s="246"/>
      <c r="D414" s="247" t="s">
        <v>218</v>
      </c>
      <c r="E414" s="248" t="s">
        <v>1</v>
      </c>
      <c r="F414" s="249" t="s">
        <v>3879</v>
      </c>
      <c r="G414" s="246"/>
      <c r="H414" s="248" t="s">
        <v>1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5" t="s">
        <v>218</v>
      </c>
      <c r="AU414" s="255" t="s">
        <v>85</v>
      </c>
      <c r="AV414" s="13" t="s">
        <v>83</v>
      </c>
      <c r="AW414" s="13" t="s">
        <v>32</v>
      </c>
      <c r="AX414" s="13" t="s">
        <v>76</v>
      </c>
      <c r="AY414" s="255" t="s">
        <v>205</v>
      </c>
    </row>
    <row r="415" s="13" customFormat="1">
      <c r="A415" s="13"/>
      <c r="B415" s="245"/>
      <c r="C415" s="246"/>
      <c r="D415" s="247" t="s">
        <v>218</v>
      </c>
      <c r="E415" s="248" t="s">
        <v>1</v>
      </c>
      <c r="F415" s="249" t="s">
        <v>3880</v>
      </c>
      <c r="G415" s="246"/>
      <c r="H415" s="248" t="s">
        <v>1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5" t="s">
        <v>218</v>
      </c>
      <c r="AU415" s="255" t="s">
        <v>85</v>
      </c>
      <c r="AV415" s="13" t="s">
        <v>83</v>
      </c>
      <c r="AW415" s="13" t="s">
        <v>32</v>
      </c>
      <c r="AX415" s="13" t="s">
        <v>76</v>
      </c>
      <c r="AY415" s="255" t="s">
        <v>205</v>
      </c>
    </row>
    <row r="416" s="13" customFormat="1">
      <c r="A416" s="13"/>
      <c r="B416" s="245"/>
      <c r="C416" s="246"/>
      <c r="D416" s="247" t="s">
        <v>218</v>
      </c>
      <c r="E416" s="248" t="s">
        <v>1</v>
      </c>
      <c r="F416" s="249" t="s">
        <v>222</v>
      </c>
      <c r="G416" s="246"/>
      <c r="H416" s="248" t="s">
        <v>1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5" t="s">
        <v>218</v>
      </c>
      <c r="AU416" s="255" t="s">
        <v>85</v>
      </c>
      <c r="AV416" s="13" t="s">
        <v>83</v>
      </c>
      <c r="AW416" s="13" t="s">
        <v>32</v>
      </c>
      <c r="AX416" s="13" t="s">
        <v>76</v>
      </c>
      <c r="AY416" s="255" t="s">
        <v>205</v>
      </c>
    </row>
    <row r="417" s="14" customFormat="1">
      <c r="A417" s="14"/>
      <c r="B417" s="256"/>
      <c r="C417" s="257"/>
      <c r="D417" s="247" t="s">
        <v>218</v>
      </c>
      <c r="E417" s="258" t="s">
        <v>1</v>
      </c>
      <c r="F417" s="259" t="s">
        <v>3899</v>
      </c>
      <c r="G417" s="257"/>
      <c r="H417" s="260">
        <v>1</v>
      </c>
      <c r="I417" s="261"/>
      <c r="J417" s="257"/>
      <c r="K417" s="257"/>
      <c r="L417" s="262"/>
      <c r="M417" s="263"/>
      <c r="N417" s="264"/>
      <c r="O417" s="264"/>
      <c r="P417" s="264"/>
      <c r="Q417" s="264"/>
      <c r="R417" s="264"/>
      <c r="S417" s="264"/>
      <c r="T417" s="265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66" t="s">
        <v>218</v>
      </c>
      <c r="AU417" s="266" t="s">
        <v>85</v>
      </c>
      <c r="AV417" s="14" t="s">
        <v>85</v>
      </c>
      <c r="AW417" s="14" t="s">
        <v>32</v>
      </c>
      <c r="AX417" s="14" t="s">
        <v>76</v>
      </c>
      <c r="AY417" s="266" t="s">
        <v>205</v>
      </c>
    </row>
    <row r="418" s="15" customFormat="1">
      <c r="A418" s="15"/>
      <c r="B418" s="267"/>
      <c r="C418" s="268"/>
      <c r="D418" s="247" t="s">
        <v>218</v>
      </c>
      <c r="E418" s="269" t="s">
        <v>1</v>
      </c>
      <c r="F418" s="270" t="s">
        <v>229</v>
      </c>
      <c r="G418" s="268"/>
      <c r="H418" s="271">
        <v>1</v>
      </c>
      <c r="I418" s="272"/>
      <c r="J418" s="268"/>
      <c r="K418" s="268"/>
      <c r="L418" s="273"/>
      <c r="M418" s="274"/>
      <c r="N418" s="275"/>
      <c r="O418" s="275"/>
      <c r="P418" s="275"/>
      <c r="Q418" s="275"/>
      <c r="R418" s="275"/>
      <c r="S418" s="275"/>
      <c r="T418" s="276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77" t="s">
        <v>218</v>
      </c>
      <c r="AU418" s="277" t="s">
        <v>85</v>
      </c>
      <c r="AV418" s="15" t="s">
        <v>213</v>
      </c>
      <c r="AW418" s="15" t="s">
        <v>32</v>
      </c>
      <c r="AX418" s="15" t="s">
        <v>83</v>
      </c>
      <c r="AY418" s="277" t="s">
        <v>205</v>
      </c>
    </row>
    <row r="419" s="2" customFormat="1" ht="24.15" customHeight="1">
      <c r="A419" s="39"/>
      <c r="B419" s="40"/>
      <c r="C419" s="227" t="s">
        <v>566</v>
      </c>
      <c r="D419" s="227" t="s">
        <v>208</v>
      </c>
      <c r="E419" s="228" t="s">
        <v>3900</v>
      </c>
      <c r="F419" s="229" t="s">
        <v>3901</v>
      </c>
      <c r="G419" s="230" t="s">
        <v>547</v>
      </c>
      <c r="H419" s="231">
        <v>1</v>
      </c>
      <c r="I419" s="232"/>
      <c r="J419" s="233">
        <f>ROUND(I419*H419,2)</f>
        <v>0</v>
      </c>
      <c r="K419" s="229" t="s">
        <v>212</v>
      </c>
      <c r="L419" s="45"/>
      <c r="M419" s="234" t="s">
        <v>1</v>
      </c>
      <c r="N419" s="235" t="s">
        <v>41</v>
      </c>
      <c r="O419" s="92"/>
      <c r="P419" s="236">
        <f>O419*H419</f>
        <v>0</v>
      </c>
      <c r="Q419" s="236">
        <v>0.0076499999999999997</v>
      </c>
      <c r="R419" s="236">
        <f>Q419*H419</f>
        <v>0.0076499999999999997</v>
      </c>
      <c r="S419" s="236">
        <v>0</v>
      </c>
      <c r="T419" s="237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38" t="s">
        <v>303</v>
      </c>
      <c r="AT419" s="238" t="s">
        <v>208</v>
      </c>
      <c r="AU419" s="238" t="s">
        <v>85</v>
      </c>
      <c r="AY419" s="18" t="s">
        <v>205</v>
      </c>
      <c r="BE419" s="239">
        <f>IF(N419="základní",J419,0)</f>
        <v>0</v>
      </c>
      <c r="BF419" s="239">
        <f>IF(N419="snížená",J419,0)</f>
        <v>0</v>
      </c>
      <c r="BG419" s="239">
        <f>IF(N419="zákl. přenesená",J419,0)</f>
        <v>0</v>
      </c>
      <c r="BH419" s="239">
        <f>IF(N419="sníž. přenesená",J419,0)</f>
        <v>0</v>
      </c>
      <c r="BI419" s="239">
        <f>IF(N419="nulová",J419,0)</f>
        <v>0</v>
      </c>
      <c r="BJ419" s="18" t="s">
        <v>83</v>
      </c>
      <c r="BK419" s="239">
        <f>ROUND(I419*H419,2)</f>
        <v>0</v>
      </c>
      <c r="BL419" s="18" t="s">
        <v>303</v>
      </c>
      <c r="BM419" s="238" t="s">
        <v>3902</v>
      </c>
    </row>
    <row r="420" s="2" customFormat="1">
      <c r="A420" s="39"/>
      <c r="B420" s="40"/>
      <c r="C420" s="41"/>
      <c r="D420" s="240" t="s">
        <v>216</v>
      </c>
      <c r="E420" s="41"/>
      <c r="F420" s="241" t="s">
        <v>3903</v>
      </c>
      <c r="G420" s="41"/>
      <c r="H420" s="41"/>
      <c r="I420" s="242"/>
      <c r="J420" s="41"/>
      <c r="K420" s="41"/>
      <c r="L420" s="45"/>
      <c r="M420" s="243"/>
      <c r="N420" s="244"/>
      <c r="O420" s="92"/>
      <c r="P420" s="92"/>
      <c r="Q420" s="92"/>
      <c r="R420" s="92"/>
      <c r="S420" s="92"/>
      <c r="T420" s="93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T420" s="18" t="s">
        <v>216</v>
      </c>
      <c r="AU420" s="18" t="s">
        <v>85</v>
      </c>
    </row>
    <row r="421" s="13" customFormat="1">
      <c r="A421" s="13"/>
      <c r="B421" s="245"/>
      <c r="C421" s="246"/>
      <c r="D421" s="247" t="s">
        <v>218</v>
      </c>
      <c r="E421" s="248" t="s">
        <v>1</v>
      </c>
      <c r="F421" s="249" t="s">
        <v>3879</v>
      </c>
      <c r="G421" s="246"/>
      <c r="H421" s="248" t="s">
        <v>1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5" t="s">
        <v>218</v>
      </c>
      <c r="AU421" s="255" t="s">
        <v>85</v>
      </c>
      <c r="AV421" s="13" t="s">
        <v>83</v>
      </c>
      <c r="AW421" s="13" t="s">
        <v>32</v>
      </c>
      <c r="AX421" s="13" t="s">
        <v>76</v>
      </c>
      <c r="AY421" s="255" t="s">
        <v>205</v>
      </c>
    </row>
    <row r="422" s="13" customFormat="1">
      <c r="A422" s="13"/>
      <c r="B422" s="245"/>
      <c r="C422" s="246"/>
      <c r="D422" s="247" t="s">
        <v>218</v>
      </c>
      <c r="E422" s="248" t="s">
        <v>1</v>
      </c>
      <c r="F422" s="249" t="s">
        <v>3880</v>
      </c>
      <c r="G422" s="246"/>
      <c r="H422" s="248" t="s">
        <v>1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5" t="s">
        <v>218</v>
      </c>
      <c r="AU422" s="255" t="s">
        <v>85</v>
      </c>
      <c r="AV422" s="13" t="s">
        <v>83</v>
      </c>
      <c r="AW422" s="13" t="s">
        <v>32</v>
      </c>
      <c r="AX422" s="13" t="s">
        <v>76</v>
      </c>
      <c r="AY422" s="255" t="s">
        <v>205</v>
      </c>
    </row>
    <row r="423" s="13" customFormat="1">
      <c r="A423" s="13"/>
      <c r="B423" s="245"/>
      <c r="C423" s="246"/>
      <c r="D423" s="247" t="s">
        <v>218</v>
      </c>
      <c r="E423" s="248" t="s">
        <v>1</v>
      </c>
      <c r="F423" s="249" t="s">
        <v>222</v>
      </c>
      <c r="G423" s="246"/>
      <c r="H423" s="248" t="s">
        <v>1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5" t="s">
        <v>218</v>
      </c>
      <c r="AU423" s="255" t="s">
        <v>85</v>
      </c>
      <c r="AV423" s="13" t="s">
        <v>83</v>
      </c>
      <c r="AW423" s="13" t="s">
        <v>32</v>
      </c>
      <c r="AX423" s="13" t="s">
        <v>76</v>
      </c>
      <c r="AY423" s="255" t="s">
        <v>205</v>
      </c>
    </row>
    <row r="424" s="14" customFormat="1">
      <c r="A424" s="14"/>
      <c r="B424" s="256"/>
      <c r="C424" s="257"/>
      <c r="D424" s="247" t="s">
        <v>218</v>
      </c>
      <c r="E424" s="258" t="s">
        <v>1</v>
      </c>
      <c r="F424" s="259" t="s">
        <v>3899</v>
      </c>
      <c r="G424" s="257"/>
      <c r="H424" s="260">
        <v>1</v>
      </c>
      <c r="I424" s="261"/>
      <c r="J424" s="257"/>
      <c r="K424" s="257"/>
      <c r="L424" s="262"/>
      <c r="M424" s="263"/>
      <c r="N424" s="264"/>
      <c r="O424" s="264"/>
      <c r="P424" s="264"/>
      <c r="Q424" s="264"/>
      <c r="R424" s="264"/>
      <c r="S424" s="264"/>
      <c r="T424" s="26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6" t="s">
        <v>218</v>
      </c>
      <c r="AU424" s="266" t="s">
        <v>85</v>
      </c>
      <c r="AV424" s="14" t="s">
        <v>85</v>
      </c>
      <c r="AW424" s="14" t="s">
        <v>32</v>
      </c>
      <c r="AX424" s="14" t="s">
        <v>76</v>
      </c>
      <c r="AY424" s="266" t="s">
        <v>205</v>
      </c>
    </row>
    <row r="425" s="15" customFormat="1">
      <c r="A425" s="15"/>
      <c r="B425" s="267"/>
      <c r="C425" s="268"/>
      <c r="D425" s="247" t="s">
        <v>218</v>
      </c>
      <c r="E425" s="269" t="s">
        <v>1</v>
      </c>
      <c r="F425" s="270" t="s">
        <v>229</v>
      </c>
      <c r="G425" s="268"/>
      <c r="H425" s="271">
        <v>1</v>
      </c>
      <c r="I425" s="272"/>
      <c r="J425" s="268"/>
      <c r="K425" s="268"/>
      <c r="L425" s="273"/>
      <c r="M425" s="274"/>
      <c r="N425" s="275"/>
      <c r="O425" s="275"/>
      <c r="P425" s="275"/>
      <c r="Q425" s="275"/>
      <c r="R425" s="275"/>
      <c r="S425" s="275"/>
      <c r="T425" s="276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77" t="s">
        <v>218</v>
      </c>
      <c r="AU425" s="277" t="s">
        <v>85</v>
      </c>
      <c r="AV425" s="15" t="s">
        <v>213</v>
      </c>
      <c r="AW425" s="15" t="s">
        <v>32</v>
      </c>
      <c r="AX425" s="15" t="s">
        <v>83</v>
      </c>
      <c r="AY425" s="277" t="s">
        <v>205</v>
      </c>
    </row>
    <row r="426" s="2" customFormat="1" ht="24.15" customHeight="1">
      <c r="A426" s="39"/>
      <c r="B426" s="40"/>
      <c r="C426" s="227" t="s">
        <v>572</v>
      </c>
      <c r="D426" s="227" t="s">
        <v>208</v>
      </c>
      <c r="E426" s="228" t="s">
        <v>3904</v>
      </c>
      <c r="F426" s="229" t="s">
        <v>3905</v>
      </c>
      <c r="G426" s="230" t="s">
        <v>547</v>
      </c>
      <c r="H426" s="231">
        <v>1</v>
      </c>
      <c r="I426" s="232"/>
      <c r="J426" s="233">
        <f>ROUND(I426*H426,2)</f>
        <v>0</v>
      </c>
      <c r="K426" s="229" t="s">
        <v>212</v>
      </c>
      <c r="L426" s="45"/>
      <c r="M426" s="234" t="s">
        <v>1</v>
      </c>
      <c r="N426" s="235" t="s">
        <v>41</v>
      </c>
      <c r="O426" s="92"/>
      <c r="P426" s="236">
        <f>O426*H426</f>
        <v>0</v>
      </c>
      <c r="Q426" s="236">
        <v>0.0132</v>
      </c>
      <c r="R426" s="236">
        <f>Q426*H426</f>
        <v>0.0132</v>
      </c>
      <c r="S426" s="236">
        <v>0</v>
      </c>
      <c r="T426" s="237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38" t="s">
        <v>303</v>
      </c>
      <c r="AT426" s="238" t="s">
        <v>208</v>
      </c>
      <c r="AU426" s="238" t="s">
        <v>85</v>
      </c>
      <c r="AY426" s="18" t="s">
        <v>205</v>
      </c>
      <c r="BE426" s="239">
        <f>IF(N426="základní",J426,0)</f>
        <v>0</v>
      </c>
      <c r="BF426" s="239">
        <f>IF(N426="snížená",J426,0)</f>
        <v>0</v>
      </c>
      <c r="BG426" s="239">
        <f>IF(N426="zákl. přenesená",J426,0)</f>
        <v>0</v>
      </c>
      <c r="BH426" s="239">
        <f>IF(N426="sníž. přenesená",J426,0)</f>
        <v>0</v>
      </c>
      <c r="BI426" s="239">
        <f>IF(N426="nulová",J426,0)</f>
        <v>0</v>
      </c>
      <c r="BJ426" s="18" t="s">
        <v>83</v>
      </c>
      <c r="BK426" s="239">
        <f>ROUND(I426*H426,2)</f>
        <v>0</v>
      </c>
      <c r="BL426" s="18" t="s">
        <v>303</v>
      </c>
      <c r="BM426" s="238" t="s">
        <v>3906</v>
      </c>
    </row>
    <row r="427" s="2" customFormat="1">
      <c r="A427" s="39"/>
      <c r="B427" s="40"/>
      <c r="C427" s="41"/>
      <c r="D427" s="240" t="s">
        <v>216</v>
      </c>
      <c r="E427" s="41"/>
      <c r="F427" s="241" t="s">
        <v>3907</v>
      </c>
      <c r="G427" s="41"/>
      <c r="H427" s="41"/>
      <c r="I427" s="242"/>
      <c r="J427" s="41"/>
      <c r="K427" s="41"/>
      <c r="L427" s="45"/>
      <c r="M427" s="243"/>
      <c r="N427" s="244"/>
      <c r="O427" s="92"/>
      <c r="P427" s="92"/>
      <c r="Q427" s="92"/>
      <c r="R427" s="92"/>
      <c r="S427" s="92"/>
      <c r="T427" s="93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T427" s="18" t="s">
        <v>216</v>
      </c>
      <c r="AU427" s="18" t="s">
        <v>85</v>
      </c>
    </row>
    <row r="428" s="13" customFormat="1">
      <c r="A428" s="13"/>
      <c r="B428" s="245"/>
      <c r="C428" s="246"/>
      <c r="D428" s="247" t="s">
        <v>218</v>
      </c>
      <c r="E428" s="248" t="s">
        <v>1</v>
      </c>
      <c r="F428" s="249" t="s">
        <v>3879</v>
      </c>
      <c r="G428" s="246"/>
      <c r="H428" s="248" t="s">
        <v>1</v>
      </c>
      <c r="I428" s="250"/>
      <c r="J428" s="246"/>
      <c r="K428" s="246"/>
      <c r="L428" s="251"/>
      <c r="M428" s="252"/>
      <c r="N428" s="253"/>
      <c r="O428" s="253"/>
      <c r="P428" s="253"/>
      <c r="Q428" s="253"/>
      <c r="R428" s="253"/>
      <c r="S428" s="253"/>
      <c r="T428" s="254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5" t="s">
        <v>218</v>
      </c>
      <c r="AU428" s="255" t="s">
        <v>85</v>
      </c>
      <c r="AV428" s="13" t="s">
        <v>83</v>
      </c>
      <c r="AW428" s="13" t="s">
        <v>32</v>
      </c>
      <c r="AX428" s="13" t="s">
        <v>76</v>
      </c>
      <c r="AY428" s="255" t="s">
        <v>205</v>
      </c>
    </row>
    <row r="429" s="13" customFormat="1">
      <c r="A429" s="13"/>
      <c r="B429" s="245"/>
      <c r="C429" s="246"/>
      <c r="D429" s="247" t="s">
        <v>218</v>
      </c>
      <c r="E429" s="248" t="s">
        <v>1</v>
      </c>
      <c r="F429" s="249" t="s">
        <v>3880</v>
      </c>
      <c r="G429" s="246"/>
      <c r="H429" s="248" t="s">
        <v>1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5" t="s">
        <v>218</v>
      </c>
      <c r="AU429" s="255" t="s">
        <v>85</v>
      </c>
      <c r="AV429" s="13" t="s">
        <v>83</v>
      </c>
      <c r="AW429" s="13" t="s">
        <v>32</v>
      </c>
      <c r="AX429" s="13" t="s">
        <v>76</v>
      </c>
      <c r="AY429" s="255" t="s">
        <v>205</v>
      </c>
    </row>
    <row r="430" s="13" customFormat="1">
      <c r="A430" s="13"/>
      <c r="B430" s="245"/>
      <c r="C430" s="246"/>
      <c r="D430" s="247" t="s">
        <v>218</v>
      </c>
      <c r="E430" s="248" t="s">
        <v>1</v>
      </c>
      <c r="F430" s="249" t="s">
        <v>222</v>
      </c>
      <c r="G430" s="246"/>
      <c r="H430" s="248" t="s">
        <v>1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5" t="s">
        <v>218</v>
      </c>
      <c r="AU430" s="255" t="s">
        <v>85</v>
      </c>
      <c r="AV430" s="13" t="s">
        <v>83</v>
      </c>
      <c r="AW430" s="13" t="s">
        <v>32</v>
      </c>
      <c r="AX430" s="13" t="s">
        <v>76</v>
      </c>
      <c r="AY430" s="255" t="s">
        <v>205</v>
      </c>
    </row>
    <row r="431" s="14" customFormat="1">
      <c r="A431" s="14"/>
      <c r="B431" s="256"/>
      <c r="C431" s="257"/>
      <c r="D431" s="247" t="s">
        <v>218</v>
      </c>
      <c r="E431" s="258" t="s">
        <v>1</v>
      </c>
      <c r="F431" s="259" t="s">
        <v>3899</v>
      </c>
      <c r="G431" s="257"/>
      <c r="H431" s="260">
        <v>1</v>
      </c>
      <c r="I431" s="261"/>
      <c r="J431" s="257"/>
      <c r="K431" s="257"/>
      <c r="L431" s="262"/>
      <c r="M431" s="263"/>
      <c r="N431" s="264"/>
      <c r="O431" s="264"/>
      <c r="P431" s="264"/>
      <c r="Q431" s="264"/>
      <c r="R431" s="264"/>
      <c r="S431" s="264"/>
      <c r="T431" s="26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6" t="s">
        <v>218</v>
      </c>
      <c r="AU431" s="266" t="s">
        <v>85</v>
      </c>
      <c r="AV431" s="14" t="s">
        <v>85</v>
      </c>
      <c r="AW431" s="14" t="s">
        <v>32</v>
      </c>
      <c r="AX431" s="14" t="s">
        <v>76</v>
      </c>
      <c r="AY431" s="266" t="s">
        <v>205</v>
      </c>
    </row>
    <row r="432" s="15" customFormat="1">
      <c r="A432" s="15"/>
      <c r="B432" s="267"/>
      <c r="C432" s="268"/>
      <c r="D432" s="247" t="s">
        <v>218</v>
      </c>
      <c r="E432" s="269" t="s">
        <v>1</v>
      </c>
      <c r="F432" s="270" t="s">
        <v>229</v>
      </c>
      <c r="G432" s="268"/>
      <c r="H432" s="271">
        <v>1</v>
      </c>
      <c r="I432" s="272"/>
      <c r="J432" s="268"/>
      <c r="K432" s="268"/>
      <c r="L432" s="273"/>
      <c r="M432" s="274"/>
      <c r="N432" s="275"/>
      <c r="O432" s="275"/>
      <c r="P432" s="275"/>
      <c r="Q432" s="275"/>
      <c r="R432" s="275"/>
      <c r="S432" s="275"/>
      <c r="T432" s="276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77" t="s">
        <v>218</v>
      </c>
      <c r="AU432" s="277" t="s">
        <v>85</v>
      </c>
      <c r="AV432" s="15" t="s">
        <v>213</v>
      </c>
      <c r="AW432" s="15" t="s">
        <v>32</v>
      </c>
      <c r="AX432" s="15" t="s">
        <v>83</v>
      </c>
      <c r="AY432" s="277" t="s">
        <v>205</v>
      </c>
    </row>
    <row r="433" s="2" customFormat="1" ht="24.15" customHeight="1">
      <c r="A433" s="39"/>
      <c r="B433" s="40"/>
      <c r="C433" s="227" t="s">
        <v>577</v>
      </c>
      <c r="D433" s="227" t="s">
        <v>208</v>
      </c>
      <c r="E433" s="228" t="s">
        <v>3908</v>
      </c>
      <c r="F433" s="229" t="s">
        <v>3909</v>
      </c>
      <c r="G433" s="230" t="s">
        <v>547</v>
      </c>
      <c r="H433" s="231">
        <v>1</v>
      </c>
      <c r="I433" s="232"/>
      <c r="J433" s="233">
        <f>ROUND(I433*H433,2)</f>
        <v>0</v>
      </c>
      <c r="K433" s="229" t="s">
        <v>212</v>
      </c>
      <c r="L433" s="45"/>
      <c r="M433" s="234" t="s">
        <v>1</v>
      </c>
      <c r="N433" s="235" t="s">
        <v>41</v>
      </c>
      <c r="O433" s="92"/>
      <c r="P433" s="236">
        <f>O433*H433</f>
        <v>0</v>
      </c>
      <c r="Q433" s="236">
        <v>0.015800000000000002</v>
      </c>
      <c r="R433" s="236">
        <f>Q433*H433</f>
        <v>0.015800000000000002</v>
      </c>
      <c r="S433" s="236">
        <v>0</v>
      </c>
      <c r="T433" s="237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38" t="s">
        <v>303</v>
      </c>
      <c r="AT433" s="238" t="s">
        <v>208</v>
      </c>
      <c r="AU433" s="238" t="s">
        <v>85</v>
      </c>
      <c r="AY433" s="18" t="s">
        <v>205</v>
      </c>
      <c r="BE433" s="239">
        <f>IF(N433="základní",J433,0)</f>
        <v>0</v>
      </c>
      <c r="BF433" s="239">
        <f>IF(N433="snížená",J433,0)</f>
        <v>0</v>
      </c>
      <c r="BG433" s="239">
        <f>IF(N433="zákl. přenesená",J433,0)</f>
        <v>0</v>
      </c>
      <c r="BH433" s="239">
        <f>IF(N433="sníž. přenesená",J433,0)</f>
        <v>0</v>
      </c>
      <c r="BI433" s="239">
        <f>IF(N433="nulová",J433,0)</f>
        <v>0</v>
      </c>
      <c r="BJ433" s="18" t="s">
        <v>83</v>
      </c>
      <c r="BK433" s="239">
        <f>ROUND(I433*H433,2)</f>
        <v>0</v>
      </c>
      <c r="BL433" s="18" t="s">
        <v>303</v>
      </c>
      <c r="BM433" s="238" t="s">
        <v>3910</v>
      </c>
    </row>
    <row r="434" s="2" customFormat="1">
      <c r="A434" s="39"/>
      <c r="B434" s="40"/>
      <c r="C434" s="41"/>
      <c r="D434" s="240" t="s">
        <v>216</v>
      </c>
      <c r="E434" s="41"/>
      <c r="F434" s="241" t="s">
        <v>3911</v>
      </c>
      <c r="G434" s="41"/>
      <c r="H434" s="41"/>
      <c r="I434" s="242"/>
      <c r="J434" s="41"/>
      <c r="K434" s="41"/>
      <c r="L434" s="45"/>
      <c r="M434" s="243"/>
      <c r="N434" s="244"/>
      <c r="O434" s="92"/>
      <c r="P434" s="92"/>
      <c r="Q434" s="92"/>
      <c r="R434" s="92"/>
      <c r="S434" s="92"/>
      <c r="T434" s="93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T434" s="18" t="s">
        <v>216</v>
      </c>
      <c r="AU434" s="18" t="s">
        <v>85</v>
      </c>
    </row>
    <row r="435" s="13" customFormat="1">
      <c r="A435" s="13"/>
      <c r="B435" s="245"/>
      <c r="C435" s="246"/>
      <c r="D435" s="247" t="s">
        <v>218</v>
      </c>
      <c r="E435" s="248" t="s">
        <v>1</v>
      </c>
      <c r="F435" s="249" t="s">
        <v>3879</v>
      </c>
      <c r="G435" s="246"/>
      <c r="H435" s="248" t="s">
        <v>1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5" t="s">
        <v>218</v>
      </c>
      <c r="AU435" s="255" t="s">
        <v>85</v>
      </c>
      <c r="AV435" s="13" t="s">
        <v>83</v>
      </c>
      <c r="AW435" s="13" t="s">
        <v>32</v>
      </c>
      <c r="AX435" s="13" t="s">
        <v>76</v>
      </c>
      <c r="AY435" s="255" t="s">
        <v>205</v>
      </c>
    </row>
    <row r="436" s="13" customFormat="1">
      <c r="A436" s="13"/>
      <c r="B436" s="245"/>
      <c r="C436" s="246"/>
      <c r="D436" s="247" t="s">
        <v>218</v>
      </c>
      <c r="E436" s="248" t="s">
        <v>1</v>
      </c>
      <c r="F436" s="249" t="s">
        <v>3880</v>
      </c>
      <c r="G436" s="246"/>
      <c r="H436" s="248" t="s">
        <v>1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5" t="s">
        <v>218</v>
      </c>
      <c r="AU436" s="255" t="s">
        <v>85</v>
      </c>
      <c r="AV436" s="13" t="s">
        <v>83</v>
      </c>
      <c r="AW436" s="13" t="s">
        <v>32</v>
      </c>
      <c r="AX436" s="13" t="s">
        <v>76</v>
      </c>
      <c r="AY436" s="255" t="s">
        <v>205</v>
      </c>
    </row>
    <row r="437" s="13" customFormat="1">
      <c r="A437" s="13"/>
      <c r="B437" s="245"/>
      <c r="C437" s="246"/>
      <c r="D437" s="247" t="s">
        <v>218</v>
      </c>
      <c r="E437" s="248" t="s">
        <v>1</v>
      </c>
      <c r="F437" s="249" t="s">
        <v>222</v>
      </c>
      <c r="G437" s="246"/>
      <c r="H437" s="248" t="s">
        <v>1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5" t="s">
        <v>218</v>
      </c>
      <c r="AU437" s="255" t="s">
        <v>85</v>
      </c>
      <c r="AV437" s="13" t="s">
        <v>83</v>
      </c>
      <c r="AW437" s="13" t="s">
        <v>32</v>
      </c>
      <c r="AX437" s="13" t="s">
        <v>76</v>
      </c>
      <c r="AY437" s="255" t="s">
        <v>205</v>
      </c>
    </row>
    <row r="438" s="14" customFormat="1">
      <c r="A438" s="14"/>
      <c r="B438" s="256"/>
      <c r="C438" s="257"/>
      <c r="D438" s="247" t="s">
        <v>218</v>
      </c>
      <c r="E438" s="258" t="s">
        <v>1</v>
      </c>
      <c r="F438" s="259" t="s">
        <v>3899</v>
      </c>
      <c r="G438" s="257"/>
      <c r="H438" s="260">
        <v>1</v>
      </c>
      <c r="I438" s="261"/>
      <c r="J438" s="257"/>
      <c r="K438" s="257"/>
      <c r="L438" s="262"/>
      <c r="M438" s="263"/>
      <c r="N438" s="264"/>
      <c r="O438" s="264"/>
      <c r="P438" s="264"/>
      <c r="Q438" s="264"/>
      <c r="R438" s="264"/>
      <c r="S438" s="264"/>
      <c r="T438" s="265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6" t="s">
        <v>218</v>
      </c>
      <c r="AU438" s="266" t="s">
        <v>85</v>
      </c>
      <c r="AV438" s="14" t="s">
        <v>85</v>
      </c>
      <c r="AW438" s="14" t="s">
        <v>32</v>
      </c>
      <c r="AX438" s="14" t="s">
        <v>76</v>
      </c>
      <c r="AY438" s="266" t="s">
        <v>205</v>
      </c>
    </row>
    <row r="439" s="15" customFormat="1">
      <c r="A439" s="15"/>
      <c r="B439" s="267"/>
      <c r="C439" s="268"/>
      <c r="D439" s="247" t="s">
        <v>218</v>
      </c>
      <c r="E439" s="269" t="s">
        <v>1</v>
      </c>
      <c r="F439" s="270" t="s">
        <v>229</v>
      </c>
      <c r="G439" s="268"/>
      <c r="H439" s="271">
        <v>1</v>
      </c>
      <c r="I439" s="272"/>
      <c r="J439" s="268"/>
      <c r="K439" s="268"/>
      <c r="L439" s="273"/>
      <c r="M439" s="274"/>
      <c r="N439" s="275"/>
      <c r="O439" s="275"/>
      <c r="P439" s="275"/>
      <c r="Q439" s="275"/>
      <c r="R439" s="275"/>
      <c r="S439" s="275"/>
      <c r="T439" s="276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77" t="s">
        <v>218</v>
      </c>
      <c r="AU439" s="277" t="s">
        <v>85</v>
      </c>
      <c r="AV439" s="15" t="s">
        <v>213</v>
      </c>
      <c r="AW439" s="15" t="s">
        <v>32</v>
      </c>
      <c r="AX439" s="15" t="s">
        <v>83</v>
      </c>
      <c r="AY439" s="277" t="s">
        <v>205</v>
      </c>
    </row>
    <row r="440" s="12" customFormat="1" ht="22.8" customHeight="1">
      <c r="A440" s="12"/>
      <c r="B440" s="211"/>
      <c r="C440" s="212"/>
      <c r="D440" s="213" t="s">
        <v>75</v>
      </c>
      <c r="E440" s="225" t="s">
        <v>3912</v>
      </c>
      <c r="F440" s="225" t="s">
        <v>3913</v>
      </c>
      <c r="G440" s="212"/>
      <c r="H440" s="212"/>
      <c r="I440" s="215"/>
      <c r="J440" s="226">
        <f>BK440</f>
        <v>0</v>
      </c>
      <c r="K440" s="212"/>
      <c r="L440" s="217"/>
      <c r="M440" s="218"/>
      <c r="N440" s="219"/>
      <c r="O440" s="219"/>
      <c r="P440" s="220">
        <f>SUM(P441:P470)</f>
        <v>0</v>
      </c>
      <c r="Q440" s="219"/>
      <c r="R440" s="220">
        <f>SUM(R441:R470)</f>
        <v>0.037380000000000004</v>
      </c>
      <c r="S440" s="219"/>
      <c r="T440" s="221">
        <f>SUM(T441:T470)</f>
        <v>0</v>
      </c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R440" s="222" t="s">
        <v>85</v>
      </c>
      <c r="AT440" s="223" t="s">
        <v>75</v>
      </c>
      <c r="AU440" s="223" t="s">
        <v>83</v>
      </c>
      <c r="AY440" s="222" t="s">
        <v>205</v>
      </c>
      <c r="BK440" s="224">
        <f>SUM(BK441:BK470)</f>
        <v>0</v>
      </c>
    </row>
    <row r="441" s="2" customFormat="1" ht="24.15" customHeight="1">
      <c r="A441" s="39"/>
      <c r="B441" s="40"/>
      <c r="C441" s="227" t="s">
        <v>581</v>
      </c>
      <c r="D441" s="227" t="s">
        <v>208</v>
      </c>
      <c r="E441" s="228" t="s">
        <v>3914</v>
      </c>
      <c r="F441" s="229" t="s">
        <v>3915</v>
      </c>
      <c r="G441" s="230" t="s">
        <v>547</v>
      </c>
      <c r="H441" s="231">
        <v>2</v>
      </c>
      <c r="I441" s="232"/>
      <c r="J441" s="233">
        <f>ROUND(I441*H441,2)</f>
        <v>0</v>
      </c>
      <c r="K441" s="229" t="s">
        <v>212</v>
      </c>
      <c r="L441" s="45"/>
      <c r="M441" s="234" t="s">
        <v>1</v>
      </c>
      <c r="N441" s="235" t="s">
        <v>41</v>
      </c>
      <c r="O441" s="92"/>
      <c r="P441" s="236">
        <f>O441*H441</f>
        <v>0</v>
      </c>
      <c r="Q441" s="236">
        <v>0</v>
      </c>
      <c r="R441" s="236">
        <f>Q441*H441</f>
        <v>0</v>
      </c>
      <c r="S441" s="236">
        <v>0</v>
      </c>
      <c r="T441" s="237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8" t="s">
        <v>303</v>
      </c>
      <c r="AT441" s="238" t="s">
        <v>208</v>
      </c>
      <c r="AU441" s="238" t="s">
        <v>85</v>
      </c>
      <c r="AY441" s="18" t="s">
        <v>205</v>
      </c>
      <c r="BE441" s="239">
        <f>IF(N441="základní",J441,0)</f>
        <v>0</v>
      </c>
      <c r="BF441" s="239">
        <f>IF(N441="snížená",J441,0)</f>
        <v>0</v>
      </c>
      <c r="BG441" s="239">
        <f>IF(N441="zákl. přenesená",J441,0)</f>
        <v>0</v>
      </c>
      <c r="BH441" s="239">
        <f>IF(N441="sníž. přenesená",J441,0)</f>
        <v>0</v>
      </c>
      <c r="BI441" s="239">
        <f>IF(N441="nulová",J441,0)</f>
        <v>0</v>
      </c>
      <c r="BJ441" s="18" t="s">
        <v>83</v>
      </c>
      <c r="BK441" s="239">
        <f>ROUND(I441*H441,2)</f>
        <v>0</v>
      </c>
      <c r="BL441" s="18" t="s">
        <v>303</v>
      </c>
      <c r="BM441" s="238" t="s">
        <v>3916</v>
      </c>
    </row>
    <row r="442" s="2" customFormat="1">
      <c r="A442" s="39"/>
      <c r="B442" s="40"/>
      <c r="C442" s="41"/>
      <c r="D442" s="240" t="s">
        <v>216</v>
      </c>
      <c r="E442" s="41"/>
      <c r="F442" s="241" t="s">
        <v>3917</v>
      </c>
      <c r="G442" s="41"/>
      <c r="H442" s="41"/>
      <c r="I442" s="242"/>
      <c r="J442" s="41"/>
      <c r="K442" s="41"/>
      <c r="L442" s="45"/>
      <c r="M442" s="243"/>
      <c r="N442" s="244"/>
      <c r="O442" s="92"/>
      <c r="P442" s="92"/>
      <c r="Q442" s="92"/>
      <c r="R442" s="92"/>
      <c r="S442" s="92"/>
      <c r="T442" s="93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216</v>
      </c>
      <c r="AU442" s="18" t="s">
        <v>85</v>
      </c>
    </row>
    <row r="443" s="2" customFormat="1" ht="24.15" customHeight="1">
      <c r="A443" s="39"/>
      <c r="B443" s="40"/>
      <c r="C443" s="289" t="s">
        <v>585</v>
      </c>
      <c r="D443" s="289" t="s">
        <v>386</v>
      </c>
      <c r="E443" s="290" t="s">
        <v>3918</v>
      </c>
      <c r="F443" s="291" t="s">
        <v>3919</v>
      </c>
      <c r="G443" s="292" t="s">
        <v>547</v>
      </c>
      <c r="H443" s="293">
        <v>2</v>
      </c>
      <c r="I443" s="294"/>
      <c r="J443" s="295">
        <f>ROUND(I443*H443,2)</f>
        <v>0</v>
      </c>
      <c r="K443" s="291" t="s">
        <v>212</v>
      </c>
      <c r="L443" s="296"/>
      <c r="M443" s="297" t="s">
        <v>1</v>
      </c>
      <c r="N443" s="298" t="s">
        <v>41</v>
      </c>
      <c r="O443" s="92"/>
      <c r="P443" s="236">
        <f>O443*H443</f>
        <v>0</v>
      </c>
      <c r="Q443" s="236">
        <v>0.00014999999999999999</v>
      </c>
      <c r="R443" s="236">
        <f>Q443*H443</f>
        <v>0.00029999999999999997</v>
      </c>
      <c r="S443" s="236">
        <v>0</v>
      </c>
      <c r="T443" s="237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38" t="s">
        <v>473</v>
      </c>
      <c r="AT443" s="238" t="s">
        <v>386</v>
      </c>
      <c r="AU443" s="238" t="s">
        <v>85</v>
      </c>
      <c r="AY443" s="18" t="s">
        <v>205</v>
      </c>
      <c r="BE443" s="239">
        <f>IF(N443="základní",J443,0)</f>
        <v>0</v>
      </c>
      <c r="BF443" s="239">
        <f>IF(N443="snížená",J443,0)</f>
        <v>0</v>
      </c>
      <c r="BG443" s="239">
        <f>IF(N443="zákl. přenesená",J443,0)</f>
        <v>0</v>
      </c>
      <c r="BH443" s="239">
        <f>IF(N443="sníž. přenesená",J443,0)</f>
        <v>0</v>
      </c>
      <c r="BI443" s="239">
        <f>IF(N443="nulová",J443,0)</f>
        <v>0</v>
      </c>
      <c r="BJ443" s="18" t="s">
        <v>83</v>
      </c>
      <c r="BK443" s="239">
        <f>ROUND(I443*H443,2)</f>
        <v>0</v>
      </c>
      <c r="BL443" s="18" t="s">
        <v>303</v>
      </c>
      <c r="BM443" s="238" t="s">
        <v>3920</v>
      </c>
    </row>
    <row r="444" s="13" customFormat="1">
      <c r="A444" s="13"/>
      <c r="B444" s="245"/>
      <c r="C444" s="246"/>
      <c r="D444" s="247" t="s">
        <v>218</v>
      </c>
      <c r="E444" s="248" t="s">
        <v>1</v>
      </c>
      <c r="F444" s="249" t="s">
        <v>3743</v>
      </c>
      <c r="G444" s="246"/>
      <c r="H444" s="248" t="s">
        <v>1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5" t="s">
        <v>218</v>
      </c>
      <c r="AU444" s="255" t="s">
        <v>85</v>
      </c>
      <c r="AV444" s="13" t="s">
        <v>83</v>
      </c>
      <c r="AW444" s="13" t="s">
        <v>32</v>
      </c>
      <c r="AX444" s="13" t="s">
        <v>76</v>
      </c>
      <c r="AY444" s="255" t="s">
        <v>205</v>
      </c>
    </row>
    <row r="445" s="13" customFormat="1">
      <c r="A445" s="13"/>
      <c r="B445" s="245"/>
      <c r="C445" s="246"/>
      <c r="D445" s="247" t="s">
        <v>218</v>
      </c>
      <c r="E445" s="248" t="s">
        <v>1</v>
      </c>
      <c r="F445" s="249" t="s">
        <v>3744</v>
      </c>
      <c r="G445" s="246"/>
      <c r="H445" s="248" t="s">
        <v>1</v>
      </c>
      <c r="I445" s="250"/>
      <c r="J445" s="246"/>
      <c r="K445" s="246"/>
      <c r="L445" s="251"/>
      <c r="M445" s="252"/>
      <c r="N445" s="253"/>
      <c r="O445" s="253"/>
      <c r="P445" s="253"/>
      <c r="Q445" s="253"/>
      <c r="R445" s="253"/>
      <c r="S445" s="253"/>
      <c r="T445" s="25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5" t="s">
        <v>218</v>
      </c>
      <c r="AU445" s="255" t="s">
        <v>85</v>
      </c>
      <c r="AV445" s="13" t="s">
        <v>83</v>
      </c>
      <c r="AW445" s="13" t="s">
        <v>32</v>
      </c>
      <c r="AX445" s="13" t="s">
        <v>76</v>
      </c>
      <c r="AY445" s="255" t="s">
        <v>205</v>
      </c>
    </row>
    <row r="446" s="13" customFormat="1">
      <c r="A446" s="13"/>
      <c r="B446" s="245"/>
      <c r="C446" s="246"/>
      <c r="D446" s="247" t="s">
        <v>218</v>
      </c>
      <c r="E446" s="248" t="s">
        <v>1</v>
      </c>
      <c r="F446" s="249" t="s">
        <v>3749</v>
      </c>
      <c r="G446" s="246"/>
      <c r="H446" s="248" t="s">
        <v>1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5" t="s">
        <v>218</v>
      </c>
      <c r="AU446" s="255" t="s">
        <v>85</v>
      </c>
      <c r="AV446" s="13" t="s">
        <v>83</v>
      </c>
      <c r="AW446" s="13" t="s">
        <v>32</v>
      </c>
      <c r="AX446" s="13" t="s">
        <v>76</v>
      </c>
      <c r="AY446" s="255" t="s">
        <v>205</v>
      </c>
    </row>
    <row r="447" s="13" customFormat="1">
      <c r="A447" s="13"/>
      <c r="B447" s="245"/>
      <c r="C447" s="246"/>
      <c r="D447" s="247" t="s">
        <v>218</v>
      </c>
      <c r="E447" s="248" t="s">
        <v>1</v>
      </c>
      <c r="F447" s="249" t="s">
        <v>3750</v>
      </c>
      <c r="G447" s="246"/>
      <c r="H447" s="248" t="s">
        <v>1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5" t="s">
        <v>218</v>
      </c>
      <c r="AU447" s="255" t="s">
        <v>85</v>
      </c>
      <c r="AV447" s="13" t="s">
        <v>83</v>
      </c>
      <c r="AW447" s="13" t="s">
        <v>32</v>
      </c>
      <c r="AX447" s="13" t="s">
        <v>76</v>
      </c>
      <c r="AY447" s="255" t="s">
        <v>205</v>
      </c>
    </row>
    <row r="448" s="13" customFormat="1">
      <c r="A448" s="13"/>
      <c r="B448" s="245"/>
      <c r="C448" s="246"/>
      <c r="D448" s="247" t="s">
        <v>218</v>
      </c>
      <c r="E448" s="248" t="s">
        <v>1</v>
      </c>
      <c r="F448" s="249" t="s">
        <v>222</v>
      </c>
      <c r="G448" s="246"/>
      <c r="H448" s="248" t="s">
        <v>1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5" t="s">
        <v>218</v>
      </c>
      <c r="AU448" s="255" t="s">
        <v>85</v>
      </c>
      <c r="AV448" s="13" t="s">
        <v>83</v>
      </c>
      <c r="AW448" s="13" t="s">
        <v>32</v>
      </c>
      <c r="AX448" s="13" t="s">
        <v>76</v>
      </c>
      <c r="AY448" s="255" t="s">
        <v>205</v>
      </c>
    </row>
    <row r="449" s="14" customFormat="1">
      <c r="A449" s="14"/>
      <c r="B449" s="256"/>
      <c r="C449" s="257"/>
      <c r="D449" s="247" t="s">
        <v>218</v>
      </c>
      <c r="E449" s="258" t="s">
        <v>1</v>
      </c>
      <c r="F449" s="259" t="s">
        <v>85</v>
      </c>
      <c r="G449" s="257"/>
      <c r="H449" s="260">
        <v>2</v>
      </c>
      <c r="I449" s="261"/>
      <c r="J449" s="257"/>
      <c r="K449" s="257"/>
      <c r="L449" s="262"/>
      <c r="M449" s="263"/>
      <c r="N449" s="264"/>
      <c r="O449" s="264"/>
      <c r="P449" s="264"/>
      <c r="Q449" s="264"/>
      <c r="R449" s="264"/>
      <c r="S449" s="264"/>
      <c r="T449" s="265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66" t="s">
        <v>218</v>
      </c>
      <c r="AU449" s="266" t="s">
        <v>85</v>
      </c>
      <c r="AV449" s="14" t="s">
        <v>85</v>
      </c>
      <c r="AW449" s="14" t="s">
        <v>32</v>
      </c>
      <c r="AX449" s="14" t="s">
        <v>76</v>
      </c>
      <c r="AY449" s="266" t="s">
        <v>205</v>
      </c>
    </row>
    <row r="450" s="15" customFormat="1">
      <c r="A450" s="15"/>
      <c r="B450" s="267"/>
      <c r="C450" s="268"/>
      <c r="D450" s="247" t="s">
        <v>218</v>
      </c>
      <c r="E450" s="269" t="s">
        <v>1</v>
      </c>
      <c r="F450" s="270" t="s">
        <v>229</v>
      </c>
      <c r="G450" s="268"/>
      <c r="H450" s="271">
        <v>2</v>
      </c>
      <c r="I450" s="272"/>
      <c r="J450" s="268"/>
      <c r="K450" s="268"/>
      <c r="L450" s="273"/>
      <c r="M450" s="274"/>
      <c r="N450" s="275"/>
      <c r="O450" s="275"/>
      <c r="P450" s="275"/>
      <c r="Q450" s="275"/>
      <c r="R450" s="275"/>
      <c r="S450" s="275"/>
      <c r="T450" s="276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7" t="s">
        <v>218</v>
      </c>
      <c r="AU450" s="277" t="s">
        <v>85</v>
      </c>
      <c r="AV450" s="15" t="s">
        <v>213</v>
      </c>
      <c r="AW450" s="15" t="s">
        <v>32</v>
      </c>
      <c r="AX450" s="15" t="s">
        <v>83</v>
      </c>
      <c r="AY450" s="277" t="s">
        <v>205</v>
      </c>
    </row>
    <row r="451" s="2" customFormat="1" ht="24.15" customHeight="1">
      <c r="A451" s="39"/>
      <c r="B451" s="40"/>
      <c r="C451" s="227" t="s">
        <v>590</v>
      </c>
      <c r="D451" s="227" t="s">
        <v>208</v>
      </c>
      <c r="E451" s="228" t="s">
        <v>3921</v>
      </c>
      <c r="F451" s="229" t="s">
        <v>3922</v>
      </c>
      <c r="G451" s="230" t="s">
        <v>255</v>
      </c>
      <c r="H451" s="231">
        <v>20</v>
      </c>
      <c r="I451" s="232"/>
      <c r="J451" s="233">
        <f>ROUND(I451*H451,2)</f>
        <v>0</v>
      </c>
      <c r="K451" s="229" t="s">
        <v>212</v>
      </c>
      <c r="L451" s="45"/>
      <c r="M451" s="234" t="s">
        <v>1</v>
      </c>
      <c r="N451" s="235" t="s">
        <v>41</v>
      </c>
      <c r="O451" s="92"/>
      <c r="P451" s="236">
        <f>O451*H451</f>
        <v>0</v>
      </c>
      <c r="Q451" s="236">
        <v>0</v>
      </c>
      <c r="R451" s="236">
        <f>Q451*H451</f>
        <v>0</v>
      </c>
      <c r="S451" s="236">
        <v>0</v>
      </c>
      <c r="T451" s="237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38" t="s">
        <v>303</v>
      </c>
      <c r="AT451" s="238" t="s">
        <v>208</v>
      </c>
      <c r="AU451" s="238" t="s">
        <v>85</v>
      </c>
      <c r="AY451" s="18" t="s">
        <v>205</v>
      </c>
      <c r="BE451" s="239">
        <f>IF(N451="základní",J451,0)</f>
        <v>0</v>
      </c>
      <c r="BF451" s="239">
        <f>IF(N451="snížená",J451,0)</f>
        <v>0</v>
      </c>
      <c r="BG451" s="239">
        <f>IF(N451="zákl. přenesená",J451,0)</f>
        <v>0</v>
      </c>
      <c r="BH451" s="239">
        <f>IF(N451="sníž. přenesená",J451,0)</f>
        <v>0</v>
      </c>
      <c r="BI451" s="239">
        <f>IF(N451="nulová",J451,0)</f>
        <v>0</v>
      </c>
      <c r="BJ451" s="18" t="s">
        <v>83</v>
      </c>
      <c r="BK451" s="239">
        <f>ROUND(I451*H451,2)</f>
        <v>0</v>
      </c>
      <c r="BL451" s="18" t="s">
        <v>303</v>
      </c>
      <c r="BM451" s="238" t="s">
        <v>3923</v>
      </c>
    </row>
    <row r="452" s="2" customFormat="1">
      <c r="A452" s="39"/>
      <c r="B452" s="40"/>
      <c r="C452" s="41"/>
      <c r="D452" s="240" t="s">
        <v>216</v>
      </c>
      <c r="E452" s="41"/>
      <c r="F452" s="241" t="s">
        <v>3924</v>
      </c>
      <c r="G452" s="41"/>
      <c r="H452" s="41"/>
      <c r="I452" s="242"/>
      <c r="J452" s="41"/>
      <c r="K452" s="41"/>
      <c r="L452" s="45"/>
      <c r="M452" s="243"/>
      <c r="N452" s="244"/>
      <c r="O452" s="92"/>
      <c r="P452" s="92"/>
      <c r="Q452" s="92"/>
      <c r="R452" s="92"/>
      <c r="S452" s="92"/>
      <c r="T452" s="93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T452" s="18" t="s">
        <v>216</v>
      </c>
      <c r="AU452" s="18" t="s">
        <v>85</v>
      </c>
    </row>
    <row r="453" s="2" customFormat="1" ht="24.15" customHeight="1">
      <c r="A453" s="39"/>
      <c r="B453" s="40"/>
      <c r="C453" s="289" t="s">
        <v>593</v>
      </c>
      <c r="D453" s="289" t="s">
        <v>386</v>
      </c>
      <c r="E453" s="290" t="s">
        <v>3925</v>
      </c>
      <c r="F453" s="291" t="s">
        <v>3926</v>
      </c>
      <c r="G453" s="292" t="s">
        <v>255</v>
      </c>
      <c r="H453" s="293">
        <v>20.600000000000001</v>
      </c>
      <c r="I453" s="294"/>
      <c r="J453" s="295">
        <f>ROUND(I453*H453,2)</f>
        <v>0</v>
      </c>
      <c r="K453" s="291" t="s">
        <v>212</v>
      </c>
      <c r="L453" s="296"/>
      <c r="M453" s="297" t="s">
        <v>1</v>
      </c>
      <c r="N453" s="298" t="s">
        <v>41</v>
      </c>
      <c r="O453" s="92"/>
      <c r="P453" s="236">
        <f>O453*H453</f>
        <v>0</v>
      </c>
      <c r="Q453" s="236">
        <v>0.00040000000000000002</v>
      </c>
      <c r="R453" s="236">
        <f>Q453*H453</f>
        <v>0.0082400000000000008</v>
      </c>
      <c r="S453" s="236">
        <v>0</v>
      </c>
      <c r="T453" s="237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38" t="s">
        <v>473</v>
      </c>
      <c r="AT453" s="238" t="s">
        <v>386</v>
      </c>
      <c r="AU453" s="238" t="s">
        <v>85</v>
      </c>
      <c r="AY453" s="18" t="s">
        <v>205</v>
      </c>
      <c r="BE453" s="239">
        <f>IF(N453="základní",J453,0)</f>
        <v>0</v>
      </c>
      <c r="BF453" s="239">
        <f>IF(N453="snížená",J453,0)</f>
        <v>0</v>
      </c>
      <c r="BG453" s="239">
        <f>IF(N453="zákl. přenesená",J453,0)</f>
        <v>0</v>
      </c>
      <c r="BH453" s="239">
        <f>IF(N453="sníž. přenesená",J453,0)</f>
        <v>0</v>
      </c>
      <c r="BI453" s="239">
        <f>IF(N453="nulová",J453,0)</f>
        <v>0</v>
      </c>
      <c r="BJ453" s="18" t="s">
        <v>83</v>
      </c>
      <c r="BK453" s="239">
        <f>ROUND(I453*H453,2)</f>
        <v>0</v>
      </c>
      <c r="BL453" s="18" t="s">
        <v>303</v>
      </c>
      <c r="BM453" s="238" t="s">
        <v>3927</v>
      </c>
    </row>
    <row r="454" s="13" customFormat="1">
      <c r="A454" s="13"/>
      <c r="B454" s="245"/>
      <c r="C454" s="246"/>
      <c r="D454" s="247" t="s">
        <v>218</v>
      </c>
      <c r="E454" s="248" t="s">
        <v>1</v>
      </c>
      <c r="F454" s="249" t="s">
        <v>3743</v>
      </c>
      <c r="G454" s="246"/>
      <c r="H454" s="248" t="s">
        <v>1</v>
      </c>
      <c r="I454" s="250"/>
      <c r="J454" s="246"/>
      <c r="K454" s="246"/>
      <c r="L454" s="251"/>
      <c r="M454" s="252"/>
      <c r="N454" s="253"/>
      <c r="O454" s="253"/>
      <c r="P454" s="253"/>
      <c r="Q454" s="253"/>
      <c r="R454" s="253"/>
      <c r="S454" s="253"/>
      <c r="T454" s="254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5" t="s">
        <v>218</v>
      </c>
      <c r="AU454" s="255" t="s">
        <v>85</v>
      </c>
      <c r="AV454" s="13" t="s">
        <v>83</v>
      </c>
      <c r="AW454" s="13" t="s">
        <v>32</v>
      </c>
      <c r="AX454" s="13" t="s">
        <v>76</v>
      </c>
      <c r="AY454" s="255" t="s">
        <v>205</v>
      </c>
    </row>
    <row r="455" s="13" customFormat="1">
      <c r="A455" s="13"/>
      <c r="B455" s="245"/>
      <c r="C455" s="246"/>
      <c r="D455" s="247" t="s">
        <v>218</v>
      </c>
      <c r="E455" s="248" t="s">
        <v>1</v>
      </c>
      <c r="F455" s="249" t="s">
        <v>3744</v>
      </c>
      <c r="G455" s="246"/>
      <c r="H455" s="248" t="s">
        <v>1</v>
      </c>
      <c r="I455" s="250"/>
      <c r="J455" s="246"/>
      <c r="K455" s="246"/>
      <c r="L455" s="251"/>
      <c r="M455" s="252"/>
      <c r="N455" s="253"/>
      <c r="O455" s="253"/>
      <c r="P455" s="253"/>
      <c r="Q455" s="253"/>
      <c r="R455" s="253"/>
      <c r="S455" s="253"/>
      <c r="T455" s="254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5" t="s">
        <v>218</v>
      </c>
      <c r="AU455" s="255" t="s">
        <v>85</v>
      </c>
      <c r="AV455" s="13" t="s">
        <v>83</v>
      </c>
      <c r="AW455" s="13" t="s">
        <v>32</v>
      </c>
      <c r="AX455" s="13" t="s">
        <v>76</v>
      </c>
      <c r="AY455" s="255" t="s">
        <v>205</v>
      </c>
    </row>
    <row r="456" s="13" customFormat="1">
      <c r="A456" s="13"/>
      <c r="B456" s="245"/>
      <c r="C456" s="246"/>
      <c r="D456" s="247" t="s">
        <v>218</v>
      </c>
      <c r="E456" s="248" t="s">
        <v>1</v>
      </c>
      <c r="F456" s="249" t="s">
        <v>222</v>
      </c>
      <c r="G456" s="246"/>
      <c r="H456" s="248" t="s">
        <v>1</v>
      </c>
      <c r="I456" s="250"/>
      <c r="J456" s="246"/>
      <c r="K456" s="246"/>
      <c r="L456" s="251"/>
      <c r="M456" s="252"/>
      <c r="N456" s="253"/>
      <c r="O456" s="253"/>
      <c r="P456" s="253"/>
      <c r="Q456" s="253"/>
      <c r="R456" s="253"/>
      <c r="S456" s="253"/>
      <c r="T456" s="254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5" t="s">
        <v>218</v>
      </c>
      <c r="AU456" s="255" t="s">
        <v>85</v>
      </c>
      <c r="AV456" s="13" t="s">
        <v>83</v>
      </c>
      <c r="AW456" s="13" t="s">
        <v>32</v>
      </c>
      <c r="AX456" s="13" t="s">
        <v>76</v>
      </c>
      <c r="AY456" s="255" t="s">
        <v>205</v>
      </c>
    </row>
    <row r="457" s="14" customFormat="1">
      <c r="A457" s="14"/>
      <c r="B457" s="256"/>
      <c r="C457" s="257"/>
      <c r="D457" s="247" t="s">
        <v>218</v>
      </c>
      <c r="E457" s="258" t="s">
        <v>1</v>
      </c>
      <c r="F457" s="259" t="s">
        <v>3928</v>
      </c>
      <c r="G457" s="257"/>
      <c r="H457" s="260">
        <v>20</v>
      </c>
      <c r="I457" s="261"/>
      <c r="J457" s="257"/>
      <c r="K457" s="257"/>
      <c r="L457" s="262"/>
      <c r="M457" s="263"/>
      <c r="N457" s="264"/>
      <c r="O457" s="264"/>
      <c r="P457" s="264"/>
      <c r="Q457" s="264"/>
      <c r="R457" s="264"/>
      <c r="S457" s="264"/>
      <c r="T457" s="265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6" t="s">
        <v>218</v>
      </c>
      <c r="AU457" s="266" t="s">
        <v>85</v>
      </c>
      <c r="AV457" s="14" t="s">
        <v>85</v>
      </c>
      <c r="AW457" s="14" t="s">
        <v>32</v>
      </c>
      <c r="AX457" s="14" t="s">
        <v>76</v>
      </c>
      <c r="AY457" s="266" t="s">
        <v>205</v>
      </c>
    </row>
    <row r="458" s="15" customFormat="1">
      <c r="A458" s="15"/>
      <c r="B458" s="267"/>
      <c r="C458" s="268"/>
      <c r="D458" s="247" t="s">
        <v>218</v>
      </c>
      <c r="E458" s="269" t="s">
        <v>1</v>
      </c>
      <c r="F458" s="270" t="s">
        <v>229</v>
      </c>
      <c r="G458" s="268"/>
      <c r="H458" s="271">
        <v>20</v>
      </c>
      <c r="I458" s="272"/>
      <c r="J458" s="268"/>
      <c r="K458" s="268"/>
      <c r="L458" s="273"/>
      <c r="M458" s="274"/>
      <c r="N458" s="275"/>
      <c r="O458" s="275"/>
      <c r="P458" s="275"/>
      <c r="Q458" s="275"/>
      <c r="R458" s="275"/>
      <c r="S458" s="275"/>
      <c r="T458" s="276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77" t="s">
        <v>218</v>
      </c>
      <c r="AU458" s="277" t="s">
        <v>85</v>
      </c>
      <c r="AV458" s="15" t="s">
        <v>213</v>
      </c>
      <c r="AW458" s="15" t="s">
        <v>32</v>
      </c>
      <c r="AX458" s="15" t="s">
        <v>83</v>
      </c>
      <c r="AY458" s="277" t="s">
        <v>205</v>
      </c>
    </row>
    <row r="459" s="14" customFormat="1">
      <c r="A459" s="14"/>
      <c r="B459" s="256"/>
      <c r="C459" s="257"/>
      <c r="D459" s="247" t="s">
        <v>218</v>
      </c>
      <c r="E459" s="257"/>
      <c r="F459" s="259" t="s">
        <v>3929</v>
      </c>
      <c r="G459" s="257"/>
      <c r="H459" s="260">
        <v>20.600000000000001</v>
      </c>
      <c r="I459" s="261"/>
      <c r="J459" s="257"/>
      <c r="K459" s="257"/>
      <c r="L459" s="262"/>
      <c r="M459" s="263"/>
      <c r="N459" s="264"/>
      <c r="O459" s="264"/>
      <c r="P459" s="264"/>
      <c r="Q459" s="264"/>
      <c r="R459" s="264"/>
      <c r="S459" s="264"/>
      <c r="T459" s="265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66" t="s">
        <v>218</v>
      </c>
      <c r="AU459" s="266" t="s">
        <v>85</v>
      </c>
      <c r="AV459" s="14" t="s">
        <v>85</v>
      </c>
      <c r="AW459" s="14" t="s">
        <v>4</v>
      </c>
      <c r="AX459" s="14" t="s">
        <v>83</v>
      </c>
      <c r="AY459" s="266" t="s">
        <v>205</v>
      </c>
    </row>
    <row r="460" s="2" customFormat="1" ht="24.15" customHeight="1">
      <c r="A460" s="39"/>
      <c r="B460" s="40"/>
      <c r="C460" s="227" t="s">
        <v>600</v>
      </c>
      <c r="D460" s="227" t="s">
        <v>208</v>
      </c>
      <c r="E460" s="228" t="s">
        <v>3930</v>
      </c>
      <c r="F460" s="229" t="s">
        <v>3931</v>
      </c>
      <c r="G460" s="230" t="s">
        <v>255</v>
      </c>
      <c r="H460" s="231">
        <v>20</v>
      </c>
      <c r="I460" s="232"/>
      <c r="J460" s="233">
        <f>ROUND(I460*H460,2)</f>
        <v>0</v>
      </c>
      <c r="K460" s="229" t="s">
        <v>212</v>
      </c>
      <c r="L460" s="45"/>
      <c r="M460" s="234" t="s">
        <v>1</v>
      </c>
      <c r="N460" s="235" t="s">
        <v>41</v>
      </c>
      <c r="O460" s="92"/>
      <c r="P460" s="236">
        <f>O460*H460</f>
        <v>0</v>
      </c>
      <c r="Q460" s="236">
        <v>0</v>
      </c>
      <c r="R460" s="236">
        <f>Q460*H460</f>
        <v>0</v>
      </c>
      <c r="S460" s="236">
        <v>0</v>
      </c>
      <c r="T460" s="237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38" t="s">
        <v>303</v>
      </c>
      <c r="AT460" s="238" t="s">
        <v>208</v>
      </c>
      <c r="AU460" s="238" t="s">
        <v>85</v>
      </c>
      <c r="AY460" s="18" t="s">
        <v>205</v>
      </c>
      <c r="BE460" s="239">
        <f>IF(N460="základní",J460,0)</f>
        <v>0</v>
      </c>
      <c r="BF460" s="239">
        <f>IF(N460="snížená",J460,0)</f>
        <v>0</v>
      </c>
      <c r="BG460" s="239">
        <f>IF(N460="zákl. přenesená",J460,0)</f>
        <v>0</v>
      </c>
      <c r="BH460" s="239">
        <f>IF(N460="sníž. přenesená",J460,0)</f>
        <v>0</v>
      </c>
      <c r="BI460" s="239">
        <f>IF(N460="nulová",J460,0)</f>
        <v>0</v>
      </c>
      <c r="BJ460" s="18" t="s">
        <v>83</v>
      </c>
      <c r="BK460" s="239">
        <f>ROUND(I460*H460,2)</f>
        <v>0</v>
      </c>
      <c r="BL460" s="18" t="s">
        <v>303</v>
      </c>
      <c r="BM460" s="238" t="s">
        <v>3932</v>
      </c>
    </row>
    <row r="461" s="2" customFormat="1">
      <c r="A461" s="39"/>
      <c r="B461" s="40"/>
      <c r="C461" s="41"/>
      <c r="D461" s="240" t="s">
        <v>216</v>
      </c>
      <c r="E461" s="41"/>
      <c r="F461" s="241" t="s">
        <v>3933</v>
      </c>
      <c r="G461" s="41"/>
      <c r="H461" s="41"/>
      <c r="I461" s="242"/>
      <c r="J461" s="41"/>
      <c r="K461" s="41"/>
      <c r="L461" s="45"/>
      <c r="M461" s="243"/>
      <c r="N461" s="244"/>
      <c r="O461" s="92"/>
      <c r="P461" s="92"/>
      <c r="Q461" s="92"/>
      <c r="R461" s="92"/>
      <c r="S461" s="92"/>
      <c r="T461" s="93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T461" s="18" t="s">
        <v>216</v>
      </c>
      <c r="AU461" s="18" t="s">
        <v>85</v>
      </c>
    </row>
    <row r="462" s="2" customFormat="1" ht="24.15" customHeight="1">
      <c r="A462" s="39"/>
      <c r="B462" s="40"/>
      <c r="C462" s="289" t="s">
        <v>611</v>
      </c>
      <c r="D462" s="289" t="s">
        <v>386</v>
      </c>
      <c r="E462" s="290" t="s">
        <v>3934</v>
      </c>
      <c r="F462" s="291" t="s">
        <v>3935</v>
      </c>
      <c r="G462" s="292" t="s">
        <v>255</v>
      </c>
      <c r="H462" s="293">
        <v>20.600000000000001</v>
      </c>
      <c r="I462" s="294"/>
      <c r="J462" s="295">
        <f>ROUND(I462*H462,2)</f>
        <v>0</v>
      </c>
      <c r="K462" s="291" t="s">
        <v>212</v>
      </c>
      <c r="L462" s="296"/>
      <c r="M462" s="297" t="s">
        <v>1</v>
      </c>
      <c r="N462" s="298" t="s">
        <v>41</v>
      </c>
      <c r="O462" s="92"/>
      <c r="P462" s="236">
        <f>O462*H462</f>
        <v>0</v>
      </c>
      <c r="Q462" s="236">
        <v>0.0014</v>
      </c>
      <c r="R462" s="236">
        <f>Q462*H462</f>
        <v>0.028840000000000001</v>
      </c>
      <c r="S462" s="236">
        <v>0</v>
      </c>
      <c r="T462" s="237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38" t="s">
        <v>473</v>
      </c>
      <c r="AT462" s="238" t="s">
        <v>386</v>
      </c>
      <c r="AU462" s="238" t="s">
        <v>85</v>
      </c>
      <c r="AY462" s="18" t="s">
        <v>205</v>
      </c>
      <c r="BE462" s="239">
        <f>IF(N462="základní",J462,0)</f>
        <v>0</v>
      </c>
      <c r="BF462" s="239">
        <f>IF(N462="snížená",J462,0)</f>
        <v>0</v>
      </c>
      <c r="BG462" s="239">
        <f>IF(N462="zákl. přenesená",J462,0)</f>
        <v>0</v>
      </c>
      <c r="BH462" s="239">
        <f>IF(N462="sníž. přenesená",J462,0)</f>
        <v>0</v>
      </c>
      <c r="BI462" s="239">
        <f>IF(N462="nulová",J462,0)</f>
        <v>0</v>
      </c>
      <c r="BJ462" s="18" t="s">
        <v>83</v>
      </c>
      <c r="BK462" s="239">
        <f>ROUND(I462*H462,2)</f>
        <v>0</v>
      </c>
      <c r="BL462" s="18" t="s">
        <v>303</v>
      </c>
      <c r="BM462" s="238" t="s">
        <v>3936</v>
      </c>
    </row>
    <row r="463" s="13" customFormat="1">
      <c r="A463" s="13"/>
      <c r="B463" s="245"/>
      <c r="C463" s="246"/>
      <c r="D463" s="247" t="s">
        <v>218</v>
      </c>
      <c r="E463" s="248" t="s">
        <v>1</v>
      </c>
      <c r="F463" s="249" t="s">
        <v>3743</v>
      </c>
      <c r="G463" s="246"/>
      <c r="H463" s="248" t="s">
        <v>1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5" t="s">
        <v>218</v>
      </c>
      <c r="AU463" s="255" t="s">
        <v>85</v>
      </c>
      <c r="AV463" s="13" t="s">
        <v>83</v>
      </c>
      <c r="AW463" s="13" t="s">
        <v>32</v>
      </c>
      <c r="AX463" s="13" t="s">
        <v>76</v>
      </c>
      <c r="AY463" s="255" t="s">
        <v>205</v>
      </c>
    </row>
    <row r="464" s="13" customFormat="1">
      <c r="A464" s="13"/>
      <c r="B464" s="245"/>
      <c r="C464" s="246"/>
      <c r="D464" s="247" t="s">
        <v>218</v>
      </c>
      <c r="E464" s="248" t="s">
        <v>1</v>
      </c>
      <c r="F464" s="249" t="s">
        <v>3744</v>
      </c>
      <c r="G464" s="246"/>
      <c r="H464" s="248" t="s">
        <v>1</v>
      </c>
      <c r="I464" s="250"/>
      <c r="J464" s="246"/>
      <c r="K464" s="246"/>
      <c r="L464" s="251"/>
      <c r="M464" s="252"/>
      <c r="N464" s="253"/>
      <c r="O464" s="253"/>
      <c r="P464" s="253"/>
      <c r="Q464" s="253"/>
      <c r="R464" s="253"/>
      <c r="S464" s="253"/>
      <c r="T464" s="254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5" t="s">
        <v>218</v>
      </c>
      <c r="AU464" s="255" t="s">
        <v>85</v>
      </c>
      <c r="AV464" s="13" t="s">
        <v>83</v>
      </c>
      <c r="AW464" s="13" t="s">
        <v>32</v>
      </c>
      <c r="AX464" s="13" t="s">
        <v>76</v>
      </c>
      <c r="AY464" s="255" t="s">
        <v>205</v>
      </c>
    </row>
    <row r="465" s="13" customFormat="1">
      <c r="A465" s="13"/>
      <c r="B465" s="245"/>
      <c r="C465" s="246"/>
      <c r="D465" s="247" t="s">
        <v>218</v>
      </c>
      <c r="E465" s="248" t="s">
        <v>1</v>
      </c>
      <c r="F465" s="249" t="s">
        <v>222</v>
      </c>
      <c r="G465" s="246"/>
      <c r="H465" s="248" t="s">
        <v>1</v>
      </c>
      <c r="I465" s="250"/>
      <c r="J465" s="246"/>
      <c r="K465" s="246"/>
      <c r="L465" s="251"/>
      <c r="M465" s="252"/>
      <c r="N465" s="253"/>
      <c r="O465" s="253"/>
      <c r="P465" s="253"/>
      <c r="Q465" s="253"/>
      <c r="R465" s="253"/>
      <c r="S465" s="253"/>
      <c r="T465" s="254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5" t="s">
        <v>218</v>
      </c>
      <c r="AU465" s="255" t="s">
        <v>85</v>
      </c>
      <c r="AV465" s="13" t="s">
        <v>83</v>
      </c>
      <c r="AW465" s="13" t="s">
        <v>32</v>
      </c>
      <c r="AX465" s="13" t="s">
        <v>76</v>
      </c>
      <c r="AY465" s="255" t="s">
        <v>205</v>
      </c>
    </row>
    <row r="466" s="14" customFormat="1">
      <c r="A466" s="14"/>
      <c r="B466" s="256"/>
      <c r="C466" s="257"/>
      <c r="D466" s="247" t="s">
        <v>218</v>
      </c>
      <c r="E466" s="258" t="s">
        <v>1</v>
      </c>
      <c r="F466" s="259" t="s">
        <v>3937</v>
      </c>
      <c r="G466" s="257"/>
      <c r="H466" s="260">
        <v>20</v>
      </c>
      <c r="I466" s="261"/>
      <c r="J466" s="257"/>
      <c r="K466" s="257"/>
      <c r="L466" s="262"/>
      <c r="M466" s="263"/>
      <c r="N466" s="264"/>
      <c r="O466" s="264"/>
      <c r="P466" s="264"/>
      <c r="Q466" s="264"/>
      <c r="R466" s="264"/>
      <c r="S466" s="264"/>
      <c r="T466" s="265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66" t="s">
        <v>218</v>
      </c>
      <c r="AU466" s="266" t="s">
        <v>85</v>
      </c>
      <c r="AV466" s="14" t="s">
        <v>85</v>
      </c>
      <c r="AW466" s="14" t="s">
        <v>32</v>
      </c>
      <c r="AX466" s="14" t="s">
        <v>76</v>
      </c>
      <c r="AY466" s="266" t="s">
        <v>205</v>
      </c>
    </row>
    <row r="467" s="15" customFormat="1">
      <c r="A467" s="15"/>
      <c r="B467" s="267"/>
      <c r="C467" s="268"/>
      <c r="D467" s="247" t="s">
        <v>218</v>
      </c>
      <c r="E467" s="269" t="s">
        <v>1</v>
      </c>
      <c r="F467" s="270" t="s">
        <v>229</v>
      </c>
      <c r="G467" s="268"/>
      <c r="H467" s="271">
        <v>20</v>
      </c>
      <c r="I467" s="272"/>
      <c r="J467" s="268"/>
      <c r="K467" s="268"/>
      <c r="L467" s="273"/>
      <c r="M467" s="274"/>
      <c r="N467" s="275"/>
      <c r="O467" s="275"/>
      <c r="P467" s="275"/>
      <c r="Q467" s="275"/>
      <c r="R467" s="275"/>
      <c r="S467" s="275"/>
      <c r="T467" s="276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77" t="s">
        <v>218</v>
      </c>
      <c r="AU467" s="277" t="s">
        <v>85</v>
      </c>
      <c r="AV467" s="15" t="s">
        <v>213</v>
      </c>
      <c r="AW467" s="15" t="s">
        <v>32</v>
      </c>
      <c r="AX467" s="15" t="s">
        <v>83</v>
      </c>
      <c r="AY467" s="277" t="s">
        <v>205</v>
      </c>
    </row>
    <row r="468" s="14" customFormat="1">
      <c r="A468" s="14"/>
      <c r="B468" s="256"/>
      <c r="C468" s="257"/>
      <c r="D468" s="247" t="s">
        <v>218</v>
      </c>
      <c r="E468" s="257"/>
      <c r="F468" s="259" t="s">
        <v>3929</v>
      </c>
      <c r="G468" s="257"/>
      <c r="H468" s="260">
        <v>20.600000000000001</v>
      </c>
      <c r="I468" s="261"/>
      <c r="J468" s="257"/>
      <c r="K468" s="257"/>
      <c r="L468" s="262"/>
      <c r="M468" s="263"/>
      <c r="N468" s="264"/>
      <c r="O468" s="264"/>
      <c r="P468" s="264"/>
      <c r="Q468" s="264"/>
      <c r="R468" s="264"/>
      <c r="S468" s="264"/>
      <c r="T468" s="265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66" t="s">
        <v>218</v>
      </c>
      <c r="AU468" s="266" t="s">
        <v>85</v>
      </c>
      <c r="AV468" s="14" t="s">
        <v>85</v>
      </c>
      <c r="AW468" s="14" t="s">
        <v>4</v>
      </c>
      <c r="AX468" s="14" t="s">
        <v>83</v>
      </c>
      <c r="AY468" s="266" t="s">
        <v>205</v>
      </c>
    </row>
    <row r="469" s="2" customFormat="1" ht="24.15" customHeight="1">
      <c r="A469" s="39"/>
      <c r="B469" s="40"/>
      <c r="C469" s="227" t="s">
        <v>620</v>
      </c>
      <c r="D469" s="227" t="s">
        <v>208</v>
      </c>
      <c r="E469" s="228" t="s">
        <v>3938</v>
      </c>
      <c r="F469" s="229" t="s">
        <v>3939</v>
      </c>
      <c r="G469" s="230" t="s">
        <v>357</v>
      </c>
      <c r="H469" s="231">
        <v>0.036999999999999998</v>
      </c>
      <c r="I469" s="232"/>
      <c r="J469" s="233">
        <f>ROUND(I469*H469,2)</f>
        <v>0</v>
      </c>
      <c r="K469" s="229" t="s">
        <v>212</v>
      </c>
      <c r="L469" s="45"/>
      <c r="M469" s="234" t="s">
        <v>1</v>
      </c>
      <c r="N469" s="235" t="s">
        <v>41</v>
      </c>
      <c r="O469" s="92"/>
      <c r="P469" s="236">
        <f>O469*H469</f>
        <v>0</v>
      </c>
      <c r="Q469" s="236">
        <v>0</v>
      </c>
      <c r="R469" s="236">
        <f>Q469*H469</f>
        <v>0</v>
      </c>
      <c r="S469" s="236">
        <v>0</v>
      </c>
      <c r="T469" s="237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38" t="s">
        <v>303</v>
      </c>
      <c r="AT469" s="238" t="s">
        <v>208</v>
      </c>
      <c r="AU469" s="238" t="s">
        <v>85</v>
      </c>
      <c r="AY469" s="18" t="s">
        <v>205</v>
      </c>
      <c r="BE469" s="239">
        <f>IF(N469="základní",J469,0)</f>
        <v>0</v>
      </c>
      <c r="BF469" s="239">
        <f>IF(N469="snížená",J469,0)</f>
        <v>0</v>
      </c>
      <c r="BG469" s="239">
        <f>IF(N469="zákl. přenesená",J469,0)</f>
        <v>0</v>
      </c>
      <c r="BH469" s="239">
        <f>IF(N469="sníž. přenesená",J469,0)</f>
        <v>0</v>
      </c>
      <c r="BI469" s="239">
        <f>IF(N469="nulová",J469,0)</f>
        <v>0</v>
      </c>
      <c r="BJ469" s="18" t="s">
        <v>83</v>
      </c>
      <c r="BK469" s="239">
        <f>ROUND(I469*H469,2)</f>
        <v>0</v>
      </c>
      <c r="BL469" s="18" t="s">
        <v>303</v>
      </c>
      <c r="BM469" s="238" t="s">
        <v>3940</v>
      </c>
    </row>
    <row r="470" s="2" customFormat="1">
      <c r="A470" s="39"/>
      <c r="B470" s="40"/>
      <c r="C470" s="41"/>
      <c r="D470" s="240" t="s">
        <v>216</v>
      </c>
      <c r="E470" s="41"/>
      <c r="F470" s="241" t="s">
        <v>3941</v>
      </c>
      <c r="G470" s="41"/>
      <c r="H470" s="41"/>
      <c r="I470" s="242"/>
      <c r="J470" s="41"/>
      <c r="K470" s="41"/>
      <c r="L470" s="45"/>
      <c r="M470" s="243"/>
      <c r="N470" s="244"/>
      <c r="O470" s="92"/>
      <c r="P470" s="92"/>
      <c r="Q470" s="92"/>
      <c r="R470" s="92"/>
      <c r="S470" s="92"/>
      <c r="T470" s="93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T470" s="18" t="s">
        <v>216</v>
      </c>
      <c r="AU470" s="18" t="s">
        <v>85</v>
      </c>
    </row>
    <row r="471" s="12" customFormat="1" ht="22.8" customHeight="1">
      <c r="A471" s="12"/>
      <c r="B471" s="211"/>
      <c r="C471" s="212"/>
      <c r="D471" s="213" t="s">
        <v>75</v>
      </c>
      <c r="E471" s="225" t="s">
        <v>3942</v>
      </c>
      <c r="F471" s="225" t="s">
        <v>3943</v>
      </c>
      <c r="G471" s="212"/>
      <c r="H471" s="212"/>
      <c r="I471" s="215"/>
      <c r="J471" s="226">
        <f>BK471</f>
        <v>0</v>
      </c>
      <c r="K471" s="212"/>
      <c r="L471" s="217"/>
      <c r="M471" s="218"/>
      <c r="N471" s="219"/>
      <c r="O471" s="219"/>
      <c r="P471" s="220">
        <f>SUM(P472:P481)</f>
        <v>0</v>
      </c>
      <c r="Q471" s="219"/>
      <c r="R471" s="220">
        <f>SUM(R472:R481)</f>
        <v>0</v>
      </c>
      <c r="S471" s="219"/>
      <c r="T471" s="221">
        <f>SUM(T472:T481)</f>
        <v>0.35360000000000003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222" t="s">
        <v>214</v>
      </c>
      <c r="AT471" s="223" t="s">
        <v>75</v>
      </c>
      <c r="AU471" s="223" t="s">
        <v>83</v>
      </c>
      <c r="AY471" s="222" t="s">
        <v>205</v>
      </c>
      <c r="BK471" s="224">
        <f>SUM(BK472:BK481)</f>
        <v>0</v>
      </c>
    </row>
    <row r="472" s="2" customFormat="1" ht="33" customHeight="1">
      <c r="A472" s="39"/>
      <c r="B472" s="40"/>
      <c r="C472" s="227" t="s">
        <v>628</v>
      </c>
      <c r="D472" s="227" t="s">
        <v>208</v>
      </c>
      <c r="E472" s="228" t="s">
        <v>3944</v>
      </c>
      <c r="F472" s="229" t="s">
        <v>3945</v>
      </c>
      <c r="G472" s="230" t="s">
        <v>255</v>
      </c>
      <c r="H472" s="231">
        <v>54.399999999999999</v>
      </c>
      <c r="I472" s="232"/>
      <c r="J472" s="233">
        <f>ROUND(I472*H472,2)</f>
        <v>0</v>
      </c>
      <c r="K472" s="229" t="s">
        <v>212</v>
      </c>
      <c r="L472" s="45"/>
      <c r="M472" s="234" t="s">
        <v>1</v>
      </c>
      <c r="N472" s="235" t="s">
        <v>41</v>
      </c>
      <c r="O472" s="92"/>
      <c r="P472" s="236">
        <f>O472*H472</f>
        <v>0</v>
      </c>
      <c r="Q472" s="236">
        <v>0</v>
      </c>
      <c r="R472" s="236">
        <f>Q472*H472</f>
        <v>0</v>
      </c>
      <c r="S472" s="236">
        <v>0.0050000000000000001</v>
      </c>
      <c r="T472" s="237">
        <f>S472*H472</f>
        <v>0.27200000000000002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38" t="s">
        <v>688</v>
      </c>
      <c r="AT472" s="238" t="s">
        <v>208</v>
      </c>
      <c r="AU472" s="238" t="s">
        <v>85</v>
      </c>
      <c r="AY472" s="18" t="s">
        <v>205</v>
      </c>
      <c r="BE472" s="239">
        <f>IF(N472="základní",J472,0)</f>
        <v>0</v>
      </c>
      <c r="BF472" s="239">
        <f>IF(N472="snížená",J472,0)</f>
        <v>0</v>
      </c>
      <c r="BG472" s="239">
        <f>IF(N472="zákl. přenesená",J472,0)</f>
        <v>0</v>
      </c>
      <c r="BH472" s="239">
        <f>IF(N472="sníž. přenesená",J472,0)</f>
        <v>0</v>
      </c>
      <c r="BI472" s="239">
        <f>IF(N472="nulová",J472,0)</f>
        <v>0</v>
      </c>
      <c r="BJ472" s="18" t="s">
        <v>83</v>
      </c>
      <c r="BK472" s="239">
        <f>ROUND(I472*H472,2)</f>
        <v>0</v>
      </c>
      <c r="BL472" s="18" t="s">
        <v>688</v>
      </c>
      <c r="BM472" s="238" t="s">
        <v>3946</v>
      </c>
    </row>
    <row r="473" s="2" customFormat="1">
      <c r="A473" s="39"/>
      <c r="B473" s="40"/>
      <c r="C473" s="41"/>
      <c r="D473" s="240" t="s">
        <v>216</v>
      </c>
      <c r="E473" s="41"/>
      <c r="F473" s="241" t="s">
        <v>3947</v>
      </c>
      <c r="G473" s="41"/>
      <c r="H473" s="41"/>
      <c r="I473" s="242"/>
      <c r="J473" s="41"/>
      <c r="K473" s="41"/>
      <c r="L473" s="45"/>
      <c r="M473" s="243"/>
      <c r="N473" s="244"/>
      <c r="O473" s="92"/>
      <c r="P473" s="92"/>
      <c r="Q473" s="92"/>
      <c r="R473" s="92"/>
      <c r="S473" s="92"/>
      <c r="T473" s="93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T473" s="18" t="s">
        <v>216</v>
      </c>
      <c r="AU473" s="18" t="s">
        <v>85</v>
      </c>
    </row>
    <row r="474" s="13" customFormat="1">
      <c r="A474" s="13"/>
      <c r="B474" s="245"/>
      <c r="C474" s="246"/>
      <c r="D474" s="247" t="s">
        <v>218</v>
      </c>
      <c r="E474" s="248" t="s">
        <v>1</v>
      </c>
      <c r="F474" s="249" t="s">
        <v>3948</v>
      </c>
      <c r="G474" s="246"/>
      <c r="H474" s="248" t="s">
        <v>1</v>
      </c>
      <c r="I474" s="250"/>
      <c r="J474" s="246"/>
      <c r="K474" s="246"/>
      <c r="L474" s="251"/>
      <c r="M474" s="252"/>
      <c r="N474" s="253"/>
      <c r="O474" s="253"/>
      <c r="P474" s="253"/>
      <c r="Q474" s="253"/>
      <c r="R474" s="253"/>
      <c r="S474" s="253"/>
      <c r="T474" s="254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5" t="s">
        <v>218</v>
      </c>
      <c r="AU474" s="255" t="s">
        <v>85</v>
      </c>
      <c r="AV474" s="13" t="s">
        <v>83</v>
      </c>
      <c r="AW474" s="13" t="s">
        <v>32</v>
      </c>
      <c r="AX474" s="13" t="s">
        <v>76</v>
      </c>
      <c r="AY474" s="255" t="s">
        <v>205</v>
      </c>
    </row>
    <row r="475" s="14" customFormat="1">
      <c r="A475" s="14"/>
      <c r="B475" s="256"/>
      <c r="C475" s="257"/>
      <c r="D475" s="247" t="s">
        <v>218</v>
      </c>
      <c r="E475" s="258" t="s">
        <v>1</v>
      </c>
      <c r="F475" s="259" t="s">
        <v>3949</v>
      </c>
      <c r="G475" s="257"/>
      <c r="H475" s="260">
        <v>54.399999999999999</v>
      </c>
      <c r="I475" s="261"/>
      <c r="J475" s="257"/>
      <c r="K475" s="257"/>
      <c r="L475" s="262"/>
      <c r="M475" s="263"/>
      <c r="N475" s="264"/>
      <c r="O475" s="264"/>
      <c r="P475" s="264"/>
      <c r="Q475" s="264"/>
      <c r="R475" s="264"/>
      <c r="S475" s="264"/>
      <c r="T475" s="265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66" t="s">
        <v>218</v>
      </c>
      <c r="AU475" s="266" t="s">
        <v>85</v>
      </c>
      <c r="AV475" s="14" t="s">
        <v>85</v>
      </c>
      <c r="AW475" s="14" t="s">
        <v>32</v>
      </c>
      <c r="AX475" s="14" t="s">
        <v>76</v>
      </c>
      <c r="AY475" s="266" t="s">
        <v>205</v>
      </c>
    </row>
    <row r="476" s="15" customFormat="1">
      <c r="A476" s="15"/>
      <c r="B476" s="267"/>
      <c r="C476" s="268"/>
      <c r="D476" s="247" t="s">
        <v>218</v>
      </c>
      <c r="E476" s="269" t="s">
        <v>1</v>
      </c>
      <c r="F476" s="270" t="s">
        <v>229</v>
      </c>
      <c r="G476" s="268"/>
      <c r="H476" s="271">
        <v>54.399999999999999</v>
      </c>
      <c r="I476" s="272"/>
      <c r="J476" s="268"/>
      <c r="K476" s="268"/>
      <c r="L476" s="273"/>
      <c r="M476" s="274"/>
      <c r="N476" s="275"/>
      <c r="O476" s="275"/>
      <c r="P476" s="275"/>
      <c r="Q476" s="275"/>
      <c r="R476" s="275"/>
      <c r="S476" s="275"/>
      <c r="T476" s="276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77" t="s">
        <v>218</v>
      </c>
      <c r="AU476" s="277" t="s">
        <v>85</v>
      </c>
      <c r="AV476" s="15" t="s">
        <v>213</v>
      </c>
      <c r="AW476" s="15" t="s">
        <v>32</v>
      </c>
      <c r="AX476" s="15" t="s">
        <v>83</v>
      </c>
      <c r="AY476" s="277" t="s">
        <v>205</v>
      </c>
    </row>
    <row r="477" s="2" customFormat="1" ht="33" customHeight="1">
      <c r="A477" s="39"/>
      <c r="B477" s="40"/>
      <c r="C477" s="227" t="s">
        <v>636</v>
      </c>
      <c r="D477" s="227" t="s">
        <v>208</v>
      </c>
      <c r="E477" s="228" t="s">
        <v>3950</v>
      </c>
      <c r="F477" s="229" t="s">
        <v>3951</v>
      </c>
      <c r="G477" s="230" t="s">
        <v>255</v>
      </c>
      <c r="H477" s="231">
        <v>13.6</v>
      </c>
      <c r="I477" s="232"/>
      <c r="J477" s="233">
        <f>ROUND(I477*H477,2)</f>
        <v>0</v>
      </c>
      <c r="K477" s="229" t="s">
        <v>212</v>
      </c>
      <c r="L477" s="45"/>
      <c r="M477" s="234" t="s">
        <v>1</v>
      </c>
      <c r="N477" s="235" t="s">
        <v>41</v>
      </c>
      <c r="O477" s="92"/>
      <c r="P477" s="236">
        <f>O477*H477</f>
        <v>0</v>
      </c>
      <c r="Q477" s="236">
        <v>0</v>
      </c>
      <c r="R477" s="236">
        <f>Q477*H477</f>
        <v>0</v>
      </c>
      <c r="S477" s="236">
        <v>0.0060000000000000001</v>
      </c>
      <c r="T477" s="237">
        <f>S477*H477</f>
        <v>0.081600000000000006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38" t="s">
        <v>688</v>
      </c>
      <c r="AT477" s="238" t="s">
        <v>208</v>
      </c>
      <c r="AU477" s="238" t="s">
        <v>85</v>
      </c>
      <c r="AY477" s="18" t="s">
        <v>205</v>
      </c>
      <c r="BE477" s="239">
        <f>IF(N477="základní",J477,0)</f>
        <v>0</v>
      </c>
      <c r="BF477" s="239">
        <f>IF(N477="snížená",J477,0)</f>
        <v>0</v>
      </c>
      <c r="BG477" s="239">
        <f>IF(N477="zákl. přenesená",J477,0)</f>
        <v>0</v>
      </c>
      <c r="BH477" s="239">
        <f>IF(N477="sníž. přenesená",J477,0)</f>
        <v>0</v>
      </c>
      <c r="BI477" s="239">
        <f>IF(N477="nulová",J477,0)</f>
        <v>0</v>
      </c>
      <c r="BJ477" s="18" t="s">
        <v>83</v>
      </c>
      <c r="BK477" s="239">
        <f>ROUND(I477*H477,2)</f>
        <v>0</v>
      </c>
      <c r="BL477" s="18" t="s">
        <v>688</v>
      </c>
      <c r="BM477" s="238" t="s">
        <v>3952</v>
      </c>
    </row>
    <row r="478" s="2" customFormat="1">
      <c r="A478" s="39"/>
      <c r="B478" s="40"/>
      <c r="C478" s="41"/>
      <c r="D478" s="240" t="s">
        <v>216</v>
      </c>
      <c r="E478" s="41"/>
      <c r="F478" s="241" t="s">
        <v>3953</v>
      </c>
      <c r="G478" s="41"/>
      <c r="H478" s="41"/>
      <c r="I478" s="242"/>
      <c r="J478" s="41"/>
      <c r="K478" s="41"/>
      <c r="L478" s="45"/>
      <c r="M478" s="243"/>
      <c r="N478" s="244"/>
      <c r="O478" s="92"/>
      <c r="P478" s="92"/>
      <c r="Q478" s="92"/>
      <c r="R478" s="92"/>
      <c r="S478" s="92"/>
      <c r="T478" s="93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216</v>
      </c>
      <c r="AU478" s="18" t="s">
        <v>85</v>
      </c>
    </row>
    <row r="479" s="13" customFormat="1">
      <c r="A479" s="13"/>
      <c r="B479" s="245"/>
      <c r="C479" s="246"/>
      <c r="D479" s="247" t="s">
        <v>218</v>
      </c>
      <c r="E479" s="248" t="s">
        <v>1</v>
      </c>
      <c r="F479" s="249" t="s">
        <v>3954</v>
      </c>
      <c r="G479" s="246"/>
      <c r="H479" s="248" t="s">
        <v>1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5" t="s">
        <v>218</v>
      </c>
      <c r="AU479" s="255" t="s">
        <v>85</v>
      </c>
      <c r="AV479" s="13" t="s">
        <v>83</v>
      </c>
      <c r="AW479" s="13" t="s">
        <v>32</v>
      </c>
      <c r="AX479" s="13" t="s">
        <v>76</v>
      </c>
      <c r="AY479" s="255" t="s">
        <v>205</v>
      </c>
    </row>
    <row r="480" s="14" customFormat="1">
      <c r="A480" s="14"/>
      <c r="B480" s="256"/>
      <c r="C480" s="257"/>
      <c r="D480" s="247" t="s">
        <v>218</v>
      </c>
      <c r="E480" s="258" t="s">
        <v>1</v>
      </c>
      <c r="F480" s="259" t="s">
        <v>3955</v>
      </c>
      <c r="G480" s="257"/>
      <c r="H480" s="260">
        <v>13.6</v>
      </c>
      <c r="I480" s="261"/>
      <c r="J480" s="257"/>
      <c r="K480" s="257"/>
      <c r="L480" s="262"/>
      <c r="M480" s="263"/>
      <c r="N480" s="264"/>
      <c r="O480" s="264"/>
      <c r="P480" s="264"/>
      <c r="Q480" s="264"/>
      <c r="R480" s="264"/>
      <c r="S480" s="264"/>
      <c r="T480" s="265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66" t="s">
        <v>218</v>
      </c>
      <c r="AU480" s="266" t="s">
        <v>85</v>
      </c>
      <c r="AV480" s="14" t="s">
        <v>85</v>
      </c>
      <c r="AW480" s="14" t="s">
        <v>32</v>
      </c>
      <c r="AX480" s="14" t="s">
        <v>76</v>
      </c>
      <c r="AY480" s="266" t="s">
        <v>205</v>
      </c>
    </row>
    <row r="481" s="15" customFormat="1">
      <c r="A481" s="15"/>
      <c r="B481" s="267"/>
      <c r="C481" s="268"/>
      <c r="D481" s="247" t="s">
        <v>218</v>
      </c>
      <c r="E481" s="269" t="s">
        <v>1</v>
      </c>
      <c r="F481" s="270" t="s">
        <v>229</v>
      </c>
      <c r="G481" s="268"/>
      <c r="H481" s="271">
        <v>13.6</v>
      </c>
      <c r="I481" s="272"/>
      <c r="J481" s="268"/>
      <c r="K481" s="268"/>
      <c r="L481" s="273"/>
      <c r="M481" s="274"/>
      <c r="N481" s="275"/>
      <c r="O481" s="275"/>
      <c r="P481" s="275"/>
      <c r="Q481" s="275"/>
      <c r="R481" s="275"/>
      <c r="S481" s="275"/>
      <c r="T481" s="276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77" t="s">
        <v>218</v>
      </c>
      <c r="AU481" s="277" t="s">
        <v>85</v>
      </c>
      <c r="AV481" s="15" t="s">
        <v>213</v>
      </c>
      <c r="AW481" s="15" t="s">
        <v>32</v>
      </c>
      <c r="AX481" s="15" t="s">
        <v>83</v>
      </c>
      <c r="AY481" s="277" t="s">
        <v>205</v>
      </c>
    </row>
    <row r="482" s="12" customFormat="1" ht="25.92" customHeight="1">
      <c r="A482" s="12"/>
      <c r="B482" s="211"/>
      <c r="C482" s="212"/>
      <c r="D482" s="213" t="s">
        <v>75</v>
      </c>
      <c r="E482" s="214" t="s">
        <v>2804</v>
      </c>
      <c r="F482" s="214" t="s">
        <v>3680</v>
      </c>
      <c r="G482" s="212"/>
      <c r="H482" s="212"/>
      <c r="I482" s="215"/>
      <c r="J482" s="216">
        <f>BK482</f>
        <v>0</v>
      </c>
      <c r="K482" s="212"/>
      <c r="L482" s="217"/>
      <c r="M482" s="218"/>
      <c r="N482" s="219"/>
      <c r="O482" s="219"/>
      <c r="P482" s="220">
        <f>SUM(P483:P499)</f>
        <v>0</v>
      </c>
      <c r="Q482" s="219"/>
      <c r="R482" s="220">
        <f>SUM(R483:R499)</f>
        <v>0</v>
      </c>
      <c r="S482" s="219"/>
      <c r="T482" s="221">
        <f>SUM(T483:T499)</f>
        <v>0</v>
      </c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R482" s="222" t="s">
        <v>213</v>
      </c>
      <c r="AT482" s="223" t="s">
        <v>75</v>
      </c>
      <c r="AU482" s="223" t="s">
        <v>76</v>
      </c>
      <c r="AY482" s="222" t="s">
        <v>205</v>
      </c>
      <c r="BK482" s="224">
        <f>SUM(BK483:BK499)</f>
        <v>0</v>
      </c>
    </row>
    <row r="483" s="2" customFormat="1" ht="16.5" customHeight="1">
      <c r="A483" s="39"/>
      <c r="B483" s="40"/>
      <c r="C483" s="227" t="s">
        <v>642</v>
      </c>
      <c r="D483" s="227" t="s">
        <v>208</v>
      </c>
      <c r="E483" s="228" t="s">
        <v>3956</v>
      </c>
      <c r="F483" s="229" t="s">
        <v>3957</v>
      </c>
      <c r="G483" s="230" t="s">
        <v>3683</v>
      </c>
      <c r="H483" s="231">
        <v>6</v>
      </c>
      <c r="I483" s="232"/>
      <c r="J483" s="233">
        <f>ROUND(I483*H483,2)</f>
        <v>0</v>
      </c>
      <c r="K483" s="229" t="s">
        <v>1</v>
      </c>
      <c r="L483" s="45"/>
      <c r="M483" s="234" t="s">
        <v>1</v>
      </c>
      <c r="N483" s="235" t="s">
        <v>41</v>
      </c>
      <c r="O483" s="92"/>
      <c r="P483" s="236">
        <f>O483*H483</f>
        <v>0</v>
      </c>
      <c r="Q483" s="236">
        <v>0</v>
      </c>
      <c r="R483" s="236">
        <f>Q483*H483</f>
        <v>0</v>
      </c>
      <c r="S483" s="236">
        <v>0</v>
      </c>
      <c r="T483" s="237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38" t="s">
        <v>213</v>
      </c>
      <c r="AT483" s="238" t="s">
        <v>208</v>
      </c>
      <c r="AU483" s="238" t="s">
        <v>83</v>
      </c>
      <c r="AY483" s="18" t="s">
        <v>205</v>
      </c>
      <c r="BE483" s="239">
        <f>IF(N483="základní",J483,0)</f>
        <v>0</v>
      </c>
      <c r="BF483" s="239">
        <f>IF(N483="snížená",J483,0)</f>
        <v>0</v>
      </c>
      <c r="BG483" s="239">
        <f>IF(N483="zákl. přenesená",J483,0)</f>
        <v>0</v>
      </c>
      <c r="BH483" s="239">
        <f>IF(N483="sníž. přenesená",J483,0)</f>
        <v>0</v>
      </c>
      <c r="BI483" s="239">
        <f>IF(N483="nulová",J483,0)</f>
        <v>0</v>
      </c>
      <c r="BJ483" s="18" t="s">
        <v>83</v>
      </c>
      <c r="BK483" s="239">
        <f>ROUND(I483*H483,2)</f>
        <v>0</v>
      </c>
      <c r="BL483" s="18" t="s">
        <v>213</v>
      </c>
      <c r="BM483" s="238" t="s">
        <v>3958</v>
      </c>
    </row>
    <row r="484" s="13" customFormat="1">
      <c r="A484" s="13"/>
      <c r="B484" s="245"/>
      <c r="C484" s="246"/>
      <c r="D484" s="247" t="s">
        <v>218</v>
      </c>
      <c r="E484" s="248" t="s">
        <v>1</v>
      </c>
      <c r="F484" s="249" t="s">
        <v>3879</v>
      </c>
      <c r="G484" s="246"/>
      <c r="H484" s="248" t="s">
        <v>1</v>
      </c>
      <c r="I484" s="250"/>
      <c r="J484" s="246"/>
      <c r="K484" s="246"/>
      <c r="L484" s="251"/>
      <c r="M484" s="252"/>
      <c r="N484" s="253"/>
      <c r="O484" s="253"/>
      <c r="P484" s="253"/>
      <c r="Q484" s="253"/>
      <c r="R484" s="253"/>
      <c r="S484" s="253"/>
      <c r="T484" s="254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5" t="s">
        <v>218</v>
      </c>
      <c r="AU484" s="255" t="s">
        <v>83</v>
      </c>
      <c r="AV484" s="13" t="s">
        <v>83</v>
      </c>
      <c r="AW484" s="13" t="s">
        <v>32</v>
      </c>
      <c r="AX484" s="13" t="s">
        <v>76</v>
      </c>
      <c r="AY484" s="255" t="s">
        <v>205</v>
      </c>
    </row>
    <row r="485" s="13" customFormat="1">
      <c r="A485" s="13"/>
      <c r="B485" s="245"/>
      <c r="C485" s="246"/>
      <c r="D485" s="247" t="s">
        <v>218</v>
      </c>
      <c r="E485" s="248" t="s">
        <v>1</v>
      </c>
      <c r="F485" s="249" t="s">
        <v>222</v>
      </c>
      <c r="G485" s="246"/>
      <c r="H485" s="248" t="s">
        <v>1</v>
      </c>
      <c r="I485" s="250"/>
      <c r="J485" s="246"/>
      <c r="K485" s="246"/>
      <c r="L485" s="251"/>
      <c r="M485" s="252"/>
      <c r="N485" s="253"/>
      <c r="O485" s="253"/>
      <c r="P485" s="253"/>
      <c r="Q485" s="253"/>
      <c r="R485" s="253"/>
      <c r="S485" s="253"/>
      <c r="T485" s="254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5" t="s">
        <v>218</v>
      </c>
      <c r="AU485" s="255" t="s">
        <v>83</v>
      </c>
      <c r="AV485" s="13" t="s">
        <v>83</v>
      </c>
      <c r="AW485" s="13" t="s">
        <v>32</v>
      </c>
      <c r="AX485" s="13" t="s">
        <v>76</v>
      </c>
      <c r="AY485" s="255" t="s">
        <v>205</v>
      </c>
    </row>
    <row r="486" s="14" customFormat="1">
      <c r="A486" s="14"/>
      <c r="B486" s="256"/>
      <c r="C486" s="257"/>
      <c r="D486" s="247" t="s">
        <v>218</v>
      </c>
      <c r="E486" s="258" t="s">
        <v>1</v>
      </c>
      <c r="F486" s="259" t="s">
        <v>3959</v>
      </c>
      <c r="G486" s="257"/>
      <c r="H486" s="260">
        <v>6</v>
      </c>
      <c r="I486" s="261"/>
      <c r="J486" s="257"/>
      <c r="K486" s="257"/>
      <c r="L486" s="262"/>
      <c r="M486" s="263"/>
      <c r="N486" s="264"/>
      <c r="O486" s="264"/>
      <c r="P486" s="264"/>
      <c r="Q486" s="264"/>
      <c r="R486" s="264"/>
      <c r="S486" s="264"/>
      <c r="T486" s="265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66" t="s">
        <v>218</v>
      </c>
      <c r="AU486" s="266" t="s">
        <v>83</v>
      </c>
      <c r="AV486" s="14" t="s">
        <v>85</v>
      </c>
      <c r="AW486" s="14" t="s">
        <v>32</v>
      </c>
      <c r="AX486" s="14" t="s">
        <v>76</v>
      </c>
      <c r="AY486" s="266" t="s">
        <v>205</v>
      </c>
    </row>
    <row r="487" s="15" customFormat="1">
      <c r="A487" s="15"/>
      <c r="B487" s="267"/>
      <c r="C487" s="268"/>
      <c r="D487" s="247" t="s">
        <v>218</v>
      </c>
      <c r="E487" s="269" t="s">
        <v>1</v>
      </c>
      <c r="F487" s="270" t="s">
        <v>229</v>
      </c>
      <c r="G487" s="268"/>
      <c r="H487" s="271">
        <v>6</v>
      </c>
      <c r="I487" s="272"/>
      <c r="J487" s="268"/>
      <c r="K487" s="268"/>
      <c r="L487" s="273"/>
      <c r="M487" s="274"/>
      <c r="N487" s="275"/>
      <c r="O487" s="275"/>
      <c r="P487" s="275"/>
      <c r="Q487" s="275"/>
      <c r="R487" s="275"/>
      <c r="S487" s="275"/>
      <c r="T487" s="276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77" t="s">
        <v>218</v>
      </c>
      <c r="AU487" s="277" t="s">
        <v>83</v>
      </c>
      <c r="AV487" s="15" t="s">
        <v>213</v>
      </c>
      <c r="AW487" s="15" t="s">
        <v>32</v>
      </c>
      <c r="AX487" s="15" t="s">
        <v>83</v>
      </c>
      <c r="AY487" s="277" t="s">
        <v>205</v>
      </c>
    </row>
    <row r="488" s="2" customFormat="1" ht="16.5" customHeight="1">
      <c r="A488" s="39"/>
      <c r="B488" s="40"/>
      <c r="C488" s="227" t="s">
        <v>648</v>
      </c>
      <c r="D488" s="227" t="s">
        <v>208</v>
      </c>
      <c r="E488" s="228" t="s">
        <v>3143</v>
      </c>
      <c r="F488" s="229" t="s">
        <v>3960</v>
      </c>
      <c r="G488" s="230" t="s">
        <v>3683</v>
      </c>
      <c r="H488" s="231">
        <v>8</v>
      </c>
      <c r="I488" s="232"/>
      <c r="J488" s="233">
        <f>ROUND(I488*H488,2)</f>
        <v>0</v>
      </c>
      <c r="K488" s="229" t="s">
        <v>1</v>
      </c>
      <c r="L488" s="45"/>
      <c r="M488" s="234" t="s">
        <v>1</v>
      </c>
      <c r="N488" s="235" t="s">
        <v>41</v>
      </c>
      <c r="O488" s="92"/>
      <c r="P488" s="236">
        <f>O488*H488</f>
        <v>0</v>
      </c>
      <c r="Q488" s="236">
        <v>0</v>
      </c>
      <c r="R488" s="236">
        <f>Q488*H488</f>
        <v>0</v>
      </c>
      <c r="S488" s="236">
        <v>0</v>
      </c>
      <c r="T488" s="237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38" t="s">
        <v>213</v>
      </c>
      <c r="AT488" s="238" t="s">
        <v>208</v>
      </c>
      <c r="AU488" s="238" t="s">
        <v>83</v>
      </c>
      <c r="AY488" s="18" t="s">
        <v>205</v>
      </c>
      <c r="BE488" s="239">
        <f>IF(N488="základní",J488,0)</f>
        <v>0</v>
      </c>
      <c r="BF488" s="239">
        <f>IF(N488="snížená",J488,0)</f>
        <v>0</v>
      </c>
      <c r="BG488" s="239">
        <f>IF(N488="zákl. přenesená",J488,0)</f>
        <v>0</v>
      </c>
      <c r="BH488" s="239">
        <f>IF(N488="sníž. přenesená",J488,0)</f>
        <v>0</v>
      </c>
      <c r="BI488" s="239">
        <f>IF(N488="nulová",J488,0)</f>
        <v>0</v>
      </c>
      <c r="BJ488" s="18" t="s">
        <v>83</v>
      </c>
      <c r="BK488" s="239">
        <f>ROUND(I488*H488,2)</f>
        <v>0</v>
      </c>
      <c r="BL488" s="18" t="s">
        <v>213</v>
      </c>
      <c r="BM488" s="238" t="s">
        <v>3961</v>
      </c>
    </row>
    <row r="489" s="13" customFormat="1">
      <c r="A489" s="13"/>
      <c r="B489" s="245"/>
      <c r="C489" s="246"/>
      <c r="D489" s="247" t="s">
        <v>218</v>
      </c>
      <c r="E489" s="248" t="s">
        <v>1</v>
      </c>
      <c r="F489" s="249" t="s">
        <v>3879</v>
      </c>
      <c r="G489" s="246"/>
      <c r="H489" s="248" t="s">
        <v>1</v>
      </c>
      <c r="I489" s="250"/>
      <c r="J489" s="246"/>
      <c r="K489" s="246"/>
      <c r="L489" s="251"/>
      <c r="M489" s="252"/>
      <c r="N489" s="253"/>
      <c r="O489" s="253"/>
      <c r="P489" s="253"/>
      <c r="Q489" s="253"/>
      <c r="R489" s="253"/>
      <c r="S489" s="253"/>
      <c r="T489" s="254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5" t="s">
        <v>218</v>
      </c>
      <c r="AU489" s="255" t="s">
        <v>83</v>
      </c>
      <c r="AV489" s="13" t="s">
        <v>83</v>
      </c>
      <c r="AW489" s="13" t="s">
        <v>32</v>
      </c>
      <c r="AX489" s="13" t="s">
        <v>76</v>
      </c>
      <c r="AY489" s="255" t="s">
        <v>205</v>
      </c>
    </row>
    <row r="490" s="13" customFormat="1">
      <c r="A490" s="13"/>
      <c r="B490" s="245"/>
      <c r="C490" s="246"/>
      <c r="D490" s="247" t="s">
        <v>218</v>
      </c>
      <c r="E490" s="248" t="s">
        <v>1</v>
      </c>
      <c r="F490" s="249" t="s">
        <v>222</v>
      </c>
      <c r="G490" s="246"/>
      <c r="H490" s="248" t="s">
        <v>1</v>
      </c>
      <c r="I490" s="250"/>
      <c r="J490" s="246"/>
      <c r="K490" s="246"/>
      <c r="L490" s="251"/>
      <c r="M490" s="252"/>
      <c r="N490" s="253"/>
      <c r="O490" s="253"/>
      <c r="P490" s="253"/>
      <c r="Q490" s="253"/>
      <c r="R490" s="253"/>
      <c r="S490" s="253"/>
      <c r="T490" s="254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5" t="s">
        <v>218</v>
      </c>
      <c r="AU490" s="255" t="s">
        <v>83</v>
      </c>
      <c r="AV490" s="13" t="s">
        <v>83</v>
      </c>
      <c r="AW490" s="13" t="s">
        <v>32</v>
      </c>
      <c r="AX490" s="13" t="s">
        <v>76</v>
      </c>
      <c r="AY490" s="255" t="s">
        <v>205</v>
      </c>
    </row>
    <row r="491" s="14" customFormat="1">
      <c r="A491" s="14"/>
      <c r="B491" s="256"/>
      <c r="C491" s="257"/>
      <c r="D491" s="247" t="s">
        <v>218</v>
      </c>
      <c r="E491" s="258" t="s">
        <v>1</v>
      </c>
      <c r="F491" s="259" t="s">
        <v>3962</v>
      </c>
      <c r="G491" s="257"/>
      <c r="H491" s="260">
        <v>8</v>
      </c>
      <c r="I491" s="261"/>
      <c r="J491" s="257"/>
      <c r="K491" s="257"/>
      <c r="L491" s="262"/>
      <c r="M491" s="263"/>
      <c r="N491" s="264"/>
      <c r="O491" s="264"/>
      <c r="P491" s="264"/>
      <c r="Q491" s="264"/>
      <c r="R491" s="264"/>
      <c r="S491" s="264"/>
      <c r="T491" s="26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66" t="s">
        <v>218</v>
      </c>
      <c r="AU491" s="266" t="s">
        <v>83</v>
      </c>
      <c r="AV491" s="14" t="s">
        <v>85</v>
      </c>
      <c r="AW491" s="14" t="s">
        <v>32</v>
      </c>
      <c r="AX491" s="14" t="s">
        <v>76</v>
      </c>
      <c r="AY491" s="266" t="s">
        <v>205</v>
      </c>
    </row>
    <row r="492" s="15" customFormat="1">
      <c r="A492" s="15"/>
      <c r="B492" s="267"/>
      <c r="C492" s="268"/>
      <c r="D492" s="247" t="s">
        <v>218</v>
      </c>
      <c r="E492" s="269" t="s">
        <v>1</v>
      </c>
      <c r="F492" s="270" t="s">
        <v>229</v>
      </c>
      <c r="G492" s="268"/>
      <c r="H492" s="271">
        <v>8</v>
      </c>
      <c r="I492" s="272"/>
      <c r="J492" s="268"/>
      <c r="K492" s="268"/>
      <c r="L492" s="273"/>
      <c r="M492" s="274"/>
      <c r="N492" s="275"/>
      <c r="O492" s="275"/>
      <c r="P492" s="275"/>
      <c r="Q492" s="275"/>
      <c r="R492" s="275"/>
      <c r="S492" s="275"/>
      <c r="T492" s="276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77" t="s">
        <v>218</v>
      </c>
      <c r="AU492" s="277" t="s">
        <v>83</v>
      </c>
      <c r="AV492" s="15" t="s">
        <v>213</v>
      </c>
      <c r="AW492" s="15" t="s">
        <v>32</v>
      </c>
      <c r="AX492" s="15" t="s">
        <v>83</v>
      </c>
      <c r="AY492" s="277" t="s">
        <v>205</v>
      </c>
    </row>
    <row r="493" s="2" customFormat="1" ht="24.15" customHeight="1">
      <c r="A493" s="39"/>
      <c r="B493" s="40"/>
      <c r="C493" s="227" t="s">
        <v>653</v>
      </c>
      <c r="D493" s="227" t="s">
        <v>208</v>
      </c>
      <c r="E493" s="228" t="s">
        <v>3963</v>
      </c>
      <c r="F493" s="229" t="s">
        <v>3964</v>
      </c>
      <c r="G493" s="230" t="s">
        <v>3683</v>
      </c>
      <c r="H493" s="231">
        <v>4</v>
      </c>
      <c r="I493" s="232"/>
      <c r="J493" s="233">
        <f>ROUND(I493*H493,2)</f>
        <v>0</v>
      </c>
      <c r="K493" s="229" t="s">
        <v>1</v>
      </c>
      <c r="L493" s="45"/>
      <c r="M493" s="234" t="s">
        <v>1</v>
      </c>
      <c r="N493" s="235" t="s">
        <v>41</v>
      </c>
      <c r="O493" s="92"/>
      <c r="P493" s="236">
        <f>O493*H493</f>
        <v>0</v>
      </c>
      <c r="Q493" s="236">
        <v>0</v>
      </c>
      <c r="R493" s="236">
        <f>Q493*H493</f>
        <v>0</v>
      </c>
      <c r="S493" s="236">
        <v>0</v>
      </c>
      <c r="T493" s="237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38" t="s">
        <v>213</v>
      </c>
      <c r="AT493" s="238" t="s">
        <v>208</v>
      </c>
      <c r="AU493" s="238" t="s">
        <v>83</v>
      </c>
      <c r="AY493" s="18" t="s">
        <v>205</v>
      </c>
      <c r="BE493" s="239">
        <f>IF(N493="základní",J493,0)</f>
        <v>0</v>
      </c>
      <c r="BF493" s="239">
        <f>IF(N493="snížená",J493,0)</f>
        <v>0</v>
      </c>
      <c r="BG493" s="239">
        <f>IF(N493="zákl. přenesená",J493,0)</f>
        <v>0</v>
      </c>
      <c r="BH493" s="239">
        <f>IF(N493="sníž. přenesená",J493,0)</f>
        <v>0</v>
      </c>
      <c r="BI493" s="239">
        <f>IF(N493="nulová",J493,0)</f>
        <v>0</v>
      </c>
      <c r="BJ493" s="18" t="s">
        <v>83</v>
      </c>
      <c r="BK493" s="239">
        <f>ROUND(I493*H493,2)</f>
        <v>0</v>
      </c>
      <c r="BL493" s="18" t="s">
        <v>213</v>
      </c>
      <c r="BM493" s="238" t="s">
        <v>3965</v>
      </c>
    </row>
    <row r="494" s="14" customFormat="1">
      <c r="A494" s="14"/>
      <c r="B494" s="256"/>
      <c r="C494" s="257"/>
      <c r="D494" s="247" t="s">
        <v>218</v>
      </c>
      <c r="E494" s="258" t="s">
        <v>1</v>
      </c>
      <c r="F494" s="259" t="s">
        <v>213</v>
      </c>
      <c r="G494" s="257"/>
      <c r="H494" s="260">
        <v>4</v>
      </c>
      <c r="I494" s="261"/>
      <c r="J494" s="257"/>
      <c r="K494" s="257"/>
      <c r="L494" s="262"/>
      <c r="M494" s="263"/>
      <c r="N494" s="264"/>
      <c r="O494" s="264"/>
      <c r="P494" s="264"/>
      <c r="Q494" s="264"/>
      <c r="R494" s="264"/>
      <c r="S494" s="264"/>
      <c r="T494" s="265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66" t="s">
        <v>218</v>
      </c>
      <c r="AU494" s="266" t="s">
        <v>83</v>
      </c>
      <c r="AV494" s="14" t="s">
        <v>85</v>
      </c>
      <c r="AW494" s="14" t="s">
        <v>32</v>
      </c>
      <c r="AX494" s="14" t="s">
        <v>83</v>
      </c>
      <c r="AY494" s="266" t="s">
        <v>205</v>
      </c>
    </row>
    <row r="495" s="2" customFormat="1" ht="16.5" customHeight="1">
      <c r="A495" s="39"/>
      <c r="B495" s="40"/>
      <c r="C495" s="227" t="s">
        <v>660</v>
      </c>
      <c r="D495" s="227" t="s">
        <v>208</v>
      </c>
      <c r="E495" s="228" t="s">
        <v>3966</v>
      </c>
      <c r="F495" s="229" t="s">
        <v>3967</v>
      </c>
      <c r="G495" s="230" t="s">
        <v>3145</v>
      </c>
      <c r="H495" s="231">
        <v>1</v>
      </c>
      <c r="I495" s="232"/>
      <c r="J495" s="233">
        <f>ROUND(I495*H495,2)</f>
        <v>0</v>
      </c>
      <c r="K495" s="229" t="s">
        <v>1</v>
      </c>
      <c r="L495" s="45"/>
      <c r="M495" s="234" t="s">
        <v>1</v>
      </c>
      <c r="N495" s="235" t="s">
        <v>41</v>
      </c>
      <c r="O495" s="92"/>
      <c r="P495" s="236">
        <f>O495*H495</f>
        <v>0</v>
      </c>
      <c r="Q495" s="236">
        <v>0</v>
      </c>
      <c r="R495" s="236">
        <f>Q495*H495</f>
        <v>0</v>
      </c>
      <c r="S495" s="236">
        <v>0</v>
      </c>
      <c r="T495" s="237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38" t="s">
        <v>213</v>
      </c>
      <c r="AT495" s="238" t="s">
        <v>208</v>
      </c>
      <c r="AU495" s="238" t="s">
        <v>83</v>
      </c>
      <c r="AY495" s="18" t="s">
        <v>205</v>
      </c>
      <c r="BE495" s="239">
        <f>IF(N495="základní",J495,0)</f>
        <v>0</v>
      </c>
      <c r="BF495" s="239">
        <f>IF(N495="snížená",J495,0)</f>
        <v>0</v>
      </c>
      <c r="BG495" s="239">
        <f>IF(N495="zákl. přenesená",J495,0)</f>
        <v>0</v>
      </c>
      <c r="BH495" s="239">
        <f>IF(N495="sníž. přenesená",J495,0)</f>
        <v>0</v>
      </c>
      <c r="BI495" s="239">
        <f>IF(N495="nulová",J495,0)</f>
        <v>0</v>
      </c>
      <c r="BJ495" s="18" t="s">
        <v>83</v>
      </c>
      <c r="BK495" s="239">
        <f>ROUND(I495*H495,2)</f>
        <v>0</v>
      </c>
      <c r="BL495" s="18" t="s">
        <v>213</v>
      </c>
      <c r="BM495" s="238" t="s">
        <v>3968</v>
      </c>
    </row>
    <row r="496" s="13" customFormat="1">
      <c r="A496" s="13"/>
      <c r="B496" s="245"/>
      <c r="C496" s="246"/>
      <c r="D496" s="247" t="s">
        <v>218</v>
      </c>
      <c r="E496" s="248" t="s">
        <v>1</v>
      </c>
      <c r="F496" s="249" t="s">
        <v>3879</v>
      </c>
      <c r="G496" s="246"/>
      <c r="H496" s="248" t="s">
        <v>1</v>
      </c>
      <c r="I496" s="250"/>
      <c r="J496" s="246"/>
      <c r="K496" s="246"/>
      <c r="L496" s="251"/>
      <c r="M496" s="252"/>
      <c r="N496" s="253"/>
      <c r="O496" s="253"/>
      <c r="P496" s="253"/>
      <c r="Q496" s="253"/>
      <c r="R496" s="253"/>
      <c r="S496" s="253"/>
      <c r="T496" s="254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5" t="s">
        <v>218</v>
      </c>
      <c r="AU496" s="255" t="s">
        <v>83</v>
      </c>
      <c r="AV496" s="13" t="s">
        <v>83</v>
      </c>
      <c r="AW496" s="13" t="s">
        <v>32</v>
      </c>
      <c r="AX496" s="13" t="s">
        <v>76</v>
      </c>
      <c r="AY496" s="255" t="s">
        <v>205</v>
      </c>
    </row>
    <row r="497" s="13" customFormat="1">
      <c r="A497" s="13"/>
      <c r="B497" s="245"/>
      <c r="C497" s="246"/>
      <c r="D497" s="247" t="s">
        <v>218</v>
      </c>
      <c r="E497" s="248" t="s">
        <v>1</v>
      </c>
      <c r="F497" s="249" t="s">
        <v>222</v>
      </c>
      <c r="G497" s="246"/>
      <c r="H497" s="248" t="s">
        <v>1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5" t="s">
        <v>218</v>
      </c>
      <c r="AU497" s="255" t="s">
        <v>83</v>
      </c>
      <c r="AV497" s="13" t="s">
        <v>83</v>
      </c>
      <c r="AW497" s="13" t="s">
        <v>32</v>
      </c>
      <c r="AX497" s="13" t="s">
        <v>76</v>
      </c>
      <c r="AY497" s="255" t="s">
        <v>205</v>
      </c>
    </row>
    <row r="498" s="14" customFormat="1">
      <c r="A498" s="14"/>
      <c r="B498" s="256"/>
      <c r="C498" s="257"/>
      <c r="D498" s="247" t="s">
        <v>218</v>
      </c>
      <c r="E498" s="258" t="s">
        <v>1</v>
      </c>
      <c r="F498" s="259" t="s">
        <v>3969</v>
      </c>
      <c r="G498" s="257"/>
      <c r="H498" s="260">
        <v>1</v>
      </c>
      <c r="I498" s="261"/>
      <c r="J498" s="257"/>
      <c r="K498" s="257"/>
      <c r="L498" s="262"/>
      <c r="M498" s="263"/>
      <c r="N498" s="264"/>
      <c r="O498" s="264"/>
      <c r="P498" s="264"/>
      <c r="Q498" s="264"/>
      <c r="R498" s="264"/>
      <c r="S498" s="264"/>
      <c r="T498" s="265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66" t="s">
        <v>218</v>
      </c>
      <c r="AU498" s="266" t="s">
        <v>83</v>
      </c>
      <c r="AV498" s="14" t="s">
        <v>85</v>
      </c>
      <c r="AW498" s="14" t="s">
        <v>32</v>
      </c>
      <c r="AX498" s="14" t="s">
        <v>76</v>
      </c>
      <c r="AY498" s="266" t="s">
        <v>205</v>
      </c>
    </row>
    <row r="499" s="15" customFormat="1">
      <c r="A499" s="15"/>
      <c r="B499" s="267"/>
      <c r="C499" s="268"/>
      <c r="D499" s="247" t="s">
        <v>218</v>
      </c>
      <c r="E499" s="269" t="s">
        <v>1</v>
      </c>
      <c r="F499" s="270" t="s">
        <v>229</v>
      </c>
      <c r="G499" s="268"/>
      <c r="H499" s="271">
        <v>1</v>
      </c>
      <c r="I499" s="272"/>
      <c r="J499" s="268"/>
      <c r="K499" s="268"/>
      <c r="L499" s="273"/>
      <c r="M499" s="274"/>
      <c r="N499" s="275"/>
      <c r="O499" s="275"/>
      <c r="P499" s="275"/>
      <c r="Q499" s="275"/>
      <c r="R499" s="275"/>
      <c r="S499" s="275"/>
      <c r="T499" s="276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77" t="s">
        <v>218</v>
      </c>
      <c r="AU499" s="277" t="s">
        <v>83</v>
      </c>
      <c r="AV499" s="15" t="s">
        <v>213</v>
      </c>
      <c r="AW499" s="15" t="s">
        <v>32</v>
      </c>
      <c r="AX499" s="15" t="s">
        <v>83</v>
      </c>
      <c r="AY499" s="277" t="s">
        <v>205</v>
      </c>
    </row>
    <row r="500" s="12" customFormat="1" ht="25.92" customHeight="1">
      <c r="A500" s="12"/>
      <c r="B500" s="211"/>
      <c r="C500" s="212"/>
      <c r="D500" s="213" t="s">
        <v>75</v>
      </c>
      <c r="E500" s="214" t="s">
        <v>125</v>
      </c>
      <c r="F500" s="214" t="s">
        <v>126</v>
      </c>
      <c r="G500" s="212"/>
      <c r="H500" s="212"/>
      <c r="I500" s="215"/>
      <c r="J500" s="216">
        <f>BK500</f>
        <v>0</v>
      </c>
      <c r="K500" s="212"/>
      <c r="L500" s="217"/>
      <c r="M500" s="218"/>
      <c r="N500" s="219"/>
      <c r="O500" s="219"/>
      <c r="P500" s="220">
        <f>SUM(P501:P536)</f>
        <v>0</v>
      </c>
      <c r="Q500" s="219"/>
      <c r="R500" s="220">
        <f>SUM(R501:R536)</f>
        <v>0</v>
      </c>
      <c r="S500" s="219"/>
      <c r="T500" s="221">
        <f>SUM(T501:T536)</f>
        <v>0</v>
      </c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R500" s="222" t="s">
        <v>252</v>
      </c>
      <c r="AT500" s="223" t="s">
        <v>75</v>
      </c>
      <c r="AU500" s="223" t="s">
        <v>76</v>
      </c>
      <c r="AY500" s="222" t="s">
        <v>205</v>
      </c>
      <c r="BK500" s="224">
        <f>SUM(BK501:BK536)</f>
        <v>0</v>
      </c>
    </row>
    <row r="501" s="2" customFormat="1" ht="21.75" customHeight="1">
      <c r="A501" s="39"/>
      <c r="B501" s="40"/>
      <c r="C501" s="227" t="s">
        <v>669</v>
      </c>
      <c r="D501" s="227" t="s">
        <v>208</v>
      </c>
      <c r="E501" s="228" t="s">
        <v>3970</v>
      </c>
      <c r="F501" s="229" t="s">
        <v>3971</v>
      </c>
      <c r="G501" s="230" t="s">
        <v>3145</v>
      </c>
      <c r="H501" s="231">
        <v>1</v>
      </c>
      <c r="I501" s="232"/>
      <c r="J501" s="233">
        <f>ROUND(I501*H501,2)</f>
        <v>0</v>
      </c>
      <c r="K501" s="229" t="s">
        <v>1</v>
      </c>
      <c r="L501" s="45"/>
      <c r="M501" s="234" t="s">
        <v>1</v>
      </c>
      <c r="N501" s="235" t="s">
        <v>41</v>
      </c>
      <c r="O501" s="92"/>
      <c r="P501" s="236">
        <f>O501*H501</f>
        <v>0</v>
      </c>
      <c r="Q501" s="236">
        <v>0</v>
      </c>
      <c r="R501" s="236">
        <f>Q501*H501</f>
        <v>0</v>
      </c>
      <c r="S501" s="236">
        <v>0</v>
      </c>
      <c r="T501" s="237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38" t="s">
        <v>3662</v>
      </c>
      <c r="AT501" s="238" t="s">
        <v>208</v>
      </c>
      <c r="AU501" s="238" t="s">
        <v>83</v>
      </c>
      <c r="AY501" s="18" t="s">
        <v>205</v>
      </c>
      <c r="BE501" s="239">
        <f>IF(N501="základní",J501,0)</f>
        <v>0</v>
      </c>
      <c r="BF501" s="239">
        <f>IF(N501="snížená",J501,0)</f>
        <v>0</v>
      </c>
      <c r="BG501" s="239">
        <f>IF(N501="zákl. přenesená",J501,0)</f>
        <v>0</v>
      </c>
      <c r="BH501" s="239">
        <f>IF(N501="sníž. přenesená",J501,0)</f>
        <v>0</v>
      </c>
      <c r="BI501" s="239">
        <f>IF(N501="nulová",J501,0)</f>
        <v>0</v>
      </c>
      <c r="BJ501" s="18" t="s">
        <v>83</v>
      </c>
      <c r="BK501" s="239">
        <f>ROUND(I501*H501,2)</f>
        <v>0</v>
      </c>
      <c r="BL501" s="18" t="s">
        <v>3662</v>
      </c>
      <c r="BM501" s="238" t="s">
        <v>3972</v>
      </c>
    </row>
    <row r="502" s="13" customFormat="1">
      <c r="A502" s="13"/>
      <c r="B502" s="245"/>
      <c r="C502" s="246"/>
      <c r="D502" s="247" t="s">
        <v>218</v>
      </c>
      <c r="E502" s="248" t="s">
        <v>1</v>
      </c>
      <c r="F502" s="249" t="s">
        <v>3973</v>
      </c>
      <c r="G502" s="246"/>
      <c r="H502" s="248" t="s">
        <v>1</v>
      </c>
      <c r="I502" s="250"/>
      <c r="J502" s="246"/>
      <c r="K502" s="246"/>
      <c r="L502" s="251"/>
      <c r="M502" s="252"/>
      <c r="N502" s="253"/>
      <c r="O502" s="253"/>
      <c r="P502" s="253"/>
      <c r="Q502" s="253"/>
      <c r="R502" s="253"/>
      <c r="S502" s="253"/>
      <c r="T502" s="254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5" t="s">
        <v>218</v>
      </c>
      <c r="AU502" s="255" t="s">
        <v>83</v>
      </c>
      <c r="AV502" s="13" t="s">
        <v>83</v>
      </c>
      <c r="AW502" s="13" t="s">
        <v>32</v>
      </c>
      <c r="AX502" s="13" t="s">
        <v>76</v>
      </c>
      <c r="AY502" s="255" t="s">
        <v>205</v>
      </c>
    </row>
    <row r="503" s="13" customFormat="1">
      <c r="A503" s="13"/>
      <c r="B503" s="245"/>
      <c r="C503" s="246"/>
      <c r="D503" s="247" t="s">
        <v>218</v>
      </c>
      <c r="E503" s="248" t="s">
        <v>1</v>
      </c>
      <c r="F503" s="249" t="s">
        <v>3974</v>
      </c>
      <c r="G503" s="246"/>
      <c r="H503" s="248" t="s">
        <v>1</v>
      </c>
      <c r="I503" s="250"/>
      <c r="J503" s="246"/>
      <c r="K503" s="246"/>
      <c r="L503" s="251"/>
      <c r="M503" s="252"/>
      <c r="N503" s="253"/>
      <c r="O503" s="253"/>
      <c r="P503" s="253"/>
      <c r="Q503" s="253"/>
      <c r="R503" s="253"/>
      <c r="S503" s="253"/>
      <c r="T503" s="254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5" t="s">
        <v>218</v>
      </c>
      <c r="AU503" s="255" t="s">
        <v>83</v>
      </c>
      <c r="AV503" s="13" t="s">
        <v>83</v>
      </c>
      <c r="AW503" s="13" t="s">
        <v>32</v>
      </c>
      <c r="AX503" s="13" t="s">
        <v>76</v>
      </c>
      <c r="AY503" s="255" t="s">
        <v>205</v>
      </c>
    </row>
    <row r="504" s="13" customFormat="1">
      <c r="A504" s="13"/>
      <c r="B504" s="245"/>
      <c r="C504" s="246"/>
      <c r="D504" s="247" t="s">
        <v>218</v>
      </c>
      <c r="E504" s="248" t="s">
        <v>1</v>
      </c>
      <c r="F504" s="249" t="s">
        <v>3975</v>
      </c>
      <c r="G504" s="246"/>
      <c r="H504" s="248" t="s">
        <v>1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5" t="s">
        <v>218</v>
      </c>
      <c r="AU504" s="255" t="s">
        <v>83</v>
      </c>
      <c r="AV504" s="13" t="s">
        <v>83</v>
      </c>
      <c r="AW504" s="13" t="s">
        <v>32</v>
      </c>
      <c r="AX504" s="13" t="s">
        <v>76</v>
      </c>
      <c r="AY504" s="255" t="s">
        <v>205</v>
      </c>
    </row>
    <row r="505" s="14" customFormat="1">
      <c r="A505" s="14"/>
      <c r="B505" s="256"/>
      <c r="C505" s="257"/>
      <c r="D505" s="247" t="s">
        <v>218</v>
      </c>
      <c r="E505" s="258" t="s">
        <v>1</v>
      </c>
      <c r="F505" s="259" t="s">
        <v>83</v>
      </c>
      <c r="G505" s="257"/>
      <c r="H505" s="260">
        <v>1</v>
      </c>
      <c r="I505" s="261"/>
      <c r="J505" s="257"/>
      <c r="K505" s="257"/>
      <c r="L505" s="262"/>
      <c r="M505" s="263"/>
      <c r="N505" s="264"/>
      <c r="O505" s="264"/>
      <c r="P505" s="264"/>
      <c r="Q505" s="264"/>
      <c r="R505" s="264"/>
      <c r="S505" s="264"/>
      <c r="T505" s="265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66" t="s">
        <v>218</v>
      </c>
      <c r="AU505" s="266" t="s">
        <v>83</v>
      </c>
      <c r="AV505" s="14" t="s">
        <v>85</v>
      </c>
      <c r="AW505" s="14" t="s">
        <v>32</v>
      </c>
      <c r="AX505" s="14" t="s">
        <v>83</v>
      </c>
      <c r="AY505" s="266" t="s">
        <v>205</v>
      </c>
    </row>
    <row r="506" s="2" customFormat="1" ht="16.5" customHeight="1">
      <c r="A506" s="39"/>
      <c r="B506" s="40"/>
      <c r="C506" s="227" t="s">
        <v>675</v>
      </c>
      <c r="D506" s="227" t="s">
        <v>208</v>
      </c>
      <c r="E506" s="228" t="s">
        <v>3976</v>
      </c>
      <c r="F506" s="229" t="s">
        <v>3977</v>
      </c>
      <c r="G506" s="230" t="s">
        <v>3145</v>
      </c>
      <c r="H506" s="231">
        <v>1</v>
      </c>
      <c r="I506" s="232"/>
      <c r="J506" s="233">
        <f>ROUND(I506*H506,2)</f>
        <v>0</v>
      </c>
      <c r="K506" s="229" t="s">
        <v>1</v>
      </c>
      <c r="L506" s="45"/>
      <c r="M506" s="234" t="s">
        <v>1</v>
      </c>
      <c r="N506" s="235" t="s">
        <v>41</v>
      </c>
      <c r="O506" s="92"/>
      <c r="P506" s="236">
        <f>O506*H506</f>
        <v>0</v>
      </c>
      <c r="Q506" s="236">
        <v>0</v>
      </c>
      <c r="R506" s="236">
        <f>Q506*H506</f>
        <v>0</v>
      </c>
      <c r="S506" s="236">
        <v>0</v>
      </c>
      <c r="T506" s="237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38" t="s">
        <v>3662</v>
      </c>
      <c r="AT506" s="238" t="s">
        <v>208</v>
      </c>
      <c r="AU506" s="238" t="s">
        <v>83</v>
      </c>
      <c r="AY506" s="18" t="s">
        <v>205</v>
      </c>
      <c r="BE506" s="239">
        <f>IF(N506="základní",J506,0)</f>
        <v>0</v>
      </c>
      <c r="BF506" s="239">
        <f>IF(N506="snížená",J506,0)</f>
        <v>0</v>
      </c>
      <c r="BG506" s="239">
        <f>IF(N506="zákl. přenesená",J506,0)</f>
        <v>0</v>
      </c>
      <c r="BH506" s="239">
        <f>IF(N506="sníž. přenesená",J506,0)</f>
        <v>0</v>
      </c>
      <c r="BI506" s="239">
        <f>IF(N506="nulová",J506,0)</f>
        <v>0</v>
      </c>
      <c r="BJ506" s="18" t="s">
        <v>83</v>
      </c>
      <c r="BK506" s="239">
        <f>ROUND(I506*H506,2)</f>
        <v>0</v>
      </c>
      <c r="BL506" s="18" t="s">
        <v>3662</v>
      </c>
      <c r="BM506" s="238" t="s">
        <v>3978</v>
      </c>
    </row>
    <row r="507" s="13" customFormat="1">
      <c r="A507" s="13"/>
      <c r="B507" s="245"/>
      <c r="C507" s="246"/>
      <c r="D507" s="247" t="s">
        <v>218</v>
      </c>
      <c r="E507" s="248" t="s">
        <v>1</v>
      </c>
      <c r="F507" s="249" t="s">
        <v>3979</v>
      </c>
      <c r="G507" s="246"/>
      <c r="H507" s="248" t="s">
        <v>1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5" t="s">
        <v>218</v>
      </c>
      <c r="AU507" s="255" t="s">
        <v>83</v>
      </c>
      <c r="AV507" s="13" t="s">
        <v>83</v>
      </c>
      <c r="AW507" s="13" t="s">
        <v>32</v>
      </c>
      <c r="AX507" s="13" t="s">
        <v>76</v>
      </c>
      <c r="AY507" s="255" t="s">
        <v>205</v>
      </c>
    </row>
    <row r="508" s="13" customFormat="1">
      <c r="A508" s="13"/>
      <c r="B508" s="245"/>
      <c r="C508" s="246"/>
      <c r="D508" s="247" t="s">
        <v>218</v>
      </c>
      <c r="E508" s="248" t="s">
        <v>1</v>
      </c>
      <c r="F508" s="249" t="s">
        <v>222</v>
      </c>
      <c r="G508" s="246"/>
      <c r="H508" s="248" t="s">
        <v>1</v>
      </c>
      <c r="I508" s="250"/>
      <c r="J508" s="246"/>
      <c r="K508" s="246"/>
      <c r="L508" s="251"/>
      <c r="M508" s="252"/>
      <c r="N508" s="253"/>
      <c r="O508" s="253"/>
      <c r="P508" s="253"/>
      <c r="Q508" s="253"/>
      <c r="R508" s="253"/>
      <c r="S508" s="253"/>
      <c r="T508" s="254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5" t="s">
        <v>218</v>
      </c>
      <c r="AU508" s="255" t="s">
        <v>83</v>
      </c>
      <c r="AV508" s="13" t="s">
        <v>83</v>
      </c>
      <c r="AW508" s="13" t="s">
        <v>32</v>
      </c>
      <c r="AX508" s="13" t="s">
        <v>76</v>
      </c>
      <c r="AY508" s="255" t="s">
        <v>205</v>
      </c>
    </row>
    <row r="509" s="13" customFormat="1">
      <c r="A509" s="13"/>
      <c r="B509" s="245"/>
      <c r="C509" s="246"/>
      <c r="D509" s="247" t="s">
        <v>218</v>
      </c>
      <c r="E509" s="248" t="s">
        <v>1</v>
      </c>
      <c r="F509" s="249" t="s">
        <v>3980</v>
      </c>
      <c r="G509" s="246"/>
      <c r="H509" s="248" t="s">
        <v>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5" t="s">
        <v>218</v>
      </c>
      <c r="AU509" s="255" t="s">
        <v>83</v>
      </c>
      <c r="AV509" s="13" t="s">
        <v>83</v>
      </c>
      <c r="AW509" s="13" t="s">
        <v>32</v>
      </c>
      <c r="AX509" s="13" t="s">
        <v>76</v>
      </c>
      <c r="AY509" s="255" t="s">
        <v>205</v>
      </c>
    </row>
    <row r="510" s="13" customFormat="1">
      <c r="A510" s="13"/>
      <c r="B510" s="245"/>
      <c r="C510" s="246"/>
      <c r="D510" s="247" t="s">
        <v>218</v>
      </c>
      <c r="E510" s="248" t="s">
        <v>1</v>
      </c>
      <c r="F510" s="249" t="s">
        <v>3981</v>
      </c>
      <c r="G510" s="246"/>
      <c r="H510" s="248" t="s">
        <v>1</v>
      </c>
      <c r="I510" s="250"/>
      <c r="J510" s="246"/>
      <c r="K510" s="246"/>
      <c r="L510" s="251"/>
      <c r="M510" s="252"/>
      <c r="N510" s="253"/>
      <c r="O510" s="253"/>
      <c r="P510" s="253"/>
      <c r="Q510" s="253"/>
      <c r="R510" s="253"/>
      <c r="S510" s="253"/>
      <c r="T510" s="254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5" t="s">
        <v>218</v>
      </c>
      <c r="AU510" s="255" t="s">
        <v>83</v>
      </c>
      <c r="AV510" s="13" t="s">
        <v>83</v>
      </c>
      <c r="AW510" s="13" t="s">
        <v>32</v>
      </c>
      <c r="AX510" s="13" t="s">
        <v>76</v>
      </c>
      <c r="AY510" s="255" t="s">
        <v>205</v>
      </c>
    </row>
    <row r="511" s="13" customFormat="1">
      <c r="A511" s="13"/>
      <c r="B511" s="245"/>
      <c r="C511" s="246"/>
      <c r="D511" s="247" t="s">
        <v>218</v>
      </c>
      <c r="E511" s="248" t="s">
        <v>1</v>
      </c>
      <c r="F511" s="249" t="s">
        <v>3982</v>
      </c>
      <c r="G511" s="246"/>
      <c r="H511" s="248" t="s">
        <v>1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5" t="s">
        <v>218</v>
      </c>
      <c r="AU511" s="255" t="s">
        <v>83</v>
      </c>
      <c r="AV511" s="13" t="s">
        <v>83</v>
      </c>
      <c r="AW511" s="13" t="s">
        <v>32</v>
      </c>
      <c r="AX511" s="13" t="s">
        <v>76</v>
      </c>
      <c r="AY511" s="255" t="s">
        <v>205</v>
      </c>
    </row>
    <row r="512" s="14" customFormat="1">
      <c r="A512" s="14"/>
      <c r="B512" s="256"/>
      <c r="C512" s="257"/>
      <c r="D512" s="247" t="s">
        <v>218</v>
      </c>
      <c r="E512" s="258" t="s">
        <v>1</v>
      </c>
      <c r="F512" s="259" t="s">
        <v>83</v>
      </c>
      <c r="G512" s="257"/>
      <c r="H512" s="260">
        <v>1</v>
      </c>
      <c r="I512" s="261"/>
      <c r="J512" s="257"/>
      <c r="K512" s="257"/>
      <c r="L512" s="262"/>
      <c r="M512" s="263"/>
      <c r="N512" s="264"/>
      <c r="O512" s="264"/>
      <c r="P512" s="264"/>
      <c r="Q512" s="264"/>
      <c r="R512" s="264"/>
      <c r="S512" s="264"/>
      <c r="T512" s="265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66" t="s">
        <v>218</v>
      </c>
      <c r="AU512" s="266" t="s">
        <v>83</v>
      </c>
      <c r="AV512" s="14" t="s">
        <v>85</v>
      </c>
      <c r="AW512" s="14" t="s">
        <v>32</v>
      </c>
      <c r="AX512" s="14" t="s">
        <v>83</v>
      </c>
      <c r="AY512" s="266" t="s">
        <v>205</v>
      </c>
    </row>
    <row r="513" s="2" customFormat="1" ht="16.5" customHeight="1">
      <c r="A513" s="39"/>
      <c r="B513" s="40"/>
      <c r="C513" s="227" t="s">
        <v>681</v>
      </c>
      <c r="D513" s="227" t="s">
        <v>208</v>
      </c>
      <c r="E513" s="228" t="s">
        <v>3660</v>
      </c>
      <c r="F513" s="229" t="s">
        <v>3661</v>
      </c>
      <c r="G513" s="230" t="s">
        <v>3145</v>
      </c>
      <c r="H513" s="231">
        <v>1</v>
      </c>
      <c r="I513" s="232"/>
      <c r="J513" s="233">
        <f>ROUND(I513*H513,2)</f>
        <v>0</v>
      </c>
      <c r="K513" s="229" t="s">
        <v>1</v>
      </c>
      <c r="L513" s="45"/>
      <c r="M513" s="234" t="s">
        <v>1</v>
      </c>
      <c r="N513" s="235" t="s">
        <v>41</v>
      </c>
      <c r="O513" s="92"/>
      <c r="P513" s="236">
        <f>O513*H513</f>
        <v>0</v>
      </c>
      <c r="Q513" s="236">
        <v>0</v>
      </c>
      <c r="R513" s="236">
        <f>Q513*H513</f>
        <v>0</v>
      </c>
      <c r="S513" s="236">
        <v>0</v>
      </c>
      <c r="T513" s="237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38" t="s">
        <v>3662</v>
      </c>
      <c r="AT513" s="238" t="s">
        <v>208</v>
      </c>
      <c r="AU513" s="238" t="s">
        <v>83</v>
      </c>
      <c r="AY513" s="18" t="s">
        <v>205</v>
      </c>
      <c r="BE513" s="239">
        <f>IF(N513="základní",J513,0)</f>
        <v>0</v>
      </c>
      <c r="BF513" s="239">
        <f>IF(N513="snížená",J513,0)</f>
        <v>0</v>
      </c>
      <c r="BG513" s="239">
        <f>IF(N513="zákl. přenesená",J513,0)</f>
        <v>0</v>
      </c>
      <c r="BH513" s="239">
        <f>IF(N513="sníž. přenesená",J513,0)</f>
        <v>0</v>
      </c>
      <c r="BI513" s="239">
        <f>IF(N513="nulová",J513,0)</f>
        <v>0</v>
      </c>
      <c r="BJ513" s="18" t="s">
        <v>83</v>
      </c>
      <c r="BK513" s="239">
        <f>ROUND(I513*H513,2)</f>
        <v>0</v>
      </c>
      <c r="BL513" s="18" t="s">
        <v>3662</v>
      </c>
      <c r="BM513" s="238" t="s">
        <v>3983</v>
      </c>
    </row>
    <row r="514" s="13" customFormat="1">
      <c r="A514" s="13"/>
      <c r="B514" s="245"/>
      <c r="C514" s="246"/>
      <c r="D514" s="247" t="s">
        <v>218</v>
      </c>
      <c r="E514" s="248" t="s">
        <v>1</v>
      </c>
      <c r="F514" s="249" t="s">
        <v>3664</v>
      </c>
      <c r="G514" s="246"/>
      <c r="H514" s="248" t="s">
        <v>1</v>
      </c>
      <c r="I514" s="250"/>
      <c r="J514" s="246"/>
      <c r="K514" s="246"/>
      <c r="L514" s="251"/>
      <c r="M514" s="252"/>
      <c r="N514" s="253"/>
      <c r="O514" s="253"/>
      <c r="P514" s="253"/>
      <c r="Q514" s="253"/>
      <c r="R514" s="253"/>
      <c r="S514" s="253"/>
      <c r="T514" s="254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5" t="s">
        <v>218</v>
      </c>
      <c r="AU514" s="255" t="s">
        <v>83</v>
      </c>
      <c r="AV514" s="13" t="s">
        <v>83</v>
      </c>
      <c r="AW514" s="13" t="s">
        <v>32</v>
      </c>
      <c r="AX514" s="13" t="s">
        <v>76</v>
      </c>
      <c r="AY514" s="255" t="s">
        <v>205</v>
      </c>
    </row>
    <row r="515" s="13" customFormat="1">
      <c r="A515" s="13"/>
      <c r="B515" s="245"/>
      <c r="C515" s="246"/>
      <c r="D515" s="247" t="s">
        <v>218</v>
      </c>
      <c r="E515" s="248" t="s">
        <v>1</v>
      </c>
      <c r="F515" s="249" t="s">
        <v>3665</v>
      </c>
      <c r="G515" s="246"/>
      <c r="H515" s="248" t="s">
        <v>1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5" t="s">
        <v>218</v>
      </c>
      <c r="AU515" s="255" t="s">
        <v>83</v>
      </c>
      <c r="AV515" s="13" t="s">
        <v>83</v>
      </c>
      <c r="AW515" s="13" t="s">
        <v>32</v>
      </c>
      <c r="AX515" s="13" t="s">
        <v>76</v>
      </c>
      <c r="AY515" s="255" t="s">
        <v>205</v>
      </c>
    </row>
    <row r="516" s="13" customFormat="1">
      <c r="A516" s="13"/>
      <c r="B516" s="245"/>
      <c r="C516" s="246"/>
      <c r="D516" s="247" t="s">
        <v>218</v>
      </c>
      <c r="E516" s="248" t="s">
        <v>1</v>
      </c>
      <c r="F516" s="249" t="s">
        <v>3666</v>
      </c>
      <c r="G516" s="246"/>
      <c r="H516" s="248" t="s">
        <v>1</v>
      </c>
      <c r="I516" s="250"/>
      <c r="J516" s="246"/>
      <c r="K516" s="246"/>
      <c r="L516" s="251"/>
      <c r="M516" s="252"/>
      <c r="N516" s="253"/>
      <c r="O516" s="253"/>
      <c r="P516" s="253"/>
      <c r="Q516" s="253"/>
      <c r="R516" s="253"/>
      <c r="S516" s="253"/>
      <c r="T516" s="254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5" t="s">
        <v>218</v>
      </c>
      <c r="AU516" s="255" t="s">
        <v>83</v>
      </c>
      <c r="AV516" s="13" t="s">
        <v>83</v>
      </c>
      <c r="AW516" s="13" t="s">
        <v>32</v>
      </c>
      <c r="AX516" s="13" t="s">
        <v>76</v>
      </c>
      <c r="AY516" s="255" t="s">
        <v>205</v>
      </c>
    </row>
    <row r="517" s="13" customFormat="1">
      <c r="A517" s="13"/>
      <c r="B517" s="245"/>
      <c r="C517" s="246"/>
      <c r="D517" s="247" t="s">
        <v>218</v>
      </c>
      <c r="E517" s="248" t="s">
        <v>1</v>
      </c>
      <c r="F517" s="249" t="s">
        <v>3667</v>
      </c>
      <c r="G517" s="246"/>
      <c r="H517" s="248" t="s">
        <v>1</v>
      </c>
      <c r="I517" s="250"/>
      <c r="J517" s="246"/>
      <c r="K517" s="246"/>
      <c r="L517" s="251"/>
      <c r="M517" s="252"/>
      <c r="N517" s="253"/>
      <c r="O517" s="253"/>
      <c r="P517" s="253"/>
      <c r="Q517" s="253"/>
      <c r="R517" s="253"/>
      <c r="S517" s="253"/>
      <c r="T517" s="254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5" t="s">
        <v>218</v>
      </c>
      <c r="AU517" s="255" t="s">
        <v>83</v>
      </c>
      <c r="AV517" s="13" t="s">
        <v>83</v>
      </c>
      <c r="AW517" s="13" t="s">
        <v>32</v>
      </c>
      <c r="AX517" s="13" t="s">
        <v>76</v>
      </c>
      <c r="AY517" s="255" t="s">
        <v>205</v>
      </c>
    </row>
    <row r="518" s="13" customFormat="1">
      <c r="A518" s="13"/>
      <c r="B518" s="245"/>
      <c r="C518" s="246"/>
      <c r="D518" s="247" t="s">
        <v>218</v>
      </c>
      <c r="E518" s="248" t="s">
        <v>1</v>
      </c>
      <c r="F518" s="249" t="s">
        <v>3668</v>
      </c>
      <c r="G518" s="246"/>
      <c r="H518" s="248" t="s">
        <v>1</v>
      </c>
      <c r="I518" s="250"/>
      <c r="J518" s="246"/>
      <c r="K518" s="246"/>
      <c r="L518" s="251"/>
      <c r="M518" s="252"/>
      <c r="N518" s="253"/>
      <c r="O518" s="253"/>
      <c r="P518" s="253"/>
      <c r="Q518" s="253"/>
      <c r="R518" s="253"/>
      <c r="S518" s="253"/>
      <c r="T518" s="254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5" t="s">
        <v>218</v>
      </c>
      <c r="AU518" s="255" t="s">
        <v>83</v>
      </c>
      <c r="AV518" s="13" t="s">
        <v>83</v>
      </c>
      <c r="AW518" s="13" t="s">
        <v>32</v>
      </c>
      <c r="AX518" s="13" t="s">
        <v>76</v>
      </c>
      <c r="AY518" s="255" t="s">
        <v>205</v>
      </c>
    </row>
    <row r="519" s="13" customFormat="1">
      <c r="A519" s="13"/>
      <c r="B519" s="245"/>
      <c r="C519" s="246"/>
      <c r="D519" s="247" t="s">
        <v>218</v>
      </c>
      <c r="E519" s="248" t="s">
        <v>1</v>
      </c>
      <c r="F519" s="249" t="s">
        <v>3669</v>
      </c>
      <c r="G519" s="246"/>
      <c r="H519" s="248" t="s">
        <v>1</v>
      </c>
      <c r="I519" s="250"/>
      <c r="J519" s="246"/>
      <c r="K519" s="246"/>
      <c r="L519" s="251"/>
      <c r="M519" s="252"/>
      <c r="N519" s="253"/>
      <c r="O519" s="253"/>
      <c r="P519" s="253"/>
      <c r="Q519" s="253"/>
      <c r="R519" s="253"/>
      <c r="S519" s="253"/>
      <c r="T519" s="254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5" t="s">
        <v>218</v>
      </c>
      <c r="AU519" s="255" t="s">
        <v>83</v>
      </c>
      <c r="AV519" s="13" t="s">
        <v>83</v>
      </c>
      <c r="AW519" s="13" t="s">
        <v>32</v>
      </c>
      <c r="AX519" s="13" t="s">
        <v>76</v>
      </c>
      <c r="AY519" s="255" t="s">
        <v>205</v>
      </c>
    </row>
    <row r="520" s="13" customFormat="1">
      <c r="A520" s="13"/>
      <c r="B520" s="245"/>
      <c r="C520" s="246"/>
      <c r="D520" s="247" t="s">
        <v>218</v>
      </c>
      <c r="E520" s="248" t="s">
        <v>1</v>
      </c>
      <c r="F520" s="249" t="s">
        <v>3670</v>
      </c>
      <c r="G520" s="246"/>
      <c r="H520" s="248" t="s">
        <v>1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5" t="s">
        <v>218</v>
      </c>
      <c r="AU520" s="255" t="s">
        <v>83</v>
      </c>
      <c r="AV520" s="13" t="s">
        <v>83</v>
      </c>
      <c r="AW520" s="13" t="s">
        <v>32</v>
      </c>
      <c r="AX520" s="13" t="s">
        <v>76</v>
      </c>
      <c r="AY520" s="255" t="s">
        <v>205</v>
      </c>
    </row>
    <row r="521" s="13" customFormat="1">
      <c r="A521" s="13"/>
      <c r="B521" s="245"/>
      <c r="C521" s="246"/>
      <c r="D521" s="247" t="s">
        <v>218</v>
      </c>
      <c r="E521" s="248" t="s">
        <v>1</v>
      </c>
      <c r="F521" s="249" t="s">
        <v>3671</v>
      </c>
      <c r="G521" s="246"/>
      <c r="H521" s="248" t="s">
        <v>1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5" t="s">
        <v>218</v>
      </c>
      <c r="AU521" s="255" t="s">
        <v>83</v>
      </c>
      <c r="AV521" s="13" t="s">
        <v>83</v>
      </c>
      <c r="AW521" s="13" t="s">
        <v>32</v>
      </c>
      <c r="AX521" s="13" t="s">
        <v>76</v>
      </c>
      <c r="AY521" s="255" t="s">
        <v>205</v>
      </c>
    </row>
    <row r="522" s="13" customFormat="1">
      <c r="A522" s="13"/>
      <c r="B522" s="245"/>
      <c r="C522" s="246"/>
      <c r="D522" s="247" t="s">
        <v>218</v>
      </c>
      <c r="E522" s="248" t="s">
        <v>1</v>
      </c>
      <c r="F522" s="249" t="s">
        <v>3672</v>
      </c>
      <c r="G522" s="246"/>
      <c r="H522" s="248" t="s">
        <v>1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5" t="s">
        <v>218</v>
      </c>
      <c r="AU522" s="255" t="s">
        <v>83</v>
      </c>
      <c r="AV522" s="13" t="s">
        <v>83</v>
      </c>
      <c r="AW522" s="13" t="s">
        <v>32</v>
      </c>
      <c r="AX522" s="13" t="s">
        <v>76</v>
      </c>
      <c r="AY522" s="255" t="s">
        <v>205</v>
      </c>
    </row>
    <row r="523" s="14" customFormat="1">
      <c r="A523" s="14"/>
      <c r="B523" s="256"/>
      <c r="C523" s="257"/>
      <c r="D523" s="247" t="s">
        <v>218</v>
      </c>
      <c r="E523" s="258" t="s">
        <v>1</v>
      </c>
      <c r="F523" s="259" t="s">
        <v>83</v>
      </c>
      <c r="G523" s="257"/>
      <c r="H523" s="260">
        <v>1</v>
      </c>
      <c r="I523" s="261"/>
      <c r="J523" s="257"/>
      <c r="K523" s="257"/>
      <c r="L523" s="262"/>
      <c r="M523" s="263"/>
      <c r="N523" s="264"/>
      <c r="O523" s="264"/>
      <c r="P523" s="264"/>
      <c r="Q523" s="264"/>
      <c r="R523" s="264"/>
      <c r="S523" s="264"/>
      <c r="T523" s="265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66" t="s">
        <v>218</v>
      </c>
      <c r="AU523" s="266" t="s">
        <v>83</v>
      </c>
      <c r="AV523" s="14" t="s">
        <v>85</v>
      </c>
      <c r="AW523" s="14" t="s">
        <v>32</v>
      </c>
      <c r="AX523" s="14" t="s">
        <v>83</v>
      </c>
      <c r="AY523" s="266" t="s">
        <v>205</v>
      </c>
    </row>
    <row r="524" s="2" customFormat="1" ht="16.5" customHeight="1">
      <c r="A524" s="39"/>
      <c r="B524" s="40"/>
      <c r="C524" s="227" t="s">
        <v>688</v>
      </c>
      <c r="D524" s="227" t="s">
        <v>208</v>
      </c>
      <c r="E524" s="228" t="s">
        <v>3673</v>
      </c>
      <c r="F524" s="229" t="s">
        <v>3674</v>
      </c>
      <c r="G524" s="230" t="s">
        <v>3145</v>
      </c>
      <c r="H524" s="231">
        <v>1</v>
      </c>
      <c r="I524" s="232"/>
      <c r="J524" s="233">
        <f>ROUND(I524*H524,2)</f>
        <v>0</v>
      </c>
      <c r="K524" s="229" t="s">
        <v>212</v>
      </c>
      <c r="L524" s="45"/>
      <c r="M524" s="234" t="s">
        <v>1</v>
      </c>
      <c r="N524" s="235" t="s">
        <v>41</v>
      </c>
      <c r="O524" s="92"/>
      <c r="P524" s="236">
        <f>O524*H524</f>
        <v>0</v>
      </c>
      <c r="Q524" s="236">
        <v>0</v>
      </c>
      <c r="R524" s="236">
        <f>Q524*H524</f>
        <v>0</v>
      </c>
      <c r="S524" s="236">
        <v>0</v>
      </c>
      <c r="T524" s="237">
        <f>S524*H524</f>
        <v>0</v>
      </c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R524" s="238" t="s">
        <v>3662</v>
      </c>
      <c r="AT524" s="238" t="s">
        <v>208</v>
      </c>
      <c r="AU524" s="238" t="s">
        <v>83</v>
      </c>
      <c r="AY524" s="18" t="s">
        <v>205</v>
      </c>
      <c r="BE524" s="239">
        <f>IF(N524="základní",J524,0)</f>
        <v>0</v>
      </c>
      <c r="BF524" s="239">
        <f>IF(N524="snížená",J524,0)</f>
        <v>0</v>
      </c>
      <c r="BG524" s="239">
        <f>IF(N524="zákl. přenesená",J524,0)</f>
        <v>0</v>
      </c>
      <c r="BH524" s="239">
        <f>IF(N524="sníž. přenesená",J524,0)</f>
        <v>0</v>
      </c>
      <c r="BI524" s="239">
        <f>IF(N524="nulová",J524,0)</f>
        <v>0</v>
      </c>
      <c r="BJ524" s="18" t="s">
        <v>83</v>
      </c>
      <c r="BK524" s="239">
        <f>ROUND(I524*H524,2)</f>
        <v>0</v>
      </c>
      <c r="BL524" s="18" t="s">
        <v>3662</v>
      </c>
      <c r="BM524" s="238" t="s">
        <v>3984</v>
      </c>
    </row>
    <row r="525" s="2" customFormat="1">
      <c r="A525" s="39"/>
      <c r="B525" s="40"/>
      <c r="C525" s="41"/>
      <c r="D525" s="240" t="s">
        <v>216</v>
      </c>
      <c r="E525" s="41"/>
      <c r="F525" s="241" t="s">
        <v>3676</v>
      </c>
      <c r="G525" s="41"/>
      <c r="H525" s="41"/>
      <c r="I525" s="242"/>
      <c r="J525" s="41"/>
      <c r="K525" s="41"/>
      <c r="L525" s="45"/>
      <c r="M525" s="243"/>
      <c r="N525" s="244"/>
      <c r="O525" s="92"/>
      <c r="P525" s="92"/>
      <c r="Q525" s="92"/>
      <c r="R525" s="92"/>
      <c r="S525" s="92"/>
      <c r="T525" s="93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T525" s="18" t="s">
        <v>216</v>
      </c>
      <c r="AU525" s="18" t="s">
        <v>83</v>
      </c>
    </row>
    <row r="526" s="13" customFormat="1">
      <c r="A526" s="13"/>
      <c r="B526" s="245"/>
      <c r="C526" s="246"/>
      <c r="D526" s="247" t="s">
        <v>218</v>
      </c>
      <c r="E526" s="248" t="s">
        <v>1</v>
      </c>
      <c r="F526" s="249" t="s">
        <v>3677</v>
      </c>
      <c r="G526" s="246"/>
      <c r="H526" s="248" t="s">
        <v>1</v>
      </c>
      <c r="I526" s="250"/>
      <c r="J526" s="246"/>
      <c r="K526" s="246"/>
      <c r="L526" s="251"/>
      <c r="M526" s="252"/>
      <c r="N526" s="253"/>
      <c r="O526" s="253"/>
      <c r="P526" s="253"/>
      <c r="Q526" s="253"/>
      <c r="R526" s="253"/>
      <c r="S526" s="253"/>
      <c r="T526" s="254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5" t="s">
        <v>218</v>
      </c>
      <c r="AU526" s="255" t="s">
        <v>83</v>
      </c>
      <c r="AV526" s="13" t="s">
        <v>83</v>
      </c>
      <c r="AW526" s="13" t="s">
        <v>32</v>
      </c>
      <c r="AX526" s="13" t="s">
        <v>76</v>
      </c>
      <c r="AY526" s="255" t="s">
        <v>205</v>
      </c>
    </row>
    <row r="527" s="13" customFormat="1">
      <c r="A527" s="13"/>
      <c r="B527" s="245"/>
      <c r="C527" s="246"/>
      <c r="D527" s="247" t="s">
        <v>218</v>
      </c>
      <c r="E527" s="248" t="s">
        <v>1</v>
      </c>
      <c r="F527" s="249" t="s">
        <v>222</v>
      </c>
      <c r="G527" s="246"/>
      <c r="H527" s="248" t="s">
        <v>1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5" t="s">
        <v>218</v>
      </c>
      <c r="AU527" s="255" t="s">
        <v>83</v>
      </c>
      <c r="AV527" s="13" t="s">
        <v>83</v>
      </c>
      <c r="AW527" s="13" t="s">
        <v>32</v>
      </c>
      <c r="AX527" s="13" t="s">
        <v>76</v>
      </c>
      <c r="AY527" s="255" t="s">
        <v>205</v>
      </c>
    </row>
    <row r="528" s="13" customFormat="1">
      <c r="A528" s="13"/>
      <c r="B528" s="245"/>
      <c r="C528" s="246"/>
      <c r="D528" s="247" t="s">
        <v>218</v>
      </c>
      <c r="E528" s="248" t="s">
        <v>1</v>
      </c>
      <c r="F528" s="249" t="s">
        <v>3678</v>
      </c>
      <c r="G528" s="246"/>
      <c r="H528" s="248" t="s">
        <v>1</v>
      </c>
      <c r="I528" s="250"/>
      <c r="J528" s="246"/>
      <c r="K528" s="246"/>
      <c r="L528" s="251"/>
      <c r="M528" s="252"/>
      <c r="N528" s="253"/>
      <c r="O528" s="253"/>
      <c r="P528" s="253"/>
      <c r="Q528" s="253"/>
      <c r="R528" s="253"/>
      <c r="S528" s="253"/>
      <c r="T528" s="254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5" t="s">
        <v>218</v>
      </c>
      <c r="AU528" s="255" t="s">
        <v>83</v>
      </c>
      <c r="AV528" s="13" t="s">
        <v>83</v>
      </c>
      <c r="AW528" s="13" t="s">
        <v>32</v>
      </c>
      <c r="AX528" s="13" t="s">
        <v>76</v>
      </c>
      <c r="AY528" s="255" t="s">
        <v>205</v>
      </c>
    </row>
    <row r="529" s="13" customFormat="1">
      <c r="A529" s="13"/>
      <c r="B529" s="245"/>
      <c r="C529" s="246"/>
      <c r="D529" s="247" t="s">
        <v>218</v>
      </c>
      <c r="E529" s="248" t="s">
        <v>1</v>
      </c>
      <c r="F529" s="249" t="s">
        <v>3679</v>
      </c>
      <c r="G529" s="246"/>
      <c r="H529" s="248" t="s">
        <v>1</v>
      </c>
      <c r="I529" s="250"/>
      <c r="J529" s="246"/>
      <c r="K529" s="246"/>
      <c r="L529" s="251"/>
      <c r="M529" s="252"/>
      <c r="N529" s="253"/>
      <c r="O529" s="253"/>
      <c r="P529" s="253"/>
      <c r="Q529" s="253"/>
      <c r="R529" s="253"/>
      <c r="S529" s="253"/>
      <c r="T529" s="254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5" t="s">
        <v>218</v>
      </c>
      <c r="AU529" s="255" t="s">
        <v>83</v>
      </c>
      <c r="AV529" s="13" t="s">
        <v>83</v>
      </c>
      <c r="AW529" s="13" t="s">
        <v>32</v>
      </c>
      <c r="AX529" s="13" t="s">
        <v>76</v>
      </c>
      <c r="AY529" s="255" t="s">
        <v>205</v>
      </c>
    </row>
    <row r="530" s="14" customFormat="1">
      <c r="A530" s="14"/>
      <c r="B530" s="256"/>
      <c r="C530" s="257"/>
      <c r="D530" s="247" t="s">
        <v>218</v>
      </c>
      <c r="E530" s="258" t="s">
        <v>1</v>
      </c>
      <c r="F530" s="259" t="s">
        <v>83</v>
      </c>
      <c r="G530" s="257"/>
      <c r="H530" s="260">
        <v>1</v>
      </c>
      <c r="I530" s="261"/>
      <c r="J530" s="257"/>
      <c r="K530" s="257"/>
      <c r="L530" s="262"/>
      <c r="M530" s="263"/>
      <c r="N530" s="264"/>
      <c r="O530" s="264"/>
      <c r="P530" s="264"/>
      <c r="Q530" s="264"/>
      <c r="R530" s="264"/>
      <c r="S530" s="264"/>
      <c r="T530" s="265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66" t="s">
        <v>218</v>
      </c>
      <c r="AU530" s="266" t="s">
        <v>83</v>
      </c>
      <c r="AV530" s="14" t="s">
        <v>85</v>
      </c>
      <c r="AW530" s="14" t="s">
        <v>32</v>
      </c>
      <c r="AX530" s="14" t="s">
        <v>83</v>
      </c>
      <c r="AY530" s="266" t="s">
        <v>205</v>
      </c>
    </row>
    <row r="531" s="2" customFormat="1" ht="24.15" customHeight="1">
      <c r="A531" s="39"/>
      <c r="B531" s="40"/>
      <c r="C531" s="227" t="s">
        <v>697</v>
      </c>
      <c r="D531" s="227" t="s">
        <v>208</v>
      </c>
      <c r="E531" s="228" t="s">
        <v>3985</v>
      </c>
      <c r="F531" s="229" t="s">
        <v>3986</v>
      </c>
      <c r="G531" s="230" t="s">
        <v>933</v>
      </c>
      <c r="H531" s="231">
        <v>1</v>
      </c>
      <c r="I531" s="232"/>
      <c r="J531" s="233">
        <f>ROUND(I531*H531,2)</f>
        <v>0</v>
      </c>
      <c r="K531" s="229" t="s">
        <v>1</v>
      </c>
      <c r="L531" s="45"/>
      <c r="M531" s="234" t="s">
        <v>1</v>
      </c>
      <c r="N531" s="235" t="s">
        <v>41</v>
      </c>
      <c r="O531" s="92"/>
      <c r="P531" s="236">
        <f>O531*H531</f>
        <v>0</v>
      </c>
      <c r="Q531" s="236">
        <v>0</v>
      </c>
      <c r="R531" s="236">
        <f>Q531*H531</f>
        <v>0</v>
      </c>
      <c r="S531" s="236">
        <v>0</v>
      </c>
      <c r="T531" s="237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38" t="s">
        <v>213</v>
      </c>
      <c r="AT531" s="238" t="s">
        <v>208</v>
      </c>
      <c r="AU531" s="238" t="s">
        <v>83</v>
      </c>
      <c r="AY531" s="18" t="s">
        <v>205</v>
      </c>
      <c r="BE531" s="239">
        <f>IF(N531="základní",J531,0)</f>
        <v>0</v>
      </c>
      <c r="BF531" s="239">
        <f>IF(N531="snížená",J531,0)</f>
        <v>0</v>
      </c>
      <c r="BG531" s="239">
        <f>IF(N531="zákl. přenesená",J531,0)</f>
        <v>0</v>
      </c>
      <c r="BH531" s="239">
        <f>IF(N531="sníž. přenesená",J531,0)</f>
        <v>0</v>
      </c>
      <c r="BI531" s="239">
        <f>IF(N531="nulová",J531,0)</f>
        <v>0</v>
      </c>
      <c r="BJ531" s="18" t="s">
        <v>83</v>
      </c>
      <c r="BK531" s="239">
        <f>ROUND(I531*H531,2)</f>
        <v>0</v>
      </c>
      <c r="BL531" s="18" t="s">
        <v>213</v>
      </c>
      <c r="BM531" s="238" t="s">
        <v>3987</v>
      </c>
    </row>
    <row r="532" s="14" customFormat="1">
      <c r="A532" s="14"/>
      <c r="B532" s="256"/>
      <c r="C532" s="257"/>
      <c r="D532" s="247" t="s">
        <v>218</v>
      </c>
      <c r="E532" s="258" t="s">
        <v>1</v>
      </c>
      <c r="F532" s="259" t="s">
        <v>83</v>
      </c>
      <c r="G532" s="257"/>
      <c r="H532" s="260">
        <v>1</v>
      </c>
      <c r="I532" s="261"/>
      <c r="J532" s="257"/>
      <c r="K532" s="257"/>
      <c r="L532" s="262"/>
      <c r="M532" s="263"/>
      <c r="N532" s="264"/>
      <c r="O532" s="264"/>
      <c r="P532" s="264"/>
      <c r="Q532" s="264"/>
      <c r="R532" s="264"/>
      <c r="S532" s="264"/>
      <c r="T532" s="26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66" t="s">
        <v>218</v>
      </c>
      <c r="AU532" s="266" t="s">
        <v>83</v>
      </c>
      <c r="AV532" s="14" t="s">
        <v>85</v>
      </c>
      <c r="AW532" s="14" t="s">
        <v>32</v>
      </c>
      <c r="AX532" s="14" t="s">
        <v>83</v>
      </c>
      <c r="AY532" s="266" t="s">
        <v>205</v>
      </c>
    </row>
    <row r="533" s="2" customFormat="1" ht="16.5" customHeight="1">
      <c r="A533" s="39"/>
      <c r="B533" s="40"/>
      <c r="C533" s="227" t="s">
        <v>706</v>
      </c>
      <c r="D533" s="227" t="s">
        <v>208</v>
      </c>
      <c r="E533" s="228" t="s">
        <v>3988</v>
      </c>
      <c r="F533" s="229" t="s">
        <v>3989</v>
      </c>
      <c r="G533" s="230" t="s">
        <v>933</v>
      </c>
      <c r="H533" s="231">
        <v>1</v>
      </c>
      <c r="I533" s="232"/>
      <c r="J533" s="233">
        <f>ROUND(I533*H533,2)</f>
        <v>0</v>
      </c>
      <c r="K533" s="229" t="s">
        <v>1</v>
      </c>
      <c r="L533" s="45"/>
      <c r="M533" s="234" t="s">
        <v>1</v>
      </c>
      <c r="N533" s="235" t="s">
        <v>41</v>
      </c>
      <c r="O533" s="92"/>
      <c r="P533" s="236">
        <f>O533*H533</f>
        <v>0</v>
      </c>
      <c r="Q533" s="236">
        <v>0</v>
      </c>
      <c r="R533" s="236">
        <f>Q533*H533</f>
        <v>0</v>
      </c>
      <c r="S533" s="236">
        <v>0</v>
      </c>
      <c r="T533" s="237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38" t="s">
        <v>213</v>
      </c>
      <c r="AT533" s="238" t="s">
        <v>208</v>
      </c>
      <c r="AU533" s="238" t="s">
        <v>83</v>
      </c>
      <c r="AY533" s="18" t="s">
        <v>205</v>
      </c>
      <c r="BE533" s="239">
        <f>IF(N533="základní",J533,0)</f>
        <v>0</v>
      </c>
      <c r="BF533" s="239">
        <f>IF(N533="snížená",J533,0)</f>
        <v>0</v>
      </c>
      <c r="BG533" s="239">
        <f>IF(N533="zákl. přenesená",J533,0)</f>
        <v>0</v>
      </c>
      <c r="BH533" s="239">
        <f>IF(N533="sníž. přenesená",J533,0)</f>
        <v>0</v>
      </c>
      <c r="BI533" s="239">
        <f>IF(N533="nulová",J533,0)</f>
        <v>0</v>
      </c>
      <c r="BJ533" s="18" t="s">
        <v>83</v>
      </c>
      <c r="BK533" s="239">
        <f>ROUND(I533*H533,2)</f>
        <v>0</v>
      </c>
      <c r="BL533" s="18" t="s">
        <v>213</v>
      </c>
      <c r="BM533" s="238" t="s">
        <v>3990</v>
      </c>
    </row>
    <row r="534" s="14" customFormat="1">
      <c r="A534" s="14"/>
      <c r="B534" s="256"/>
      <c r="C534" s="257"/>
      <c r="D534" s="247" t="s">
        <v>218</v>
      </c>
      <c r="E534" s="258" t="s">
        <v>1</v>
      </c>
      <c r="F534" s="259" t="s">
        <v>83</v>
      </c>
      <c r="G534" s="257"/>
      <c r="H534" s="260">
        <v>1</v>
      </c>
      <c r="I534" s="261"/>
      <c r="J534" s="257"/>
      <c r="K534" s="257"/>
      <c r="L534" s="262"/>
      <c r="M534" s="263"/>
      <c r="N534" s="264"/>
      <c r="O534" s="264"/>
      <c r="P534" s="264"/>
      <c r="Q534" s="264"/>
      <c r="R534" s="264"/>
      <c r="S534" s="264"/>
      <c r="T534" s="265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66" t="s">
        <v>218</v>
      </c>
      <c r="AU534" s="266" t="s">
        <v>83</v>
      </c>
      <c r="AV534" s="14" t="s">
        <v>85</v>
      </c>
      <c r="AW534" s="14" t="s">
        <v>32</v>
      </c>
      <c r="AX534" s="14" t="s">
        <v>83</v>
      </c>
      <c r="AY534" s="266" t="s">
        <v>205</v>
      </c>
    </row>
    <row r="535" s="2" customFormat="1" ht="16.5" customHeight="1">
      <c r="A535" s="39"/>
      <c r="B535" s="40"/>
      <c r="C535" s="227" t="s">
        <v>711</v>
      </c>
      <c r="D535" s="227" t="s">
        <v>208</v>
      </c>
      <c r="E535" s="228" t="s">
        <v>3991</v>
      </c>
      <c r="F535" s="229" t="s">
        <v>3992</v>
      </c>
      <c r="G535" s="230" t="s">
        <v>933</v>
      </c>
      <c r="H535" s="231">
        <v>1</v>
      </c>
      <c r="I535" s="232"/>
      <c r="J535" s="233">
        <f>ROUND(I535*H535,2)</f>
        <v>0</v>
      </c>
      <c r="K535" s="229" t="s">
        <v>1</v>
      </c>
      <c r="L535" s="45"/>
      <c r="M535" s="234" t="s">
        <v>1</v>
      </c>
      <c r="N535" s="235" t="s">
        <v>41</v>
      </c>
      <c r="O535" s="92"/>
      <c r="P535" s="236">
        <f>O535*H535</f>
        <v>0</v>
      </c>
      <c r="Q535" s="236">
        <v>0</v>
      </c>
      <c r="R535" s="236">
        <f>Q535*H535</f>
        <v>0</v>
      </c>
      <c r="S535" s="236">
        <v>0</v>
      </c>
      <c r="T535" s="237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38" t="s">
        <v>213</v>
      </c>
      <c r="AT535" s="238" t="s">
        <v>208</v>
      </c>
      <c r="AU535" s="238" t="s">
        <v>83</v>
      </c>
      <c r="AY535" s="18" t="s">
        <v>205</v>
      </c>
      <c r="BE535" s="239">
        <f>IF(N535="základní",J535,0)</f>
        <v>0</v>
      </c>
      <c r="BF535" s="239">
        <f>IF(N535="snížená",J535,0)</f>
        <v>0</v>
      </c>
      <c r="BG535" s="239">
        <f>IF(N535="zákl. přenesená",J535,0)</f>
        <v>0</v>
      </c>
      <c r="BH535" s="239">
        <f>IF(N535="sníž. přenesená",J535,0)</f>
        <v>0</v>
      </c>
      <c r="BI535" s="239">
        <f>IF(N535="nulová",J535,0)</f>
        <v>0</v>
      </c>
      <c r="BJ535" s="18" t="s">
        <v>83</v>
      </c>
      <c r="BK535" s="239">
        <f>ROUND(I535*H535,2)</f>
        <v>0</v>
      </c>
      <c r="BL535" s="18" t="s">
        <v>213</v>
      </c>
      <c r="BM535" s="238" t="s">
        <v>3993</v>
      </c>
    </row>
    <row r="536" s="14" customFormat="1">
      <c r="A536" s="14"/>
      <c r="B536" s="256"/>
      <c r="C536" s="257"/>
      <c r="D536" s="247" t="s">
        <v>218</v>
      </c>
      <c r="E536" s="258" t="s">
        <v>1</v>
      </c>
      <c r="F536" s="259" t="s">
        <v>83</v>
      </c>
      <c r="G536" s="257"/>
      <c r="H536" s="260">
        <v>1</v>
      </c>
      <c r="I536" s="261"/>
      <c r="J536" s="257"/>
      <c r="K536" s="257"/>
      <c r="L536" s="262"/>
      <c r="M536" s="303"/>
      <c r="N536" s="304"/>
      <c r="O536" s="304"/>
      <c r="P536" s="304"/>
      <c r="Q536" s="304"/>
      <c r="R536" s="304"/>
      <c r="S536" s="304"/>
      <c r="T536" s="305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66" t="s">
        <v>218</v>
      </c>
      <c r="AU536" s="266" t="s">
        <v>83</v>
      </c>
      <c r="AV536" s="14" t="s">
        <v>85</v>
      </c>
      <c r="AW536" s="14" t="s">
        <v>32</v>
      </c>
      <c r="AX536" s="14" t="s">
        <v>83</v>
      </c>
      <c r="AY536" s="266" t="s">
        <v>205</v>
      </c>
    </row>
    <row r="537" s="2" customFormat="1" ht="6.96" customHeight="1">
      <c r="A537" s="39"/>
      <c r="B537" s="67"/>
      <c r="C537" s="68"/>
      <c r="D537" s="68"/>
      <c r="E537" s="68"/>
      <c r="F537" s="68"/>
      <c r="G537" s="68"/>
      <c r="H537" s="68"/>
      <c r="I537" s="68"/>
      <c r="J537" s="68"/>
      <c r="K537" s="68"/>
      <c r="L537" s="45"/>
      <c r="M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</sheetData>
  <sheetProtection sheet="1" autoFilter="0" formatColumns="0" formatRows="0" objects="1" scenarios="1" spinCount="100000" saltValue="2nbHSFeZi+2vqxkBgfsSHcVpxDGfh9UNopMFL8Q5w8hdnivdSsxAj27Po2lZtI2g1KcwCy5m+x37scN0IoaqIg==" hashValue="mT7YPyVpT7t8dq0q8rQhMj03harhHHvxs2iqRuDzIgHUvaStvRsuuyRUKJI6t7h1ukoFO1eRqRodanA5Y21kAg==" algorithmName="SHA-512" password="CC2B"/>
  <autoFilter ref="C136:K53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5:H125"/>
    <mergeCell ref="E127:H127"/>
    <mergeCell ref="E129:H129"/>
    <mergeCell ref="L2:V2"/>
  </mergeCells>
  <hyperlinks>
    <hyperlink ref="F146" r:id="rId1" display="https://podminky.urs.cz/item/CS_URS_2025_01/310235241"/>
    <hyperlink ref="F150" r:id="rId2" display="https://podminky.urs.cz/item/CS_URS_2025_01/977151111"/>
    <hyperlink ref="F155" r:id="rId3" display="https://podminky.urs.cz/item/CS_URS_2025_01/977151119"/>
    <hyperlink ref="F160" r:id="rId4" display="https://podminky.urs.cz/item/CS_URS_2025_01/997013211"/>
    <hyperlink ref="F164" r:id="rId5" display="https://podminky.urs.cz/item/CS_URS_2025_01/997013501"/>
    <hyperlink ref="F168" r:id="rId6" display="https://podminky.urs.cz/item/CS_URS_2025_01/997013509"/>
    <hyperlink ref="F173" r:id="rId7" display="https://podminky.urs.cz/item/CS_URS_2025_01/997013609"/>
    <hyperlink ref="F176" r:id="rId8" display="https://podminky.urs.cz/item/CS_URS_2025_01/998011008"/>
    <hyperlink ref="F189" r:id="rId9" display="https://podminky.urs.cz/item/CS_URS_2025_01/722232044"/>
    <hyperlink ref="F196" r:id="rId10" display="https://podminky.urs.cz/item/CS_URS_2025_01/998722111"/>
    <hyperlink ref="F214" r:id="rId11" display="https://podminky.urs.cz/item/CS_URS_2025_01/998732111"/>
    <hyperlink ref="F217" r:id="rId12" display="https://podminky.urs.cz/item/CS_URS_2025_01/733122222"/>
    <hyperlink ref="F227" r:id="rId13" display="https://podminky.urs.cz/item/CS_URS_2025_01/733122223"/>
    <hyperlink ref="F237" r:id="rId14" display="https://podminky.urs.cz/item/CS_URS_2025_01/733122224"/>
    <hyperlink ref="F247" r:id="rId15" display="https://podminky.urs.cz/item/CS_URS_2025_01/733122225"/>
    <hyperlink ref="F257" r:id="rId16" display="https://podminky.urs.cz/item/CS_URS_2025_01/733222302"/>
    <hyperlink ref="F276" r:id="rId17" display="https://podminky.urs.cz/item/CS_URS_2025_01/733811251"/>
    <hyperlink ref="F285" r:id="rId18" display="https://podminky.urs.cz/item/CS_URS_2025_01/733811252"/>
    <hyperlink ref="F292" r:id="rId19" display="https://podminky.urs.cz/item/CS_URS_2025_01/998733111"/>
    <hyperlink ref="F295" r:id="rId20" display="https://podminky.urs.cz/item/CS_URS_2025_01/734209113"/>
    <hyperlink ref="F303" r:id="rId21" display="https://podminky.urs.cz/item/CS_URS_2025_01/734261412"/>
    <hyperlink ref="F310" r:id="rId22" display="https://podminky.urs.cz/item/CS_URS_2025_01/734291123"/>
    <hyperlink ref="F317" r:id="rId23" display="https://podminky.urs.cz/item/CS_URS_2025_01/734291273"/>
    <hyperlink ref="F325" r:id="rId24" display="https://podminky.urs.cz/item/CS_URS_2025_01/735152251"/>
    <hyperlink ref="F333" r:id="rId25" display="https://podminky.urs.cz/item/CS_URS_2025_01/735152252"/>
    <hyperlink ref="F341" r:id="rId26" display="https://podminky.urs.cz/item/CS_URS_2025_01/735152256"/>
    <hyperlink ref="F349" r:id="rId27" display="https://podminky.urs.cz/item/CS_URS_2025_01/735152258"/>
    <hyperlink ref="F357" r:id="rId28" display="https://podminky.urs.cz/item/CS_URS_2025_01/735152599"/>
    <hyperlink ref="F365" r:id="rId29" display="https://podminky.urs.cz/item/CS_URS_2025_01/735152600"/>
    <hyperlink ref="F373" r:id="rId30" display="https://podminky.urs.cz/item/CS_URS_2025_01/735164512"/>
    <hyperlink ref="F382" r:id="rId31" display="https://podminky.urs.cz/item/CS_URS_2025_01/998735101"/>
    <hyperlink ref="F385" r:id="rId32" display="https://podminky.urs.cz/item/CS_URS_2025_01/736110201"/>
    <hyperlink ref="F392" r:id="rId33" display="https://podminky.urs.cz/item/CS_URS_2025_01/736110651"/>
    <hyperlink ref="F399" r:id="rId34" display="https://podminky.urs.cz/item/CS_URS_2025_01/736110652"/>
    <hyperlink ref="F406" r:id="rId35" display="https://podminky.urs.cz/item/CS_URS_2025_01/736110653"/>
    <hyperlink ref="F413" r:id="rId36" display="https://podminky.urs.cz/item/CS_URS_2025_01/736111008"/>
    <hyperlink ref="F420" r:id="rId37" display="https://podminky.urs.cz/item/CS_URS_2025_01/736111011"/>
    <hyperlink ref="F427" r:id="rId38" display="https://podminky.urs.cz/item/CS_URS_2025_01/736111103"/>
    <hyperlink ref="F434" r:id="rId39" display="https://podminky.urs.cz/item/CS_URS_2025_01/736111104"/>
    <hyperlink ref="F442" r:id="rId40" display="https://podminky.urs.cz/item/CS_URS_2025_01/741331075"/>
    <hyperlink ref="F452" r:id="rId41" display="https://podminky.urs.cz/item/CS_URS_2025_01/751791111"/>
    <hyperlink ref="F461" r:id="rId42" display="https://podminky.urs.cz/item/CS_URS_2025_01/751791114"/>
    <hyperlink ref="F470" r:id="rId43" display="https://podminky.urs.cz/item/CS_URS_2025_01/998741111"/>
    <hyperlink ref="F473" r:id="rId44" display="https://podminky.urs.cz/item/CS_URS_2025_01/468101421"/>
    <hyperlink ref="F478" r:id="rId45" display="https://podminky.urs.cz/item/CS_URS_2025_01/468101422"/>
    <hyperlink ref="F525" r:id="rId46" display="https://podminky.urs.cz/item/CS_URS_2025_01/065002000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47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102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1" customFormat="1" ht="12" customHeight="1">
      <c r="B8" s="21"/>
      <c r="D8" s="151" t="s">
        <v>129</v>
      </c>
      <c r="L8" s="21"/>
    </row>
    <row r="9" s="2" customFormat="1" ht="16.5" customHeight="1">
      <c r="A9" s="39"/>
      <c r="B9" s="45"/>
      <c r="C9" s="39"/>
      <c r="D9" s="39"/>
      <c r="E9" s="152" t="s">
        <v>130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131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3" t="s">
        <v>3994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12. 5. 2025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1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28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30</v>
      </c>
      <c r="E22" s="39"/>
      <c r="F22" s="39"/>
      <c r="G22" s="39"/>
      <c r="H22" s="39"/>
      <c r="I22" s="151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1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33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3995</v>
      </c>
      <c r="F26" s="39"/>
      <c r="G26" s="39"/>
      <c r="H26" s="39"/>
      <c r="I26" s="151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36</v>
      </c>
      <c r="E32" s="39"/>
      <c r="F32" s="39"/>
      <c r="G32" s="39"/>
      <c r="H32" s="39"/>
      <c r="I32" s="39"/>
      <c r="J32" s="161">
        <f>ROUND(J136,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38</v>
      </c>
      <c r="G34" s="39"/>
      <c r="H34" s="39"/>
      <c r="I34" s="162" t="s">
        <v>37</v>
      </c>
      <c r="J34" s="162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40</v>
      </c>
      <c r="E35" s="151" t="s">
        <v>41</v>
      </c>
      <c r="F35" s="164">
        <f>ROUND((SUM(BE136:BE301)),  2)</f>
        <v>0</v>
      </c>
      <c r="G35" s="39"/>
      <c r="H35" s="39"/>
      <c r="I35" s="165">
        <v>0.20999999999999999</v>
      </c>
      <c r="J35" s="164">
        <f>ROUND(((SUM(BE136:BE301))*I35),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42</v>
      </c>
      <c r="F36" s="164">
        <f>ROUND((SUM(BF136:BF301)),  2)</f>
        <v>0</v>
      </c>
      <c r="G36" s="39"/>
      <c r="H36" s="39"/>
      <c r="I36" s="165">
        <v>0.12</v>
      </c>
      <c r="J36" s="164">
        <f>ROUND(((SUM(BF136:BF301))*I36),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43</v>
      </c>
      <c r="F37" s="164">
        <f>ROUND((SUM(BG136:BG301)),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44</v>
      </c>
      <c r="F38" s="164">
        <f>ROUND((SUM(BH136:BH301)),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45</v>
      </c>
      <c r="F39" s="164">
        <f>ROUND((SUM(BI136:BI301)),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46</v>
      </c>
      <c r="E41" s="168"/>
      <c r="F41" s="168"/>
      <c r="G41" s="169" t="s">
        <v>47</v>
      </c>
      <c r="H41" s="170" t="s">
        <v>48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129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4" t="s">
        <v>130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131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 xml:space="preserve">D1.01.4c1 - Silnoproudé elektroinstalace 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Turnov</v>
      </c>
      <c r="G91" s="41"/>
      <c r="H91" s="41"/>
      <c r="I91" s="33" t="s">
        <v>22</v>
      </c>
      <c r="J91" s="80" t="str">
        <f>IF(J14="","",J14)</f>
        <v>12. 5. 2025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Město Turnov</v>
      </c>
      <c r="G93" s="41"/>
      <c r="H93" s="41"/>
      <c r="I93" s="33" t="s">
        <v>30</v>
      </c>
      <c r="J93" s="37" t="str">
        <f>E23</f>
        <v>Jan Hošek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Ing. Pour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J136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J137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161</v>
      </c>
      <c r="E100" s="197"/>
      <c r="F100" s="197"/>
      <c r="G100" s="197"/>
      <c r="H100" s="197"/>
      <c r="I100" s="197"/>
      <c r="J100" s="198">
        <f>J138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3996</v>
      </c>
      <c r="E101" s="197"/>
      <c r="F101" s="197"/>
      <c r="G101" s="197"/>
      <c r="H101" s="197"/>
      <c r="I101" s="197"/>
      <c r="J101" s="198">
        <f>J143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9"/>
      <c r="C102" s="190"/>
      <c r="D102" s="191" t="s">
        <v>168</v>
      </c>
      <c r="E102" s="192"/>
      <c r="F102" s="192"/>
      <c r="G102" s="192"/>
      <c r="H102" s="192"/>
      <c r="I102" s="192"/>
      <c r="J102" s="193">
        <f>J144</f>
        <v>0</v>
      </c>
      <c r="K102" s="190"/>
      <c r="L102" s="19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5"/>
      <c r="C103" s="134"/>
      <c r="D103" s="196" t="s">
        <v>3997</v>
      </c>
      <c r="E103" s="197"/>
      <c r="F103" s="197"/>
      <c r="G103" s="197"/>
      <c r="H103" s="197"/>
      <c r="I103" s="197"/>
      <c r="J103" s="198">
        <f>J145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5"/>
      <c r="C104" s="134"/>
      <c r="D104" s="196" t="s">
        <v>3998</v>
      </c>
      <c r="E104" s="197"/>
      <c r="F104" s="197"/>
      <c r="G104" s="197"/>
      <c r="H104" s="197"/>
      <c r="I104" s="197"/>
      <c r="J104" s="198">
        <f>J147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5"/>
      <c r="C105" s="134"/>
      <c r="D105" s="196" t="s">
        <v>3999</v>
      </c>
      <c r="E105" s="197"/>
      <c r="F105" s="197"/>
      <c r="G105" s="197"/>
      <c r="H105" s="197"/>
      <c r="I105" s="197"/>
      <c r="J105" s="198">
        <f>J158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5"/>
      <c r="C106" s="134"/>
      <c r="D106" s="196" t="s">
        <v>4000</v>
      </c>
      <c r="E106" s="197"/>
      <c r="F106" s="197"/>
      <c r="G106" s="197"/>
      <c r="H106" s="197"/>
      <c r="I106" s="197"/>
      <c r="J106" s="198">
        <f>J185</f>
        <v>0</v>
      </c>
      <c r="K106" s="134"/>
      <c r="L106" s="19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5"/>
      <c r="C107" s="134"/>
      <c r="D107" s="196" t="s">
        <v>4001</v>
      </c>
      <c r="E107" s="197"/>
      <c r="F107" s="197"/>
      <c r="G107" s="197"/>
      <c r="H107" s="197"/>
      <c r="I107" s="197"/>
      <c r="J107" s="198">
        <f>J206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5"/>
      <c r="C108" s="134"/>
      <c r="D108" s="196" t="s">
        <v>4002</v>
      </c>
      <c r="E108" s="197"/>
      <c r="F108" s="197"/>
      <c r="G108" s="197"/>
      <c r="H108" s="197"/>
      <c r="I108" s="197"/>
      <c r="J108" s="198">
        <f>J217</f>
        <v>0</v>
      </c>
      <c r="K108" s="134"/>
      <c r="L108" s="19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5"/>
      <c r="C109" s="134"/>
      <c r="D109" s="196" t="s">
        <v>4003</v>
      </c>
      <c r="E109" s="197"/>
      <c r="F109" s="197"/>
      <c r="G109" s="197"/>
      <c r="H109" s="197"/>
      <c r="I109" s="197"/>
      <c r="J109" s="198">
        <f>J253</f>
        <v>0</v>
      </c>
      <c r="K109" s="134"/>
      <c r="L109" s="19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5"/>
      <c r="C110" s="134"/>
      <c r="D110" s="196" t="s">
        <v>4004</v>
      </c>
      <c r="E110" s="197"/>
      <c r="F110" s="197"/>
      <c r="G110" s="197"/>
      <c r="H110" s="197"/>
      <c r="I110" s="197"/>
      <c r="J110" s="198">
        <f>J280</f>
        <v>0</v>
      </c>
      <c r="K110" s="134"/>
      <c r="L110" s="19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89"/>
      <c r="C111" s="190"/>
      <c r="D111" s="191" t="s">
        <v>3699</v>
      </c>
      <c r="E111" s="192"/>
      <c r="F111" s="192"/>
      <c r="G111" s="192"/>
      <c r="H111" s="192"/>
      <c r="I111" s="192"/>
      <c r="J111" s="193">
        <f>J288</f>
        <v>0</v>
      </c>
      <c r="K111" s="190"/>
      <c r="L111" s="194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95"/>
      <c r="C112" s="134"/>
      <c r="D112" s="196" t="s">
        <v>4005</v>
      </c>
      <c r="E112" s="197"/>
      <c r="F112" s="197"/>
      <c r="G112" s="197"/>
      <c r="H112" s="197"/>
      <c r="I112" s="197"/>
      <c r="J112" s="198">
        <f>J289</f>
        <v>0</v>
      </c>
      <c r="K112" s="134"/>
      <c r="L112" s="19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5"/>
      <c r="C113" s="134"/>
      <c r="D113" s="196" t="s">
        <v>4006</v>
      </c>
      <c r="E113" s="197"/>
      <c r="F113" s="197"/>
      <c r="G113" s="197"/>
      <c r="H113" s="197"/>
      <c r="I113" s="197"/>
      <c r="J113" s="198">
        <f>J291</f>
        <v>0</v>
      </c>
      <c r="K113" s="134"/>
      <c r="L113" s="19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5"/>
      <c r="C114" s="134"/>
      <c r="D114" s="196" t="s">
        <v>4007</v>
      </c>
      <c r="E114" s="197"/>
      <c r="F114" s="197"/>
      <c r="G114" s="197"/>
      <c r="H114" s="197"/>
      <c r="I114" s="197"/>
      <c r="J114" s="198">
        <f>J293</f>
        <v>0</v>
      </c>
      <c r="K114" s="134"/>
      <c r="L114" s="199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2" customFormat="1" ht="21.84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67"/>
      <c r="C116" s="68"/>
      <c r="D116" s="68"/>
      <c r="E116" s="68"/>
      <c r="F116" s="68"/>
      <c r="G116" s="68"/>
      <c r="H116" s="68"/>
      <c r="I116" s="68"/>
      <c r="J116" s="68"/>
      <c r="K116" s="68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20" s="2" customFormat="1" ht="6.96" customHeight="1">
      <c r="A120" s="39"/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4.96" customHeight="1">
      <c r="A121" s="39"/>
      <c r="B121" s="40"/>
      <c r="C121" s="24" t="s">
        <v>190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16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184" t="str">
        <f>E7</f>
        <v>Požární stanice pro jednotku dobrovolných hasičů Turnov</v>
      </c>
      <c r="F124" s="33"/>
      <c r="G124" s="33"/>
      <c r="H124" s="33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" customFormat="1" ht="12" customHeight="1">
      <c r="B125" s="22"/>
      <c r="C125" s="33" t="s">
        <v>129</v>
      </c>
      <c r="D125" s="23"/>
      <c r="E125" s="23"/>
      <c r="F125" s="23"/>
      <c r="G125" s="23"/>
      <c r="H125" s="23"/>
      <c r="I125" s="23"/>
      <c r="J125" s="23"/>
      <c r="K125" s="23"/>
      <c r="L125" s="21"/>
    </row>
    <row r="126" s="2" customFormat="1" ht="16.5" customHeight="1">
      <c r="A126" s="39"/>
      <c r="B126" s="40"/>
      <c r="C126" s="41"/>
      <c r="D126" s="41"/>
      <c r="E126" s="184" t="s">
        <v>130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131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6.5" customHeight="1">
      <c r="A128" s="39"/>
      <c r="B128" s="40"/>
      <c r="C128" s="41"/>
      <c r="D128" s="41"/>
      <c r="E128" s="77" t="str">
        <f>E11</f>
        <v xml:space="preserve">D1.01.4c1 - Silnoproudé elektroinstalace </v>
      </c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20</v>
      </c>
      <c r="D130" s="41"/>
      <c r="E130" s="41"/>
      <c r="F130" s="28" t="str">
        <f>F14</f>
        <v>Turnov</v>
      </c>
      <c r="G130" s="41"/>
      <c r="H130" s="41"/>
      <c r="I130" s="33" t="s">
        <v>22</v>
      </c>
      <c r="J130" s="80" t="str">
        <f>IF(J14="","",J14)</f>
        <v>12. 5. 2025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24</v>
      </c>
      <c r="D132" s="41"/>
      <c r="E132" s="41"/>
      <c r="F132" s="28" t="str">
        <f>E17</f>
        <v>Město Turnov</v>
      </c>
      <c r="G132" s="41"/>
      <c r="H132" s="41"/>
      <c r="I132" s="33" t="s">
        <v>30</v>
      </c>
      <c r="J132" s="37" t="str">
        <f>E23</f>
        <v>Jan Hošek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28</v>
      </c>
      <c r="D133" s="41"/>
      <c r="E133" s="41"/>
      <c r="F133" s="28" t="str">
        <f>IF(E20="","",E20)</f>
        <v>Vyplň údaj</v>
      </c>
      <c r="G133" s="41"/>
      <c r="H133" s="41"/>
      <c r="I133" s="33" t="s">
        <v>33</v>
      </c>
      <c r="J133" s="37" t="str">
        <f>E26</f>
        <v>Ing. Pour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0.32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11" customFormat="1" ht="29.28" customHeight="1">
      <c r="A135" s="200"/>
      <c r="B135" s="201"/>
      <c r="C135" s="202" t="s">
        <v>191</v>
      </c>
      <c r="D135" s="203" t="s">
        <v>61</v>
      </c>
      <c r="E135" s="203" t="s">
        <v>57</v>
      </c>
      <c r="F135" s="203" t="s">
        <v>58</v>
      </c>
      <c r="G135" s="203" t="s">
        <v>192</v>
      </c>
      <c r="H135" s="203" t="s">
        <v>193</v>
      </c>
      <c r="I135" s="203" t="s">
        <v>194</v>
      </c>
      <c r="J135" s="203" t="s">
        <v>135</v>
      </c>
      <c r="K135" s="204" t="s">
        <v>195</v>
      </c>
      <c r="L135" s="205"/>
      <c r="M135" s="101" t="s">
        <v>1</v>
      </c>
      <c r="N135" s="102" t="s">
        <v>40</v>
      </c>
      <c r="O135" s="102" t="s">
        <v>196</v>
      </c>
      <c r="P135" s="102" t="s">
        <v>197</v>
      </c>
      <c r="Q135" s="102" t="s">
        <v>198</v>
      </c>
      <c r="R135" s="102" t="s">
        <v>199</v>
      </c>
      <c r="S135" s="102" t="s">
        <v>200</v>
      </c>
      <c r="T135" s="103" t="s">
        <v>201</v>
      </c>
      <c r="U135" s="200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200"/>
    </row>
    <row r="136" s="2" customFormat="1" ht="22.8" customHeight="1">
      <c r="A136" s="39"/>
      <c r="B136" s="40"/>
      <c r="C136" s="108" t="s">
        <v>202</v>
      </c>
      <c r="D136" s="41"/>
      <c r="E136" s="41"/>
      <c r="F136" s="41"/>
      <c r="G136" s="41"/>
      <c r="H136" s="41"/>
      <c r="I136" s="41"/>
      <c r="J136" s="206">
        <f>BK136</f>
        <v>0</v>
      </c>
      <c r="K136" s="41"/>
      <c r="L136" s="45"/>
      <c r="M136" s="104"/>
      <c r="N136" s="207"/>
      <c r="O136" s="105"/>
      <c r="P136" s="208">
        <f>P137+P144+P288</f>
        <v>0</v>
      </c>
      <c r="Q136" s="105"/>
      <c r="R136" s="208">
        <f>R137+R144+R288</f>
        <v>0</v>
      </c>
      <c r="S136" s="105"/>
      <c r="T136" s="209">
        <f>T137+T144+T288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75</v>
      </c>
      <c r="AU136" s="18" t="s">
        <v>137</v>
      </c>
      <c r="BK136" s="210">
        <f>BK137+BK144+BK288</f>
        <v>0</v>
      </c>
    </row>
    <row r="137" s="12" customFormat="1" ht="25.92" customHeight="1">
      <c r="A137" s="12"/>
      <c r="B137" s="211"/>
      <c r="C137" s="212"/>
      <c r="D137" s="213" t="s">
        <v>75</v>
      </c>
      <c r="E137" s="214" t="s">
        <v>203</v>
      </c>
      <c r="F137" s="214" t="s">
        <v>204</v>
      </c>
      <c r="G137" s="212"/>
      <c r="H137" s="212"/>
      <c r="I137" s="215"/>
      <c r="J137" s="216">
        <f>BK137</f>
        <v>0</v>
      </c>
      <c r="K137" s="212"/>
      <c r="L137" s="217"/>
      <c r="M137" s="218"/>
      <c r="N137" s="219"/>
      <c r="O137" s="219"/>
      <c r="P137" s="220">
        <f>P138+P143</f>
        <v>0</v>
      </c>
      <c r="Q137" s="219"/>
      <c r="R137" s="220">
        <f>R138+R143</f>
        <v>0</v>
      </c>
      <c r="S137" s="219"/>
      <c r="T137" s="221">
        <f>T138+T143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2" t="s">
        <v>83</v>
      </c>
      <c r="AT137" s="223" t="s">
        <v>75</v>
      </c>
      <c r="AU137" s="223" t="s">
        <v>76</v>
      </c>
      <c r="AY137" s="222" t="s">
        <v>205</v>
      </c>
      <c r="BK137" s="224">
        <f>BK138+BK143</f>
        <v>0</v>
      </c>
    </row>
    <row r="138" s="12" customFormat="1" ht="22.8" customHeight="1">
      <c r="A138" s="12"/>
      <c r="B138" s="211"/>
      <c r="C138" s="212"/>
      <c r="D138" s="213" t="s">
        <v>75</v>
      </c>
      <c r="E138" s="225" t="s">
        <v>282</v>
      </c>
      <c r="F138" s="225" t="s">
        <v>1293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SUM(P139:P142)</f>
        <v>0</v>
      </c>
      <c r="Q138" s="219"/>
      <c r="R138" s="220">
        <f>SUM(R139:R142)</f>
        <v>0</v>
      </c>
      <c r="S138" s="219"/>
      <c r="T138" s="221">
        <f>SUM(T139:T142)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83</v>
      </c>
      <c r="AT138" s="223" t="s">
        <v>75</v>
      </c>
      <c r="AU138" s="223" t="s">
        <v>83</v>
      </c>
      <c r="AY138" s="222" t="s">
        <v>205</v>
      </c>
      <c r="BK138" s="224">
        <f>SUM(BK139:BK142)</f>
        <v>0</v>
      </c>
    </row>
    <row r="139" s="2" customFormat="1" ht="24.15" customHeight="1">
      <c r="A139" s="39"/>
      <c r="B139" s="40"/>
      <c r="C139" s="227" t="s">
        <v>83</v>
      </c>
      <c r="D139" s="227" t="s">
        <v>208</v>
      </c>
      <c r="E139" s="228" t="s">
        <v>4008</v>
      </c>
      <c r="F139" s="229" t="s">
        <v>4009</v>
      </c>
      <c r="G139" s="230" t="s">
        <v>547</v>
      </c>
      <c r="H139" s="231">
        <v>136</v>
      </c>
      <c r="I139" s="232"/>
      <c r="J139" s="233">
        <f>ROUND(I139*H139,2)</f>
        <v>0</v>
      </c>
      <c r="K139" s="229" t="s">
        <v>1</v>
      </c>
      <c r="L139" s="45"/>
      <c r="M139" s="234" t="s">
        <v>1</v>
      </c>
      <c r="N139" s="235" t="s">
        <v>41</v>
      </c>
      <c r="O139" s="92"/>
      <c r="P139" s="236">
        <f>O139*H139</f>
        <v>0</v>
      </c>
      <c r="Q139" s="236">
        <v>0</v>
      </c>
      <c r="R139" s="236">
        <f>Q139*H139</f>
        <v>0</v>
      </c>
      <c r="S139" s="236">
        <v>0</v>
      </c>
      <c r="T139" s="237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8" t="s">
        <v>213</v>
      </c>
      <c r="AT139" s="238" t="s">
        <v>208</v>
      </c>
      <c r="AU139" s="238" t="s">
        <v>85</v>
      </c>
      <c r="AY139" s="18" t="s">
        <v>205</v>
      </c>
      <c r="BE139" s="239">
        <f>IF(N139="základní",J139,0)</f>
        <v>0</v>
      </c>
      <c r="BF139" s="239">
        <f>IF(N139="snížená",J139,0)</f>
        <v>0</v>
      </c>
      <c r="BG139" s="239">
        <f>IF(N139="zákl. přenesená",J139,0)</f>
        <v>0</v>
      </c>
      <c r="BH139" s="239">
        <f>IF(N139="sníž. přenesená",J139,0)</f>
        <v>0</v>
      </c>
      <c r="BI139" s="239">
        <f>IF(N139="nulová",J139,0)</f>
        <v>0</v>
      </c>
      <c r="BJ139" s="18" t="s">
        <v>83</v>
      </c>
      <c r="BK139" s="239">
        <f>ROUND(I139*H139,2)</f>
        <v>0</v>
      </c>
      <c r="BL139" s="18" t="s">
        <v>213</v>
      </c>
      <c r="BM139" s="238" t="s">
        <v>85</v>
      </c>
    </row>
    <row r="140" s="2" customFormat="1" ht="24.15" customHeight="1">
      <c r="A140" s="39"/>
      <c r="B140" s="40"/>
      <c r="C140" s="227" t="s">
        <v>85</v>
      </c>
      <c r="D140" s="227" t="s">
        <v>208</v>
      </c>
      <c r="E140" s="228" t="s">
        <v>4010</v>
      </c>
      <c r="F140" s="229" t="s">
        <v>4011</v>
      </c>
      <c r="G140" s="230" t="s">
        <v>547</v>
      </c>
      <c r="H140" s="231">
        <v>562</v>
      </c>
      <c r="I140" s="232"/>
      <c r="J140" s="233">
        <f>ROUND(I140*H140,2)</f>
        <v>0</v>
      </c>
      <c r="K140" s="229" t="s">
        <v>1</v>
      </c>
      <c r="L140" s="45"/>
      <c r="M140" s="234" t="s">
        <v>1</v>
      </c>
      <c r="N140" s="235" t="s">
        <v>41</v>
      </c>
      <c r="O140" s="92"/>
      <c r="P140" s="236">
        <f>O140*H140</f>
        <v>0</v>
      </c>
      <c r="Q140" s="236">
        <v>0</v>
      </c>
      <c r="R140" s="236">
        <f>Q140*H140</f>
        <v>0</v>
      </c>
      <c r="S140" s="236">
        <v>0</v>
      </c>
      <c r="T140" s="237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8" t="s">
        <v>213</v>
      </c>
      <c r="AT140" s="238" t="s">
        <v>208</v>
      </c>
      <c r="AU140" s="238" t="s">
        <v>85</v>
      </c>
      <c r="AY140" s="18" t="s">
        <v>205</v>
      </c>
      <c r="BE140" s="239">
        <f>IF(N140="základní",J140,0)</f>
        <v>0</v>
      </c>
      <c r="BF140" s="239">
        <f>IF(N140="snížená",J140,0)</f>
        <v>0</v>
      </c>
      <c r="BG140" s="239">
        <f>IF(N140="zákl. přenesená",J140,0)</f>
        <v>0</v>
      </c>
      <c r="BH140" s="239">
        <f>IF(N140="sníž. přenesená",J140,0)</f>
        <v>0</v>
      </c>
      <c r="BI140" s="239">
        <f>IF(N140="nulová",J140,0)</f>
        <v>0</v>
      </c>
      <c r="BJ140" s="18" t="s">
        <v>83</v>
      </c>
      <c r="BK140" s="239">
        <f>ROUND(I140*H140,2)</f>
        <v>0</v>
      </c>
      <c r="BL140" s="18" t="s">
        <v>213</v>
      </c>
      <c r="BM140" s="238" t="s">
        <v>213</v>
      </c>
    </row>
    <row r="141" s="2" customFormat="1" ht="21.75" customHeight="1">
      <c r="A141" s="39"/>
      <c r="B141" s="40"/>
      <c r="C141" s="227" t="s">
        <v>214</v>
      </c>
      <c r="D141" s="227" t="s">
        <v>208</v>
      </c>
      <c r="E141" s="228" t="s">
        <v>4012</v>
      </c>
      <c r="F141" s="229" t="s">
        <v>4013</v>
      </c>
      <c r="G141" s="230" t="s">
        <v>255</v>
      </c>
      <c r="H141" s="231">
        <v>1250</v>
      </c>
      <c r="I141" s="232"/>
      <c r="J141" s="233">
        <f>ROUND(I141*H141,2)</f>
        <v>0</v>
      </c>
      <c r="K141" s="229" t="s">
        <v>1</v>
      </c>
      <c r="L141" s="45"/>
      <c r="M141" s="234" t="s">
        <v>1</v>
      </c>
      <c r="N141" s="235" t="s">
        <v>41</v>
      </c>
      <c r="O141" s="92"/>
      <c r="P141" s="236">
        <f>O141*H141</f>
        <v>0</v>
      </c>
      <c r="Q141" s="236">
        <v>0</v>
      </c>
      <c r="R141" s="236">
        <f>Q141*H141</f>
        <v>0</v>
      </c>
      <c r="S141" s="236">
        <v>0</v>
      </c>
      <c r="T141" s="237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8" t="s">
        <v>213</v>
      </c>
      <c r="AT141" s="238" t="s">
        <v>208</v>
      </c>
      <c r="AU141" s="238" t="s">
        <v>85</v>
      </c>
      <c r="AY141" s="18" t="s">
        <v>205</v>
      </c>
      <c r="BE141" s="239">
        <f>IF(N141="základní",J141,0)</f>
        <v>0</v>
      </c>
      <c r="BF141" s="239">
        <f>IF(N141="snížená",J141,0)</f>
        <v>0</v>
      </c>
      <c r="BG141" s="239">
        <f>IF(N141="zákl. přenesená",J141,0)</f>
        <v>0</v>
      </c>
      <c r="BH141" s="239">
        <f>IF(N141="sníž. přenesená",J141,0)</f>
        <v>0</v>
      </c>
      <c r="BI141" s="239">
        <f>IF(N141="nulová",J141,0)</f>
        <v>0</v>
      </c>
      <c r="BJ141" s="18" t="s">
        <v>83</v>
      </c>
      <c r="BK141" s="239">
        <f>ROUND(I141*H141,2)</f>
        <v>0</v>
      </c>
      <c r="BL141" s="18" t="s">
        <v>213</v>
      </c>
      <c r="BM141" s="238" t="s">
        <v>260</v>
      </c>
    </row>
    <row r="142" s="2" customFormat="1" ht="21.75" customHeight="1">
      <c r="A142" s="39"/>
      <c r="B142" s="40"/>
      <c r="C142" s="227" t="s">
        <v>213</v>
      </c>
      <c r="D142" s="227" t="s">
        <v>208</v>
      </c>
      <c r="E142" s="228" t="s">
        <v>4014</v>
      </c>
      <c r="F142" s="229" t="s">
        <v>4015</v>
      </c>
      <c r="G142" s="230" t="s">
        <v>255</v>
      </c>
      <c r="H142" s="231">
        <v>280</v>
      </c>
      <c r="I142" s="232"/>
      <c r="J142" s="233">
        <f>ROUND(I142*H142,2)</f>
        <v>0</v>
      </c>
      <c r="K142" s="229" t="s">
        <v>1</v>
      </c>
      <c r="L142" s="45"/>
      <c r="M142" s="234" t="s">
        <v>1</v>
      </c>
      <c r="N142" s="235" t="s">
        <v>41</v>
      </c>
      <c r="O142" s="92"/>
      <c r="P142" s="236">
        <f>O142*H142</f>
        <v>0</v>
      </c>
      <c r="Q142" s="236">
        <v>0</v>
      </c>
      <c r="R142" s="236">
        <f>Q142*H142</f>
        <v>0</v>
      </c>
      <c r="S142" s="236">
        <v>0</v>
      </c>
      <c r="T142" s="237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8" t="s">
        <v>213</v>
      </c>
      <c r="AT142" s="238" t="s">
        <v>208</v>
      </c>
      <c r="AU142" s="238" t="s">
        <v>85</v>
      </c>
      <c r="AY142" s="18" t="s">
        <v>205</v>
      </c>
      <c r="BE142" s="239">
        <f>IF(N142="základní",J142,0)</f>
        <v>0</v>
      </c>
      <c r="BF142" s="239">
        <f>IF(N142="snížená",J142,0)</f>
        <v>0</v>
      </c>
      <c r="BG142" s="239">
        <f>IF(N142="zákl. přenesená",J142,0)</f>
        <v>0</v>
      </c>
      <c r="BH142" s="239">
        <f>IF(N142="sníž. přenesená",J142,0)</f>
        <v>0</v>
      </c>
      <c r="BI142" s="239">
        <f>IF(N142="nulová",J142,0)</f>
        <v>0</v>
      </c>
      <c r="BJ142" s="18" t="s">
        <v>83</v>
      </c>
      <c r="BK142" s="239">
        <f>ROUND(I142*H142,2)</f>
        <v>0</v>
      </c>
      <c r="BL142" s="18" t="s">
        <v>213</v>
      </c>
      <c r="BM142" s="238" t="s">
        <v>276</v>
      </c>
    </row>
    <row r="143" s="12" customFormat="1" ht="22.8" customHeight="1">
      <c r="A143" s="12"/>
      <c r="B143" s="211"/>
      <c r="C143" s="212"/>
      <c r="D143" s="213" t="s">
        <v>75</v>
      </c>
      <c r="E143" s="225" t="s">
        <v>4016</v>
      </c>
      <c r="F143" s="225" t="s">
        <v>1</v>
      </c>
      <c r="G143" s="212"/>
      <c r="H143" s="212"/>
      <c r="I143" s="215"/>
      <c r="J143" s="226">
        <f>BK143</f>
        <v>0</v>
      </c>
      <c r="K143" s="212"/>
      <c r="L143" s="217"/>
      <c r="M143" s="218"/>
      <c r="N143" s="219"/>
      <c r="O143" s="219"/>
      <c r="P143" s="220">
        <v>0</v>
      </c>
      <c r="Q143" s="219"/>
      <c r="R143" s="220">
        <v>0</v>
      </c>
      <c r="S143" s="219"/>
      <c r="T143" s="221"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2" t="s">
        <v>83</v>
      </c>
      <c r="AT143" s="223" t="s">
        <v>75</v>
      </c>
      <c r="AU143" s="223" t="s">
        <v>83</v>
      </c>
      <c r="AY143" s="222" t="s">
        <v>205</v>
      </c>
      <c r="BK143" s="224">
        <v>0</v>
      </c>
    </row>
    <row r="144" s="12" customFormat="1" ht="25.92" customHeight="1">
      <c r="A144" s="12"/>
      <c r="B144" s="211"/>
      <c r="C144" s="212"/>
      <c r="D144" s="213" t="s">
        <v>75</v>
      </c>
      <c r="E144" s="214" t="s">
        <v>1610</v>
      </c>
      <c r="F144" s="214" t="s">
        <v>1611</v>
      </c>
      <c r="G144" s="212"/>
      <c r="H144" s="212"/>
      <c r="I144" s="215"/>
      <c r="J144" s="216">
        <f>BK144</f>
        <v>0</v>
      </c>
      <c r="K144" s="212"/>
      <c r="L144" s="217"/>
      <c r="M144" s="218"/>
      <c r="N144" s="219"/>
      <c r="O144" s="219"/>
      <c r="P144" s="220">
        <f>P145+P147+P158+P185+P206+P217+P253+P280</f>
        <v>0</v>
      </c>
      <c r="Q144" s="219"/>
      <c r="R144" s="220">
        <f>R145+R147+R158+R185+R206+R217+R253+R280</f>
        <v>0</v>
      </c>
      <c r="S144" s="219"/>
      <c r="T144" s="221">
        <f>T145+T147+T158+T185+T206+T217+T253+T280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2" t="s">
        <v>85</v>
      </c>
      <c r="AT144" s="223" t="s">
        <v>75</v>
      </c>
      <c r="AU144" s="223" t="s">
        <v>76</v>
      </c>
      <c r="AY144" s="222" t="s">
        <v>205</v>
      </c>
      <c r="BK144" s="224">
        <f>BK145+BK147+BK158+BK185+BK206+BK217+BK253+BK280</f>
        <v>0</v>
      </c>
    </row>
    <row r="145" s="12" customFormat="1" ht="22.8" customHeight="1">
      <c r="A145" s="12"/>
      <c r="B145" s="211"/>
      <c r="C145" s="212"/>
      <c r="D145" s="213" t="s">
        <v>75</v>
      </c>
      <c r="E145" s="225" t="s">
        <v>4017</v>
      </c>
      <c r="F145" s="225" t="s">
        <v>4018</v>
      </c>
      <c r="G145" s="212"/>
      <c r="H145" s="212"/>
      <c r="I145" s="215"/>
      <c r="J145" s="226">
        <f>BK145</f>
        <v>0</v>
      </c>
      <c r="K145" s="212"/>
      <c r="L145" s="217"/>
      <c r="M145" s="218"/>
      <c r="N145" s="219"/>
      <c r="O145" s="219"/>
      <c r="P145" s="220">
        <f>P146</f>
        <v>0</v>
      </c>
      <c r="Q145" s="219"/>
      <c r="R145" s="220">
        <f>R146</f>
        <v>0</v>
      </c>
      <c r="S145" s="219"/>
      <c r="T145" s="221">
        <f>T146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2" t="s">
        <v>85</v>
      </c>
      <c r="AT145" s="223" t="s">
        <v>75</v>
      </c>
      <c r="AU145" s="223" t="s">
        <v>83</v>
      </c>
      <c r="AY145" s="222" t="s">
        <v>205</v>
      </c>
      <c r="BK145" s="224">
        <f>BK146</f>
        <v>0</v>
      </c>
    </row>
    <row r="146" s="2" customFormat="1" ht="24.15" customHeight="1">
      <c r="A146" s="39"/>
      <c r="B146" s="40"/>
      <c r="C146" s="227" t="s">
        <v>252</v>
      </c>
      <c r="D146" s="227" t="s">
        <v>208</v>
      </c>
      <c r="E146" s="228" t="s">
        <v>4019</v>
      </c>
      <c r="F146" s="229" t="s">
        <v>4020</v>
      </c>
      <c r="G146" s="230" t="s">
        <v>547</v>
      </c>
      <c r="H146" s="231">
        <v>1</v>
      </c>
      <c r="I146" s="232"/>
      <c r="J146" s="233">
        <f>ROUND(I146*H146,2)</f>
        <v>0</v>
      </c>
      <c r="K146" s="229" t="s">
        <v>1</v>
      </c>
      <c r="L146" s="45"/>
      <c r="M146" s="234" t="s">
        <v>1</v>
      </c>
      <c r="N146" s="235" t="s">
        <v>41</v>
      </c>
      <c r="O146" s="92"/>
      <c r="P146" s="236">
        <f>O146*H146</f>
        <v>0</v>
      </c>
      <c r="Q146" s="236">
        <v>0</v>
      </c>
      <c r="R146" s="236">
        <f>Q146*H146</f>
        <v>0</v>
      </c>
      <c r="S146" s="236">
        <v>0</v>
      </c>
      <c r="T146" s="237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8" t="s">
        <v>303</v>
      </c>
      <c r="AT146" s="238" t="s">
        <v>208</v>
      </c>
      <c r="AU146" s="238" t="s">
        <v>85</v>
      </c>
      <c r="AY146" s="18" t="s">
        <v>205</v>
      </c>
      <c r="BE146" s="239">
        <f>IF(N146="základní",J146,0)</f>
        <v>0</v>
      </c>
      <c r="BF146" s="239">
        <f>IF(N146="snížená",J146,0)</f>
        <v>0</v>
      </c>
      <c r="BG146" s="239">
        <f>IF(N146="zákl. přenesená",J146,0)</f>
        <v>0</v>
      </c>
      <c r="BH146" s="239">
        <f>IF(N146="sníž. přenesená",J146,0)</f>
        <v>0</v>
      </c>
      <c r="BI146" s="239">
        <f>IF(N146="nulová",J146,0)</f>
        <v>0</v>
      </c>
      <c r="BJ146" s="18" t="s">
        <v>83</v>
      </c>
      <c r="BK146" s="239">
        <f>ROUND(I146*H146,2)</f>
        <v>0</v>
      </c>
      <c r="BL146" s="18" t="s">
        <v>303</v>
      </c>
      <c r="BM146" s="238" t="s">
        <v>297</v>
      </c>
    </row>
    <row r="147" s="12" customFormat="1" ht="22.8" customHeight="1">
      <c r="A147" s="12"/>
      <c r="B147" s="211"/>
      <c r="C147" s="212"/>
      <c r="D147" s="213" t="s">
        <v>75</v>
      </c>
      <c r="E147" s="225" t="s">
        <v>4021</v>
      </c>
      <c r="F147" s="225" t="s">
        <v>4022</v>
      </c>
      <c r="G147" s="212"/>
      <c r="H147" s="212"/>
      <c r="I147" s="215"/>
      <c r="J147" s="226">
        <f>BK147</f>
        <v>0</v>
      </c>
      <c r="K147" s="212"/>
      <c r="L147" s="217"/>
      <c r="M147" s="218"/>
      <c r="N147" s="219"/>
      <c r="O147" s="219"/>
      <c r="P147" s="220">
        <f>SUM(P148:P157)</f>
        <v>0</v>
      </c>
      <c r="Q147" s="219"/>
      <c r="R147" s="220">
        <f>SUM(R148:R157)</f>
        <v>0</v>
      </c>
      <c r="S147" s="219"/>
      <c r="T147" s="221">
        <f>SUM(T148:T157)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2" t="s">
        <v>85</v>
      </c>
      <c r="AT147" s="223" t="s">
        <v>75</v>
      </c>
      <c r="AU147" s="223" t="s">
        <v>83</v>
      </c>
      <c r="AY147" s="222" t="s">
        <v>205</v>
      </c>
      <c r="BK147" s="224">
        <f>SUM(BK148:BK157)</f>
        <v>0</v>
      </c>
    </row>
    <row r="148" s="2" customFormat="1" ht="16.5" customHeight="1">
      <c r="A148" s="39"/>
      <c r="B148" s="40"/>
      <c r="C148" s="227" t="s">
        <v>260</v>
      </c>
      <c r="D148" s="227" t="s">
        <v>208</v>
      </c>
      <c r="E148" s="228" t="s">
        <v>4023</v>
      </c>
      <c r="F148" s="229" t="s">
        <v>4024</v>
      </c>
      <c r="G148" s="230" t="s">
        <v>3753</v>
      </c>
      <c r="H148" s="231">
        <v>7</v>
      </c>
      <c r="I148" s="232"/>
      <c r="J148" s="233">
        <f>ROUND(I148*H148,2)</f>
        <v>0</v>
      </c>
      <c r="K148" s="229" t="s">
        <v>1</v>
      </c>
      <c r="L148" s="45"/>
      <c r="M148" s="234" t="s">
        <v>1</v>
      </c>
      <c r="N148" s="235" t="s">
        <v>41</v>
      </c>
      <c r="O148" s="92"/>
      <c r="P148" s="236">
        <f>O148*H148</f>
        <v>0</v>
      </c>
      <c r="Q148" s="236">
        <v>0</v>
      </c>
      <c r="R148" s="236">
        <f>Q148*H148</f>
        <v>0</v>
      </c>
      <c r="S148" s="236">
        <v>0</v>
      </c>
      <c r="T148" s="237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8" t="s">
        <v>303</v>
      </c>
      <c r="AT148" s="238" t="s">
        <v>208</v>
      </c>
      <c r="AU148" s="238" t="s">
        <v>85</v>
      </c>
      <c r="AY148" s="18" t="s">
        <v>205</v>
      </c>
      <c r="BE148" s="239">
        <f>IF(N148="základní",J148,0)</f>
        <v>0</v>
      </c>
      <c r="BF148" s="239">
        <f>IF(N148="snížená",J148,0)</f>
        <v>0</v>
      </c>
      <c r="BG148" s="239">
        <f>IF(N148="zákl. přenesená",J148,0)</f>
        <v>0</v>
      </c>
      <c r="BH148" s="239">
        <f>IF(N148="sníž. přenesená",J148,0)</f>
        <v>0</v>
      </c>
      <c r="BI148" s="239">
        <f>IF(N148="nulová",J148,0)</f>
        <v>0</v>
      </c>
      <c r="BJ148" s="18" t="s">
        <v>83</v>
      </c>
      <c r="BK148" s="239">
        <f>ROUND(I148*H148,2)</f>
        <v>0</v>
      </c>
      <c r="BL148" s="18" t="s">
        <v>303</v>
      </c>
      <c r="BM148" s="238" t="s">
        <v>8</v>
      </c>
    </row>
    <row r="149" s="2" customFormat="1" ht="16.5" customHeight="1">
      <c r="A149" s="39"/>
      <c r="B149" s="40"/>
      <c r="C149" s="289" t="s">
        <v>270</v>
      </c>
      <c r="D149" s="289" t="s">
        <v>386</v>
      </c>
      <c r="E149" s="290" t="s">
        <v>4025</v>
      </c>
      <c r="F149" s="291" t="s">
        <v>4026</v>
      </c>
      <c r="G149" s="292" t="s">
        <v>3753</v>
      </c>
      <c r="H149" s="293">
        <v>1</v>
      </c>
      <c r="I149" s="294"/>
      <c r="J149" s="295">
        <f>ROUND(I149*H149,2)</f>
        <v>0</v>
      </c>
      <c r="K149" s="291" t="s">
        <v>1</v>
      </c>
      <c r="L149" s="296"/>
      <c r="M149" s="297" t="s">
        <v>1</v>
      </c>
      <c r="N149" s="298" t="s">
        <v>41</v>
      </c>
      <c r="O149" s="92"/>
      <c r="P149" s="236">
        <f>O149*H149</f>
        <v>0</v>
      </c>
      <c r="Q149" s="236">
        <v>0</v>
      </c>
      <c r="R149" s="236">
        <f>Q149*H149</f>
        <v>0</v>
      </c>
      <c r="S149" s="236">
        <v>0</v>
      </c>
      <c r="T149" s="237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8" t="s">
        <v>473</v>
      </c>
      <c r="AT149" s="238" t="s">
        <v>386</v>
      </c>
      <c r="AU149" s="238" t="s">
        <v>85</v>
      </c>
      <c r="AY149" s="18" t="s">
        <v>205</v>
      </c>
      <c r="BE149" s="239">
        <f>IF(N149="základní",J149,0)</f>
        <v>0</v>
      </c>
      <c r="BF149" s="239">
        <f>IF(N149="snížená",J149,0)</f>
        <v>0</v>
      </c>
      <c r="BG149" s="239">
        <f>IF(N149="zákl. přenesená",J149,0)</f>
        <v>0</v>
      </c>
      <c r="BH149" s="239">
        <f>IF(N149="sníž. přenesená",J149,0)</f>
        <v>0</v>
      </c>
      <c r="BI149" s="239">
        <f>IF(N149="nulová",J149,0)</f>
        <v>0</v>
      </c>
      <c r="BJ149" s="18" t="s">
        <v>83</v>
      </c>
      <c r="BK149" s="239">
        <f>ROUND(I149*H149,2)</f>
        <v>0</v>
      </c>
      <c r="BL149" s="18" t="s">
        <v>303</v>
      </c>
      <c r="BM149" s="238" t="s">
        <v>333</v>
      </c>
    </row>
    <row r="150" s="2" customFormat="1" ht="33" customHeight="1">
      <c r="A150" s="39"/>
      <c r="B150" s="40"/>
      <c r="C150" s="289" t="s">
        <v>276</v>
      </c>
      <c r="D150" s="289" t="s">
        <v>386</v>
      </c>
      <c r="E150" s="290" t="s">
        <v>4027</v>
      </c>
      <c r="F150" s="291" t="s">
        <v>4028</v>
      </c>
      <c r="G150" s="292" t="s">
        <v>3753</v>
      </c>
      <c r="H150" s="293">
        <v>1</v>
      </c>
      <c r="I150" s="294"/>
      <c r="J150" s="295">
        <f>ROUND(I150*H150,2)</f>
        <v>0</v>
      </c>
      <c r="K150" s="291" t="s">
        <v>1</v>
      </c>
      <c r="L150" s="296"/>
      <c r="M150" s="297" t="s">
        <v>1</v>
      </c>
      <c r="N150" s="298" t="s">
        <v>41</v>
      </c>
      <c r="O150" s="92"/>
      <c r="P150" s="236">
        <f>O150*H150</f>
        <v>0</v>
      </c>
      <c r="Q150" s="236">
        <v>0</v>
      </c>
      <c r="R150" s="236">
        <f>Q150*H150</f>
        <v>0</v>
      </c>
      <c r="S150" s="236">
        <v>0</v>
      </c>
      <c r="T150" s="237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8" t="s">
        <v>473</v>
      </c>
      <c r="AT150" s="238" t="s">
        <v>386</v>
      </c>
      <c r="AU150" s="238" t="s">
        <v>85</v>
      </c>
      <c r="AY150" s="18" t="s">
        <v>205</v>
      </c>
      <c r="BE150" s="239">
        <f>IF(N150="základní",J150,0)</f>
        <v>0</v>
      </c>
      <c r="BF150" s="239">
        <f>IF(N150="snížená",J150,0)</f>
        <v>0</v>
      </c>
      <c r="BG150" s="239">
        <f>IF(N150="zákl. přenesená",J150,0)</f>
        <v>0</v>
      </c>
      <c r="BH150" s="239">
        <f>IF(N150="sníž. přenesená",J150,0)</f>
        <v>0</v>
      </c>
      <c r="BI150" s="239">
        <f>IF(N150="nulová",J150,0)</f>
        <v>0</v>
      </c>
      <c r="BJ150" s="18" t="s">
        <v>83</v>
      </c>
      <c r="BK150" s="239">
        <f>ROUND(I150*H150,2)</f>
        <v>0</v>
      </c>
      <c r="BL150" s="18" t="s">
        <v>303</v>
      </c>
      <c r="BM150" s="238" t="s">
        <v>303</v>
      </c>
    </row>
    <row r="151" s="2" customFormat="1" ht="44.25" customHeight="1">
      <c r="A151" s="39"/>
      <c r="B151" s="40"/>
      <c r="C151" s="289" t="s">
        <v>282</v>
      </c>
      <c r="D151" s="289" t="s">
        <v>386</v>
      </c>
      <c r="E151" s="290" t="s">
        <v>4029</v>
      </c>
      <c r="F151" s="291" t="s">
        <v>4030</v>
      </c>
      <c r="G151" s="292" t="s">
        <v>3753</v>
      </c>
      <c r="H151" s="293">
        <v>1</v>
      </c>
      <c r="I151" s="294"/>
      <c r="J151" s="295">
        <f>ROUND(I151*H151,2)</f>
        <v>0</v>
      </c>
      <c r="K151" s="291" t="s">
        <v>1</v>
      </c>
      <c r="L151" s="296"/>
      <c r="M151" s="297" t="s">
        <v>1</v>
      </c>
      <c r="N151" s="298" t="s">
        <v>41</v>
      </c>
      <c r="O151" s="92"/>
      <c r="P151" s="236">
        <f>O151*H151</f>
        <v>0</v>
      </c>
      <c r="Q151" s="236">
        <v>0</v>
      </c>
      <c r="R151" s="236">
        <f>Q151*H151</f>
        <v>0</v>
      </c>
      <c r="S151" s="236">
        <v>0</v>
      </c>
      <c r="T151" s="237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8" t="s">
        <v>473</v>
      </c>
      <c r="AT151" s="238" t="s">
        <v>386</v>
      </c>
      <c r="AU151" s="238" t="s">
        <v>85</v>
      </c>
      <c r="AY151" s="18" t="s">
        <v>205</v>
      </c>
      <c r="BE151" s="239">
        <f>IF(N151="základní",J151,0)</f>
        <v>0</v>
      </c>
      <c r="BF151" s="239">
        <f>IF(N151="snížená",J151,0)</f>
        <v>0</v>
      </c>
      <c r="BG151" s="239">
        <f>IF(N151="zákl. přenesená",J151,0)</f>
        <v>0</v>
      </c>
      <c r="BH151" s="239">
        <f>IF(N151="sníž. přenesená",J151,0)</f>
        <v>0</v>
      </c>
      <c r="BI151" s="239">
        <f>IF(N151="nulová",J151,0)</f>
        <v>0</v>
      </c>
      <c r="BJ151" s="18" t="s">
        <v>83</v>
      </c>
      <c r="BK151" s="239">
        <f>ROUND(I151*H151,2)</f>
        <v>0</v>
      </c>
      <c r="BL151" s="18" t="s">
        <v>303</v>
      </c>
      <c r="BM151" s="238" t="s">
        <v>365</v>
      </c>
    </row>
    <row r="152" s="2" customFormat="1" ht="16.5" customHeight="1">
      <c r="A152" s="39"/>
      <c r="B152" s="40"/>
      <c r="C152" s="289" t="s">
        <v>297</v>
      </c>
      <c r="D152" s="289" t="s">
        <v>386</v>
      </c>
      <c r="E152" s="290" t="s">
        <v>4031</v>
      </c>
      <c r="F152" s="291" t="s">
        <v>4032</v>
      </c>
      <c r="G152" s="292" t="s">
        <v>3753</v>
      </c>
      <c r="H152" s="293">
        <v>1</v>
      </c>
      <c r="I152" s="294"/>
      <c r="J152" s="295">
        <f>ROUND(I152*H152,2)</f>
        <v>0</v>
      </c>
      <c r="K152" s="291" t="s">
        <v>1</v>
      </c>
      <c r="L152" s="296"/>
      <c r="M152" s="297" t="s">
        <v>1</v>
      </c>
      <c r="N152" s="298" t="s">
        <v>41</v>
      </c>
      <c r="O152" s="92"/>
      <c r="P152" s="236">
        <f>O152*H152</f>
        <v>0</v>
      </c>
      <c r="Q152" s="236">
        <v>0</v>
      </c>
      <c r="R152" s="236">
        <f>Q152*H152</f>
        <v>0</v>
      </c>
      <c r="S152" s="236">
        <v>0</v>
      </c>
      <c r="T152" s="237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8" t="s">
        <v>473</v>
      </c>
      <c r="AT152" s="238" t="s">
        <v>386</v>
      </c>
      <c r="AU152" s="238" t="s">
        <v>85</v>
      </c>
      <c r="AY152" s="18" t="s">
        <v>205</v>
      </c>
      <c r="BE152" s="239">
        <f>IF(N152="základní",J152,0)</f>
        <v>0</v>
      </c>
      <c r="BF152" s="239">
        <f>IF(N152="snížená",J152,0)</f>
        <v>0</v>
      </c>
      <c r="BG152" s="239">
        <f>IF(N152="zákl. přenesená",J152,0)</f>
        <v>0</v>
      </c>
      <c r="BH152" s="239">
        <f>IF(N152="sníž. přenesená",J152,0)</f>
        <v>0</v>
      </c>
      <c r="BI152" s="239">
        <f>IF(N152="nulová",J152,0)</f>
        <v>0</v>
      </c>
      <c r="BJ152" s="18" t="s">
        <v>83</v>
      </c>
      <c r="BK152" s="239">
        <f>ROUND(I152*H152,2)</f>
        <v>0</v>
      </c>
      <c r="BL152" s="18" t="s">
        <v>303</v>
      </c>
      <c r="BM152" s="238" t="s">
        <v>377</v>
      </c>
    </row>
    <row r="153" s="2" customFormat="1" ht="49.05" customHeight="1">
      <c r="A153" s="39"/>
      <c r="B153" s="40"/>
      <c r="C153" s="289" t="s">
        <v>305</v>
      </c>
      <c r="D153" s="289" t="s">
        <v>386</v>
      </c>
      <c r="E153" s="290" t="s">
        <v>4033</v>
      </c>
      <c r="F153" s="291" t="s">
        <v>4034</v>
      </c>
      <c r="G153" s="292" t="s">
        <v>3753</v>
      </c>
      <c r="H153" s="293">
        <v>1</v>
      </c>
      <c r="I153" s="294"/>
      <c r="J153" s="295">
        <f>ROUND(I153*H153,2)</f>
        <v>0</v>
      </c>
      <c r="K153" s="291" t="s">
        <v>1</v>
      </c>
      <c r="L153" s="296"/>
      <c r="M153" s="297" t="s">
        <v>1</v>
      </c>
      <c r="N153" s="298" t="s">
        <v>41</v>
      </c>
      <c r="O153" s="92"/>
      <c r="P153" s="236">
        <f>O153*H153</f>
        <v>0</v>
      </c>
      <c r="Q153" s="236">
        <v>0</v>
      </c>
      <c r="R153" s="236">
        <f>Q153*H153</f>
        <v>0</v>
      </c>
      <c r="S153" s="236">
        <v>0</v>
      </c>
      <c r="T153" s="237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8" t="s">
        <v>473</v>
      </c>
      <c r="AT153" s="238" t="s">
        <v>386</v>
      </c>
      <c r="AU153" s="238" t="s">
        <v>85</v>
      </c>
      <c r="AY153" s="18" t="s">
        <v>205</v>
      </c>
      <c r="BE153" s="239">
        <f>IF(N153="základní",J153,0)</f>
        <v>0</v>
      </c>
      <c r="BF153" s="239">
        <f>IF(N153="snížená",J153,0)</f>
        <v>0</v>
      </c>
      <c r="BG153" s="239">
        <f>IF(N153="zákl. přenesená",J153,0)</f>
        <v>0</v>
      </c>
      <c r="BH153" s="239">
        <f>IF(N153="sníž. přenesená",J153,0)</f>
        <v>0</v>
      </c>
      <c r="BI153" s="239">
        <f>IF(N153="nulová",J153,0)</f>
        <v>0</v>
      </c>
      <c r="BJ153" s="18" t="s">
        <v>83</v>
      </c>
      <c r="BK153" s="239">
        <f>ROUND(I153*H153,2)</f>
        <v>0</v>
      </c>
      <c r="BL153" s="18" t="s">
        <v>303</v>
      </c>
      <c r="BM153" s="238" t="s">
        <v>395</v>
      </c>
    </row>
    <row r="154" s="2" customFormat="1" ht="37.8" customHeight="1">
      <c r="A154" s="39"/>
      <c r="B154" s="40"/>
      <c r="C154" s="289" t="s">
        <v>8</v>
      </c>
      <c r="D154" s="289" t="s">
        <v>386</v>
      </c>
      <c r="E154" s="290" t="s">
        <v>4035</v>
      </c>
      <c r="F154" s="291" t="s">
        <v>4036</v>
      </c>
      <c r="G154" s="292" t="s">
        <v>3753</v>
      </c>
      <c r="H154" s="293">
        <v>2</v>
      </c>
      <c r="I154" s="294"/>
      <c r="J154" s="295">
        <f>ROUND(I154*H154,2)</f>
        <v>0</v>
      </c>
      <c r="K154" s="291" t="s">
        <v>1</v>
      </c>
      <c r="L154" s="296"/>
      <c r="M154" s="297" t="s">
        <v>1</v>
      </c>
      <c r="N154" s="298" t="s">
        <v>41</v>
      </c>
      <c r="O154" s="92"/>
      <c r="P154" s="236">
        <f>O154*H154</f>
        <v>0</v>
      </c>
      <c r="Q154" s="236">
        <v>0</v>
      </c>
      <c r="R154" s="236">
        <f>Q154*H154</f>
        <v>0</v>
      </c>
      <c r="S154" s="236">
        <v>0</v>
      </c>
      <c r="T154" s="237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8" t="s">
        <v>473</v>
      </c>
      <c r="AT154" s="238" t="s">
        <v>386</v>
      </c>
      <c r="AU154" s="238" t="s">
        <v>85</v>
      </c>
      <c r="AY154" s="18" t="s">
        <v>205</v>
      </c>
      <c r="BE154" s="239">
        <f>IF(N154="základní",J154,0)</f>
        <v>0</v>
      </c>
      <c r="BF154" s="239">
        <f>IF(N154="snížená",J154,0)</f>
        <v>0</v>
      </c>
      <c r="BG154" s="239">
        <f>IF(N154="zákl. přenesená",J154,0)</f>
        <v>0</v>
      </c>
      <c r="BH154" s="239">
        <f>IF(N154="sníž. přenesená",J154,0)</f>
        <v>0</v>
      </c>
      <c r="BI154" s="239">
        <f>IF(N154="nulová",J154,0)</f>
        <v>0</v>
      </c>
      <c r="BJ154" s="18" t="s">
        <v>83</v>
      </c>
      <c r="BK154" s="239">
        <f>ROUND(I154*H154,2)</f>
        <v>0</v>
      </c>
      <c r="BL154" s="18" t="s">
        <v>303</v>
      </c>
      <c r="BM154" s="238" t="s">
        <v>412</v>
      </c>
    </row>
    <row r="155" s="2" customFormat="1" ht="16.5" customHeight="1">
      <c r="A155" s="39"/>
      <c r="B155" s="40"/>
      <c r="C155" s="227" t="s">
        <v>250</v>
      </c>
      <c r="D155" s="227" t="s">
        <v>208</v>
      </c>
      <c r="E155" s="228" t="s">
        <v>4037</v>
      </c>
      <c r="F155" s="229" t="s">
        <v>4038</v>
      </c>
      <c r="G155" s="230" t="s">
        <v>3753</v>
      </c>
      <c r="H155" s="231">
        <v>8</v>
      </c>
      <c r="I155" s="232"/>
      <c r="J155" s="233">
        <f>ROUND(I155*H155,2)</f>
        <v>0</v>
      </c>
      <c r="K155" s="229" t="s">
        <v>1</v>
      </c>
      <c r="L155" s="45"/>
      <c r="M155" s="234" t="s">
        <v>1</v>
      </c>
      <c r="N155" s="235" t="s">
        <v>41</v>
      </c>
      <c r="O155" s="92"/>
      <c r="P155" s="236">
        <f>O155*H155</f>
        <v>0</v>
      </c>
      <c r="Q155" s="236">
        <v>0</v>
      </c>
      <c r="R155" s="236">
        <f>Q155*H155</f>
        <v>0</v>
      </c>
      <c r="S155" s="236">
        <v>0</v>
      </c>
      <c r="T155" s="237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8" t="s">
        <v>303</v>
      </c>
      <c r="AT155" s="238" t="s">
        <v>208</v>
      </c>
      <c r="AU155" s="238" t="s">
        <v>85</v>
      </c>
      <c r="AY155" s="18" t="s">
        <v>205</v>
      </c>
      <c r="BE155" s="239">
        <f>IF(N155="základní",J155,0)</f>
        <v>0</v>
      </c>
      <c r="BF155" s="239">
        <f>IF(N155="snížená",J155,0)</f>
        <v>0</v>
      </c>
      <c r="BG155" s="239">
        <f>IF(N155="zákl. přenesená",J155,0)</f>
        <v>0</v>
      </c>
      <c r="BH155" s="239">
        <f>IF(N155="sníž. přenesená",J155,0)</f>
        <v>0</v>
      </c>
      <c r="BI155" s="239">
        <f>IF(N155="nulová",J155,0)</f>
        <v>0</v>
      </c>
      <c r="BJ155" s="18" t="s">
        <v>83</v>
      </c>
      <c r="BK155" s="239">
        <f>ROUND(I155*H155,2)</f>
        <v>0</v>
      </c>
      <c r="BL155" s="18" t="s">
        <v>303</v>
      </c>
      <c r="BM155" s="238" t="s">
        <v>431</v>
      </c>
    </row>
    <row r="156" s="2" customFormat="1" ht="16.5" customHeight="1">
      <c r="A156" s="39"/>
      <c r="B156" s="40"/>
      <c r="C156" s="289" t="s">
        <v>333</v>
      </c>
      <c r="D156" s="289" t="s">
        <v>386</v>
      </c>
      <c r="E156" s="290" t="s">
        <v>4039</v>
      </c>
      <c r="F156" s="291" t="s">
        <v>4038</v>
      </c>
      <c r="G156" s="292" t="s">
        <v>3753</v>
      </c>
      <c r="H156" s="293">
        <v>8</v>
      </c>
      <c r="I156" s="294"/>
      <c r="J156" s="295">
        <f>ROUND(I156*H156,2)</f>
        <v>0</v>
      </c>
      <c r="K156" s="291" t="s">
        <v>1</v>
      </c>
      <c r="L156" s="296"/>
      <c r="M156" s="297" t="s">
        <v>1</v>
      </c>
      <c r="N156" s="298" t="s">
        <v>41</v>
      </c>
      <c r="O156" s="92"/>
      <c r="P156" s="236">
        <f>O156*H156</f>
        <v>0</v>
      </c>
      <c r="Q156" s="236">
        <v>0</v>
      </c>
      <c r="R156" s="236">
        <f>Q156*H156</f>
        <v>0</v>
      </c>
      <c r="S156" s="236">
        <v>0</v>
      </c>
      <c r="T156" s="237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8" t="s">
        <v>473</v>
      </c>
      <c r="AT156" s="238" t="s">
        <v>386</v>
      </c>
      <c r="AU156" s="238" t="s">
        <v>85</v>
      </c>
      <c r="AY156" s="18" t="s">
        <v>205</v>
      </c>
      <c r="BE156" s="239">
        <f>IF(N156="základní",J156,0)</f>
        <v>0</v>
      </c>
      <c r="BF156" s="239">
        <f>IF(N156="snížená",J156,0)</f>
        <v>0</v>
      </c>
      <c r="BG156" s="239">
        <f>IF(N156="zákl. přenesená",J156,0)</f>
        <v>0</v>
      </c>
      <c r="BH156" s="239">
        <f>IF(N156="sníž. přenesená",J156,0)</f>
        <v>0</v>
      </c>
      <c r="BI156" s="239">
        <f>IF(N156="nulová",J156,0)</f>
        <v>0</v>
      </c>
      <c r="BJ156" s="18" t="s">
        <v>83</v>
      </c>
      <c r="BK156" s="239">
        <f>ROUND(I156*H156,2)</f>
        <v>0</v>
      </c>
      <c r="BL156" s="18" t="s">
        <v>303</v>
      </c>
      <c r="BM156" s="238" t="s">
        <v>444</v>
      </c>
    </row>
    <row r="157" s="2" customFormat="1" ht="16.5" customHeight="1">
      <c r="A157" s="39"/>
      <c r="B157" s="40"/>
      <c r="C157" s="227" t="s">
        <v>341</v>
      </c>
      <c r="D157" s="227" t="s">
        <v>208</v>
      </c>
      <c r="E157" s="228" t="s">
        <v>4040</v>
      </c>
      <c r="F157" s="229" t="s">
        <v>4041</v>
      </c>
      <c r="G157" s="230" t="s">
        <v>3683</v>
      </c>
      <c r="H157" s="231">
        <v>20</v>
      </c>
      <c r="I157" s="232"/>
      <c r="J157" s="233">
        <f>ROUND(I157*H157,2)</f>
        <v>0</v>
      </c>
      <c r="K157" s="229" t="s">
        <v>1</v>
      </c>
      <c r="L157" s="45"/>
      <c r="M157" s="234" t="s">
        <v>1</v>
      </c>
      <c r="N157" s="235" t="s">
        <v>41</v>
      </c>
      <c r="O157" s="92"/>
      <c r="P157" s="236">
        <f>O157*H157</f>
        <v>0</v>
      </c>
      <c r="Q157" s="236">
        <v>0</v>
      </c>
      <c r="R157" s="236">
        <f>Q157*H157</f>
        <v>0</v>
      </c>
      <c r="S157" s="236">
        <v>0</v>
      </c>
      <c r="T157" s="237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8" t="s">
        <v>303</v>
      </c>
      <c r="AT157" s="238" t="s">
        <v>208</v>
      </c>
      <c r="AU157" s="238" t="s">
        <v>85</v>
      </c>
      <c r="AY157" s="18" t="s">
        <v>205</v>
      </c>
      <c r="BE157" s="239">
        <f>IF(N157="základní",J157,0)</f>
        <v>0</v>
      </c>
      <c r="BF157" s="239">
        <f>IF(N157="snížená",J157,0)</f>
        <v>0</v>
      </c>
      <c r="BG157" s="239">
        <f>IF(N157="zákl. přenesená",J157,0)</f>
        <v>0</v>
      </c>
      <c r="BH157" s="239">
        <f>IF(N157="sníž. přenesená",J157,0)</f>
        <v>0</v>
      </c>
      <c r="BI157" s="239">
        <f>IF(N157="nulová",J157,0)</f>
        <v>0</v>
      </c>
      <c r="BJ157" s="18" t="s">
        <v>83</v>
      </c>
      <c r="BK157" s="239">
        <f>ROUND(I157*H157,2)</f>
        <v>0</v>
      </c>
      <c r="BL157" s="18" t="s">
        <v>303</v>
      </c>
      <c r="BM157" s="238" t="s">
        <v>460</v>
      </c>
    </row>
    <row r="158" s="12" customFormat="1" ht="22.8" customHeight="1">
      <c r="A158" s="12"/>
      <c r="B158" s="211"/>
      <c r="C158" s="212"/>
      <c r="D158" s="213" t="s">
        <v>75</v>
      </c>
      <c r="E158" s="225" t="s">
        <v>4042</v>
      </c>
      <c r="F158" s="225" t="s">
        <v>4043</v>
      </c>
      <c r="G158" s="212"/>
      <c r="H158" s="212"/>
      <c r="I158" s="215"/>
      <c r="J158" s="226">
        <f>BK158</f>
        <v>0</v>
      </c>
      <c r="K158" s="212"/>
      <c r="L158" s="217"/>
      <c r="M158" s="218"/>
      <c r="N158" s="219"/>
      <c r="O158" s="219"/>
      <c r="P158" s="220">
        <f>SUM(P159:P184)</f>
        <v>0</v>
      </c>
      <c r="Q158" s="219"/>
      <c r="R158" s="220">
        <f>SUM(R159:R184)</f>
        <v>0</v>
      </c>
      <c r="S158" s="219"/>
      <c r="T158" s="221">
        <f>SUM(T159:T184)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2" t="s">
        <v>85</v>
      </c>
      <c r="AT158" s="223" t="s">
        <v>75</v>
      </c>
      <c r="AU158" s="223" t="s">
        <v>83</v>
      </c>
      <c r="AY158" s="222" t="s">
        <v>205</v>
      </c>
      <c r="BK158" s="224">
        <f>SUM(BK159:BK184)</f>
        <v>0</v>
      </c>
    </row>
    <row r="159" s="2" customFormat="1" ht="24.15" customHeight="1">
      <c r="A159" s="39"/>
      <c r="B159" s="40"/>
      <c r="C159" s="227" t="s">
        <v>303</v>
      </c>
      <c r="D159" s="227" t="s">
        <v>208</v>
      </c>
      <c r="E159" s="228" t="s">
        <v>4044</v>
      </c>
      <c r="F159" s="229" t="s">
        <v>4045</v>
      </c>
      <c r="G159" s="230" t="s">
        <v>255</v>
      </c>
      <c r="H159" s="231">
        <v>980</v>
      </c>
      <c r="I159" s="232"/>
      <c r="J159" s="233">
        <f>ROUND(I159*H159,2)</f>
        <v>0</v>
      </c>
      <c r="K159" s="229" t="s">
        <v>1</v>
      </c>
      <c r="L159" s="45"/>
      <c r="M159" s="234" t="s">
        <v>1</v>
      </c>
      <c r="N159" s="235" t="s">
        <v>41</v>
      </c>
      <c r="O159" s="92"/>
      <c r="P159" s="236">
        <f>O159*H159</f>
        <v>0</v>
      </c>
      <c r="Q159" s="236">
        <v>0</v>
      </c>
      <c r="R159" s="236">
        <f>Q159*H159</f>
        <v>0</v>
      </c>
      <c r="S159" s="236">
        <v>0</v>
      </c>
      <c r="T159" s="237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8" t="s">
        <v>303</v>
      </c>
      <c r="AT159" s="238" t="s">
        <v>208</v>
      </c>
      <c r="AU159" s="238" t="s">
        <v>85</v>
      </c>
      <c r="AY159" s="18" t="s">
        <v>205</v>
      </c>
      <c r="BE159" s="239">
        <f>IF(N159="základní",J159,0)</f>
        <v>0</v>
      </c>
      <c r="BF159" s="239">
        <f>IF(N159="snížená",J159,0)</f>
        <v>0</v>
      </c>
      <c r="BG159" s="239">
        <f>IF(N159="zákl. přenesená",J159,0)</f>
        <v>0</v>
      </c>
      <c r="BH159" s="239">
        <f>IF(N159="sníž. přenesená",J159,0)</f>
        <v>0</v>
      </c>
      <c r="BI159" s="239">
        <f>IF(N159="nulová",J159,0)</f>
        <v>0</v>
      </c>
      <c r="BJ159" s="18" t="s">
        <v>83</v>
      </c>
      <c r="BK159" s="239">
        <f>ROUND(I159*H159,2)</f>
        <v>0</v>
      </c>
      <c r="BL159" s="18" t="s">
        <v>303</v>
      </c>
      <c r="BM159" s="238" t="s">
        <v>473</v>
      </c>
    </row>
    <row r="160" s="2" customFormat="1" ht="24.15" customHeight="1">
      <c r="A160" s="39"/>
      <c r="B160" s="40"/>
      <c r="C160" s="289" t="s">
        <v>353</v>
      </c>
      <c r="D160" s="289" t="s">
        <v>386</v>
      </c>
      <c r="E160" s="290" t="s">
        <v>4046</v>
      </c>
      <c r="F160" s="291" t="s">
        <v>4047</v>
      </c>
      <c r="G160" s="292" t="s">
        <v>255</v>
      </c>
      <c r="H160" s="293">
        <v>980</v>
      </c>
      <c r="I160" s="294"/>
      <c r="J160" s="295">
        <f>ROUND(I160*H160,2)</f>
        <v>0</v>
      </c>
      <c r="K160" s="291" t="s">
        <v>1</v>
      </c>
      <c r="L160" s="296"/>
      <c r="M160" s="297" t="s">
        <v>1</v>
      </c>
      <c r="N160" s="298" t="s">
        <v>41</v>
      </c>
      <c r="O160" s="92"/>
      <c r="P160" s="236">
        <f>O160*H160</f>
        <v>0</v>
      </c>
      <c r="Q160" s="236">
        <v>0</v>
      </c>
      <c r="R160" s="236">
        <f>Q160*H160</f>
        <v>0</v>
      </c>
      <c r="S160" s="236">
        <v>0</v>
      </c>
      <c r="T160" s="237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8" t="s">
        <v>473</v>
      </c>
      <c r="AT160" s="238" t="s">
        <v>386</v>
      </c>
      <c r="AU160" s="238" t="s">
        <v>85</v>
      </c>
      <c r="AY160" s="18" t="s">
        <v>205</v>
      </c>
      <c r="BE160" s="239">
        <f>IF(N160="základní",J160,0)</f>
        <v>0</v>
      </c>
      <c r="BF160" s="239">
        <f>IF(N160="snížená",J160,0)</f>
        <v>0</v>
      </c>
      <c r="BG160" s="239">
        <f>IF(N160="zákl. přenesená",J160,0)</f>
        <v>0</v>
      </c>
      <c r="BH160" s="239">
        <f>IF(N160="sníž. přenesená",J160,0)</f>
        <v>0</v>
      </c>
      <c r="BI160" s="239">
        <f>IF(N160="nulová",J160,0)</f>
        <v>0</v>
      </c>
      <c r="BJ160" s="18" t="s">
        <v>83</v>
      </c>
      <c r="BK160" s="239">
        <f>ROUND(I160*H160,2)</f>
        <v>0</v>
      </c>
      <c r="BL160" s="18" t="s">
        <v>303</v>
      </c>
      <c r="BM160" s="238" t="s">
        <v>489</v>
      </c>
    </row>
    <row r="161" s="2" customFormat="1" ht="24.15" customHeight="1">
      <c r="A161" s="39"/>
      <c r="B161" s="40"/>
      <c r="C161" s="227" t="s">
        <v>365</v>
      </c>
      <c r="D161" s="227" t="s">
        <v>208</v>
      </c>
      <c r="E161" s="228" t="s">
        <v>4048</v>
      </c>
      <c r="F161" s="229" t="s">
        <v>4049</v>
      </c>
      <c r="G161" s="230" t="s">
        <v>255</v>
      </c>
      <c r="H161" s="231">
        <v>1040</v>
      </c>
      <c r="I161" s="232"/>
      <c r="J161" s="233">
        <f>ROUND(I161*H161,2)</f>
        <v>0</v>
      </c>
      <c r="K161" s="229" t="s">
        <v>1</v>
      </c>
      <c r="L161" s="45"/>
      <c r="M161" s="234" t="s">
        <v>1</v>
      </c>
      <c r="N161" s="235" t="s">
        <v>41</v>
      </c>
      <c r="O161" s="92"/>
      <c r="P161" s="236">
        <f>O161*H161</f>
        <v>0</v>
      </c>
      <c r="Q161" s="236">
        <v>0</v>
      </c>
      <c r="R161" s="236">
        <f>Q161*H161</f>
        <v>0</v>
      </c>
      <c r="S161" s="236">
        <v>0</v>
      </c>
      <c r="T161" s="237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8" t="s">
        <v>303</v>
      </c>
      <c r="AT161" s="238" t="s">
        <v>208</v>
      </c>
      <c r="AU161" s="238" t="s">
        <v>85</v>
      </c>
      <c r="AY161" s="18" t="s">
        <v>205</v>
      </c>
      <c r="BE161" s="239">
        <f>IF(N161="základní",J161,0)</f>
        <v>0</v>
      </c>
      <c r="BF161" s="239">
        <f>IF(N161="snížená",J161,0)</f>
        <v>0</v>
      </c>
      <c r="BG161" s="239">
        <f>IF(N161="zákl. přenesená",J161,0)</f>
        <v>0</v>
      </c>
      <c r="BH161" s="239">
        <f>IF(N161="sníž. přenesená",J161,0)</f>
        <v>0</v>
      </c>
      <c r="BI161" s="239">
        <f>IF(N161="nulová",J161,0)</f>
        <v>0</v>
      </c>
      <c r="BJ161" s="18" t="s">
        <v>83</v>
      </c>
      <c r="BK161" s="239">
        <f>ROUND(I161*H161,2)</f>
        <v>0</v>
      </c>
      <c r="BL161" s="18" t="s">
        <v>303</v>
      </c>
      <c r="BM161" s="238" t="s">
        <v>502</v>
      </c>
    </row>
    <row r="162" s="2" customFormat="1" ht="24.15" customHeight="1">
      <c r="A162" s="39"/>
      <c r="B162" s="40"/>
      <c r="C162" s="289" t="s">
        <v>372</v>
      </c>
      <c r="D162" s="289" t="s">
        <v>386</v>
      </c>
      <c r="E162" s="290" t="s">
        <v>4050</v>
      </c>
      <c r="F162" s="291" t="s">
        <v>4051</v>
      </c>
      <c r="G162" s="292" t="s">
        <v>255</v>
      </c>
      <c r="H162" s="293">
        <v>1040</v>
      </c>
      <c r="I162" s="294"/>
      <c r="J162" s="295">
        <f>ROUND(I162*H162,2)</f>
        <v>0</v>
      </c>
      <c r="K162" s="291" t="s">
        <v>1</v>
      </c>
      <c r="L162" s="296"/>
      <c r="M162" s="297" t="s">
        <v>1</v>
      </c>
      <c r="N162" s="298" t="s">
        <v>41</v>
      </c>
      <c r="O162" s="92"/>
      <c r="P162" s="236">
        <f>O162*H162</f>
        <v>0</v>
      </c>
      <c r="Q162" s="236">
        <v>0</v>
      </c>
      <c r="R162" s="236">
        <f>Q162*H162</f>
        <v>0</v>
      </c>
      <c r="S162" s="236">
        <v>0</v>
      </c>
      <c r="T162" s="237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8" t="s">
        <v>473</v>
      </c>
      <c r="AT162" s="238" t="s">
        <v>386</v>
      </c>
      <c r="AU162" s="238" t="s">
        <v>85</v>
      </c>
      <c r="AY162" s="18" t="s">
        <v>205</v>
      </c>
      <c r="BE162" s="239">
        <f>IF(N162="základní",J162,0)</f>
        <v>0</v>
      </c>
      <c r="BF162" s="239">
        <f>IF(N162="snížená",J162,0)</f>
        <v>0</v>
      </c>
      <c r="BG162" s="239">
        <f>IF(N162="zákl. přenesená",J162,0)</f>
        <v>0</v>
      </c>
      <c r="BH162" s="239">
        <f>IF(N162="sníž. přenesená",J162,0)</f>
        <v>0</v>
      </c>
      <c r="BI162" s="239">
        <f>IF(N162="nulová",J162,0)</f>
        <v>0</v>
      </c>
      <c r="BJ162" s="18" t="s">
        <v>83</v>
      </c>
      <c r="BK162" s="239">
        <f>ROUND(I162*H162,2)</f>
        <v>0</v>
      </c>
      <c r="BL162" s="18" t="s">
        <v>303</v>
      </c>
      <c r="BM162" s="238" t="s">
        <v>525</v>
      </c>
    </row>
    <row r="163" s="2" customFormat="1" ht="24.15" customHeight="1">
      <c r="A163" s="39"/>
      <c r="B163" s="40"/>
      <c r="C163" s="227" t="s">
        <v>377</v>
      </c>
      <c r="D163" s="227" t="s">
        <v>208</v>
      </c>
      <c r="E163" s="228" t="s">
        <v>4052</v>
      </c>
      <c r="F163" s="229" t="s">
        <v>4053</v>
      </c>
      <c r="G163" s="230" t="s">
        <v>255</v>
      </c>
      <c r="H163" s="231">
        <v>320</v>
      </c>
      <c r="I163" s="232"/>
      <c r="J163" s="233">
        <f>ROUND(I163*H163,2)</f>
        <v>0</v>
      </c>
      <c r="K163" s="229" t="s">
        <v>1</v>
      </c>
      <c r="L163" s="45"/>
      <c r="M163" s="234" t="s">
        <v>1</v>
      </c>
      <c r="N163" s="235" t="s">
        <v>41</v>
      </c>
      <c r="O163" s="92"/>
      <c r="P163" s="236">
        <f>O163*H163</f>
        <v>0</v>
      </c>
      <c r="Q163" s="236">
        <v>0</v>
      </c>
      <c r="R163" s="236">
        <f>Q163*H163</f>
        <v>0</v>
      </c>
      <c r="S163" s="236">
        <v>0</v>
      </c>
      <c r="T163" s="237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8" t="s">
        <v>303</v>
      </c>
      <c r="AT163" s="238" t="s">
        <v>208</v>
      </c>
      <c r="AU163" s="238" t="s">
        <v>85</v>
      </c>
      <c r="AY163" s="18" t="s">
        <v>205</v>
      </c>
      <c r="BE163" s="239">
        <f>IF(N163="základní",J163,0)</f>
        <v>0</v>
      </c>
      <c r="BF163" s="239">
        <f>IF(N163="snížená",J163,0)</f>
        <v>0</v>
      </c>
      <c r="BG163" s="239">
        <f>IF(N163="zákl. přenesená",J163,0)</f>
        <v>0</v>
      </c>
      <c r="BH163" s="239">
        <f>IF(N163="sníž. přenesená",J163,0)</f>
        <v>0</v>
      </c>
      <c r="BI163" s="239">
        <f>IF(N163="nulová",J163,0)</f>
        <v>0</v>
      </c>
      <c r="BJ163" s="18" t="s">
        <v>83</v>
      </c>
      <c r="BK163" s="239">
        <f>ROUND(I163*H163,2)</f>
        <v>0</v>
      </c>
      <c r="BL163" s="18" t="s">
        <v>303</v>
      </c>
      <c r="BM163" s="238" t="s">
        <v>537</v>
      </c>
    </row>
    <row r="164" s="2" customFormat="1" ht="24.15" customHeight="1">
      <c r="A164" s="39"/>
      <c r="B164" s="40"/>
      <c r="C164" s="289" t="s">
        <v>7</v>
      </c>
      <c r="D164" s="289" t="s">
        <v>386</v>
      </c>
      <c r="E164" s="290" t="s">
        <v>4054</v>
      </c>
      <c r="F164" s="291" t="s">
        <v>4055</v>
      </c>
      <c r="G164" s="292" t="s">
        <v>255</v>
      </c>
      <c r="H164" s="293">
        <v>320</v>
      </c>
      <c r="I164" s="294"/>
      <c r="J164" s="295">
        <f>ROUND(I164*H164,2)</f>
        <v>0</v>
      </c>
      <c r="K164" s="291" t="s">
        <v>1</v>
      </c>
      <c r="L164" s="296"/>
      <c r="M164" s="297" t="s">
        <v>1</v>
      </c>
      <c r="N164" s="298" t="s">
        <v>41</v>
      </c>
      <c r="O164" s="92"/>
      <c r="P164" s="236">
        <f>O164*H164</f>
        <v>0</v>
      </c>
      <c r="Q164" s="236">
        <v>0</v>
      </c>
      <c r="R164" s="236">
        <f>Q164*H164</f>
        <v>0</v>
      </c>
      <c r="S164" s="236">
        <v>0</v>
      </c>
      <c r="T164" s="237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8" t="s">
        <v>473</v>
      </c>
      <c r="AT164" s="238" t="s">
        <v>386</v>
      </c>
      <c r="AU164" s="238" t="s">
        <v>85</v>
      </c>
      <c r="AY164" s="18" t="s">
        <v>205</v>
      </c>
      <c r="BE164" s="239">
        <f>IF(N164="základní",J164,0)</f>
        <v>0</v>
      </c>
      <c r="BF164" s="239">
        <f>IF(N164="snížená",J164,0)</f>
        <v>0</v>
      </c>
      <c r="BG164" s="239">
        <f>IF(N164="zákl. přenesená",J164,0)</f>
        <v>0</v>
      </c>
      <c r="BH164" s="239">
        <f>IF(N164="sníž. přenesená",J164,0)</f>
        <v>0</v>
      </c>
      <c r="BI164" s="239">
        <f>IF(N164="nulová",J164,0)</f>
        <v>0</v>
      </c>
      <c r="BJ164" s="18" t="s">
        <v>83</v>
      </c>
      <c r="BK164" s="239">
        <f>ROUND(I164*H164,2)</f>
        <v>0</v>
      </c>
      <c r="BL164" s="18" t="s">
        <v>303</v>
      </c>
      <c r="BM164" s="238" t="s">
        <v>550</v>
      </c>
    </row>
    <row r="165" s="2" customFormat="1" ht="24.15" customHeight="1">
      <c r="A165" s="39"/>
      <c r="B165" s="40"/>
      <c r="C165" s="227" t="s">
        <v>395</v>
      </c>
      <c r="D165" s="227" t="s">
        <v>208</v>
      </c>
      <c r="E165" s="228" t="s">
        <v>4056</v>
      </c>
      <c r="F165" s="229" t="s">
        <v>4057</v>
      </c>
      <c r="G165" s="230" t="s">
        <v>3753</v>
      </c>
      <c r="H165" s="231">
        <v>693</v>
      </c>
      <c r="I165" s="232"/>
      <c r="J165" s="233">
        <f>ROUND(I165*H165,2)</f>
        <v>0</v>
      </c>
      <c r="K165" s="229" t="s">
        <v>1</v>
      </c>
      <c r="L165" s="45"/>
      <c r="M165" s="234" t="s">
        <v>1</v>
      </c>
      <c r="N165" s="235" t="s">
        <v>41</v>
      </c>
      <c r="O165" s="92"/>
      <c r="P165" s="236">
        <f>O165*H165</f>
        <v>0</v>
      </c>
      <c r="Q165" s="236">
        <v>0</v>
      </c>
      <c r="R165" s="236">
        <f>Q165*H165</f>
        <v>0</v>
      </c>
      <c r="S165" s="236">
        <v>0</v>
      </c>
      <c r="T165" s="237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8" t="s">
        <v>303</v>
      </c>
      <c r="AT165" s="238" t="s">
        <v>208</v>
      </c>
      <c r="AU165" s="238" t="s">
        <v>85</v>
      </c>
      <c r="AY165" s="18" t="s">
        <v>205</v>
      </c>
      <c r="BE165" s="239">
        <f>IF(N165="základní",J165,0)</f>
        <v>0</v>
      </c>
      <c r="BF165" s="239">
        <f>IF(N165="snížená",J165,0)</f>
        <v>0</v>
      </c>
      <c r="BG165" s="239">
        <f>IF(N165="zákl. přenesená",J165,0)</f>
        <v>0</v>
      </c>
      <c r="BH165" s="239">
        <f>IF(N165="sníž. přenesená",J165,0)</f>
        <v>0</v>
      </c>
      <c r="BI165" s="239">
        <f>IF(N165="nulová",J165,0)</f>
        <v>0</v>
      </c>
      <c r="BJ165" s="18" t="s">
        <v>83</v>
      </c>
      <c r="BK165" s="239">
        <f>ROUND(I165*H165,2)</f>
        <v>0</v>
      </c>
      <c r="BL165" s="18" t="s">
        <v>303</v>
      </c>
      <c r="BM165" s="238" t="s">
        <v>561</v>
      </c>
    </row>
    <row r="166" s="2" customFormat="1" ht="16.5" customHeight="1">
      <c r="A166" s="39"/>
      <c r="B166" s="40"/>
      <c r="C166" s="289" t="s">
        <v>405</v>
      </c>
      <c r="D166" s="289" t="s">
        <v>386</v>
      </c>
      <c r="E166" s="290" t="s">
        <v>4058</v>
      </c>
      <c r="F166" s="291" t="s">
        <v>4059</v>
      </c>
      <c r="G166" s="292" t="s">
        <v>547</v>
      </c>
      <c r="H166" s="293">
        <v>386</v>
      </c>
      <c r="I166" s="294"/>
      <c r="J166" s="295">
        <f>ROUND(I166*H166,2)</f>
        <v>0</v>
      </c>
      <c r="K166" s="291" t="s">
        <v>1</v>
      </c>
      <c r="L166" s="296"/>
      <c r="M166" s="297" t="s">
        <v>1</v>
      </c>
      <c r="N166" s="298" t="s">
        <v>41</v>
      </c>
      <c r="O166" s="92"/>
      <c r="P166" s="236">
        <f>O166*H166</f>
        <v>0</v>
      </c>
      <c r="Q166" s="236">
        <v>0</v>
      </c>
      <c r="R166" s="236">
        <f>Q166*H166</f>
        <v>0</v>
      </c>
      <c r="S166" s="236">
        <v>0</v>
      </c>
      <c r="T166" s="237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8" t="s">
        <v>473</v>
      </c>
      <c r="AT166" s="238" t="s">
        <v>386</v>
      </c>
      <c r="AU166" s="238" t="s">
        <v>85</v>
      </c>
      <c r="AY166" s="18" t="s">
        <v>205</v>
      </c>
      <c r="BE166" s="239">
        <f>IF(N166="základní",J166,0)</f>
        <v>0</v>
      </c>
      <c r="BF166" s="239">
        <f>IF(N166="snížená",J166,0)</f>
        <v>0</v>
      </c>
      <c r="BG166" s="239">
        <f>IF(N166="zákl. přenesená",J166,0)</f>
        <v>0</v>
      </c>
      <c r="BH166" s="239">
        <f>IF(N166="sníž. přenesená",J166,0)</f>
        <v>0</v>
      </c>
      <c r="BI166" s="239">
        <f>IF(N166="nulová",J166,0)</f>
        <v>0</v>
      </c>
      <c r="BJ166" s="18" t="s">
        <v>83</v>
      </c>
      <c r="BK166" s="239">
        <f>ROUND(I166*H166,2)</f>
        <v>0</v>
      </c>
      <c r="BL166" s="18" t="s">
        <v>303</v>
      </c>
      <c r="BM166" s="238" t="s">
        <v>572</v>
      </c>
    </row>
    <row r="167" s="2" customFormat="1" ht="16.5" customHeight="1">
      <c r="A167" s="39"/>
      <c r="B167" s="40"/>
      <c r="C167" s="289" t="s">
        <v>412</v>
      </c>
      <c r="D167" s="289" t="s">
        <v>386</v>
      </c>
      <c r="E167" s="290" t="s">
        <v>4060</v>
      </c>
      <c r="F167" s="291" t="s">
        <v>4061</v>
      </c>
      <c r="G167" s="292" t="s">
        <v>547</v>
      </c>
      <c r="H167" s="293">
        <v>241</v>
      </c>
      <c r="I167" s="294"/>
      <c r="J167" s="295">
        <f>ROUND(I167*H167,2)</f>
        <v>0</v>
      </c>
      <c r="K167" s="291" t="s">
        <v>1</v>
      </c>
      <c r="L167" s="296"/>
      <c r="M167" s="297" t="s">
        <v>1</v>
      </c>
      <c r="N167" s="298" t="s">
        <v>41</v>
      </c>
      <c r="O167" s="92"/>
      <c r="P167" s="236">
        <f>O167*H167</f>
        <v>0</v>
      </c>
      <c r="Q167" s="236">
        <v>0</v>
      </c>
      <c r="R167" s="236">
        <f>Q167*H167</f>
        <v>0</v>
      </c>
      <c r="S167" s="236">
        <v>0</v>
      </c>
      <c r="T167" s="237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8" t="s">
        <v>473</v>
      </c>
      <c r="AT167" s="238" t="s">
        <v>386</v>
      </c>
      <c r="AU167" s="238" t="s">
        <v>85</v>
      </c>
      <c r="AY167" s="18" t="s">
        <v>205</v>
      </c>
      <c r="BE167" s="239">
        <f>IF(N167="základní",J167,0)</f>
        <v>0</v>
      </c>
      <c r="BF167" s="239">
        <f>IF(N167="snížená",J167,0)</f>
        <v>0</v>
      </c>
      <c r="BG167" s="239">
        <f>IF(N167="zákl. přenesená",J167,0)</f>
        <v>0</v>
      </c>
      <c r="BH167" s="239">
        <f>IF(N167="sníž. přenesená",J167,0)</f>
        <v>0</v>
      </c>
      <c r="BI167" s="239">
        <f>IF(N167="nulová",J167,0)</f>
        <v>0</v>
      </c>
      <c r="BJ167" s="18" t="s">
        <v>83</v>
      </c>
      <c r="BK167" s="239">
        <f>ROUND(I167*H167,2)</f>
        <v>0</v>
      </c>
      <c r="BL167" s="18" t="s">
        <v>303</v>
      </c>
      <c r="BM167" s="238" t="s">
        <v>581</v>
      </c>
    </row>
    <row r="168" s="2" customFormat="1" ht="21.75" customHeight="1">
      <c r="A168" s="39"/>
      <c r="B168" s="40"/>
      <c r="C168" s="289" t="s">
        <v>425</v>
      </c>
      <c r="D168" s="289" t="s">
        <v>386</v>
      </c>
      <c r="E168" s="290" t="s">
        <v>4062</v>
      </c>
      <c r="F168" s="291" t="s">
        <v>4063</v>
      </c>
      <c r="G168" s="292" t="s">
        <v>547</v>
      </c>
      <c r="H168" s="293">
        <v>66</v>
      </c>
      <c r="I168" s="294"/>
      <c r="J168" s="295">
        <f>ROUND(I168*H168,2)</f>
        <v>0</v>
      </c>
      <c r="K168" s="291" t="s">
        <v>1</v>
      </c>
      <c r="L168" s="296"/>
      <c r="M168" s="297" t="s">
        <v>1</v>
      </c>
      <c r="N168" s="298" t="s">
        <v>41</v>
      </c>
      <c r="O168" s="92"/>
      <c r="P168" s="236">
        <f>O168*H168</f>
        <v>0</v>
      </c>
      <c r="Q168" s="236">
        <v>0</v>
      </c>
      <c r="R168" s="236">
        <f>Q168*H168</f>
        <v>0</v>
      </c>
      <c r="S168" s="236">
        <v>0</v>
      </c>
      <c r="T168" s="237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8" t="s">
        <v>473</v>
      </c>
      <c r="AT168" s="238" t="s">
        <v>386</v>
      </c>
      <c r="AU168" s="238" t="s">
        <v>85</v>
      </c>
      <c r="AY168" s="18" t="s">
        <v>205</v>
      </c>
      <c r="BE168" s="239">
        <f>IF(N168="základní",J168,0)</f>
        <v>0</v>
      </c>
      <c r="BF168" s="239">
        <f>IF(N168="snížená",J168,0)</f>
        <v>0</v>
      </c>
      <c r="BG168" s="239">
        <f>IF(N168="zákl. přenesená",J168,0)</f>
        <v>0</v>
      </c>
      <c r="BH168" s="239">
        <f>IF(N168="sníž. přenesená",J168,0)</f>
        <v>0</v>
      </c>
      <c r="BI168" s="239">
        <f>IF(N168="nulová",J168,0)</f>
        <v>0</v>
      </c>
      <c r="BJ168" s="18" t="s">
        <v>83</v>
      </c>
      <c r="BK168" s="239">
        <f>ROUND(I168*H168,2)</f>
        <v>0</v>
      </c>
      <c r="BL168" s="18" t="s">
        <v>303</v>
      </c>
      <c r="BM168" s="238" t="s">
        <v>590</v>
      </c>
    </row>
    <row r="169" s="2" customFormat="1" ht="24.15" customHeight="1">
      <c r="A169" s="39"/>
      <c r="B169" s="40"/>
      <c r="C169" s="227" t="s">
        <v>431</v>
      </c>
      <c r="D169" s="227" t="s">
        <v>208</v>
      </c>
      <c r="E169" s="228" t="s">
        <v>4064</v>
      </c>
      <c r="F169" s="229" t="s">
        <v>4065</v>
      </c>
      <c r="G169" s="230" t="s">
        <v>547</v>
      </c>
      <c r="H169" s="231">
        <v>24</v>
      </c>
      <c r="I169" s="232"/>
      <c r="J169" s="233">
        <f>ROUND(I169*H169,2)</f>
        <v>0</v>
      </c>
      <c r="K169" s="229" t="s">
        <v>1</v>
      </c>
      <c r="L169" s="45"/>
      <c r="M169" s="234" t="s">
        <v>1</v>
      </c>
      <c r="N169" s="235" t="s">
        <v>41</v>
      </c>
      <c r="O169" s="92"/>
      <c r="P169" s="236">
        <f>O169*H169</f>
        <v>0</v>
      </c>
      <c r="Q169" s="236">
        <v>0</v>
      </c>
      <c r="R169" s="236">
        <f>Q169*H169</f>
        <v>0</v>
      </c>
      <c r="S169" s="236">
        <v>0</v>
      </c>
      <c r="T169" s="237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8" t="s">
        <v>303</v>
      </c>
      <c r="AT169" s="238" t="s">
        <v>208</v>
      </c>
      <c r="AU169" s="238" t="s">
        <v>85</v>
      </c>
      <c r="AY169" s="18" t="s">
        <v>205</v>
      </c>
      <c r="BE169" s="239">
        <f>IF(N169="základní",J169,0)</f>
        <v>0</v>
      </c>
      <c r="BF169" s="239">
        <f>IF(N169="snížená",J169,0)</f>
        <v>0</v>
      </c>
      <c r="BG169" s="239">
        <f>IF(N169="zákl. přenesená",J169,0)</f>
        <v>0</v>
      </c>
      <c r="BH169" s="239">
        <f>IF(N169="sníž. přenesená",J169,0)</f>
        <v>0</v>
      </c>
      <c r="BI169" s="239">
        <f>IF(N169="nulová",J169,0)</f>
        <v>0</v>
      </c>
      <c r="BJ169" s="18" t="s">
        <v>83</v>
      </c>
      <c r="BK169" s="239">
        <f>ROUND(I169*H169,2)</f>
        <v>0</v>
      </c>
      <c r="BL169" s="18" t="s">
        <v>303</v>
      </c>
      <c r="BM169" s="238" t="s">
        <v>600</v>
      </c>
    </row>
    <row r="170" s="2" customFormat="1" ht="16.5" customHeight="1">
      <c r="A170" s="39"/>
      <c r="B170" s="40"/>
      <c r="C170" s="289" t="s">
        <v>438</v>
      </c>
      <c r="D170" s="289" t="s">
        <v>386</v>
      </c>
      <c r="E170" s="290" t="s">
        <v>4066</v>
      </c>
      <c r="F170" s="291" t="s">
        <v>4067</v>
      </c>
      <c r="G170" s="292" t="s">
        <v>4068</v>
      </c>
      <c r="H170" s="293">
        <v>24</v>
      </c>
      <c r="I170" s="294"/>
      <c r="J170" s="295">
        <f>ROUND(I170*H170,2)</f>
        <v>0</v>
      </c>
      <c r="K170" s="291" t="s">
        <v>1</v>
      </c>
      <c r="L170" s="296"/>
      <c r="M170" s="297" t="s">
        <v>1</v>
      </c>
      <c r="N170" s="298" t="s">
        <v>41</v>
      </c>
      <c r="O170" s="92"/>
      <c r="P170" s="236">
        <f>O170*H170</f>
        <v>0</v>
      </c>
      <c r="Q170" s="236">
        <v>0</v>
      </c>
      <c r="R170" s="236">
        <f>Q170*H170</f>
        <v>0</v>
      </c>
      <c r="S170" s="236">
        <v>0</v>
      </c>
      <c r="T170" s="237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8" t="s">
        <v>473</v>
      </c>
      <c r="AT170" s="238" t="s">
        <v>386</v>
      </c>
      <c r="AU170" s="238" t="s">
        <v>85</v>
      </c>
      <c r="AY170" s="18" t="s">
        <v>205</v>
      </c>
      <c r="BE170" s="239">
        <f>IF(N170="základní",J170,0)</f>
        <v>0</v>
      </c>
      <c r="BF170" s="239">
        <f>IF(N170="snížená",J170,0)</f>
        <v>0</v>
      </c>
      <c r="BG170" s="239">
        <f>IF(N170="zákl. přenesená",J170,0)</f>
        <v>0</v>
      </c>
      <c r="BH170" s="239">
        <f>IF(N170="sníž. přenesená",J170,0)</f>
        <v>0</v>
      </c>
      <c r="BI170" s="239">
        <f>IF(N170="nulová",J170,0)</f>
        <v>0</v>
      </c>
      <c r="BJ170" s="18" t="s">
        <v>83</v>
      </c>
      <c r="BK170" s="239">
        <f>ROUND(I170*H170,2)</f>
        <v>0</v>
      </c>
      <c r="BL170" s="18" t="s">
        <v>303</v>
      </c>
      <c r="BM170" s="238" t="s">
        <v>620</v>
      </c>
    </row>
    <row r="171" s="2" customFormat="1" ht="24.15" customHeight="1">
      <c r="A171" s="39"/>
      <c r="B171" s="40"/>
      <c r="C171" s="227" t="s">
        <v>444</v>
      </c>
      <c r="D171" s="227" t="s">
        <v>208</v>
      </c>
      <c r="E171" s="228" t="s">
        <v>4069</v>
      </c>
      <c r="F171" s="229" t="s">
        <v>4070</v>
      </c>
      <c r="G171" s="230" t="s">
        <v>255</v>
      </c>
      <c r="H171" s="231">
        <v>40</v>
      </c>
      <c r="I171" s="232"/>
      <c r="J171" s="233">
        <f>ROUND(I171*H171,2)</f>
        <v>0</v>
      </c>
      <c r="K171" s="229" t="s">
        <v>1</v>
      </c>
      <c r="L171" s="45"/>
      <c r="M171" s="234" t="s">
        <v>1</v>
      </c>
      <c r="N171" s="235" t="s">
        <v>41</v>
      </c>
      <c r="O171" s="92"/>
      <c r="P171" s="236">
        <f>O171*H171</f>
        <v>0</v>
      </c>
      <c r="Q171" s="236">
        <v>0</v>
      </c>
      <c r="R171" s="236">
        <f>Q171*H171</f>
        <v>0</v>
      </c>
      <c r="S171" s="236">
        <v>0</v>
      </c>
      <c r="T171" s="237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8" t="s">
        <v>303</v>
      </c>
      <c r="AT171" s="238" t="s">
        <v>208</v>
      </c>
      <c r="AU171" s="238" t="s">
        <v>85</v>
      </c>
      <c r="AY171" s="18" t="s">
        <v>205</v>
      </c>
      <c r="BE171" s="239">
        <f>IF(N171="základní",J171,0)</f>
        <v>0</v>
      </c>
      <c r="BF171" s="239">
        <f>IF(N171="snížená",J171,0)</f>
        <v>0</v>
      </c>
      <c r="BG171" s="239">
        <f>IF(N171="zákl. přenesená",J171,0)</f>
        <v>0</v>
      </c>
      <c r="BH171" s="239">
        <f>IF(N171="sníž. přenesená",J171,0)</f>
        <v>0</v>
      </c>
      <c r="BI171" s="239">
        <f>IF(N171="nulová",J171,0)</f>
        <v>0</v>
      </c>
      <c r="BJ171" s="18" t="s">
        <v>83</v>
      </c>
      <c r="BK171" s="239">
        <f>ROUND(I171*H171,2)</f>
        <v>0</v>
      </c>
      <c r="BL171" s="18" t="s">
        <v>303</v>
      </c>
      <c r="BM171" s="238" t="s">
        <v>636</v>
      </c>
    </row>
    <row r="172" s="2" customFormat="1" ht="16.5" customHeight="1">
      <c r="A172" s="39"/>
      <c r="B172" s="40"/>
      <c r="C172" s="289" t="s">
        <v>449</v>
      </c>
      <c r="D172" s="289" t="s">
        <v>386</v>
      </c>
      <c r="E172" s="290" t="s">
        <v>4071</v>
      </c>
      <c r="F172" s="291" t="s">
        <v>4072</v>
      </c>
      <c r="G172" s="292" t="s">
        <v>255</v>
      </c>
      <c r="H172" s="293">
        <v>40</v>
      </c>
      <c r="I172" s="294"/>
      <c r="J172" s="295">
        <f>ROUND(I172*H172,2)</f>
        <v>0</v>
      </c>
      <c r="K172" s="291" t="s">
        <v>1</v>
      </c>
      <c r="L172" s="296"/>
      <c r="M172" s="297" t="s">
        <v>1</v>
      </c>
      <c r="N172" s="298" t="s">
        <v>41</v>
      </c>
      <c r="O172" s="92"/>
      <c r="P172" s="236">
        <f>O172*H172</f>
        <v>0</v>
      </c>
      <c r="Q172" s="236">
        <v>0</v>
      </c>
      <c r="R172" s="236">
        <f>Q172*H172</f>
        <v>0</v>
      </c>
      <c r="S172" s="236">
        <v>0</v>
      </c>
      <c r="T172" s="237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8" t="s">
        <v>473</v>
      </c>
      <c r="AT172" s="238" t="s">
        <v>386</v>
      </c>
      <c r="AU172" s="238" t="s">
        <v>85</v>
      </c>
      <c r="AY172" s="18" t="s">
        <v>205</v>
      </c>
      <c r="BE172" s="239">
        <f>IF(N172="základní",J172,0)</f>
        <v>0</v>
      </c>
      <c r="BF172" s="239">
        <f>IF(N172="snížená",J172,0)</f>
        <v>0</v>
      </c>
      <c r="BG172" s="239">
        <f>IF(N172="zákl. přenesená",J172,0)</f>
        <v>0</v>
      </c>
      <c r="BH172" s="239">
        <f>IF(N172="sníž. přenesená",J172,0)</f>
        <v>0</v>
      </c>
      <c r="BI172" s="239">
        <f>IF(N172="nulová",J172,0)</f>
        <v>0</v>
      </c>
      <c r="BJ172" s="18" t="s">
        <v>83</v>
      </c>
      <c r="BK172" s="239">
        <f>ROUND(I172*H172,2)</f>
        <v>0</v>
      </c>
      <c r="BL172" s="18" t="s">
        <v>303</v>
      </c>
      <c r="BM172" s="238" t="s">
        <v>648</v>
      </c>
    </row>
    <row r="173" s="2" customFormat="1" ht="16.5" customHeight="1">
      <c r="A173" s="39"/>
      <c r="B173" s="40"/>
      <c r="C173" s="227" t="s">
        <v>460</v>
      </c>
      <c r="D173" s="227" t="s">
        <v>208</v>
      </c>
      <c r="E173" s="228" t="s">
        <v>4073</v>
      </c>
      <c r="F173" s="229" t="s">
        <v>4074</v>
      </c>
      <c r="G173" s="230" t="s">
        <v>255</v>
      </c>
      <c r="H173" s="231">
        <v>30</v>
      </c>
      <c r="I173" s="232"/>
      <c r="J173" s="233">
        <f>ROUND(I173*H173,2)</f>
        <v>0</v>
      </c>
      <c r="K173" s="229" t="s">
        <v>1</v>
      </c>
      <c r="L173" s="45"/>
      <c r="M173" s="234" t="s">
        <v>1</v>
      </c>
      <c r="N173" s="235" t="s">
        <v>41</v>
      </c>
      <c r="O173" s="92"/>
      <c r="P173" s="236">
        <f>O173*H173</f>
        <v>0</v>
      </c>
      <c r="Q173" s="236">
        <v>0</v>
      </c>
      <c r="R173" s="236">
        <f>Q173*H173</f>
        <v>0</v>
      </c>
      <c r="S173" s="236">
        <v>0</v>
      </c>
      <c r="T173" s="237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8" t="s">
        <v>303</v>
      </c>
      <c r="AT173" s="238" t="s">
        <v>208</v>
      </c>
      <c r="AU173" s="238" t="s">
        <v>85</v>
      </c>
      <c r="AY173" s="18" t="s">
        <v>205</v>
      </c>
      <c r="BE173" s="239">
        <f>IF(N173="základní",J173,0)</f>
        <v>0</v>
      </c>
      <c r="BF173" s="239">
        <f>IF(N173="snížená",J173,0)</f>
        <v>0</v>
      </c>
      <c r="BG173" s="239">
        <f>IF(N173="zákl. přenesená",J173,0)</f>
        <v>0</v>
      </c>
      <c r="BH173" s="239">
        <f>IF(N173="sníž. přenesená",J173,0)</f>
        <v>0</v>
      </c>
      <c r="BI173" s="239">
        <f>IF(N173="nulová",J173,0)</f>
        <v>0</v>
      </c>
      <c r="BJ173" s="18" t="s">
        <v>83</v>
      </c>
      <c r="BK173" s="239">
        <f>ROUND(I173*H173,2)</f>
        <v>0</v>
      </c>
      <c r="BL173" s="18" t="s">
        <v>303</v>
      </c>
      <c r="BM173" s="238" t="s">
        <v>660</v>
      </c>
    </row>
    <row r="174" s="2" customFormat="1" ht="16.5" customHeight="1">
      <c r="A174" s="39"/>
      <c r="B174" s="40"/>
      <c r="C174" s="289" t="s">
        <v>467</v>
      </c>
      <c r="D174" s="289" t="s">
        <v>386</v>
      </c>
      <c r="E174" s="290" t="s">
        <v>4075</v>
      </c>
      <c r="F174" s="291" t="s">
        <v>4074</v>
      </c>
      <c r="G174" s="292" t="s">
        <v>255</v>
      </c>
      <c r="H174" s="293">
        <v>30</v>
      </c>
      <c r="I174" s="294"/>
      <c r="J174" s="295">
        <f>ROUND(I174*H174,2)</f>
        <v>0</v>
      </c>
      <c r="K174" s="291" t="s">
        <v>1</v>
      </c>
      <c r="L174" s="296"/>
      <c r="M174" s="297" t="s">
        <v>1</v>
      </c>
      <c r="N174" s="298" t="s">
        <v>41</v>
      </c>
      <c r="O174" s="92"/>
      <c r="P174" s="236">
        <f>O174*H174</f>
        <v>0</v>
      </c>
      <c r="Q174" s="236">
        <v>0</v>
      </c>
      <c r="R174" s="236">
        <f>Q174*H174</f>
        <v>0</v>
      </c>
      <c r="S174" s="236">
        <v>0</v>
      </c>
      <c r="T174" s="237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8" t="s">
        <v>473</v>
      </c>
      <c r="AT174" s="238" t="s">
        <v>386</v>
      </c>
      <c r="AU174" s="238" t="s">
        <v>85</v>
      </c>
      <c r="AY174" s="18" t="s">
        <v>205</v>
      </c>
      <c r="BE174" s="239">
        <f>IF(N174="základní",J174,0)</f>
        <v>0</v>
      </c>
      <c r="BF174" s="239">
        <f>IF(N174="snížená",J174,0)</f>
        <v>0</v>
      </c>
      <c r="BG174" s="239">
        <f>IF(N174="zákl. přenesená",J174,0)</f>
        <v>0</v>
      </c>
      <c r="BH174" s="239">
        <f>IF(N174="sníž. přenesená",J174,0)</f>
        <v>0</v>
      </c>
      <c r="BI174" s="239">
        <f>IF(N174="nulová",J174,0)</f>
        <v>0</v>
      </c>
      <c r="BJ174" s="18" t="s">
        <v>83</v>
      </c>
      <c r="BK174" s="239">
        <f>ROUND(I174*H174,2)</f>
        <v>0</v>
      </c>
      <c r="BL174" s="18" t="s">
        <v>303</v>
      </c>
      <c r="BM174" s="238" t="s">
        <v>675</v>
      </c>
    </row>
    <row r="175" s="2" customFormat="1" ht="24.15" customHeight="1">
      <c r="A175" s="39"/>
      <c r="B175" s="40"/>
      <c r="C175" s="227" t="s">
        <v>473</v>
      </c>
      <c r="D175" s="227" t="s">
        <v>208</v>
      </c>
      <c r="E175" s="228" t="s">
        <v>4076</v>
      </c>
      <c r="F175" s="229" t="s">
        <v>4077</v>
      </c>
      <c r="G175" s="230" t="s">
        <v>255</v>
      </c>
      <c r="H175" s="231">
        <v>12</v>
      </c>
      <c r="I175" s="232"/>
      <c r="J175" s="233">
        <f>ROUND(I175*H175,2)</f>
        <v>0</v>
      </c>
      <c r="K175" s="229" t="s">
        <v>1</v>
      </c>
      <c r="L175" s="45"/>
      <c r="M175" s="234" t="s">
        <v>1</v>
      </c>
      <c r="N175" s="235" t="s">
        <v>41</v>
      </c>
      <c r="O175" s="92"/>
      <c r="P175" s="236">
        <f>O175*H175</f>
        <v>0</v>
      </c>
      <c r="Q175" s="236">
        <v>0</v>
      </c>
      <c r="R175" s="236">
        <f>Q175*H175</f>
        <v>0</v>
      </c>
      <c r="S175" s="236">
        <v>0</v>
      </c>
      <c r="T175" s="237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8" t="s">
        <v>303</v>
      </c>
      <c r="AT175" s="238" t="s">
        <v>208</v>
      </c>
      <c r="AU175" s="238" t="s">
        <v>85</v>
      </c>
      <c r="AY175" s="18" t="s">
        <v>205</v>
      </c>
      <c r="BE175" s="239">
        <f>IF(N175="základní",J175,0)</f>
        <v>0</v>
      </c>
      <c r="BF175" s="239">
        <f>IF(N175="snížená",J175,0)</f>
        <v>0</v>
      </c>
      <c r="BG175" s="239">
        <f>IF(N175="zákl. přenesená",J175,0)</f>
        <v>0</v>
      </c>
      <c r="BH175" s="239">
        <f>IF(N175="sníž. přenesená",J175,0)</f>
        <v>0</v>
      </c>
      <c r="BI175" s="239">
        <f>IF(N175="nulová",J175,0)</f>
        <v>0</v>
      </c>
      <c r="BJ175" s="18" t="s">
        <v>83</v>
      </c>
      <c r="BK175" s="239">
        <f>ROUND(I175*H175,2)</f>
        <v>0</v>
      </c>
      <c r="BL175" s="18" t="s">
        <v>303</v>
      </c>
      <c r="BM175" s="238" t="s">
        <v>688</v>
      </c>
    </row>
    <row r="176" s="2" customFormat="1" ht="16.5" customHeight="1">
      <c r="A176" s="39"/>
      <c r="B176" s="40"/>
      <c r="C176" s="289" t="s">
        <v>481</v>
      </c>
      <c r="D176" s="289" t="s">
        <v>386</v>
      </c>
      <c r="E176" s="290" t="s">
        <v>4078</v>
      </c>
      <c r="F176" s="291" t="s">
        <v>4079</v>
      </c>
      <c r="G176" s="292" t="s">
        <v>255</v>
      </c>
      <c r="H176" s="293">
        <v>12</v>
      </c>
      <c r="I176" s="294"/>
      <c r="J176" s="295">
        <f>ROUND(I176*H176,2)</f>
        <v>0</v>
      </c>
      <c r="K176" s="291" t="s">
        <v>1</v>
      </c>
      <c r="L176" s="296"/>
      <c r="M176" s="297" t="s">
        <v>1</v>
      </c>
      <c r="N176" s="298" t="s">
        <v>41</v>
      </c>
      <c r="O176" s="92"/>
      <c r="P176" s="236">
        <f>O176*H176</f>
        <v>0</v>
      </c>
      <c r="Q176" s="236">
        <v>0</v>
      </c>
      <c r="R176" s="236">
        <f>Q176*H176</f>
        <v>0</v>
      </c>
      <c r="S176" s="236">
        <v>0</v>
      </c>
      <c r="T176" s="237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8" t="s">
        <v>473</v>
      </c>
      <c r="AT176" s="238" t="s">
        <v>386</v>
      </c>
      <c r="AU176" s="238" t="s">
        <v>85</v>
      </c>
      <c r="AY176" s="18" t="s">
        <v>205</v>
      </c>
      <c r="BE176" s="239">
        <f>IF(N176="základní",J176,0)</f>
        <v>0</v>
      </c>
      <c r="BF176" s="239">
        <f>IF(N176="snížená",J176,0)</f>
        <v>0</v>
      </c>
      <c r="BG176" s="239">
        <f>IF(N176="zákl. přenesená",J176,0)</f>
        <v>0</v>
      </c>
      <c r="BH176" s="239">
        <f>IF(N176="sníž. přenesená",J176,0)</f>
        <v>0</v>
      </c>
      <c r="BI176" s="239">
        <f>IF(N176="nulová",J176,0)</f>
        <v>0</v>
      </c>
      <c r="BJ176" s="18" t="s">
        <v>83</v>
      </c>
      <c r="BK176" s="239">
        <f>ROUND(I176*H176,2)</f>
        <v>0</v>
      </c>
      <c r="BL176" s="18" t="s">
        <v>303</v>
      </c>
      <c r="BM176" s="238" t="s">
        <v>706</v>
      </c>
    </row>
    <row r="177" s="2" customFormat="1" ht="16.5" customHeight="1">
      <c r="A177" s="39"/>
      <c r="B177" s="40"/>
      <c r="C177" s="227" t="s">
        <v>489</v>
      </c>
      <c r="D177" s="227" t="s">
        <v>208</v>
      </c>
      <c r="E177" s="228" t="s">
        <v>4080</v>
      </c>
      <c r="F177" s="229" t="s">
        <v>4081</v>
      </c>
      <c r="G177" s="230" t="s">
        <v>255</v>
      </c>
      <c r="H177" s="231">
        <v>460</v>
      </c>
      <c r="I177" s="232"/>
      <c r="J177" s="233">
        <f>ROUND(I177*H177,2)</f>
        <v>0</v>
      </c>
      <c r="K177" s="229" t="s">
        <v>1</v>
      </c>
      <c r="L177" s="45"/>
      <c r="M177" s="234" t="s">
        <v>1</v>
      </c>
      <c r="N177" s="235" t="s">
        <v>41</v>
      </c>
      <c r="O177" s="92"/>
      <c r="P177" s="236">
        <f>O177*H177</f>
        <v>0</v>
      </c>
      <c r="Q177" s="236">
        <v>0</v>
      </c>
      <c r="R177" s="236">
        <f>Q177*H177</f>
        <v>0</v>
      </c>
      <c r="S177" s="236">
        <v>0</v>
      </c>
      <c r="T177" s="237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8" t="s">
        <v>303</v>
      </c>
      <c r="AT177" s="238" t="s">
        <v>208</v>
      </c>
      <c r="AU177" s="238" t="s">
        <v>85</v>
      </c>
      <c r="AY177" s="18" t="s">
        <v>205</v>
      </c>
      <c r="BE177" s="239">
        <f>IF(N177="základní",J177,0)</f>
        <v>0</v>
      </c>
      <c r="BF177" s="239">
        <f>IF(N177="snížená",J177,0)</f>
        <v>0</v>
      </c>
      <c r="BG177" s="239">
        <f>IF(N177="zákl. přenesená",J177,0)</f>
        <v>0</v>
      </c>
      <c r="BH177" s="239">
        <f>IF(N177="sníž. přenesená",J177,0)</f>
        <v>0</v>
      </c>
      <c r="BI177" s="239">
        <f>IF(N177="nulová",J177,0)</f>
        <v>0</v>
      </c>
      <c r="BJ177" s="18" t="s">
        <v>83</v>
      </c>
      <c r="BK177" s="239">
        <f>ROUND(I177*H177,2)</f>
        <v>0</v>
      </c>
      <c r="BL177" s="18" t="s">
        <v>303</v>
      </c>
      <c r="BM177" s="238" t="s">
        <v>719</v>
      </c>
    </row>
    <row r="178" s="2" customFormat="1" ht="16.5" customHeight="1">
      <c r="A178" s="39"/>
      <c r="B178" s="40"/>
      <c r="C178" s="289" t="s">
        <v>494</v>
      </c>
      <c r="D178" s="289" t="s">
        <v>386</v>
      </c>
      <c r="E178" s="290" t="s">
        <v>4082</v>
      </c>
      <c r="F178" s="291" t="s">
        <v>4081</v>
      </c>
      <c r="G178" s="292" t="s">
        <v>255</v>
      </c>
      <c r="H178" s="293">
        <v>460</v>
      </c>
      <c r="I178" s="294"/>
      <c r="J178" s="295">
        <f>ROUND(I178*H178,2)</f>
        <v>0</v>
      </c>
      <c r="K178" s="291" t="s">
        <v>1</v>
      </c>
      <c r="L178" s="296"/>
      <c r="M178" s="297" t="s">
        <v>1</v>
      </c>
      <c r="N178" s="298" t="s">
        <v>41</v>
      </c>
      <c r="O178" s="92"/>
      <c r="P178" s="236">
        <f>O178*H178</f>
        <v>0</v>
      </c>
      <c r="Q178" s="236">
        <v>0</v>
      </c>
      <c r="R178" s="236">
        <f>Q178*H178</f>
        <v>0</v>
      </c>
      <c r="S178" s="236">
        <v>0</v>
      </c>
      <c r="T178" s="237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8" t="s">
        <v>473</v>
      </c>
      <c r="AT178" s="238" t="s">
        <v>386</v>
      </c>
      <c r="AU178" s="238" t="s">
        <v>85</v>
      </c>
      <c r="AY178" s="18" t="s">
        <v>205</v>
      </c>
      <c r="BE178" s="239">
        <f>IF(N178="základní",J178,0)</f>
        <v>0</v>
      </c>
      <c r="BF178" s="239">
        <f>IF(N178="snížená",J178,0)</f>
        <v>0</v>
      </c>
      <c r="BG178" s="239">
        <f>IF(N178="zákl. přenesená",J178,0)</f>
        <v>0</v>
      </c>
      <c r="BH178" s="239">
        <f>IF(N178="sníž. přenesená",J178,0)</f>
        <v>0</v>
      </c>
      <c r="BI178" s="239">
        <f>IF(N178="nulová",J178,0)</f>
        <v>0</v>
      </c>
      <c r="BJ178" s="18" t="s">
        <v>83</v>
      </c>
      <c r="BK178" s="239">
        <f>ROUND(I178*H178,2)</f>
        <v>0</v>
      </c>
      <c r="BL178" s="18" t="s">
        <v>303</v>
      </c>
      <c r="BM178" s="238" t="s">
        <v>732</v>
      </c>
    </row>
    <row r="179" s="2" customFormat="1" ht="16.5" customHeight="1">
      <c r="A179" s="39"/>
      <c r="B179" s="40"/>
      <c r="C179" s="227" t="s">
        <v>502</v>
      </c>
      <c r="D179" s="227" t="s">
        <v>208</v>
      </c>
      <c r="E179" s="228" t="s">
        <v>4083</v>
      </c>
      <c r="F179" s="229" t="s">
        <v>4084</v>
      </c>
      <c r="G179" s="230" t="s">
        <v>255</v>
      </c>
      <c r="H179" s="231">
        <v>140</v>
      </c>
      <c r="I179" s="232"/>
      <c r="J179" s="233">
        <f>ROUND(I179*H179,2)</f>
        <v>0</v>
      </c>
      <c r="K179" s="229" t="s">
        <v>1</v>
      </c>
      <c r="L179" s="45"/>
      <c r="M179" s="234" t="s">
        <v>1</v>
      </c>
      <c r="N179" s="235" t="s">
        <v>41</v>
      </c>
      <c r="O179" s="92"/>
      <c r="P179" s="236">
        <f>O179*H179</f>
        <v>0</v>
      </c>
      <c r="Q179" s="236">
        <v>0</v>
      </c>
      <c r="R179" s="236">
        <f>Q179*H179</f>
        <v>0</v>
      </c>
      <c r="S179" s="236">
        <v>0</v>
      </c>
      <c r="T179" s="237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8" t="s">
        <v>303</v>
      </c>
      <c r="AT179" s="238" t="s">
        <v>208</v>
      </c>
      <c r="AU179" s="238" t="s">
        <v>85</v>
      </c>
      <c r="AY179" s="18" t="s">
        <v>205</v>
      </c>
      <c r="BE179" s="239">
        <f>IF(N179="základní",J179,0)</f>
        <v>0</v>
      </c>
      <c r="BF179" s="239">
        <f>IF(N179="snížená",J179,0)</f>
        <v>0</v>
      </c>
      <c r="BG179" s="239">
        <f>IF(N179="zákl. přenesená",J179,0)</f>
        <v>0</v>
      </c>
      <c r="BH179" s="239">
        <f>IF(N179="sníž. přenesená",J179,0)</f>
        <v>0</v>
      </c>
      <c r="BI179" s="239">
        <f>IF(N179="nulová",J179,0)</f>
        <v>0</v>
      </c>
      <c r="BJ179" s="18" t="s">
        <v>83</v>
      </c>
      <c r="BK179" s="239">
        <f>ROUND(I179*H179,2)</f>
        <v>0</v>
      </c>
      <c r="BL179" s="18" t="s">
        <v>303</v>
      </c>
      <c r="BM179" s="238" t="s">
        <v>747</v>
      </c>
    </row>
    <row r="180" s="2" customFormat="1" ht="16.5" customHeight="1">
      <c r="A180" s="39"/>
      <c r="B180" s="40"/>
      <c r="C180" s="289" t="s">
        <v>513</v>
      </c>
      <c r="D180" s="289" t="s">
        <v>386</v>
      </c>
      <c r="E180" s="290" t="s">
        <v>4085</v>
      </c>
      <c r="F180" s="291" t="s">
        <v>4084</v>
      </c>
      <c r="G180" s="292" t="s">
        <v>255</v>
      </c>
      <c r="H180" s="293">
        <v>140</v>
      </c>
      <c r="I180" s="294"/>
      <c r="J180" s="295">
        <f>ROUND(I180*H180,2)</f>
        <v>0</v>
      </c>
      <c r="K180" s="291" t="s">
        <v>1</v>
      </c>
      <c r="L180" s="296"/>
      <c r="M180" s="297" t="s">
        <v>1</v>
      </c>
      <c r="N180" s="298" t="s">
        <v>41</v>
      </c>
      <c r="O180" s="92"/>
      <c r="P180" s="236">
        <f>O180*H180</f>
        <v>0</v>
      </c>
      <c r="Q180" s="236">
        <v>0</v>
      </c>
      <c r="R180" s="236">
        <f>Q180*H180</f>
        <v>0</v>
      </c>
      <c r="S180" s="236">
        <v>0</v>
      </c>
      <c r="T180" s="237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8" t="s">
        <v>473</v>
      </c>
      <c r="AT180" s="238" t="s">
        <v>386</v>
      </c>
      <c r="AU180" s="238" t="s">
        <v>85</v>
      </c>
      <c r="AY180" s="18" t="s">
        <v>205</v>
      </c>
      <c r="BE180" s="239">
        <f>IF(N180="základní",J180,0)</f>
        <v>0</v>
      </c>
      <c r="BF180" s="239">
        <f>IF(N180="snížená",J180,0)</f>
        <v>0</v>
      </c>
      <c r="BG180" s="239">
        <f>IF(N180="zákl. přenesená",J180,0)</f>
        <v>0</v>
      </c>
      <c r="BH180" s="239">
        <f>IF(N180="sníž. přenesená",J180,0)</f>
        <v>0</v>
      </c>
      <c r="BI180" s="239">
        <f>IF(N180="nulová",J180,0)</f>
        <v>0</v>
      </c>
      <c r="BJ180" s="18" t="s">
        <v>83</v>
      </c>
      <c r="BK180" s="239">
        <f>ROUND(I180*H180,2)</f>
        <v>0</v>
      </c>
      <c r="BL180" s="18" t="s">
        <v>303</v>
      </c>
      <c r="BM180" s="238" t="s">
        <v>759</v>
      </c>
    </row>
    <row r="181" s="2" customFormat="1" ht="16.5" customHeight="1">
      <c r="A181" s="39"/>
      <c r="B181" s="40"/>
      <c r="C181" s="227" t="s">
        <v>525</v>
      </c>
      <c r="D181" s="227" t="s">
        <v>208</v>
      </c>
      <c r="E181" s="228" t="s">
        <v>4086</v>
      </c>
      <c r="F181" s="229" t="s">
        <v>4087</v>
      </c>
      <c r="G181" s="230" t="s">
        <v>255</v>
      </c>
      <c r="H181" s="231">
        <v>120</v>
      </c>
      <c r="I181" s="232"/>
      <c r="J181" s="233">
        <f>ROUND(I181*H181,2)</f>
        <v>0</v>
      </c>
      <c r="K181" s="229" t="s">
        <v>1</v>
      </c>
      <c r="L181" s="45"/>
      <c r="M181" s="234" t="s">
        <v>1</v>
      </c>
      <c r="N181" s="235" t="s">
        <v>41</v>
      </c>
      <c r="O181" s="92"/>
      <c r="P181" s="236">
        <f>O181*H181</f>
        <v>0</v>
      </c>
      <c r="Q181" s="236">
        <v>0</v>
      </c>
      <c r="R181" s="236">
        <f>Q181*H181</f>
        <v>0</v>
      </c>
      <c r="S181" s="236">
        <v>0</v>
      </c>
      <c r="T181" s="237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8" t="s">
        <v>303</v>
      </c>
      <c r="AT181" s="238" t="s">
        <v>208</v>
      </c>
      <c r="AU181" s="238" t="s">
        <v>85</v>
      </c>
      <c r="AY181" s="18" t="s">
        <v>205</v>
      </c>
      <c r="BE181" s="239">
        <f>IF(N181="základní",J181,0)</f>
        <v>0</v>
      </c>
      <c r="BF181" s="239">
        <f>IF(N181="snížená",J181,0)</f>
        <v>0</v>
      </c>
      <c r="BG181" s="239">
        <f>IF(N181="zákl. přenesená",J181,0)</f>
        <v>0</v>
      </c>
      <c r="BH181" s="239">
        <f>IF(N181="sníž. přenesená",J181,0)</f>
        <v>0</v>
      </c>
      <c r="BI181" s="239">
        <f>IF(N181="nulová",J181,0)</f>
        <v>0</v>
      </c>
      <c r="BJ181" s="18" t="s">
        <v>83</v>
      </c>
      <c r="BK181" s="239">
        <f>ROUND(I181*H181,2)</f>
        <v>0</v>
      </c>
      <c r="BL181" s="18" t="s">
        <v>303</v>
      </c>
      <c r="BM181" s="238" t="s">
        <v>769</v>
      </c>
    </row>
    <row r="182" s="2" customFormat="1" ht="16.5" customHeight="1">
      <c r="A182" s="39"/>
      <c r="B182" s="40"/>
      <c r="C182" s="289" t="s">
        <v>530</v>
      </c>
      <c r="D182" s="289" t="s">
        <v>386</v>
      </c>
      <c r="E182" s="290" t="s">
        <v>4088</v>
      </c>
      <c r="F182" s="291" t="s">
        <v>4087</v>
      </c>
      <c r="G182" s="292" t="s">
        <v>255</v>
      </c>
      <c r="H182" s="293">
        <v>10</v>
      </c>
      <c r="I182" s="294"/>
      <c r="J182" s="295">
        <f>ROUND(I182*H182,2)</f>
        <v>0</v>
      </c>
      <c r="K182" s="291" t="s">
        <v>1</v>
      </c>
      <c r="L182" s="296"/>
      <c r="M182" s="297" t="s">
        <v>1</v>
      </c>
      <c r="N182" s="298" t="s">
        <v>41</v>
      </c>
      <c r="O182" s="92"/>
      <c r="P182" s="236">
        <f>O182*H182</f>
        <v>0</v>
      </c>
      <c r="Q182" s="236">
        <v>0</v>
      </c>
      <c r="R182" s="236">
        <f>Q182*H182</f>
        <v>0</v>
      </c>
      <c r="S182" s="236">
        <v>0</v>
      </c>
      <c r="T182" s="237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8" t="s">
        <v>473</v>
      </c>
      <c r="AT182" s="238" t="s">
        <v>386</v>
      </c>
      <c r="AU182" s="238" t="s">
        <v>85</v>
      </c>
      <c r="AY182" s="18" t="s">
        <v>205</v>
      </c>
      <c r="BE182" s="239">
        <f>IF(N182="základní",J182,0)</f>
        <v>0</v>
      </c>
      <c r="BF182" s="239">
        <f>IF(N182="snížená",J182,0)</f>
        <v>0</v>
      </c>
      <c r="BG182" s="239">
        <f>IF(N182="zákl. přenesená",J182,0)</f>
        <v>0</v>
      </c>
      <c r="BH182" s="239">
        <f>IF(N182="sníž. přenesená",J182,0)</f>
        <v>0</v>
      </c>
      <c r="BI182" s="239">
        <f>IF(N182="nulová",J182,0)</f>
        <v>0</v>
      </c>
      <c r="BJ182" s="18" t="s">
        <v>83</v>
      </c>
      <c r="BK182" s="239">
        <f>ROUND(I182*H182,2)</f>
        <v>0</v>
      </c>
      <c r="BL182" s="18" t="s">
        <v>303</v>
      </c>
      <c r="BM182" s="238" t="s">
        <v>779</v>
      </c>
    </row>
    <row r="183" s="2" customFormat="1" ht="16.5" customHeight="1">
      <c r="A183" s="39"/>
      <c r="B183" s="40"/>
      <c r="C183" s="227" t="s">
        <v>537</v>
      </c>
      <c r="D183" s="227" t="s">
        <v>208</v>
      </c>
      <c r="E183" s="228" t="s">
        <v>4089</v>
      </c>
      <c r="F183" s="229" t="s">
        <v>4090</v>
      </c>
      <c r="G183" s="230" t="s">
        <v>4091</v>
      </c>
      <c r="H183" s="231">
        <v>1</v>
      </c>
      <c r="I183" s="232"/>
      <c r="J183" s="233">
        <f>ROUND(I183*H183,2)</f>
        <v>0</v>
      </c>
      <c r="K183" s="229" t="s">
        <v>1</v>
      </c>
      <c r="L183" s="45"/>
      <c r="M183" s="234" t="s">
        <v>1</v>
      </c>
      <c r="N183" s="235" t="s">
        <v>41</v>
      </c>
      <c r="O183" s="92"/>
      <c r="P183" s="236">
        <f>O183*H183</f>
        <v>0</v>
      </c>
      <c r="Q183" s="236">
        <v>0</v>
      </c>
      <c r="R183" s="236">
        <f>Q183*H183</f>
        <v>0</v>
      </c>
      <c r="S183" s="236">
        <v>0</v>
      </c>
      <c r="T183" s="237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8" t="s">
        <v>303</v>
      </c>
      <c r="AT183" s="238" t="s">
        <v>208</v>
      </c>
      <c r="AU183" s="238" t="s">
        <v>85</v>
      </c>
      <c r="AY183" s="18" t="s">
        <v>205</v>
      </c>
      <c r="BE183" s="239">
        <f>IF(N183="základní",J183,0)</f>
        <v>0</v>
      </c>
      <c r="BF183" s="239">
        <f>IF(N183="snížená",J183,0)</f>
        <v>0</v>
      </c>
      <c r="BG183" s="239">
        <f>IF(N183="zákl. přenesená",J183,0)</f>
        <v>0</v>
      </c>
      <c r="BH183" s="239">
        <f>IF(N183="sníž. přenesená",J183,0)</f>
        <v>0</v>
      </c>
      <c r="BI183" s="239">
        <f>IF(N183="nulová",J183,0)</f>
        <v>0</v>
      </c>
      <c r="BJ183" s="18" t="s">
        <v>83</v>
      </c>
      <c r="BK183" s="239">
        <f>ROUND(I183*H183,2)</f>
        <v>0</v>
      </c>
      <c r="BL183" s="18" t="s">
        <v>303</v>
      </c>
      <c r="BM183" s="238" t="s">
        <v>791</v>
      </c>
    </row>
    <row r="184" s="2" customFormat="1" ht="16.5" customHeight="1">
      <c r="A184" s="39"/>
      <c r="B184" s="40"/>
      <c r="C184" s="289" t="s">
        <v>544</v>
      </c>
      <c r="D184" s="289" t="s">
        <v>386</v>
      </c>
      <c r="E184" s="290" t="s">
        <v>4092</v>
      </c>
      <c r="F184" s="291" t="s">
        <v>4090</v>
      </c>
      <c r="G184" s="292" t="s">
        <v>4091</v>
      </c>
      <c r="H184" s="293">
        <v>1</v>
      </c>
      <c r="I184" s="294"/>
      <c r="J184" s="295">
        <f>ROUND(I184*H184,2)</f>
        <v>0</v>
      </c>
      <c r="K184" s="291" t="s">
        <v>1</v>
      </c>
      <c r="L184" s="296"/>
      <c r="M184" s="297" t="s">
        <v>1</v>
      </c>
      <c r="N184" s="298" t="s">
        <v>41</v>
      </c>
      <c r="O184" s="92"/>
      <c r="P184" s="236">
        <f>O184*H184</f>
        <v>0</v>
      </c>
      <c r="Q184" s="236">
        <v>0</v>
      </c>
      <c r="R184" s="236">
        <f>Q184*H184</f>
        <v>0</v>
      </c>
      <c r="S184" s="236">
        <v>0</v>
      </c>
      <c r="T184" s="237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8" t="s">
        <v>473</v>
      </c>
      <c r="AT184" s="238" t="s">
        <v>386</v>
      </c>
      <c r="AU184" s="238" t="s">
        <v>85</v>
      </c>
      <c r="AY184" s="18" t="s">
        <v>205</v>
      </c>
      <c r="BE184" s="239">
        <f>IF(N184="základní",J184,0)</f>
        <v>0</v>
      </c>
      <c r="BF184" s="239">
        <f>IF(N184="snížená",J184,0)</f>
        <v>0</v>
      </c>
      <c r="BG184" s="239">
        <f>IF(N184="zákl. přenesená",J184,0)</f>
        <v>0</v>
      </c>
      <c r="BH184" s="239">
        <f>IF(N184="sníž. přenesená",J184,0)</f>
        <v>0</v>
      </c>
      <c r="BI184" s="239">
        <f>IF(N184="nulová",J184,0)</f>
        <v>0</v>
      </c>
      <c r="BJ184" s="18" t="s">
        <v>83</v>
      </c>
      <c r="BK184" s="239">
        <f>ROUND(I184*H184,2)</f>
        <v>0</v>
      </c>
      <c r="BL184" s="18" t="s">
        <v>303</v>
      </c>
      <c r="BM184" s="238" t="s">
        <v>813</v>
      </c>
    </row>
    <row r="185" s="12" customFormat="1" ht="22.8" customHeight="1">
      <c r="A185" s="12"/>
      <c r="B185" s="211"/>
      <c r="C185" s="212"/>
      <c r="D185" s="213" t="s">
        <v>75</v>
      </c>
      <c r="E185" s="225" t="s">
        <v>4093</v>
      </c>
      <c r="F185" s="225" t="s">
        <v>4094</v>
      </c>
      <c r="G185" s="212"/>
      <c r="H185" s="212"/>
      <c r="I185" s="215"/>
      <c r="J185" s="226">
        <f>BK185</f>
        <v>0</v>
      </c>
      <c r="K185" s="212"/>
      <c r="L185" s="217"/>
      <c r="M185" s="218"/>
      <c r="N185" s="219"/>
      <c r="O185" s="219"/>
      <c r="P185" s="220">
        <f>SUM(P186:P205)</f>
        <v>0</v>
      </c>
      <c r="Q185" s="219"/>
      <c r="R185" s="220">
        <f>SUM(R186:R205)</f>
        <v>0</v>
      </c>
      <c r="S185" s="219"/>
      <c r="T185" s="221">
        <f>SUM(T186:T205)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2" t="s">
        <v>85</v>
      </c>
      <c r="AT185" s="223" t="s">
        <v>75</v>
      </c>
      <c r="AU185" s="223" t="s">
        <v>83</v>
      </c>
      <c r="AY185" s="222" t="s">
        <v>205</v>
      </c>
      <c r="BK185" s="224">
        <f>SUM(BK186:BK205)</f>
        <v>0</v>
      </c>
    </row>
    <row r="186" s="2" customFormat="1" ht="24.15" customHeight="1">
      <c r="A186" s="39"/>
      <c r="B186" s="40"/>
      <c r="C186" s="227" t="s">
        <v>550</v>
      </c>
      <c r="D186" s="227" t="s">
        <v>208</v>
      </c>
      <c r="E186" s="228" t="s">
        <v>4095</v>
      </c>
      <c r="F186" s="229" t="s">
        <v>4096</v>
      </c>
      <c r="G186" s="230" t="s">
        <v>255</v>
      </c>
      <c r="H186" s="231">
        <v>320</v>
      </c>
      <c r="I186" s="232"/>
      <c r="J186" s="233">
        <f>ROUND(I186*H186,2)</f>
        <v>0</v>
      </c>
      <c r="K186" s="229" t="s">
        <v>1</v>
      </c>
      <c r="L186" s="45"/>
      <c r="M186" s="234" t="s">
        <v>1</v>
      </c>
      <c r="N186" s="235" t="s">
        <v>41</v>
      </c>
      <c r="O186" s="92"/>
      <c r="P186" s="236">
        <f>O186*H186</f>
        <v>0</v>
      </c>
      <c r="Q186" s="236">
        <v>0</v>
      </c>
      <c r="R186" s="236">
        <f>Q186*H186</f>
        <v>0</v>
      </c>
      <c r="S186" s="236">
        <v>0</v>
      </c>
      <c r="T186" s="237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8" t="s">
        <v>303</v>
      </c>
      <c r="AT186" s="238" t="s">
        <v>208</v>
      </c>
      <c r="AU186" s="238" t="s">
        <v>85</v>
      </c>
      <c r="AY186" s="18" t="s">
        <v>205</v>
      </c>
      <c r="BE186" s="239">
        <f>IF(N186="základní",J186,0)</f>
        <v>0</v>
      </c>
      <c r="BF186" s="239">
        <f>IF(N186="snížená",J186,0)</f>
        <v>0</v>
      </c>
      <c r="BG186" s="239">
        <f>IF(N186="zákl. přenesená",J186,0)</f>
        <v>0</v>
      </c>
      <c r="BH186" s="239">
        <f>IF(N186="sníž. přenesená",J186,0)</f>
        <v>0</v>
      </c>
      <c r="BI186" s="239">
        <f>IF(N186="nulová",J186,0)</f>
        <v>0</v>
      </c>
      <c r="BJ186" s="18" t="s">
        <v>83</v>
      </c>
      <c r="BK186" s="239">
        <f>ROUND(I186*H186,2)</f>
        <v>0</v>
      </c>
      <c r="BL186" s="18" t="s">
        <v>303</v>
      </c>
      <c r="BM186" s="238" t="s">
        <v>828</v>
      </c>
    </row>
    <row r="187" s="2" customFormat="1" ht="16.5" customHeight="1">
      <c r="A187" s="39"/>
      <c r="B187" s="40"/>
      <c r="C187" s="289" t="s">
        <v>556</v>
      </c>
      <c r="D187" s="289" t="s">
        <v>386</v>
      </c>
      <c r="E187" s="290" t="s">
        <v>4097</v>
      </c>
      <c r="F187" s="291" t="s">
        <v>4098</v>
      </c>
      <c r="G187" s="292" t="s">
        <v>255</v>
      </c>
      <c r="H187" s="293">
        <v>320</v>
      </c>
      <c r="I187" s="294"/>
      <c r="J187" s="295">
        <f>ROUND(I187*H187,2)</f>
        <v>0</v>
      </c>
      <c r="K187" s="291" t="s">
        <v>1</v>
      </c>
      <c r="L187" s="296"/>
      <c r="M187" s="297" t="s">
        <v>1</v>
      </c>
      <c r="N187" s="298" t="s">
        <v>41</v>
      </c>
      <c r="O187" s="92"/>
      <c r="P187" s="236">
        <f>O187*H187</f>
        <v>0</v>
      </c>
      <c r="Q187" s="236">
        <v>0</v>
      </c>
      <c r="R187" s="236">
        <f>Q187*H187</f>
        <v>0</v>
      </c>
      <c r="S187" s="236">
        <v>0</v>
      </c>
      <c r="T187" s="237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8" t="s">
        <v>473</v>
      </c>
      <c r="AT187" s="238" t="s">
        <v>386</v>
      </c>
      <c r="AU187" s="238" t="s">
        <v>85</v>
      </c>
      <c r="AY187" s="18" t="s">
        <v>205</v>
      </c>
      <c r="BE187" s="239">
        <f>IF(N187="základní",J187,0)</f>
        <v>0</v>
      </c>
      <c r="BF187" s="239">
        <f>IF(N187="snížená",J187,0)</f>
        <v>0</v>
      </c>
      <c r="BG187" s="239">
        <f>IF(N187="zákl. přenesená",J187,0)</f>
        <v>0</v>
      </c>
      <c r="BH187" s="239">
        <f>IF(N187="sníž. přenesená",J187,0)</f>
        <v>0</v>
      </c>
      <c r="BI187" s="239">
        <f>IF(N187="nulová",J187,0)</f>
        <v>0</v>
      </c>
      <c r="BJ187" s="18" t="s">
        <v>83</v>
      </c>
      <c r="BK187" s="239">
        <f>ROUND(I187*H187,2)</f>
        <v>0</v>
      </c>
      <c r="BL187" s="18" t="s">
        <v>303</v>
      </c>
      <c r="BM187" s="238" t="s">
        <v>840</v>
      </c>
    </row>
    <row r="188" s="2" customFormat="1" ht="24.15" customHeight="1">
      <c r="A188" s="39"/>
      <c r="B188" s="40"/>
      <c r="C188" s="227" t="s">
        <v>561</v>
      </c>
      <c r="D188" s="227" t="s">
        <v>208</v>
      </c>
      <c r="E188" s="228" t="s">
        <v>4099</v>
      </c>
      <c r="F188" s="229" t="s">
        <v>4100</v>
      </c>
      <c r="G188" s="230" t="s">
        <v>255</v>
      </c>
      <c r="H188" s="231">
        <v>360</v>
      </c>
      <c r="I188" s="232"/>
      <c r="J188" s="233">
        <f>ROUND(I188*H188,2)</f>
        <v>0</v>
      </c>
      <c r="K188" s="229" t="s">
        <v>1</v>
      </c>
      <c r="L188" s="45"/>
      <c r="M188" s="234" t="s">
        <v>1</v>
      </c>
      <c r="N188" s="235" t="s">
        <v>41</v>
      </c>
      <c r="O188" s="92"/>
      <c r="P188" s="236">
        <f>O188*H188</f>
        <v>0</v>
      </c>
      <c r="Q188" s="236">
        <v>0</v>
      </c>
      <c r="R188" s="236">
        <f>Q188*H188</f>
        <v>0</v>
      </c>
      <c r="S188" s="236">
        <v>0</v>
      </c>
      <c r="T188" s="237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8" t="s">
        <v>303</v>
      </c>
      <c r="AT188" s="238" t="s">
        <v>208</v>
      </c>
      <c r="AU188" s="238" t="s">
        <v>85</v>
      </c>
      <c r="AY188" s="18" t="s">
        <v>205</v>
      </c>
      <c r="BE188" s="239">
        <f>IF(N188="základní",J188,0)</f>
        <v>0</v>
      </c>
      <c r="BF188" s="239">
        <f>IF(N188="snížená",J188,0)</f>
        <v>0</v>
      </c>
      <c r="BG188" s="239">
        <f>IF(N188="zákl. přenesená",J188,0)</f>
        <v>0</v>
      </c>
      <c r="BH188" s="239">
        <f>IF(N188="sníž. přenesená",J188,0)</f>
        <v>0</v>
      </c>
      <c r="BI188" s="239">
        <f>IF(N188="nulová",J188,0)</f>
        <v>0</v>
      </c>
      <c r="BJ188" s="18" t="s">
        <v>83</v>
      </c>
      <c r="BK188" s="239">
        <f>ROUND(I188*H188,2)</f>
        <v>0</v>
      </c>
      <c r="BL188" s="18" t="s">
        <v>303</v>
      </c>
      <c r="BM188" s="238" t="s">
        <v>870</v>
      </c>
    </row>
    <row r="189" s="2" customFormat="1" ht="21.75" customHeight="1">
      <c r="A189" s="39"/>
      <c r="B189" s="40"/>
      <c r="C189" s="289" t="s">
        <v>566</v>
      </c>
      <c r="D189" s="289" t="s">
        <v>386</v>
      </c>
      <c r="E189" s="290" t="s">
        <v>4101</v>
      </c>
      <c r="F189" s="291" t="s">
        <v>4102</v>
      </c>
      <c r="G189" s="292" t="s">
        <v>255</v>
      </c>
      <c r="H189" s="293">
        <v>120</v>
      </c>
      <c r="I189" s="294"/>
      <c r="J189" s="295">
        <f>ROUND(I189*H189,2)</f>
        <v>0</v>
      </c>
      <c r="K189" s="291" t="s">
        <v>1</v>
      </c>
      <c r="L189" s="296"/>
      <c r="M189" s="297" t="s">
        <v>1</v>
      </c>
      <c r="N189" s="298" t="s">
        <v>41</v>
      </c>
      <c r="O189" s="92"/>
      <c r="P189" s="236">
        <f>O189*H189</f>
        <v>0</v>
      </c>
      <c r="Q189" s="236">
        <v>0</v>
      </c>
      <c r="R189" s="236">
        <f>Q189*H189</f>
        <v>0</v>
      </c>
      <c r="S189" s="236">
        <v>0</v>
      </c>
      <c r="T189" s="237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8" t="s">
        <v>473</v>
      </c>
      <c r="AT189" s="238" t="s">
        <v>386</v>
      </c>
      <c r="AU189" s="238" t="s">
        <v>85</v>
      </c>
      <c r="AY189" s="18" t="s">
        <v>205</v>
      </c>
      <c r="BE189" s="239">
        <f>IF(N189="základní",J189,0)</f>
        <v>0</v>
      </c>
      <c r="BF189" s="239">
        <f>IF(N189="snížená",J189,0)</f>
        <v>0</v>
      </c>
      <c r="BG189" s="239">
        <f>IF(N189="zákl. přenesená",J189,0)</f>
        <v>0</v>
      </c>
      <c r="BH189" s="239">
        <f>IF(N189="sníž. přenesená",J189,0)</f>
        <v>0</v>
      </c>
      <c r="BI189" s="239">
        <f>IF(N189="nulová",J189,0)</f>
        <v>0</v>
      </c>
      <c r="BJ189" s="18" t="s">
        <v>83</v>
      </c>
      <c r="BK189" s="239">
        <f>ROUND(I189*H189,2)</f>
        <v>0</v>
      </c>
      <c r="BL189" s="18" t="s">
        <v>303</v>
      </c>
      <c r="BM189" s="238" t="s">
        <v>884</v>
      </c>
    </row>
    <row r="190" s="2" customFormat="1" ht="21.75" customHeight="1">
      <c r="A190" s="39"/>
      <c r="B190" s="40"/>
      <c r="C190" s="289" t="s">
        <v>572</v>
      </c>
      <c r="D190" s="289" t="s">
        <v>386</v>
      </c>
      <c r="E190" s="290" t="s">
        <v>4103</v>
      </c>
      <c r="F190" s="291" t="s">
        <v>4104</v>
      </c>
      <c r="G190" s="292" t="s">
        <v>255</v>
      </c>
      <c r="H190" s="293">
        <v>240</v>
      </c>
      <c r="I190" s="294"/>
      <c r="J190" s="295">
        <f>ROUND(I190*H190,2)</f>
        <v>0</v>
      </c>
      <c r="K190" s="291" t="s">
        <v>1</v>
      </c>
      <c r="L190" s="296"/>
      <c r="M190" s="297" t="s">
        <v>1</v>
      </c>
      <c r="N190" s="298" t="s">
        <v>41</v>
      </c>
      <c r="O190" s="92"/>
      <c r="P190" s="236">
        <f>O190*H190</f>
        <v>0</v>
      </c>
      <c r="Q190" s="236">
        <v>0</v>
      </c>
      <c r="R190" s="236">
        <f>Q190*H190</f>
        <v>0</v>
      </c>
      <c r="S190" s="236">
        <v>0</v>
      </c>
      <c r="T190" s="237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8" t="s">
        <v>473</v>
      </c>
      <c r="AT190" s="238" t="s">
        <v>386</v>
      </c>
      <c r="AU190" s="238" t="s">
        <v>85</v>
      </c>
      <c r="AY190" s="18" t="s">
        <v>205</v>
      </c>
      <c r="BE190" s="239">
        <f>IF(N190="základní",J190,0)</f>
        <v>0</v>
      </c>
      <c r="BF190" s="239">
        <f>IF(N190="snížená",J190,0)</f>
        <v>0</v>
      </c>
      <c r="BG190" s="239">
        <f>IF(N190="zákl. přenesená",J190,0)</f>
        <v>0</v>
      </c>
      <c r="BH190" s="239">
        <f>IF(N190="sníž. přenesená",J190,0)</f>
        <v>0</v>
      </c>
      <c r="BI190" s="239">
        <f>IF(N190="nulová",J190,0)</f>
        <v>0</v>
      </c>
      <c r="BJ190" s="18" t="s">
        <v>83</v>
      </c>
      <c r="BK190" s="239">
        <f>ROUND(I190*H190,2)</f>
        <v>0</v>
      </c>
      <c r="BL190" s="18" t="s">
        <v>303</v>
      </c>
      <c r="BM190" s="238" t="s">
        <v>897</v>
      </c>
    </row>
    <row r="191" s="2" customFormat="1" ht="21.75" customHeight="1">
      <c r="A191" s="39"/>
      <c r="B191" s="40"/>
      <c r="C191" s="289" t="s">
        <v>577</v>
      </c>
      <c r="D191" s="289" t="s">
        <v>386</v>
      </c>
      <c r="E191" s="290" t="s">
        <v>4105</v>
      </c>
      <c r="F191" s="291" t="s">
        <v>4106</v>
      </c>
      <c r="G191" s="292" t="s">
        <v>255</v>
      </c>
      <c r="H191" s="293">
        <v>110</v>
      </c>
      <c r="I191" s="294"/>
      <c r="J191" s="295">
        <f>ROUND(I191*H191,2)</f>
        <v>0</v>
      </c>
      <c r="K191" s="291" t="s">
        <v>1</v>
      </c>
      <c r="L191" s="296"/>
      <c r="M191" s="297" t="s">
        <v>1</v>
      </c>
      <c r="N191" s="298" t="s">
        <v>41</v>
      </c>
      <c r="O191" s="92"/>
      <c r="P191" s="236">
        <f>O191*H191</f>
        <v>0</v>
      </c>
      <c r="Q191" s="236">
        <v>0</v>
      </c>
      <c r="R191" s="236">
        <f>Q191*H191</f>
        <v>0</v>
      </c>
      <c r="S191" s="236">
        <v>0</v>
      </c>
      <c r="T191" s="237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8" t="s">
        <v>473</v>
      </c>
      <c r="AT191" s="238" t="s">
        <v>386</v>
      </c>
      <c r="AU191" s="238" t="s">
        <v>85</v>
      </c>
      <c r="AY191" s="18" t="s">
        <v>205</v>
      </c>
      <c r="BE191" s="239">
        <f>IF(N191="základní",J191,0)</f>
        <v>0</v>
      </c>
      <c r="BF191" s="239">
        <f>IF(N191="snížená",J191,0)</f>
        <v>0</v>
      </c>
      <c r="BG191" s="239">
        <f>IF(N191="zákl. přenesená",J191,0)</f>
        <v>0</v>
      </c>
      <c r="BH191" s="239">
        <f>IF(N191="sníž. přenesená",J191,0)</f>
        <v>0</v>
      </c>
      <c r="BI191" s="239">
        <f>IF(N191="nulová",J191,0)</f>
        <v>0</v>
      </c>
      <c r="BJ191" s="18" t="s">
        <v>83</v>
      </c>
      <c r="BK191" s="239">
        <f>ROUND(I191*H191,2)</f>
        <v>0</v>
      </c>
      <c r="BL191" s="18" t="s">
        <v>303</v>
      </c>
      <c r="BM191" s="238" t="s">
        <v>908</v>
      </c>
    </row>
    <row r="192" s="2" customFormat="1" ht="24.15" customHeight="1">
      <c r="A192" s="39"/>
      <c r="B192" s="40"/>
      <c r="C192" s="227" t="s">
        <v>581</v>
      </c>
      <c r="D192" s="227" t="s">
        <v>208</v>
      </c>
      <c r="E192" s="228" t="s">
        <v>4107</v>
      </c>
      <c r="F192" s="229" t="s">
        <v>4108</v>
      </c>
      <c r="G192" s="230" t="s">
        <v>255</v>
      </c>
      <c r="H192" s="231">
        <v>4830</v>
      </c>
      <c r="I192" s="232"/>
      <c r="J192" s="233">
        <f>ROUND(I192*H192,2)</f>
        <v>0</v>
      </c>
      <c r="K192" s="229" t="s">
        <v>1</v>
      </c>
      <c r="L192" s="45"/>
      <c r="M192" s="234" t="s">
        <v>1</v>
      </c>
      <c r="N192" s="235" t="s">
        <v>41</v>
      </c>
      <c r="O192" s="92"/>
      <c r="P192" s="236">
        <f>O192*H192</f>
        <v>0</v>
      </c>
      <c r="Q192" s="236">
        <v>0</v>
      </c>
      <c r="R192" s="236">
        <f>Q192*H192</f>
        <v>0</v>
      </c>
      <c r="S192" s="236">
        <v>0</v>
      </c>
      <c r="T192" s="237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8" t="s">
        <v>303</v>
      </c>
      <c r="AT192" s="238" t="s">
        <v>208</v>
      </c>
      <c r="AU192" s="238" t="s">
        <v>85</v>
      </c>
      <c r="AY192" s="18" t="s">
        <v>205</v>
      </c>
      <c r="BE192" s="239">
        <f>IF(N192="základní",J192,0)</f>
        <v>0</v>
      </c>
      <c r="BF192" s="239">
        <f>IF(N192="snížená",J192,0)</f>
        <v>0</v>
      </c>
      <c r="BG192" s="239">
        <f>IF(N192="zákl. přenesená",J192,0)</f>
        <v>0</v>
      </c>
      <c r="BH192" s="239">
        <f>IF(N192="sníž. přenesená",J192,0)</f>
        <v>0</v>
      </c>
      <c r="BI192" s="239">
        <f>IF(N192="nulová",J192,0)</f>
        <v>0</v>
      </c>
      <c r="BJ192" s="18" t="s">
        <v>83</v>
      </c>
      <c r="BK192" s="239">
        <f>ROUND(I192*H192,2)</f>
        <v>0</v>
      </c>
      <c r="BL192" s="18" t="s">
        <v>303</v>
      </c>
      <c r="BM192" s="238" t="s">
        <v>919</v>
      </c>
    </row>
    <row r="193" s="2" customFormat="1" ht="16.5" customHeight="1">
      <c r="A193" s="39"/>
      <c r="B193" s="40"/>
      <c r="C193" s="289" t="s">
        <v>585</v>
      </c>
      <c r="D193" s="289" t="s">
        <v>386</v>
      </c>
      <c r="E193" s="290" t="s">
        <v>4109</v>
      </c>
      <c r="F193" s="291" t="s">
        <v>4110</v>
      </c>
      <c r="G193" s="292" t="s">
        <v>255</v>
      </c>
      <c r="H193" s="293">
        <v>3680</v>
      </c>
      <c r="I193" s="294"/>
      <c r="J193" s="295">
        <f>ROUND(I193*H193,2)</f>
        <v>0</v>
      </c>
      <c r="K193" s="291" t="s">
        <v>1</v>
      </c>
      <c r="L193" s="296"/>
      <c r="M193" s="297" t="s">
        <v>1</v>
      </c>
      <c r="N193" s="298" t="s">
        <v>41</v>
      </c>
      <c r="O193" s="92"/>
      <c r="P193" s="236">
        <f>O193*H193</f>
        <v>0</v>
      </c>
      <c r="Q193" s="236">
        <v>0</v>
      </c>
      <c r="R193" s="236">
        <f>Q193*H193</f>
        <v>0</v>
      </c>
      <c r="S193" s="236">
        <v>0</v>
      </c>
      <c r="T193" s="237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8" t="s">
        <v>473</v>
      </c>
      <c r="AT193" s="238" t="s">
        <v>386</v>
      </c>
      <c r="AU193" s="238" t="s">
        <v>85</v>
      </c>
      <c r="AY193" s="18" t="s">
        <v>205</v>
      </c>
      <c r="BE193" s="239">
        <f>IF(N193="základní",J193,0)</f>
        <v>0</v>
      </c>
      <c r="BF193" s="239">
        <f>IF(N193="snížená",J193,0)</f>
        <v>0</v>
      </c>
      <c r="BG193" s="239">
        <f>IF(N193="zákl. přenesená",J193,0)</f>
        <v>0</v>
      </c>
      <c r="BH193" s="239">
        <f>IF(N193="sníž. přenesená",J193,0)</f>
        <v>0</v>
      </c>
      <c r="BI193" s="239">
        <f>IF(N193="nulová",J193,0)</f>
        <v>0</v>
      </c>
      <c r="BJ193" s="18" t="s">
        <v>83</v>
      </c>
      <c r="BK193" s="239">
        <f>ROUND(I193*H193,2)</f>
        <v>0</v>
      </c>
      <c r="BL193" s="18" t="s">
        <v>303</v>
      </c>
      <c r="BM193" s="238" t="s">
        <v>930</v>
      </c>
    </row>
    <row r="194" s="2" customFormat="1" ht="16.5" customHeight="1">
      <c r="A194" s="39"/>
      <c r="B194" s="40"/>
      <c r="C194" s="289" t="s">
        <v>590</v>
      </c>
      <c r="D194" s="289" t="s">
        <v>386</v>
      </c>
      <c r="E194" s="290" t="s">
        <v>4111</v>
      </c>
      <c r="F194" s="291" t="s">
        <v>4112</v>
      </c>
      <c r="G194" s="292" t="s">
        <v>255</v>
      </c>
      <c r="H194" s="293">
        <v>950</v>
      </c>
      <c r="I194" s="294"/>
      <c r="J194" s="295">
        <f>ROUND(I194*H194,2)</f>
        <v>0</v>
      </c>
      <c r="K194" s="291" t="s">
        <v>1</v>
      </c>
      <c r="L194" s="296"/>
      <c r="M194" s="297" t="s">
        <v>1</v>
      </c>
      <c r="N194" s="298" t="s">
        <v>41</v>
      </c>
      <c r="O194" s="92"/>
      <c r="P194" s="236">
        <f>O194*H194</f>
        <v>0</v>
      </c>
      <c r="Q194" s="236">
        <v>0</v>
      </c>
      <c r="R194" s="236">
        <f>Q194*H194</f>
        <v>0</v>
      </c>
      <c r="S194" s="236">
        <v>0</v>
      </c>
      <c r="T194" s="237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8" t="s">
        <v>473</v>
      </c>
      <c r="AT194" s="238" t="s">
        <v>386</v>
      </c>
      <c r="AU194" s="238" t="s">
        <v>85</v>
      </c>
      <c r="AY194" s="18" t="s">
        <v>205</v>
      </c>
      <c r="BE194" s="239">
        <f>IF(N194="základní",J194,0)</f>
        <v>0</v>
      </c>
      <c r="BF194" s="239">
        <f>IF(N194="snížená",J194,0)</f>
        <v>0</v>
      </c>
      <c r="BG194" s="239">
        <f>IF(N194="zákl. přenesená",J194,0)</f>
        <v>0</v>
      </c>
      <c r="BH194" s="239">
        <f>IF(N194="sníž. přenesená",J194,0)</f>
        <v>0</v>
      </c>
      <c r="BI194" s="239">
        <f>IF(N194="nulová",J194,0)</f>
        <v>0</v>
      </c>
      <c r="BJ194" s="18" t="s">
        <v>83</v>
      </c>
      <c r="BK194" s="239">
        <f>ROUND(I194*H194,2)</f>
        <v>0</v>
      </c>
      <c r="BL194" s="18" t="s">
        <v>303</v>
      </c>
      <c r="BM194" s="238" t="s">
        <v>944</v>
      </c>
    </row>
    <row r="195" s="2" customFormat="1" ht="21.75" customHeight="1">
      <c r="A195" s="39"/>
      <c r="B195" s="40"/>
      <c r="C195" s="289" t="s">
        <v>593</v>
      </c>
      <c r="D195" s="289" t="s">
        <v>386</v>
      </c>
      <c r="E195" s="290" t="s">
        <v>4113</v>
      </c>
      <c r="F195" s="291" t="s">
        <v>4114</v>
      </c>
      <c r="G195" s="292" t="s">
        <v>255</v>
      </c>
      <c r="H195" s="293">
        <v>60</v>
      </c>
      <c r="I195" s="294"/>
      <c r="J195" s="295">
        <f>ROUND(I195*H195,2)</f>
        <v>0</v>
      </c>
      <c r="K195" s="291" t="s">
        <v>1</v>
      </c>
      <c r="L195" s="296"/>
      <c r="M195" s="297" t="s">
        <v>1</v>
      </c>
      <c r="N195" s="298" t="s">
        <v>41</v>
      </c>
      <c r="O195" s="92"/>
      <c r="P195" s="236">
        <f>O195*H195</f>
        <v>0</v>
      </c>
      <c r="Q195" s="236">
        <v>0</v>
      </c>
      <c r="R195" s="236">
        <f>Q195*H195</f>
        <v>0</v>
      </c>
      <c r="S195" s="236">
        <v>0</v>
      </c>
      <c r="T195" s="237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8" t="s">
        <v>473</v>
      </c>
      <c r="AT195" s="238" t="s">
        <v>386</v>
      </c>
      <c r="AU195" s="238" t="s">
        <v>85</v>
      </c>
      <c r="AY195" s="18" t="s">
        <v>205</v>
      </c>
      <c r="BE195" s="239">
        <f>IF(N195="základní",J195,0)</f>
        <v>0</v>
      </c>
      <c r="BF195" s="239">
        <f>IF(N195="snížená",J195,0)</f>
        <v>0</v>
      </c>
      <c r="BG195" s="239">
        <f>IF(N195="zákl. přenesená",J195,0)</f>
        <v>0</v>
      </c>
      <c r="BH195" s="239">
        <f>IF(N195="sníž. přenesená",J195,0)</f>
        <v>0</v>
      </c>
      <c r="BI195" s="239">
        <f>IF(N195="nulová",J195,0)</f>
        <v>0</v>
      </c>
      <c r="BJ195" s="18" t="s">
        <v>83</v>
      </c>
      <c r="BK195" s="239">
        <f>ROUND(I195*H195,2)</f>
        <v>0</v>
      </c>
      <c r="BL195" s="18" t="s">
        <v>303</v>
      </c>
      <c r="BM195" s="238" t="s">
        <v>953</v>
      </c>
    </row>
    <row r="196" s="2" customFormat="1" ht="16.5" customHeight="1">
      <c r="A196" s="39"/>
      <c r="B196" s="40"/>
      <c r="C196" s="289" t="s">
        <v>600</v>
      </c>
      <c r="D196" s="289" t="s">
        <v>386</v>
      </c>
      <c r="E196" s="290" t="s">
        <v>4115</v>
      </c>
      <c r="F196" s="291" t="s">
        <v>4116</v>
      </c>
      <c r="G196" s="292" t="s">
        <v>255</v>
      </c>
      <c r="H196" s="293">
        <v>140</v>
      </c>
      <c r="I196" s="294"/>
      <c r="J196" s="295">
        <f>ROUND(I196*H196,2)</f>
        <v>0</v>
      </c>
      <c r="K196" s="291" t="s">
        <v>1</v>
      </c>
      <c r="L196" s="296"/>
      <c r="M196" s="297" t="s">
        <v>1</v>
      </c>
      <c r="N196" s="298" t="s">
        <v>41</v>
      </c>
      <c r="O196" s="92"/>
      <c r="P196" s="236">
        <f>O196*H196</f>
        <v>0</v>
      </c>
      <c r="Q196" s="236">
        <v>0</v>
      </c>
      <c r="R196" s="236">
        <f>Q196*H196</f>
        <v>0</v>
      </c>
      <c r="S196" s="236">
        <v>0</v>
      </c>
      <c r="T196" s="237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8" t="s">
        <v>473</v>
      </c>
      <c r="AT196" s="238" t="s">
        <v>386</v>
      </c>
      <c r="AU196" s="238" t="s">
        <v>85</v>
      </c>
      <c r="AY196" s="18" t="s">
        <v>205</v>
      </c>
      <c r="BE196" s="239">
        <f>IF(N196="základní",J196,0)</f>
        <v>0</v>
      </c>
      <c r="BF196" s="239">
        <f>IF(N196="snížená",J196,0)</f>
        <v>0</v>
      </c>
      <c r="BG196" s="239">
        <f>IF(N196="zákl. přenesená",J196,0)</f>
        <v>0</v>
      </c>
      <c r="BH196" s="239">
        <f>IF(N196="sníž. přenesená",J196,0)</f>
        <v>0</v>
      </c>
      <c r="BI196" s="239">
        <f>IF(N196="nulová",J196,0)</f>
        <v>0</v>
      </c>
      <c r="BJ196" s="18" t="s">
        <v>83</v>
      </c>
      <c r="BK196" s="239">
        <f>ROUND(I196*H196,2)</f>
        <v>0</v>
      </c>
      <c r="BL196" s="18" t="s">
        <v>303</v>
      </c>
      <c r="BM196" s="238" t="s">
        <v>981</v>
      </c>
    </row>
    <row r="197" s="2" customFormat="1" ht="24.15" customHeight="1">
      <c r="A197" s="39"/>
      <c r="B197" s="40"/>
      <c r="C197" s="227" t="s">
        <v>611</v>
      </c>
      <c r="D197" s="227" t="s">
        <v>208</v>
      </c>
      <c r="E197" s="228" t="s">
        <v>4117</v>
      </c>
      <c r="F197" s="229" t="s">
        <v>4118</v>
      </c>
      <c r="G197" s="230" t="s">
        <v>255</v>
      </c>
      <c r="H197" s="231">
        <v>4720</v>
      </c>
      <c r="I197" s="232"/>
      <c r="J197" s="233">
        <f>ROUND(I197*H197,2)</f>
        <v>0</v>
      </c>
      <c r="K197" s="229" t="s">
        <v>1</v>
      </c>
      <c r="L197" s="45"/>
      <c r="M197" s="234" t="s">
        <v>1</v>
      </c>
      <c r="N197" s="235" t="s">
        <v>41</v>
      </c>
      <c r="O197" s="92"/>
      <c r="P197" s="236">
        <f>O197*H197</f>
        <v>0</v>
      </c>
      <c r="Q197" s="236">
        <v>0</v>
      </c>
      <c r="R197" s="236">
        <f>Q197*H197</f>
        <v>0</v>
      </c>
      <c r="S197" s="236">
        <v>0</v>
      </c>
      <c r="T197" s="237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8" t="s">
        <v>303</v>
      </c>
      <c r="AT197" s="238" t="s">
        <v>208</v>
      </c>
      <c r="AU197" s="238" t="s">
        <v>85</v>
      </c>
      <c r="AY197" s="18" t="s">
        <v>205</v>
      </c>
      <c r="BE197" s="239">
        <f>IF(N197="základní",J197,0)</f>
        <v>0</v>
      </c>
      <c r="BF197" s="239">
        <f>IF(N197="snížená",J197,0)</f>
        <v>0</v>
      </c>
      <c r="BG197" s="239">
        <f>IF(N197="zákl. přenesená",J197,0)</f>
        <v>0</v>
      </c>
      <c r="BH197" s="239">
        <f>IF(N197="sníž. přenesená",J197,0)</f>
        <v>0</v>
      </c>
      <c r="BI197" s="239">
        <f>IF(N197="nulová",J197,0)</f>
        <v>0</v>
      </c>
      <c r="BJ197" s="18" t="s">
        <v>83</v>
      </c>
      <c r="BK197" s="239">
        <f>ROUND(I197*H197,2)</f>
        <v>0</v>
      </c>
      <c r="BL197" s="18" t="s">
        <v>303</v>
      </c>
      <c r="BM197" s="238" t="s">
        <v>1009</v>
      </c>
    </row>
    <row r="198" s="2" customFormat="1" ht="16.5" customHeight="1">
      <c r="A198" s="39"/>
      <c r="B198" s="40"/>
      <c r="C198" s="289" t="s">
        <v>620</v>
      </c>
      <c r="D198" s="289" t="s">
        <v>386</v>
      </c>
      <c r="E198" s="290" t="s">
        <v>4119</v>
      </c>
      <c r="F198" s="291" t="s">
        <v>4120</v>
      </c>
      <c r="G198" s="292" t="s">
        <v>255</v>
      </c>
      <c r="H198" s="293">
        <v>970</v>
      </c>
      <c r="I198" s="294"/>
      <c r="J198" s="295">
        <f>ROUND(I198*H198,2)</f>
        <v>0</v>
      </c>
      <c r="K198" s="291" t="s">
        <v>1</v>
      </c>
      <c r="L198" s="296"/>
      <c r="M198" s="297" t="s">
        <v>1</v>
      </c>
      <c r="N198" s="298" t="s">
        <v>41</v>
      </c>
      <c r="O198" s="92"/>
      <c r="P198" s="236">
        <f>O198*H198</f>
        <v>0</v>
      </c>
      <c r="Q198" s="236">
        <v>0</v>
      </c>
      <c r="R198" s="236">
        <f>Q198*H198</f>
        <v>0</v>
      </c>
      <c r="S198" s="236">
        <v>0</v>
      </c>
      <c r="T198" s="237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8" t="s">
        <v>473</v>
      </c>
      <c r="AT198" s="238" t="s">
        <v>386</v>
      </c>
      <c r="AU198" s="238" t="s">
        <v>85</v>
      </c>
      <c r="AY198" s="18" t="s">
        <v>205</v>
      </c>
      <c r="BE198" s="239">
        <f>IF(N198="základní",J198,0)</f>
        <v>0</v>
      </c>
      <c r="BF198" s="239">
        <f>IF(N198="snížená",J198,0)</f>
        <v>0</v>
      </c>
      <c r="BG198" s="239">
        <f>IF(N198="zákl. přenesená",J198,0)</f>
        <v>0</v>
      </c>
      <c r="BH198" s="239">
        <f>IF(N198="sníž. přenesená",J198,0)</f>
        <v>0</v>
      </c>
      <c r="BI198" s="239">
        <f>IF(N198="nulová",J198,0)</f>
        <v>0</v>
      </c>
      <c r="BJ198" s="18" t="s">
        <v>83</v>
      </c>
      <c r="BK198" s="239">
        <f>ROUND(I198*H198,2)</f>
        <v>0</v>
      </c>
      <c r="BL198" s="18" t="s">
        <v>303</v>
      </c>
      <c r="BM198" s="238" t="s">
        <v>1030</v>
      </c>
    </row>
    <row r="199" s="2" customFormat="1" ht="16.5" customHeight="1">
      <c r="A199" s="39"/>
      <c r="B199" s="40"/>
      <c r="C199" s="289" t="s">
        <v>628</v>
      </c>
      <c r="D199" s="289" t="s">
        <v>386</v>
      </c>
      <c r="E199" s="290" t="s">
        <v>4121</v>
      </c>
      <c r="F199" s="291" t="s">
        <v>4122</v>
      </c>
      <c r="G199" s="292" t="s">
        <v>255</v>
      </c>
      <c r="H199" s="293">
        <v>3750</v>
      </c>
      <c r="I199" s="294"/>
      <c r="J199" s="295">
        <f>ROUND(I199*H199,2)</f>
        <v>0</v>
      </c>
      <c r="K199" s="291" t="s">
        <v>1</v>
      </c>
      <c r="L199" s="296"/>
      <c r="M199" s="297" t="s">
        <v>1</v>
      </c>
      <c r="N199" s="298" t="s">
        <v>41</v>
      </c>
      <c r="O199" s="92"/>
      <c r="P199" s="236">
        <f>O199*H199</f>
        <v>0</v>
      </c>
      <c r="Q199" s="236">
        <v>0</v>
      </c>
      <c r="R199" s="236">
        <f>Q199*H199</f>
        <v>0</v>
      </c>
      <c r="S199" s="236">
        <v>0</v>
      </c>
      <c r="T199" s="237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8" t="s">
        <v>473</v>
      </c>
      <c r="AT199" s="238" t="s">
        <v>386</v>
      </c>
      <c r="AU199" s="238" t="s">
        <v>85</v>
      </c>
      <c r="AY199" s="18" t="s">
        <v>205</v>
      </c>
      <c r="BE199" s="239">
        <f>IF(N199="základní",J199,0)</f>
        <v>0</v>
      </c>
      <c r="BF199" s="239">
        <f>IF(N199="snížená",J199,0)</f>
        <v>0</v>
      </c>
      <c r="BG199" s="239">
        <f>IF(N199="zákl. přenesená",J199,0)</f>
        <v>0</v>
      </c>
      <c r="BH199" s="239">
        <f>IF(N199="sníž. přenesená",J199,0)</f>
        <v>0</v>
      </c>
      <c r="BI199" s="239">
        <f>IF(N199="nulová",J199,0)</f>
        <v>0</v>
      </c>
      <c r="BJ199" s="18" t="s">
        <v>83</v>
      </c>
      <c r="BK199" s="239">
        <f>ROUND(I199*H199,2)</f>
        <v>0</v>
      </c>
      <c r="BL199" s="18" t="s">
        <v>303</v>
      </c>
      <c r="BM199" s="238" t="s">
        <v>1041</v>
      </c>
    </row>
    <row r="200" s="2" customFormat="1" ht="24.15" customHeight="1">
      <c r="A200" s="39"/>
      <c r="B200" s="40"/>
      <c r="C200" s="227" t="s">
        <v>636</v>
      </c>
      <c r="D200" s="227" t="s">
        <v>208</v>
      </c>
      <c r="E200" s="228" t="s">
        <v>4123</v>
      </c>
      <c r="F200" s="229" t="s">
        <v>4124</v>
      </c>
      <c r="G200" s="230" t="s">
        <v>255</v>
      </c>
      <c r="H200" s="231">
        <v>820</v>
      </c>
      <c r="I200" s="232"/>
      <c r="J200" s="233">
        <f>ROUND(I200*H200,2)</f>
        <v>0</v>
      </c>
      <c r="K200" s="229" t="s">
        <v>1</v>
      </c>
      <c r="L200" s="45"/>
      <c r="M200" s="234" t="s">
        <v>1</v>
      </c>
      <c r="N200" s="235" t="s">
        <v>41</v>
      </c>
      <c r="O200" s="92"/>
      <c r="P200" s="236">
        <f>O200*H200</f>
        <v>0</v>
      </c>
      <c r="Q200" s="236">
        <v>0</v>
      </c>
      <c r="R200" s="236">
        <f>Q200*H200</f>
        <v>0</v>
      </c>
      <c r="S200" s="236">
        <v>0</v>
      </c>
      <c r="T200" s="237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8" t="s">
        <v>303</v>
      </c>
      <c r="AT200" s="238" t="s">
        <v>208</v>
      </c>
      <c r="AU200" s="238" t="s">
        <v>85</v>
      </c>
      <c r="AY200" s="18" t="s">
        <v>205</v>
      </c>
      <c r="BE200" s="239">
        <f>IF(N200="základní",J200,0)</f>
        <v>0</v>
      </c>
      <c r="BF200" s="239">
        <f>IF(N200="snížená",J200,0)</f>
        <v>0</v>
      </c>
      <c r="BG200" s="239">
        <f>IF(N200="zákl. přenesená",J200,0)</f>
        <v>0</v>
      </c>
      <c r="BH200" s="239">
        <f>IF(N200="sníž. přenesená",J200,0)</f>
        <v>0</v>
      </c>
      <c r="BI200" s="239">
        <f>IF(N200="nulová",J200,0)</f>
        <v>0</v>
      </c>
      <c r="BJ200" s="18" t="s">
        <v>83</v>
      </c>
      <c r="BK200" s="239">
        <f>ROUND(I200*H200,2)</f>
        <v>0</v>
      </c>
      <c r="BL200" s="18" t="s">
        <v>303</v>
      </c>
      <c r="BM200" s="238" t="s">
        <v>1052</v>
      </c>
    </row>
    <row r="201" s="2" customFormat="1" ht="16.5" customHeight="1">
      <c r="A201" s="39"/>
      <c r="B201" s="40"/>
      <c r="C201" s="289" t="s">
        <v>642</v>
      </c>
      <c r="D201" s="289" t="s">
        <v>386</v>
      </c>
      <c r="E201" s="290" t="s">
        <v>4125</v>
      </c>
      <c r="F201" s="291" t="s">
        <v>4126</v>
      </c>
      <c r="G201" s="292" t="s">
        <v>255</v>
      </c>
      <c r="H201" s="293">
        <v>570</v>
      </c>
      <c r="I201" s="294"/>
      <c r="J201" s="295">
        <f>ROUND(I201*H201,2)</f>
        <v>0</v>
      </c>
      <c r="K201" s="291" t="s">
        <v>1</v>
      </c>
      <c r="L201" s="296"/>
      <c r="M201" s="297" t="s">
        <v>1</v>
      </c>
      <c r="N201" s="298" t="s">
        <v>41</v>
      </c>
      <c r="O201" s="92"/>
      <c r="P201" s="236">
        <f>O201*H201</f>
        <v>0</v>
      </c>
      <c r="Q201" s="236">
        <v>0</v>
      </c>
      <c r="R201" s="236">
        <f>Q201*H201</f>
        <v>0</v>
      </c>
      <c r="S201" s="236">
        <v>0</v>
      </c>
      <c r="T201" s="237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8" t="s">
        <v>473</v>
      </c>
      <c r="AT201" s="238" t="s">
        <v>386</v>
      </c>
      <c r="AU201" s="238" t="s">
        <v>85</v>
      </c>
      <c r="AY201" s="18" t="s">
        <v>205</v>
      </c>
      <c r="BE201" s="239">
        <f>IF(N201="základní",J201,0)</f>
        <v>0</v>
      </c>
      <c r="BF201" s="239">
        <f>IF(N201="snížená",J201,0)</f>
        <v>0</v>
      </c>
      <c r="BG201" s="239">
        <f>IF(N201="zákl. přenesená",J201,0)</f>
        <v>0</v>
      </c>
      <c r="BH201" s="239">
        <f>IF(N201="sníž. přenesená",J201,0)</f>
        <v>0</v>
      </c>
      <c r="BI201" s="239">
        <f>IF(N201="nulová",J201,0)</f>
        <v>0</v>
      </c>
      <c r="BJ201" s="18" t="s">
        <v>83</v>
      </c>
      <c r="BK201" s="239">
        <f>ROUND(I201*H201,2)</f>
        <v>0</v>
      </c>
      <c r="BL201" s="18" t="s">
        <v>303</v>
      </c>
      <c r="BM201" s="238" t="s">
        <v>1062</v>
      </c>
    </row>
    <row r="202" s="2" customFormat="1" ht="16.5" customHeight="1">
      <c r="A202" s="39"/>
      <c r="B202" s="40"/>
      <c r="C202" s="289" t="s">
        <v>648</v>
      </c>
      <c r="D202" s="289" t="s">
        <v>386</v>
      </c>
      <c r="E202" s="290" t="s">
        <v>4127</v>
      </c>
      <c r="F202" s="291" t="s">
        <v>4128</v>
      </c>
      <c r="G202" s="292" t="s">
        <v>255</v>
      </c>
      <c r="H202" s="293">
        <v>110</v>
      </c>
      <c r="I202" s="294"/>
      <c r="J202" s="295">
        <f>ROUND(I202*H202,2)</f>
        <v>0</v>
      </c>
      <c r="K202" s="291" t="s">
        <v>1</v>
      </c>
      <c r="L202" s="296"/>
      <c r="M202" s="297" t="s">
        <v>1</v>
      </c>
      <c r="N202" s="298" t="s">
        <v>41</v>
      </c>
      <c r="O202" s="92"/>
      <c r="P202" s="236">
        <f>O202*H202</f>
        <v>0</v>
      </c>
      <c r="Q202" s="236">
        <v>0</v>
      </c>
      <c r="R202" s="236">
        <f>Q202*H202</f>
        <v>0</v>
      </c>
      <c r="S202" s="236">
        <v>0</v>
      </c>
      <c r="T202" s="237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8" t="s">
        <v>473</v>
      </c>
      <c r="AT202" s="238" t="s">
        <v>386</v>
      </c>
      <c r="AU202" s="238" t="s">
        <v>85</v>
      </c>
      <c r="AY202" s="18" t="s">
        <v>205</v>
      </c>
      <c r="BE202" s="239">
        <f>IF(N202="základní",J202,0)</f>
        <v>0</v>
      </c>
      <c r="BF202" s="239">
        <f>IF(N202="snížená",J202,0)</f>
        <v>0</v>
      </c>
      <c r="BG202" s="239">
        <f>IF(N202="zákl. přenesená",J202,0)</f>
        <v>0</v>
      </c>
      <c r="BH202" s="239">
        <f>IF(N202="sníž. přenesená",J202,0)</f>
        <v>0</v>
      </c>
      <c r="BI202" s="239">
        <f>IF(N202="nulová",J202,0)</f>
        <v>0</v>
      </c>
      <c r="BJ202" s="18" t="s">
        <v>83</v>
      </c>
      <c r="BK202" s="239">
        <f>ROUND(I202*H202,2)</f>
        <v>0</v>
      </c>
      <c r="BL202" s="18" t="s">
        <v>303</v>
      </c>
      <c r="BM202" s="238" t="s">
        <v>1074</v>
      </c>
    </row>
    <row r="203" s="2" customFormat="1" ht="16.5" customHeight="1">
      <c r="A203" s="39"/>
      <c r="B203" s="40"/>
      <c r="C203" s="289" t="s">
        <v>653</v>
      </c>
      <c r="D203" s="289" t="s">
        <v>386</v>
      </c>
      <c r="E203" s="290" t="s">
        <v>4129</v>
      </c>
      <c r="F203" s="291" t="s">
        <v>4130</v>
      </c>
      <c r="G203" s="292" t="s">
        <v>255</v>
      </c>
      <c r="H203" s="293">
        <v>120</v>
      </c>
      <c r="I203" s="294"/>
      <c r="J203" s="295">
        <f>ROUND(I203*H203,2)</f>
        <v>0</v>
      </c>
      <c r="K203" s="291" t="s">
        <v>1</v>
      </c>
      <c r="L203" s="296"/>
      <c r="M203" s="297" t="s">
        <v>1</v>
      </c>
      <c r="N203" s="298" t="s">
        <v>41</v>
      </c>
      <c r="O203" s="92"/>
      <c r="P203" s="236">
        <f>O203*H203</f>
        <v>0</v>
      </c>
      <c r="Q203" s="236">
        <v>0</v>
      </c>
      <c r="R203" s="236">
        <f>Q203*H203</f>
        <v>0</v>
      </c>
      <c r="S203" s="236">
        <v>0</v>
      </c>
      <c r="T203" s="237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8" t="s">
        <v>473</v>
      </c>
      <c r="AT203" s="238" t="s">
        <v>386</v>
      </c>
      <c r="AU203" s="238" t="s">
        <v>85</v>
      </c>
      <c r="AY203" s="18" t="s">
        <v>205</v>
      </c>
      <c r="BE203" s="239">
        <f>IF(N203="základní",J203,0)</f>
        <v>0</v>
      </c>
      <c r="BF203" s="239">
        <f>IF(N203="snížená",J203,0)</f>
        <v>0</v>
      </c>
      <c r="BG203" s="239">
        <f>IF(N203="zákl. přenesená",J203,0)</f>
        <v>0</v>
      </c>
      <c r="BH203" s="239">
        <f>IF(N203="sníž. přenesená",J203,0)</f>
        <v>0</v>
      </c>
      <c r="BI203" s="239">
        <f>IF(N203="nulová",J203,0)</f>
        <v>0</v>
      </c>
      <c r="BJ203" s="18" t="s">
        <v>83</v>
      </c>
      <c r="BK203" s="239">
        <f>ROUND(I203*H203,2)</f>
        <v>0</v>
      </c>
      <c r="BL203" s="18" t="s">
        <v>303</v>
      </c>
      <c r="BM203" s="238" t="s">
        <v>1086</v>
      </c>
    </row>
    <row r="204" s="2" customFormat="1" ht="16.5" customHeight="1">
      <c r="A204" s="39"/>
      <c r="B204" s="40"/>
      <c r="C204" s="289" t="s">
        <v>660</v>
      </c>
      <c r="D204" s="289" t="s">
        <v>386</v>
      </c>
      <c r="E204" s="290" t="s">
        <v>4131</v>
      </c>
      <c r="F204" s="291" t="s">
        <v>4132</v>
      </c>
      <c r="G204" s="292" t="s">
        <v>255</v>
      </c>
      <c r="H204" s="293">
        <v>70</v>
      </c>
      <c r="I204" s="294"/>
      <c r="J204" s="295">
        <f>ROUND(I204*H204,2)</f>
        <v>0</v>
      </c>
      <c r="K204" s="291" t="s">
        <v>1</v>
      </c>
      <c r="L204" s="296"/>
      <c r="M204" s="297" t="s">
        <v>1</v>
      </c>
      <c r="N204" s="298" t="s">
        <v>41</v>
      </c>
      <c r="O204" s="92"/>
      <c r="P204" s="236">
        <f>O204*H204</f>
        <v>0</v>
      </c>
      <c r="Q204" s="236">
        <v>0</v>
      </c>
      <c r="R204" s="236">
        <f>Q204*H204</f>
        <v>0</v>
      </c>
      <c r="S204" s="236">
        <v>0</v>
      </c>
      <c r="T204" s="237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8" t="s">
        <v>473</v>
      </c>
      <c r="AT204" s="238" t="s">
        <v>386</v>
      </c>
      <c r="AU204" s="238" t="s">
        <v>85</v>
      </c>
      <c r="AY204" s="18" t="s">
        <v>205</v>
      </c>
      <c r="BE204" s="239">
        <f>IF(N204="základní",J204,0)</f>
        <v>0</v>
      </c>
      <c r="BF204" s="239">
        <f>IF(N204="snížená",J204,0)</f>
        <v>0</v>
      </c>
      <c r="BG204" s="239">
        <f>IF(N204="zákl. přenesená",J204,0)</f>
        <v>0</v>
      </c>
      <c r="BH204" s="239">
        <f>IF(N204="sníž. přenesená",J204,0)</f>
        <v>0</v>
      </c>
      <c r="BI204" s="239">
        <f>IF(N204="nulová",J204,0)</f>
        <v>0</v>
      </c>
      <c r="BJ204" s="18" t="s">
        <v>83</v>
      </c>
      <c r="BK204" s="239">
        <f>ROUND(I204*H204,2)</f>
        <v>0</v>
      </c>
      <c r="BL204" s="18" t="s">
        <v>303</v>
      </c>
      <c r="BM204" s="238" t="s">
        <v>1098</v>
      </c>
    </row>
    <row r="205" s="2" customFormat="1" ht="16.5" customHeight="1">
      <c r="A205" s="39"/>
      <c r="B205" s="40"/>
      <c r="C205" s="289" t="s">
        <v>669</v>
      </c>
      <c r="D205" s="289" t="s">
        <v>386</v>
      </c>
      <c r="E205" s="290" t="s">
        <v>4133</v>
      </c>
      <c r="F205" s="291" t="s">
        <v>4134</v>
      </c>
      <c r="G205" s="292" t="s">
        <v>255</v>
      </c>
      <c r="H205" s="293">
        <v>70</v>
      </c>
      <c r="I205" s="294"/>
      <c r="J205" s="295">
        <f>ROUND(I205*H205,2)</f>
        <v>0</v>
      </c>
      <c r="K205" s="291" t="s">
        <v>1</v>
      </c>
      <c r="L205" s="296"/>
      <c r="M205" s="297" t="s">
        <v>1</v>
      </c>
      <c r="N205" s="298" t="s">
        <v>41</v>
      </c>
      <c r="O205" s="92"/>
      <c r="P205" s="236">
        <f>O205*H205</f>
        <v>0</v>
      </c>
      <c r="Q205" s="236">
        <v>0</v>
      </c>
      <c r="R205" s="236">
        <f>Q205*H205</f>
        <v>0</v>
      </c>
      <c r="S205" s="236">
        <v>0</v>
      </c>
      <c r="T205" s="237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8" t="s">
        <v>473</v>
      </c>
      <c r="AT205" s="238" t="s">
        <v>386</v>
      </c>
      <c r="AU205" s="238" t="s">
        <v>85</v>
      </c>
      <c r="AY205" s="18" t="s">
        <v>205</v>
      </c>
      <c r="BE205" s="239">
        <f>IF(N205="základní",J205,0)</f>
        <v>0</v>
      </c>
      <c r="BF205" s="239">
        <f>IF(N205="snížená",J205,0)</f>
        <v>0</v>
      </c>
      <c r="BG205" s="239">
        <f>IF(N205="zákl. přenesená",J205,0)</f>
        <v>0</v>
      </c>
      <c r="BH205" s="239">
        <f>IF(N205="sníž. přenesená",J205,0)</f>
        <v>0</v>
      </c>
      <c r="BI205" s="239">
        <f>IF(N205="nulová",J205,0)</f>
        <v>0</v>
      </c>
      <c r="BJ205" s="18" t="s">
        <v>83</v>
      </c>
      <c r="BK205" s="239">
        <f>ROUND(I205*H205,2)</f>
        <v>0</v>
      </c>
      <c r="BL205" s="18" t="s">
        <v>303</v>
      </c>
      <c r="BM205" s="238" t="s">
        <v>1118</v>
      </c>
    </row>
    <row r="206" s="12" customFormat="1" ht="22.8" customHeight="1">
      <c r="A206" s="12"/>
      <c r="B206" s="211"/>
      <c r="C206" s="212"/>
      <c r="D206" s="213" t="s">
        <v>75</v>
      </c>
      <c r="E206" s="225" t="s">
        <v>4135</v>
      </c>
      <c r="F206" s="225" t="s">
        <v>4136</v>
      </c>
      <c r="G206" s="212"/>
      <c r="H206" s="212"/>
      <c r="I206" s="215"/>
      <c r="J206" s="226">
        <f>BK206</f>
        <v>0</v>
      </c>
      <c r="K206" s="212"/>
      <c r="L206" s="217"/>
      <c r="M206" s="218"/>
      <c r="N206" s="219"/>
      <c r="O206" s="219"/>
      <c r="P206" s="220">
        <f>SUM(P207:P216)</f>
        <v>0</v>
      </c>
      <c r="Q206" s="219"/>
      <c r="R206" s="220">
        <f>SUM(R207:R216)</f>
        <v>0</v>
      </c>
      <c r="S206" s="219"/>
      <c r="T206" s="221">
        <f>SUM(T207:T216)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2" t="s">
        <v>85</v>
      </c>
      <c r="AT206" s="223" t="s">
        <v>75</v>
      </c>
      <c r="AU206" s="223" t="s">
        <v>83</v>
      </c>
      <c r="AY206" s="222" t="s">
        <v>205</v>
      </c>
      <c r="BK206" s="224">
        <f>SUM(BK207:BK216)</f>
        <v>0</v>
      </c>
    </row>
    <row r="207" s="2" customFormat="1" ht="24.15" customHeight="1">
      <c r="A207" s="39"/>
      <c r="B207" s="40"/>
      <c r="C207" s="227" t="s">
        <v>675</v>
      </c>
      <c r="D207" s="227" t="s">
        <v>208</v>
      </c>
      <c r="E207" s="228" t="s">
        <v>4137</v>
      </c>
      <c r="F207" s="229" t="s">
        <v>4138</v>
      </c>
      <c r="G207" s="230" t="s">
        <v>547</v>
      </c>
      <c r="H207" s="231">
        <v>2450</v>
      </c>
      <c r="I207" s="232"/>
      <c r="J207" s="233">
        <f>ROUND(I207*H207,2)</f>
        <v>0</v>
      </c>
      <c r="K207" s="229" t="s">
        <v>1</v>
      </c>
      <c r="L207" s="45"/>
      <c r="M207" s="234" t="s">
        <v>1</v>
      </c>
      <c r="N207" s="235" t="s">
        <v>41</v>
      </c>
      <c r="O207" s="92"/>
      <c r="P207" s="236">
        <f>O207*H207</f>
        <v>0</v>
      </c>
      <c r="Q207" s="236">
        <v>0</v>
      </c>
      <c r="R207" s="236">
        <f>Q207*H207</f>
        <v>0</v>
      </c>
      <c r="S207" s="236">
        <v>0</v>
      </c>
      <c r="T207" s="237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8" t="s">
        <v>303</v>
      </c>
      <c r="AT207" s="238" t="s">
        <v>208</v>
      </c>
      <c r="AU207" s="238" t="s">
        <v>85</v>
      </c>
      <c r="AY207" s="18" t="s">
        <v>205</v>
      </c>
      <c r="BE207" s="239">
        <f>IF(N207="základní",J207,0)</f>
        <v>0</v>
      </c>
      <c r="BF207" s="239">
        <f>IF(N207="snížená",J207,0)</f>
        <v>0</v>
      </c>
      <c r="BG207" s="239">
        <f>IF(N207="zákl. přenesená",J207,0)</f>
        <v>0</v>
      </c>
      <c r="BH207" s="239">
        <f>IF(N207="sníž. přenesená",J207,0)</f>
        <v>0</v>
      </c>
      <c r="BI207" s="239">
        <f>IF(N207="nulová",J207,0)</f>
        <v>0</v>
      </c>
      <c r="BJ207" s="18" t="s">
        <v>83</v>
      </c>
      <c r="BK207" s="239">
        <f>ROUND(I207*H207,2)</f>
        <v>0</v>
      </c>
      <c r="BL207" s="18" t="s">
        <v>303</v>
      </c>
      <c r="BM207" s="238" t="s">
        <v>1133</v>
      </c>
    </row>
    <row r="208" s="2" customFormat="1" ht="16.5" customHeight="1">
      <c r="A208" s="39"/>
      <c r="B208" s="40"/>
      <c r="C208" s="289" t="s">
        <v>681</v>
      </c>
      <c r="D208" s="289" t="s">
        <v>386</v>
      </c>
      <c r="E208" s="290" t="s">
        <v>4139</v>
      </c>
      <c r="F208" s="291" t="s">
        <v>4140</v>
      </c>
      <c r="G208" s="292" t="s">
        <v>3753</v>
      </c>
      <c r="H208" s="293">
        <v>214</v>
      </c>
      <c r="I208" s="294"/>
      <c r="J208" s="295">
        <f>ROUND(I208*H208,2)</f>
        <v>0</v>
      </c>
      <c r="K208" s="291" t="s">
        <v>1</v>
      </c>
      <c r="L208" s="296"/>
      <c r="M208" s="297" t="s">
        <v>1</v>
      </c>
      <c r="N208" s="298" t="s">
        <v>41</v>
      </c>
      <c r="O208" s="92"/>
      <c r="P208" s="236">
        <f>O208*H208</f>
        <v>0</v>
      </c>
      <c r="Q208" s="236">
        <v>0</v>
      </c>
      <c r="R208" s="236">
        <f>Q208*H208</f>
        <v>0</v>
      </c>
      <c r="S208" s="236">
        <v>0</v>
      </c>
      <c r="T208" s="237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8" t="s">
        <v>473</v>
      </c>
      <c r="AT208" s="238" t="s">
        <v>386</v>
      </c>
      <c r="AU208" s="238" t="s">
        <v>85</v>
      </c>
      <c r="AY208" s="18" t="s">
        <v>205</v>
      </c>
      <c r="BE208" s="239">
        <f>IF(N208="základní",J208,0)</f>
        <v>0</v>
      </c>
      <c r="BF208" s="239">
        <f>IF(N208="snížená",J208,0)</f>
        <v>0</v>
      </c>
      <c r="BG208" s="239">
        <f>IF(N208="zákl. přenesená",J208,0)</f>
        <v>0</v>
      </c>
      <c r="BH208" s="239">
        <f>IF(N208="sníž. přenesená",J208,0)</f>
        <v>0</v>
      </c>
      <c r="BI208" s="239">
        <f>IF(N208="nulová",J208,0)</f>
        <v>0</v>
      </c>
      <c r="BJ208" s="18" t="s">
        <v>83</v>
      </c>
      <c r="BK208" s="239">
        <f>ROUND(I208*H208,2)</f>
        <v>0</v>
      </c>
      <c r="BL208" s="18" t="s">
        <v>303</v>
      </c>
      <c r="BM208" s="238" t="s">
        <v>1145</v>
      </c>
    </row>
    <row r="209" s="2" customFormat="1" ht="16.5" customHeight="1">
      <c r="A209" s="39"/>
      <c r="B209" s="40"/>
      <c r="C209" s="289" t="s">
        <v>688</v>
      </c>
      <c r="D209" s="289" t="s">
        <v>386</v>
      </c>
      <c r="E209" s="290" t="s">
        <v>4141</v>
      </c>
      <c r="F209" s="291" t="s">
        <v>4142</v>
      </c>
      <c r="G209" s="292" t="s">
        <v>3753</v>
      </c>
      <c r="H209" s="293">
        <v>8</v>
      </c>
      <c r="I209" s="294"/>
      <c r="J209" s="295">
        <f>ROUND(I209*H209,2)</f>
        <v>0</v>
      </c>
      <c r="K209" s="291" t="s">
        <v>1</v>
      </c>
      <c r="L209" s="296"/>
      <c r="M209" s="297" t="s">
        <v>1</v>
      </c>
      <c r="N209" s="298" t="s">
        <v>41</v>
      </c>
      <c r="O209" s="92"/>
      <c r="P209" s="236">
        <f>O209*H209</f>
        <v>0</v>
      </c>
      <c r="Q209" s="236">
        <v>0</v>
      </c>
      <c r="R209" s="236">
        <f>Q209*H209</f>
        <v>0</v>
      </c>
      <c r="S209" s="236">
        <v>0</v>
      </c>
      <c r="T209" s="237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8" t="s">
        <v>473</v>
      </c>
      <c r="AT209" s="238" t="s">
        <v>386</v>
      </c>
      <c r="AU209" s="238" t="s">
        <v>85</v>
      </c>
      <c r="AY209" s="18" t="s">
        <v>205</v>
      </c>
      <c r="BE209" s="239">
        <f>IF(N209="základní",J209,0)</f>
        <v>0</v>
      </c>
      <c r="BF209" s="239">
        <f>IF(N209="snížená",J209,0)</f>
        <v>0</v>
      </c>
      <c r="BG209" s="239">
        <f>IF(N209="zákl. přenesená",J209,0)</f>
        <v>0</v>
      </c>
      <c r="BH209" s="239">
        <f>IF(N209="sníž. přenesená",J209,0)</f>
        <v>0</v>
      </c>
      <c r="BI209" s="239">
        <f>IF(N209="nulová",J209,0)</f>
        <v>0</v>
      </c>
      <c r="BJ209" s="18" t="s">
        <v>83</v>
      </c>
      <c r="BK209" s="239">
        <f>ROUND(I209*H209,2)</f>
        <v>0</v>
      </c>
      <c r="BL209" s="18" t="s">
        <v>303</v>
      </c>
      <c r="BM209" s="238" t="s">
        <v>1156</v>
      </c>
    </row>
    <row r="210" s="2" customFormat="1" ht="16.5" customHeight="1">
      <c r="A210" s="39"/>
      <c r="B210" s="40"/>
      <c r="C210" s="289" t="s">
        <v>697</v>
      </c>
      <c r="D210" s="289" t="s">
        <v>386</v>
      </c>
      <c r="E210" s="290" t="s">
        <v>4143</v>
      </c>
      <c r="F210" s="291" t="s">
        <v>4144</v>
      </c>
      <c r="G210" s="292" t="s">
        <v>3753</v>
      </c>
      <c r="H210" s="293">
        <v>684</v>
      </c>
      <c r="I210" s="294"/>
      <c r="J210" s="295">
        <f>ROUND(I210*H210,2)</f>
        <v>0</v>
      </c>
      <c r="K210" s="291" t="s">
        <v>1</v>
      </c>
      <c r="L210" s="296"/>
      <c r="M210" s="297" t="s">
        <v>1</v>
      </c>
      <c r="N210" s="298" t="s">
        <v>41</v>
      </c>
      <c r="O210" s="92"/>
      <c r="P210" s="236">
        <f>O210*H210</f>
        <v>0</v>
      </c>
      <c r="Q210" s="236">
        <v>0</v>
      </c>
      <c r="R210" s="236">
        <f>Q210*H210</f>
        <v>0</v>
      </c>
      <c r="S210" s="236">
        <v>0</v>
      </c>
      <c r="T210" s="237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8" t="s">
        <v>473</v>
      </c>
      <c r="AT210" s="238" t="s">
        <v>386</v>
      </c>
      <c r="AU210" s="238" t="s">
        <v>85</v>
      </c>
      <c r="AY210" s="18" t="s">
        <v>205</v>
      </c>
      <c r="BE210" s="239">
        <f>IF(N210="základní",J210,0)</f>
        <v>0</v>
      </c>
      <c r="BF210" s="239">
        <f>IF(N210="snížená",J210,0)</f>
        <v>0</v>
      </c>
      <c r="BG210" s="239">
        <f>IF(N210="zákl. přenesená",J210,0)</f>
        <v>0</v>
      </c>
      <c r="BH210" s="239">
        <f>IF(N210="sníž. přenesená",J210,0)</f>
        <v>0</v>
      </c>
      <c r="BI210" s="239">
        <f>IF(N210="nulová",J210,0)</f>
        <v>0</v>
      </c>
      <c r="BJ210" s="18" t="s">
        <v>83</v>
      </c>
      <c r="BK210" s="239">
        <f>ROUND(I210*H210,2)</f>
        <v>0</v>
      </c>
      <c r="BL210" s="18" t="s">
        <v>303</v>
      </c>
      <c r="BM210" s="238" t="s">
        <v>1166</v>
      </c>
    </row>
    <row r="211" s="2" customFormat="1" ht="24.15" customHeight="1">
      <c r="A211" s="39"/>
      <c r="B211" s="40"/>
      <c r="C211" s="289" t="s">
        <v>706</v>
      </c>
      <c r="D211" s="289" t="s">
        <v>386</v>
      </c>
      <c r="E211" s="290" t="s">
        <v>4145</v>
      </c>
      <c r="F211" s="291" t="s">
        <v>4146</v>
      </c>
      <c r="G211" s="292" t="s">
        <v>1560</v>
      </c>
      <c r="H211" s="293">
        <v>120</v>
      </c>
      <c r="I211" s="294"/>
      <c r="J211" s="295">
        <f>ROUND(I211*H211,2)</f>
        <v>0</v>
      </c>
      <c r="K211" s="291" t="s">
        <v>1</v>
      </c>
      <c r="L211" s="296"/>
      <c r="M211" s="297" t="s">
        <v>1</v>
      </c>
      <c r="N211" s="298" t="s">
        <v>41</v>
      </c>
      <c r="O211" s="92"/>
      <c r="P211" s="236">
        <f>O211*H211</f>
        <v>0</v>
      </c>
      <c r="Q211" s="236">
        <v>0</v>
      </c>
      <c r="R211" s="236">
        <f>Q211*H211</f>
        <v>0</v>
      </c>
      <c r="S211" s="236">
        <v>0</v>
      </c>
      <c r="T211" s="237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8" t="s">
        <v>473</v>
      </c>
      <c r="AT211" s="238" t="s">
        <v>386</v>
      </c>
      <c r="AU211" s="238" t="s">
        <v>85</v>
      </c>
      <c r="AY211" s="18" t="s">
        <v>205</v>
      </c>
      <c r="BE211" s="239">
        <f>IF(N211="základní",J211,0)</f>
        <v>0</v>
      </c>
      <c r="BF211" s="239">
        <f>IF(N211="snížená",J211,0)</f>
        <v>0</v>
      </c>
      <c r="BG211" s="239">
        <f>IF(N211="zákl. přenesená",J211,0)</f>
        <v>0</v>
      </c>
      <c r="BH211" s="239">
        <f>IF(N211="sníž. přenesená",J211,0)</f>
        <v>0</v>
      </c>
      <c r="BI211" s="239">
        <f>IF(N211="nulová",J211,0)</f>
        <v>0</v>
      </c>
      <c r="BJ211" s="18" t="s">
        <v>83</v>
      </c>
      <c r="BK211" s="239">
        <f>ROUND(I211*H211,2)</f>
        <v>0</v>
      </c>
      <c r="BL211" s="18" t="s">
        <v>303</v>
      </c>
      <c r="BM211" s="238" t="s">
        <v>1177</v>
      </c>
    </row>
    <row r="212" s="2" customFormat="1" ht="24.15" customHeight="1">
      <c r="A212" s="39"/>
      <c r="B212" s="40"/>
      <c r="C212" s="227" t="s">
        <v>711</v>
      </c>
      <c r="D212" s="227" t="s">
        <v>208</v>
      </c>
      <c r="E212" s="228" t="s">
        <v>4147</v>
      </c>
      <c r="F212" s="229" t="s">
        <v>4148</v>
      </c>
      <c r="G212" s="230" t="s">
        <v>547</v>
      </c>
      <c r="H212" s="231">
        <v>24</v>
      </c>
      <c r="I212" s="232"/>
      <c r="J212" s="233">
        <f>ROUND(I212*H212,2)</f>
        <v>0</v>
      </c>
      <c r="K212" s="229" t="s">
        <v>1</v>
      </c>
      <c r="L212" s="45"/>
      <c r="M212" s="234" t="s">
        <v>1</v>
      </c>
      <c r="N212" s="235" t="s">
        <v>41</v>
      </c>
      <c r="O212" s="92"/>
      <c r="P212" s="236">
        <f>O212*H212</f>
        <v>0</v>
      </c>
      <c r="Q212" s="236">
        <v>0</v>
      </c>
      <c r="R212" s="236">
        <f>Q212*H212</f>
        <v>0</v>
      </c>
      <c r="S212" s="236">
        <v>0</v>
      </c>
      <c r="T212" s="237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8" t="s">
        <v>303</v>
      </c>
      <c r="AT212" s="238" t="s">
        <v>208</v>
      </c>
      <c r="AU212" s="238" t="s">
        <v>85</v>
      </c>
      <c r="AY212" s="18" t="s">
        <v>205</v>
      </c>
      <c r="BE212" s="239">
        <f>IF(N212="základní",J212,0)</f>
        <v>0</v>
      </c>
      <c r="BF212" s="239">
        <f>IF(N212="snížená",J212,0)</f>
        <v>0</v>
      </c>
      <c r="BG212" s="239">
        <f>IF(N212="zákl. přenesená",J212,0)</f>
        <v>0</v>
      </c>
      <c r="BH212" s="239">
        <f>IF(N212="sníž. přenesená",J212,0)</f>
        <v>0</v>
      </c>
      <c r="BI212" s="239">
        <f>IF(N212="nulová",J212,0)</f>
        <v>0</v>
      </c>
      <c r="BJ212" s="18" t="s">
        <v>83</v>
      </c>
      <c r="BK212" s="239">
        <f>ROUND(I212*H212,2)</f>
        <v>0</v>
      </c>
      <c r="BL212" s="18" t="s">
        <v>303</v>
      </c>
      <c r="BM212" s="238" t="s">
        <v>1182</v>
      </c>
    </row>
    <row r="213" s="2" customFormat="1" ht="24.15" customHeight="1">
      <c r="A213" s="39"/>
      <c r="B213" s="40"/>
      <c r="C213" s="227" t="s">
        <v>719</v>
      </c>
      <c r="D213" s="227" t="s">
        <v>208</v>
      </c>
      <c r="E213" s="228" t="s">
        <v>4149</v>
      </c>
      <c r="F213" s="229" t="s">
        <v>4150</v>
      </c>
      <c r="G213" s="230" t="s">
        <v>547</v>
      </c>
      <c r="H213" s="231">
        <v>30</v>
      </c>
      <c r="I213" s="232"/>
      <c r="J213" s="233">
        <f>ROUND(I213*H213,2)</f>
        <v>0</v>
      </c>
      <c r="K213" s="229" t="s">
        <v>1</v>
      </c>
      <c r="L213" s="45"/>
      <c r="M213" s="234" t="s">
        <v>1</v>
      </c>
      <c r="N213" s="235" t="s">
        <v>41</v>
      </c>
      <c r="O213" s="92"/>
      <c r="P213" s="236">
        <f>O213*H213</f>
        <v>0</v>
      </c>
      <c r="Q213" s="236">
        <v>0</v>
      </c>
      <c r="R213" s="236">
        <f>Q213*H213</f>
        <v>0</v>
      </c>
      <c r="S213" s="236">
        <v>0</v>
      </c>
      <c r="T213" s="237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8" t="s">
        <v>303</v>
      </c>
      <c r="AT213" s="238" t="s">
        <v>208</v>
      </c>
      <c r="AU213" s="238" t="s">
        <v>85</v>
      </c>
      <c r="AY213" s="18" t="s">
        <v>205</v>
      </c>
      <c r="BE213" s="239">
        <f>IF(N213="základní",J213,0)</f>
        <v>0</v>
      </c>
      <c r="BF213" s="239">
        <f>IF(N213="snížená",J213,0)</f>
        <v>0</v>
      </c>
      <c r="BG213" s="239">
        <f>IF(N213="zákl. přenesená",J213,0)</f>
        <v>0</v>
      </c>
      <c r="BH213" s="239">
        <f>IF(N213="sníž. přenesená",J213,0)</f>
        <v>0</v>
      </c>
      <c r="BI213" s="239">
        <f>IF(N213="nulová",J213,0)</f>
        <v>0</v>
      </c>
      <c r="BJ213" s="18" t="s">
        <v>83</v>
      </c>
      <c r="BK213" s="239">
        <f>ROUND(I213*H213,2)</f>
        <v>0</v>
      </c>
      <c r="BL213" s="18" t="s">
        <v>303</v>
      </c>
      <c r="BM213" s="238" t="s">
        <v>1187</v>
      </c>
    </row>
    <row r="214" s="2" customFormat="1" ht="24.15" customHeight="1">
      <c r="A214" s="39"/>
      <c r="B214" s="40"/>
      <c r="C214" s="227" t="s">
        <v>724</v>
      </c>
      <c r="D214" s="227" t="s">
        <v>208</v>
      </c>
      <c r="E214" s="228" t="s">
        <v>4151</v>
      </c>
      <c r="F214" s="229" t="s">
        <v>4152</v>
      </c>
      <c r="G214" s="230" t="s">
        <v>547</v>
      </c>
      <c r="H214" s="231">
        <v>10</v>
      </c>
      <c r="I214" s="232"/>
      <c r="J214" s="233">
        <f>ROUND(I214*H214,2)</f>
        <v>0</v>
      </c>
      <c r="K214" s="229" t="s">
        <v>1</v>
      </c>
      <c r="L214" s="45"/>
      <c r="M214" s="234" t="s">
        <v>1</v>
      </c>
      <c r="N214" s="235" t="s">
        <v>41</v>
      </c>
      <c r="O214" s="92"/>
      <c r="P214" s="236">
        <f>O214*H214</f>
        <v>0</v>
      </c>
      <c r="Q214" s="236">
        <v>0</v>
      </c>
      <c r="R214" s="236">
        <f>Q214*H214</f>
        <v>0</v>
      </c>
      <c r="S214" s="236">
        <v>0</v>
      </c>
      <c r="T214" s="237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8" t="s">
        <v>303</v>
      </c>
      <c r="AT214" s="238" t="s">
        <v>208</v>
      </c>
      <c r="AU214" s="238" t="s">
        <v>85</v>
      </c>
      <c r="AY214" s="18" t="s">
        <v>205</v>
      </c>
      <c r="BE214" s="239">
        <f>IF(N214="základní",J214,0)</f>
        <v>0</v>
      </c>
      <c r="BF214" s="239">
        <f>IF(N214="snížená",J214,0)</f>
        <v>0</v>
      </c>
      <c r="BG214" s="239">
        <f>IF(N214="zákl. přenesená",J214,0)</f>
        <v>0</v>
      </c>
      <c r="BH214" s="239">
        <f>IF(N214="sníž. přenesená",J214,0)</f>
        <v>0</v>
      </c>
      <c r="BI214" s="239">
        <f>IF(N214="nulová",J214,0)</f>
        <v>0</v>
      </c>
      <c r="BJ214" s="18" t="s">
        <v>83</v>
      </c>
      <c r="BK214" s="239">
        <f>ROUND(I214*H214,2)</f>
        <v>0</v>
      </c>
      <c r="BL214" s="18" t="s">
        <v>303</v>
      </c>
      <c r="BM214" s="238" t="s">
        <v>1223</v>
      </c>
    </row>
    <row r="215" s="2" customFormat="1" ht="16.5" customHeight="1">
      <c r="A215" s="39"/>
      <c r="B215" s="40"/>
      <c r="C215" s="227" t="s">
        <v>732</v>
      </c>
      <c r="D215" s="227" t="s">
        <v>208</v>
      </c>
      <c r="E215" s="228" t="s">
        <v>4153</v>
      </c>
      <c r="F215" s="229" t="s">
        <v>4154</v>
      </c>
      <c r="G215" s="230" t="s">
        <v>547</v>
      </c>
      <c r="H215" s="231">
        <v>1</v>
      </c>
      <c r="I215" s="232"/>
      <c r="J215" s="233">
        <f>ROUND(I215*H215,2)</f>
        <v>0</v>
      </c>
      <c r="K215" s="229" t="s">
        <v>1</v>
      </c>
      <c r="L215" s="45"/>
      <c r="M215" s="234" t="s">
        <v>1</v>
      </c>
      <c r="N215" s="235" t="s">
        <v>41</v>
      </c>
      <c r="O215" s="92"/>
      <c r="P215" s="236">
        <f>O215*H215</f>
        <v>0</v>
      </c>
      <c r="Q215" s="236">
        <v>0</v>
      </c>
      <c r="R215" s="236">
        <f>Q215*H215</f>
        <v>0</v>
      </c>
      <c r="S215" s="236">
        <v>0</v>
      </c>
      <c r="T215" s="237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8" t="s">
        <v>303</v>
      </c>
      <c r="AT215" s="238" t="s">
        <v>208</v>
      </c>
      <c r="AU215" s="238" t="s">
        <v>85</v>
      </c>
      <c r="AY215" s="18" t="s">
        <v>205</v>
      </c>
      <c r="BE215" s="239">
        <f>IF(N215="základní",J215,0)</f>
        <v>0</v>
      </c>
      <c r="BF215" s="239">
        <f>IF(N215="snížená",J215,0)</f>
        <v>0</v>
      </c>
      <c r="BG215" s="239">
        <f>IF(N215="zákl. přenesená",J215,0)</f>
        <v>0</v>
      </c>
      <c r="BH215" s="239">
        <f>IF(N215="sníž. přenesená",J215,0)</f>
        <v>0</v>
      </c>
      <c r="BI215" s="239">
        <f>IF(N215="nulová",J215,0)</f>
        <v>0</v>
      </c>
      <c r="BJ215" s="18" t="s">
        <v>83</v>
      </c>
      <c r="BK215" s="239">
        <f>ROUND(I215*H215,2)</f>
        <v>0</v>
      </c>
      <c r="BL215" s="18" t="s">
        <v>303</v>
      </c>
      <c r="BM215" s="238" t="s">
        <v>1235</v>
      </c>
    </row>
    <row r="216" s="2" customFormat="1" ht="16.5" customHeight="1">
      <c r="A216" s="39"/>
      <c r="B216" s="40"/>
      <c r="C216" s="289" t="s">
        <v>738</v>
      </c>
      <c r="D216" s="289" t="s">
        <v>386</v>
      </c>
      <c r="E216" s="290" t="s">
        <v>4155</v>
      </c>
      <c r="F216" s="291" t="s">
        <v>4156</v>
      </c>
      <c r="G216" s="292" t="s">
        <v>4068</v>
      </c>
      <c r="H216" s="293">
        <v>1</v>
      </c>
      <c r="I216" s="294"/>
      <c r="J216" s="295">
        <f>ROUND(I216*H216,2)</f>
        <v>0</v>
      </c>
      <c r="K216" s="291" t="s">
        <v>1</v>
      </c>
      <c r="L216" s="296"/>
      <c r="M216" s="297" t="s">
        <v>1</v>
      </c>
      <c r="N216" s="298" t="s">
        <v>41</v>
      </c>
      <c r="O216" s="92"/>
      <c r="P216" s="236">
        <f>O216*H216</f>
        <v>0</v>
      </c>
      <c r="Q216" s="236">
        <v>0</v>
      </c>
      <c r="R216" s="236">
        <f>Q216*H216</f>
        <v>0</v>
      </c>
      <c r="S216" s="236">
        <v>0</v>
      </c>
      <c r="T216" s="237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8" t="s">
        <v>473</v>
      </c>
      <c r="AT216" s="238" t="s">
        <v>386</v>
      </c>
      <c r="AU216" s="238" t="s">
        <v>85</v>
      </c>
      <c r="AY216" s="18" t="s">
        <v>205</v>
      </c>
      <c r="BE216" s="239">
        <f>IF(N216="základní",J216,0)</f>
        <v>0</v>
      </c>
      <c r="BF216" s="239">
        <f>IF(N216="snížená",J216,0)</f>
        <v>0</v>
      </c>
      <c r="BG216" s="239">
        <f>IF(N216="zákl. přenesená",J216,0)</f>
        <v>0</v>
      </c>
      <c r="BH216" s="239">
        <f>IF(N216="sníž. přenesená",J216,0)</f>
        <v>0</v>
      </c>
      <c r="BI216" s="239">
        <f>IF(N216="nulová",J216,0)</f>
        <v>0</v>
      </c>
      <c r="BJ216" s="18" t="s">
        <v>83</v>
      </c>
      <c r="BK216" s="239">
        <f>ROUND(I216*H216,2)</f>
        <v>0</v>
      </c>
      <c r="BL216" s="18" t="s">
        <v>303</v>
      </c>
      <c r="BM216" s="238" t="s">
        <v>1247</v>
      </c>
    </row>
    <row r="217" s="12" customFormat="1" ht="22.8" customHeight="1">
      <c r="A217" s="12"/>
      <c r="B217" s="211"/>
      <c r="C217" s="212"/>
      <c r="D217" s="213" t="s">
        <v>75</v>
      </c>
      <c r="E217" s="225" t="s">
        <v>4157</v>
      </c>
      <c r="F217" s="225" t="s">
        <v>4158</v>
      </c>
      <c r="G217" s="212"/>
      <c r="H217" s="212"/>
      <c r="I217" s="215"/>
      <c r="J217" s="226">
        <f>BK217</f>
        <v>0</v>
      </c>
      <c r="K217" s="212"/>
      <c r="L217" s="217"/>
      <c r="M217" s="218"/>
      <c r="N217" s="219"/>
      <c r="O217" s="219"/>
      <c r="P217" s="220">
        <f>SUM(P218:P252)</f>
        <v>0</v>
      </c>
      <c r="Q217" s="219"/>
      <c r="R217" s="220">
        <f>SUM(R218:R252)</f>
        <v>0</v>
      </c>
      <c r="S217" s="219"/>
      <c r="T217" s="221">
        <f>SUM(T218:T252)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22" t="s">
        <v>85</v>
      </c>
      <c r="AT217" s="223" t="s">
        <v>75</v>
      </c>
      <c r="AU217" s="223" t="s">
        <v>83</v>
      </c>
      <c r="AY217" s="222" t="s">
        <v>205</v>
      </c>
      <c r="BK217" s="224">
        <f>SUM(BK218:BK252)</f>
        <v>0</v>
      </c>
    </row>
    <row r="218" s="2" customFormat="1" ht="24.15" customHeight="1">
      <c r="A218" s="39"/>
      <c r="B218" s="40"/>
      <c r="C218" s="227" t="s">
        <v>747</v>
      </c>
      <c r="D218" s="227" t="s">
        <v>208</v>
      </c>
      <c r="E218" s="228" t="s">
        <v>4159</v>
      </c>
      <c r="F218" s="229" t="s">
        <v>4160</v>
      </c>
      <c r="G218" s="230" t="s">
        <v>547</v>
      </c>
      <c r="H218" s="231">
        <v>38</v>
      </c>
      <c r="I218" s="232"/>
      <c r="J218" s="233">
        <f>ROUND(I218*H218,2)</f>
        <v>0</v>
      </c>
      <c r="K218" s="229" t="s">
        <v>1</v>
      </c>
      <c r="L218" s="45"/>
      <c r="M218" s="234" t="s">
        <v>1</v>
      </c>
      <c r="N218" s="235" t="s">
        <v>41</v>
      </c>
      <c r="O218" s="92"/>
      <c r="P218" s="236">
        <f>O218*H218</f>
        <v>0</v>
      </c>
      <c r="Q218" s="236">
        <v>0</v>
      </c>
      <c r="R218" s="236">
        <f>Q218*H218</f>
        <v>0</v>
      </c>
      <c r="S218" s="236">
        <v>0</v>
      </c>
      <c r="T218" s="237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8" t="s">
        <v>303</v>
      </c>
      <c r="AT218" s="238" t="s">
        <v>208</v>
      </c>
      <c r="AU218" s="238" t="s">
        <v>85</v>
      </c>
      <c r="AY218" s="18" t="s">
        <v>205</v>
      </c>
      <c r="BE218" s="239">
        <f>IF(N218="základní",J218,0)</f>
        <v>0</v>
      </c>
      <c r="BF218" s="239">
        <f>IF(N218="snížená",J218,0)</f>
        <v>0</v>
      </c>
      <c r="BG218" s="239">
        <f>IF(N218="zákl. přenesená",J218,0)</f>
        <v>0</v>
      </c>
      <c r="BH218" s="239">
        <f>IF(N218="sníž. přenesená",J218,0)</f>
        <v>0</v>
      </c>
      <c r="BI218" s="239">
        <f>IF(N218="nulová",J218,0)</f>
        <v>0</v>
      </c>
      <c r="BJ218" s="18" t="s">
        <v>83</v>
      </c>
      <c r="BK218" s="239">
        <f>ROUND(I218*H218,2)</f>
        <v>0</v>
      </c>
      <c r="BL218" s="18" t="s">
        <v>303</v>
      </c>
      <c r="BM218" s="238" t="s">
        <v>1287</v>
      </c>
    </row>
    <row r="219" s="2" customFormat="1" ht="16.5" customHeight="1">
      <c r="A219" s="39"/>
      <c r="B219" s="40"/>
      <c r="C219" s="289" t="s">
        <v>752</v>
      </c>
      <c r="D219" s="289" t="s">
        <v>386</v>
      </c>
      <c r="E219" s="290" t="s">
        <v>4161</v>
      </c>
      <c r="F219" s="291" t="s">
        <v>4162</v>
      </c>
      <c r="G219" s="292" t="s">
        <v>547</v>
      </c>
      <c r="H219" s="293">
        <v>14</v>
      </c>
      <c r="I219" s="294"/>
      <c r="J219" s="295">
        <f>ROUND(I219*H219,2)</f>
        <v>0</v>
      </c>
      <c r="K219" s="291" t="s">
        <v>1</v>
      </c>
      <c r="L219" s="296"/>
      <c r="M219" s="297" t="s">
        <v>1</v>
      </c>
      <c r="N219" s="298" t="s">
        <v>41</v>
      </c>
      <c r="O219" s="92"/>
      <c r="P219" s="236">
        <f>O219*H219</f>
        <v>0</v>
      </c>
      <c r="Q219" s="236">
        <v>0</v>
      </c>
      <c r="R219" s="236">
        <f>Q219*H219</f>
        <v>0</v>
      </c>
      <c r="S219" s="236">
        <v>0</v>
      </c>
      <c r="T219" s="237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8" t="s">
        <v>473</v>
      </c>
      <c r="AT219" s="238" t="s">
        <v>386</v>
      </c>
      <c r="AU219" s="238" t="s">
        <v>85</v>
      </c>
      <c r="AY219" s="18" t="s">
        <v>205</v>
      </c>
      <c r="BE219" s="239">
        <f>IF(N219="základní",J219,0)</f>
        <v>0</v>
      </c>
      <c r="BF219" s="239">
        <f>IF(N219="snížená",J219,0)</f>
        <v>0</v>
      </c>
      <c r="BG219" s="239">
        <f>IF(N219="zákl. přenesená",J219,0)</f>
        <v>0</v>
      </c>
      <c r="BH219" s="239">
        <f>IF(N219="sníž. přenesená",J219,0)</f>
        <v>0</v>
      </c>
      <c r="BI219" s="239">
        <f>IF(N219="nulová",J219,0)</f>
        <v>0</v>
      </c>
      <c r="BJ219" s="18" t="s">
        <v>83</v>
      </c>
      <c r="BK219" s="239">
        <f>ROUND(I219*H219,2)</f>
        <v>0</v>
      </c>
      <c r="BL219" s="18" t="s">
        <v>303</v>
      </c>
      <c r="BM219" s="238" t="s">
        <v>1301</v>
      </c>
    </row>
    <row r="220" s="2" customFormat="1" ht="21.75" customHeight="1">
      <c r="A220" s="39"/>
      <c r="B220" s="40"/>
      <c r="C220" s="289" t="s">
        <v>759</v>
      </c>
      <c r="D220" s="289" t="s">
        <v>386</v>
      </c>
      <c r="E220" s="290" t="s">
        <v>4163</v>
      </c>
      <c r="F220" s="291" t="s">
        <v>4164</v>
      </c>
      <c r="G220" s="292" t="s">
        <v>547</v>
      </c>
      <c r="H220" s="293">
        <v>24</v>
      </c>
      <c r="I220" s="294"/>
      <c r="J220" s="295">
        <f>ROUND(I220*H220,2)</f>
        <v>0</v>
      </c>
      <c r="K220" s="291" t="s">
        <v>1</v>
      </c>
      <c r="L220" s="296"/>
      <c r="M220" s="297" t="s">
        <v>1</v>
      </c>
      <c r="N220" s="298" t="s">
        <v>41</v>
      </c>
      <c r="O220" s="92"/>
      <c r="P220" s="236">
        <f>O220*H220</f>
        <v>0</v>
      </c>
      <c r="Q220" s="236">
        <v>0</v>
      </c>
      <c r="R220" s="236">
        <f>Q220*H220</f>
        <v>0</v>
      </c>
      <c r="S220" s="236">
        <v>0</v>
      </c>
      <c r="T220" s="237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8" t="s">
        <v>473</v>
      </c>
      <c r="AT220" s="238" t="s">
        <v>386</v>
      </c>
      <c r="AU220" s="238" t="s">
        <v>85</v>
      </c>
      <c r="AY220" s="18" t="s">
        <v>205</v>
      </c>
      <c r="BE220" s="239">
        <f>IF(N220="základní",J220,0)</f>
        <v>0</v>
      </c>
      <c r="BF220" s="239">
        <f>IF(N220="snížená",J220,0)</f>
        <v>0</v>
      </c>
      <c r="BG220" s="239">
        <f>IF(N220="zákl. přenesená",J220,0)</f>
        <v>0</v>
      </c>
      <c r="BH220" s="239">
        <f>IF(N220="sníž. přenesená",J220,0)</f>
        <v>0</v>
      </c>
      <c r="BI220" s="239">
        <f>IF(N220="nulová",J220,0)</f>
        <v>0</v>
      </c>
      <c r="BJ220" s="18" t="s">
        <v>83</v>
      </c>
      <c r="BK220" s="239">
        <f>ROUND(I220*H220,2)</f>
        <v>0</v>
      </c>
      <c r="BL220" s="18" t="s">
        <v>303</v>
      </c>
      <c r="BM220" s="238" t="s">
        <v>1313</v>
      </c>
    </row>
    <row r="221" s="2" customFormat="1" ht="24.15" customHeight="1">
      <c r="A221" s="39"/>
      <c r="B221" s="40"/>
      <c r="C221" s="227" t="s">
        <v>764</v>
      </c>
      <c r="D221" s="227" t="s">
        <v>208</v>
      </c>
      <c r="E221" s="228" t="s">
        <v>4165</v>
      </c>
      <c r="F221" s="229" t="s">
        <v>4166</v>
      </c>
      <c r="G221" s="230" t="s">
        <v>547</v>
      </c>
      <c r="H221" s="231">
        <v>8</v>
      </c>
      <c r="I221" s="232"/>
      <c r="J221" s="233">
        <f>ROUND(I221*H221,2)</f>
        <v>0</v>
      </c>
      <c r="K221" s="229" t="s">
        <v>1</v>
      </c>
      <c r="L221" s="45"/>
      <c r="M221" s="234" t="s">
        <v>1</v>
      </c>
      <c r="N221" s="235" t="s">
        <v>41</v>
      </c>
      <c r="O221" s="92"/>
      <c r="P221" s="236">
        <f>O221*H221</f>
        <v>0</v>
      </c>
      <c r="Q221" s="236">
        <v>0</v>
      </c>
      <c r="R221" s="236">
        <f>Q221*H221</f>
        <v>0</v>
      </c>
      <c r="S221" s="236">
        <v>0</v>
      </c>
      <c r="T221" s="237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8" t="s">
        <v>303</v>
      </c>
      <c r="AT221" s="238" t="s">
        <v>208</v>
      </c>
      <c r="AU221" s="238" t="s">
        <v>85</v>
      </c>
      <c r="AY221" s="18" t="s">
        <v>205</v>
      </c>
      <c r="BE221" s="239">
        <f>IF(N221="základní",J221,0)</f>
        <v>0</v>
      </c>
      <c r="BF221" s="239">
        <f>IF(N221="snížená",J221,0)</f>
        <v>0</v>
      </c>
      <c r="BG221" s="239">
        <f>IF(N221="zákl. přenesená",J221,0)</f>
        <v>0</v>
      </c>
      <c r="BH221" s="239">
        <f>IF(N221="sníž. přenesená",J221,0)</f>
        <v>0</v>
      </c>
      <c r="BI221" s="239">
        <f>IF(N221="nulová",J221,0)</f>
        <v>0</v>
      </c>
      <c r="BJ221" s="18" t="s">
        <v>83</v>
      </c>
      <c r="BK221" s="239">
        <f>ROUND(I221*H221,2)</f>
        <v>0</v>
      </c>
      <c r="BL221" s="18" t="s">
        <v>303</v>
      </c>
      <c r="BM221" s="238" t="s">
        <v>1325</v>
      </c>
    </row>
    <row r="222" s="2" customFormat="1" ht="16.5" customHeight="1">
      <c r="A222" s="39"/>
      <c r="B222" s="40"/>
      <c r="C222" s="289" t="s">
        <v>769</v>
      </c>
      <c r="D222" s="289" t="s">
        <v>386</v>
      </c>
      <c r="E222" s="290" t="s">
        <v>4167</v>
      </c>
      <c r="F222" s="291" t="s">
        <v>4168</v>
      </c>
      <c r="G222" s="292" t="s">
        <v>547</v>
      </c>
      <c r="H222" s="293">
        <v>4</v>
      </c>
      <c r="I222" s="294"/>
      <c r="J222" s="295">
        <f>ROUND(I222*H222,2)</f>
        <v>0</v>
      </c>
      <c r="K222" s="291" t="s">
        <v>1</v>
      </c>
      <c r="L222" s="296"/>
      <c r="M222" s="297" t="s">
        <v>1</v>
      </c>
      <c r="N222" s="298" t="s">
        <v>41</v>
      </c>
      <c r="O222" s="92"/>
      <c r="P222" s="236">
        <f>O222*H222</f>
        <v>0</v>
      </c>
      <c r="Q222" s="236">
        <v>0</v>
      </c>
      <c r="R222" s="236">
        <f>Q222*H222</f>
        <v>0</v>
      </c>
      <c r="S222" s="236">
        <v>0</v>
      </c>
      <c r="T222" s="237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8" t="s">
        <v>473</v>
      </c>
      <c r="AT222" s="238" t="s">
        <v>386</v>
      </c>
      <c r="AU222" s="238" t="s">
        <v>85</v>
      </c>
      <c r="AY222" s="18" t="s">
        <v>205</v>
      </c>
      <c r="BE222" s="239">
        <f>IF(N222="základní",J222,0)</f>
        <v>0</v>
      </c>
      <c r="BF222" s="239">
        <f>IF(N222="snížená",J222,0)</f>
        <v>0</v>
      </c>
      <c r="BG222" s="239">
        <f>IF(N222="zákl. přenesená",J222,0)</f>
        <v>0</v>
      </c>
      <c r="BH222" s="239">
        <f>IF(N222="sníž. přenesená",J222,0)</f>
        <v>0</v>
      </c>
      <c r="BI222" s="239">
        <f>IF(N222="nulová",J222,0)</f>
        <v>0</v>
      </c>
      <c r="BJ222" s="18" t="s">
        <v>83</v>
      </c>
      <c r="BK222" s="239">
        <f>ROUND(I222*H222,2)</f>
        <v>0</v>
      </c>
      <c r="BL222" s="18" t="s">
        <v>303</v>
      </c>
      <c r="BM222" s="238" t="s">
        <v>1335</v>
      </c>
    </row>
    <row r="223" s="2" customFormat="1" ht="24.15" customHeight="1">
      <c r="A223" s="39"/>
      <c r="B223" s="40"/>
      <c r="C223" s="289" t="s">
        <v>774</v>
      </c>
      <c r="D223" s="289" t="s">
        <v>386</v>
      </c>
      <c r="E223" s="290" t="s">
        <v>4169</v>
      </c>
      <c r="F223" s="291" t="s">
        <v>4170</v>
      </c>
      <c r="G223" s="292" t="s">
        <v>547</v>
      </c>
      <c r="H223" s="293">
        <v>4</v>
      </c>
      <c r="I223" s="294"/>
      <c r="J223" s="295">
        <f>ROUND(I223*H223,2)</f>
        <v>0</v>
      </c>
      <c r="K223" s="291" t="s">
        <v>1</v>
      </c>
      <c r="L223" s="296"/>
      <c r="M223" s="297" t="s">
        <v>1</v>
      </c>
      <c r="N223" s="298" t="s">
        <v>41</v>
      </c>
      <c r="O223" s="92"/>
      <c r="P223" s="236">
        <f>O223*H223</f>
        <v>0</v>
      </c>
      <c r="Q223" s="236">
        <v>0</v>
      </c>
      <c r="R223" s="236">
        <f>Q223*H223</f>
        <v>0</v>
      </c>
      <c r="S223" s="236">
        <v>0</v>
      </c>
      <c r="T223" s="237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8" t="s">
        <v>473</v>
      </c>
      <c r="AT223" s="238" t="s">
        <v>386</v>
      </c>
      <c r="AU223" s="238" t="s">
        <v>85</v>
      </c>
      <c r="AY223" s="18" t="s">
        <v>205</v>
      </c>
      <c r="BE223" s="239">
        <f>IF(N223="základní",J223,0)</f>
        <v>0</v>
      </c>
      <c r="BF223" s="239">
        <f>IF(N223="snížená",J223,0)</f>
        <v>0</v>
      </c>
      <c r="BG223" s="239">
        <f>IF(N223="zákl. přenesená",J223,0)</f>
        <v>0</v>
      </c>
      <c r="BH223" s="239">
        <f>IF(N223="sníž. přenesená",J223,0)</f>
        <v>0</v>
      </c>
      <c r="BI223" s="239">
        <f>IF(N223="nulová",J223,0)</f>
        <v>0</v>
      </c>
      <c r="BJ223" s="18" t="s">
        <v>83</v>
      </c>
      <c r="BK223" s="239">
        <f>ROUND(I223*H223,2)</f>
        <v>0</v>
      </c>
      <c r="BL223" s="18" t="s">
        <v>303</v>
      </c>
      <c r="BM223" s="238" t="s">
        <v>1345</v>
      </c>
    </row>
    <row r="224" s="2" customFormat="1" ht="24.15" customHeight="1">
      <c r="A224" s="39"/>
      <c r="B224" s="40"/>
      <c r="C224" s="227" t="s">
        <v>779</v>
      </c>
      <c r="D224" s="227" t="s">
        <v>208</v>
      </c>
      <c r="E224" s="228" t="s">
        <v>4171</v>
      </c>
      <c r="F224" s="229" t="s">
        <v>4172</v>
      </c>
      <c r="G224" s="230" t="s">
        <v>547</v>
      </c>
      <c r="H224" s="231">
        <v>13</v>
      </c>
      <c r="I224" s="232"/>
      <c r="J224" s="233">
        <f>ROUND(I224*H224,2)</f>
        <v>0</v>
      </c>
      <c r="K224" s="229" t="s">
        <v>1</v>
      </c>
      <c r="L224" s="45"/>
      <c r="M224" s="234" t="s">
        <v>1</v>
      </c>
      <c r="N224" s="235" t="s">
        <v>41</v>
      </c>
      <c r="O224" s="92"/>
      <c r="P224" s="236">
        <f>O224*H224</f>
        <v>0</v>
      </c>
      <c r="Q224" s="236">
        <v>0</v>
      </c>
      <c r="R224" s="236">
        <f>Q224*H224</f>
        <v>0</v>
      </c>
      <c r="S224" s="236">
        <v>0</v>
      </c>
      <c r="T224" s="237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8" t="s">
        <v>303</v>
      </c>
      <c r="AT224" s="238" t="s">
        <v>208</v>
      </c>
      <c r="AU224" s="238" t="s">
        <v>85</v>
      </c>
      <c r="AY224" s="18" t="s">
        <v>205</v>
      </c>
      <c r="BE224" s="239">
        <f>IF(N224="základní",J224,0)</f>
        <v>0</v>
      </c>
      <c r="BF224" s="239">
        <f>IF(N224="snížená",J224,0)</f>
        <v>0</v>
      </c>
      <c r="BG224" s="239">
        <f>IF(N224="zákl. přenesená",J224,0)</f>
        <v>0</v>
      </c>
      <c r="BH224" s="239">
        <f>IF(N224="sníž. přenesená",J224,0)</f>
        <v>0</v>
      </c>
      <c r="BI224" s="239">
        <f>IF(N224="nulová",J224,0)</f>
        <v>0</v>
      </c>
      <c r="BJ224" s="18" t="s">
        <v>83</v>
      </c>
      <c r="BK224" s="239">
        <f>ROUND(I224*H224,2)</f>
        <v>0</v>
      </c>
      <c r="BL224" s="18" t="s">
        <v>303</v>
      </c>
      <c r="BM224" s="238" t="s">
        <v>1358</v>
      </c>
    </row>
    <row r="225" s="2" customFormat="1" ht="16.5" customHeight="1">
      <c r="A225" s="39"/>
      <c r="B225" s="40"/>
      <c r="C225" s="289" t="s">
        <v>784</v>
      </c>
      <c r="D225" s="289" t="s">
        <v>386</v>
      </c>
      <c r="E225" s="290" t="s">
        <v>4173</v>
      </c>
      <c r="F225" s="291" t="s">
        <v>4174</v>
      </c>
      <c r="G225" s="292" t="s">
        <v>547</v>
      </c>
      <c r="H225" s="293">
        <v>10</v>
      </c>
      <c r="I225" s="294"/>
      <c r="J225" s="295">
        <f>ROUND(I225*H225,2)</f>
        <v>0</v>
      </c>
      <c r="K225" s="291" t="s">
        <v>1</v>
      </c>
      <c r="L225" s="296"/>
      <c r="M225" s="297" t="s">
        <v>1</v>
      </c>
      <c r="N225" s="298" t="s">
        <v>41</v>
      </c>
      <c r="O225" s="92"/>
      <c r="P225" s="236">
        <f>O225*H225</f>
        <v>0</v>
      </c>
      <c r="Q225" s="236">
        <v>0</v>
      </c>
      <c r="R225" s="236">
        <f>Q225*H225</f>
        <v>0</v>
      </c>
      <c r="S225" s="236">
        <v>0</v>
      </c>
      <c r="T225" s="237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8" t="s">
        <v>473</v>
      </c>
      <c r="AT225" s="238" t="s">
        <v>386</v>
      </c>
      <c r="AU225" s="238" t="s">
        <v>85</v>
      </c>
      <c r="AY225" s="18" t="s">
        <v>205</v>
      </c>
      <c r="BE225" s="239">
        <f>IF(N225="základní",J225,0)</f>
        <v>0</v>
      </c>
      <c r="BF225" s="239">
        <f>IF(N225="snížená",J225,0)</f>
        <v>0</v>
      </c>
      <c r="BG225" s="239">
        <f>IF(N225="zákl. přenesená",J225,0)</f>
        <v>0</v>
      </c>
      <c r="BH225" s="239">
        <f>IF(N225="sníž. přenesená",J225,0)</f>
        <v>0</v>
      </c>
      <c r="BI225" s="239">
        <f>IF(N225="nulová",J225,0)</f>
        <v>0</v>
      </c>
      <c r="BJ225" s="18" t="s">
        <v>83</v>
      </c>
      <c r="BK225" s="239">
        <f>ROUND(I225*H225,2)</f>
        <v>0</v>
      </c>
      <c r="BL225" s="18" t="s">
        <v>303</v>
      </c>
      <c r="BM225" s="238" t="s">
        <v>1370</v>
      </c>
    </row>
    <row r="226" s="2" customFormat="1" ht="16.5" customHeight="1">
      <c r="A226" s="39"/>
      <c r="B226" s="40"/>
      <c r="C226" s="289" t="s">
        <v>791</v>
      </c>
      <c r="D226" s="289" t="s">
        <v>386</v>
      </c>
      <c r="E226" s="290" t="s">
        <v>4175</v>
      </c>
      <c r="F226" s="291" t="s">
        <v>4176</v>
      </c>
      <c r="G226" s="292" t="s">
        <v>547</v>
      </c>
      <c r="H226" s="293">
        <v>3</v>
      </c>
      <c r="I226" s="294"/>
      <c r="J226" s="295">
        <f>ROUND(I226*H226,2)</f>
        <v>0</v>
      </c>
      <c r="K226" s="291" t="s">
        <v>1</v>
      </c>
      <c r="L226" s="296"/>
      <c r="M226" s="297" t="s">
        <v>1</v>
      </c>
      <c r="N226" s="298" t="s">
        <v>41</v>
      </c>
      <c r="O226" s="92"/>
      <c r="P226" s="236">
        <f>O226*H226</f>
        <v>0</v>
      </c>
      <c r="Q226" s="236">
        <v>0</v>
      </c>
      <c r="R226" s="236">
        <f>Q226*H226</f>
        <v>0</v>
      </c>
      <c r="S226" s="236">
        <v>0</v>
      </c>
      <c r="T226" s="237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8" t="s">
        <v>473</v>
      </c>
      <c r="AT226" s="238" t="s">
        <v>386</v>
      </c>
      <c r="AU226" s="238" t="s">
        <v>85</v>
      </c>
      <c r="AY226" s="18" t="s">
        <v>205</v>
      </c>
      <c r="BE226" s="239">
        <f>IF(N226="základní",J226,0)</f>
        <v>0</v>
      </c>
      <c r="BF226" s="239">
        <f>IF(N226="snížená",J226,0)</f>
        <v>0</v>
      </c>
      <c r="BG226" s="239">
        <f>IF(N226="zákl. přenesená",J226,0)</f>
        <v>0</v>
      </c>
      <c r="BH226" s="239">
        <f>IF(N226="sníž. přenesená",J226,0)</f>
        <v>0</v>
      </c>
      <c r="BI226" s="239">
        <f>IF(N226="nulová",J226,0)</f>
        <v>0</v>
      </c>
      <c r="BJ226" s="18" t="s">
        <v>83</v>
      </c>
      <c r="BK226" s="239">
        <f>ROUND(I226*H226,2)</f>
        <v>0</v>
      </c>
      <c r="BL226" s="18" t="s">
        <v>303</v>
      </c>
      <c r="BM226" s="238" t="s">
        <v>1381</v>
      </c>
    </row>
    <row r="227" s="2" customFormat="1" ht="24.15" customHeight="1">
      <c r="A227" s="39"/>
      <c r="B227" s="40"/>
      <c r="C227" s="227" t="s">
        <v>803</v>
      </c>
      <c r="D227" s="227" t="s">
        <v>208</v>
      </c>
      <c r="E227" s="228" t="s">
        <v>4177</v>
      </c>
      <c r="F227" s="229" t="s">
        <v>4178</v>
      </c>
      <c r="G227" s="230" t="s">
        <v>547</v>
      </c>
      <c r="H227" s="231">
        <v>13</v>
      </c>
      <c r="I227" s="232"/>
      <c r="J227" s="233">
        <f>ROUND(I227*H227,2)</f>
        <v>0</v>
      </c>
      <c r="K227" s="229" t="s">
        <v>1</v>
      </c>
      <c r="L227" s="45"/>
      <c r="M227" s="234" t="s">
        <v>1</v>
      </c>
      <c r="N227" s="235" t="s">
        <v>41</v>
      </c>
      <c r="O227" s="92"/>
      <c r="P227" s="236">
        <f>O227*H227</f>
        <v>0</v>
      </c>
      <c r="Q227" s="236">
        <v>0</v>
      </c>
      <c r="R227" s="236">
        <f>Q227*H227</f>
        <v>0</v>
      </c>
      <c r="S227" s="236">
        <v>0</v>
      </c>
      <c r="T227" s="237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8" t="s">
        <v>303</v>
      </c>
      <c r="AT227" s="238" t="s">
        <v>208</v>
      </c>
      <c r="AU227" s="238" t="s">
        <v>85</v>
      </c>
      <c r="AY227" s="18" t="s">
        <v>205</v>
      </c>
      <c r="BE227" s="239">
        <f>IF(N227="základní",J227,0)</f>
        <v>0</v>
      </c>
      <c r="BF227" s="239">
        <f>IF(N227="snížená",J227,0)</f>
        <v>0</v>
      </c>
      <c r="BG227" s="239">
        <f>IF(N227="zákl. přenesená",J227,0)</f>
        <v>0</v>
      </c>
      <c r="BH227" s="239">
        <f>IF(N227="sníž. přenesená",J227,0)</f>
        <v>0</v>
      </c>
      <c r="BI227" s="239">
        <f>IF(N227="nulová",J227,0)</f>
        <v>0</v>
      </c>
      <c r="BJ227" s="18" t="s">
        <v>83</v>
      </c>
      <c r="BK227" s="239">
        <f>ROUND(I227*H227,2)</f>
        <v>0</v>
      </c>
      <c r="BL227" s="18" t="s">
        <v>303</v>
      </c>
      <c r="BM227" s="238" t="s">
        <v>1396</v>
      </c>
    </row>
    <row r="228" s="2" customFormat="1" ht="16.5" customHeight="1">
      <c r="A228" s="39"/>
      <c r="B228" s="40"/>
      <c r="C228" s="289" t="s">
        <v>813</v>
      </c>
      <c r="D228" s="289" t="s">
        <v>386</v>
      </c>
      <c r="E228" s="290" t="s">
        <v>4179</v>
      </c>
      <c r="F228" s="291" t="s">
        <v>4180</v>
      </c>
      <c r="G228" s="292" t="s">
        <v>547</v>
      </c>
      <c r="H228" s="293">
        <v>13</v>
      </c>
      <c r="I228" s="294"/>
      <c r="J228" s="295">
        <f>ROUND(I228*H228,2)</f>
        <v>0</v>
      </c>
      <c r="K228" s="291" t="s">
        <v>1</v>
      </c>
      <c r="L228" s="296"/>
      <c r="M228" s="297" t="s">
        <v>1</v>
      </c>
      <c r="N228" s="298" t="s">
        <v>41</v>
      </c>
      <c r="O228" s="92"/>
      <c r="P228" s="236">
        <f>O228*H228</f>
        <v>0</v>
      </c>
      <c r="Q228" s="236">
        <v>0</v>
      </c>
      <c r="R228" s="236">
        <f>Q228*H228</f>
        <v>0</v>
      </c>
      <c r="S228" s="236">
        <v>0</v>
      </c>
      <c r="T228" s="237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8" t="s">
        <v>473</v>
      </c>
      <c r="AT228" s="238" t="s">
        <v>386</v>
      </c>
      <c r="AU228" s="238" t="s">
        <v>85</v>
      </c>
      <c r="AY228" s="18" t="s">
        <v>205</v>
      </c>
      <c r="BE228" s="239">
        <f>IF(N228="základní",J228,0)</f>
        <v>0</v>
      </c>
      <c r="BF228" s="239">
        <f>IF(N228="snížená",J228,0)</f>
        <v>0</v>
      </c>
      <c r="BG228" s="239">
        <f>IF(N228="zákl. přenesená",J228,0)</f>
        <v>0</v>
      </c>
      <c r="BH228" s="239">
        <f>IF(N228="sníž. přenesená",J228,0)</f>
        <v>0</v>
      </c>
      <c r="BI228" s="239">
        <f>IF(N228="nulová",J228,0)</f>
        <v>0</v>
      </c>
      <c r="BJ228" s="18" t="s">
        <v>83</v>
      </c>
      <c r="BK228" s="239">
        <f>ROUND(I228*H228,2)</f>
        <v>0</v>
      </c>
      <c r="BL228" s="18" t="s">
        <v>303</v>
      </c>
      <c r="BM228" s="238" t="s">
        <v>1410</v>
      </c>
    </row>
    <row r="229" s="2" customFormat="1" ht="16.5" customHeight="1">
      <c r="A229" s="39"/>
      <c r="B229" s="40"/>
      <c r="C229" s="227" t="s">
        <v>818</v>
      </c>
      <c r="D229" s="227" t="s">
        <v>208</v>
      </c>
      <c r="E229" s="228" t="s">
        <v>4181</v>
      </c>
      <c r="F229" s="229" t="s">
        <v>4182</v>
      </c>
      <c r="G229" s="230" t="s">
        <v>547</v>
      </c>
      <c r="H229" s="231">
        <v>1</v>
      </c>
      <c r="I229" s="232"/>
      <c r="J229" s="233">
        <f>ROUND(I229*H229,2)</f>
        <v>0</v>
      </c>
      <c r="K229" s="229" t="s">
        <v>1</v>
      </c>
      <c r="L229" s="45"/>
      <c r="M229" s="234" t="s">
        <v>1</v>
      </c>
      <c r="N229" s="235" t="s">
        <v>41</v>
      </c>
      <c r="O229" s="92"/>
      <c r="P229" s="236">
        <f>O229*H229</f>
        <v>0</v>
      </c>
      <c r="Q229" s="236">
        <v>0</v>
      </c>
      <c r="R229" s="236">
        <f>Q229*H229</f>
        <v>0</v>
      </c>
      <c r="S229" s="236">
        <v>0</v>
      </c>
      <c r="T229" s="237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8" t="s">
        <v>303</v>
      </c>
      <c r="AT229" s="238" t="s">
        <v>208</v>
      </c>
      <c r="AU229" s="238" t="s">
        <v>85</v>
      </c>
      <c r="AY229" s="18" t="s">
        <v>205</v>
      </c>
      <c r="BE229" s="239">
        <f>IF(N229="základní",J229,0)</f>
        <v>0</v>
      </c>
      <c r="BF229" s="239">
        <f>IF(N229="snížená",J229,0)</f>
        <v>0</v>
      </c>
      <c r="BG229" s="239">
        <f>IF(N229="zákl. přenesená",J229,0)</f>
        <v>0</v>
      </c>
      <c r="BH229" s="239">
        <f>IF(N229="sníž. přenesená",J229,0)</f>
        <v>0</v>
      </c>
      <c r="BI229" s="239">
        <f>IF(N229="nulová",J229,0)</f>
        <v>0</v>
      </c>
      <c r="BJ229" s="18" t="s">
        <v>83</v>
      </c>
      <c r="BK229" s="239">
        <f>ROUND(I229*H229,2)</f>
        <v>0</v>
      </c>
      <c r="BL229" s="18" t="s">
        <v>303</v>
      </c>
      <c r="BM229" s="238" t="s">
        <v>1421</v>
      </c>
    </row>
    <row r="230" s="2" customFormat="1" ht="16.5" customHeight="1">
      <c r="A230" s="39"/>
      <c r="B230" s="40"/>
      <c r="C230" s="289" t="s">
        <v>828</v>
      </c>
      <c r="D230" s="289" t="s">
        <v>386</v>
      </c>
      <c r="E230" s="290" t="s">
        <v>4183</v>
      </c>
      <c r="F230" s="291" t="s">
        <v>4182</v>
      </c>
      <c r="G230" s="292" t="s">
        <v>547</v>
      </c>
      <c r="H230" s="293">
        <v>1</v>
      </c>
      <c r="I230" s="294"/>
      <c r="J230" s="295">
        <f>ROUND(I230*H230,2)</f>
        <v>0</v>
      </c>
      <c r="K230" s="291" t="s">
        <v>1</v>
      </c>
      <c r="L230" s="296"/>
      <c r="M230" s="297" t="s">
        <v>1</v>
      </c>
      <c r="N230" s="298" t="s">
        <v>41</v>
      </c>
      <c r="O230" s="92"/>
      <c r="P230" s="236">
        <f>O230*H230</f>
        <v>0</v>
      </c>
      <c r="Q230" s="236">
        <v>0</v>
      </c>
      <c r="R230" s="236">
        <f>Q230*H230</f>
        <v>0</v>
      </c>
      <c r="S230" s="236">
        <v>0</v>
      </c>
      <c r="T230" s="237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8" t="s">
        <v>473</v>
      </c>
      <c r="AT230" s="238" t="s">
        <v>386</v>
      </c>
      <c r="AU230" s="238" t="s">
        <v>85</v>
      </c>
      <c r="AY230" s="18" t="s">
        <v>205</v>
      </c>
      <c r="BE230" s="239">
        <f>IF(N230="základní",J230,0)</f>
        <v>0</v>
      </c>
      <c r="BF230" s="239">
        <f>IF(N230="snížená",J230,0)</f>
        <v>0</v>
      </c>
      <c r="BG230" s="239">
        <f>IF(N230="zákl. přenesená",J230,0)</f>
        <v>0</v>
      </c>
      <c r="BH230" s="239">
        <f>IF(N230="sníž. přenesená",J230,0)</f>
        <v>0</v>
      </c>
      <c r="BI230" s="239">
        <f>IF(N230="nulová",J230,0)</f>
        <v>0</v>
      </c>
      <c r="BJ230" s="18" t="s">
        <v>83</v>
      </c>
      <c r="BK230" s="239">
        <f>ROUND(I230*H230,2)</f>
        <v>0</v>
      </c>
      <c r="BL230" s="18" t="s">
        <v>303</v>
      </c>
      <c r="BM230" s="238" t="s">
        <v>1434</v>
      </c>
    </row>
    <row r="231" s="2" customFormat="1" ht="16.5" customHeight="1">
      <c r="A231" s="39"/>
      <c r="B231" s="40"/>
      <c r="C231" s="227" t="s">
        <v>833</v>
      </c>
      <c r="D231" s="227" t="s">
        <v>208</v>
      </c>
      <c r="E231" s="228" t="s">
        <v>4184</v>
      </c>
      <c r="F231" s="229" t="s">
        <v>4185</v>
      </c>
      <c r="G231" s="230" t="s">
        <v>547</v>
      </c>
      <c r="H231" s="231">
        <v>40</v>
      </c>
      <c r="I231" s="232"/>
      <c r="J231" s="233">
        <f>ROUND(I231*H231,2)</f>
        <v>0</v>
      </c>
      <c r="K231" s="229" t="s">
        <v>1</v>
      </c>
      <c r="L231" s="45"/>
      <c r="M231" s="234" t="s">
        <v>1</v>
      </c>
      <c r="N231" s="235" t="s">
        <v>41</v>
      </c>
      <c r="O231" s="92"/>
      <c r="P231" s="236">
        <f>O231*H231</f>
        <v>0</v>
      </c>
      <c r="Q231" s="236">
        <v>0</v>
      </c>
      <c r="R231" s="236">
        <f>Q231*H231</f>
        <v>0</v>
      </c>
      <c r="S231" s="236">
        <v>0</v>
      </c>
      <c r="T231" s="237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8" t="s">
        <v>303</v>
      </c>
      <c r="AT231" s="238" t="s">
        <v>208</v>
      </c>
      <c r="AU231" s="238" t="s">
        <v>85</v>
      </c>
      <c r="AY231" s="18" t="s">
        <v>205</v>
      </c>
      <c r="BE231" s="239">
        <f>IF(N231="základní",J231,0)</f>
        <v>0</v>
      </c>
      <c r="BF231" s="239">
        <f>IF(N231="snížená",J231,0)</f>
        <v>0</v>
      </c>
      <c r="BG231" s="239">
        <f>IF(N231="zákl. přenesená",J231,0)</f>
        <v>0</v>
      </c>
      <c r="BH231" s="239">
        <f>IF(N231="sníž. přenesená",J231,0)</f>
        <v>0</v>
      </c>
      <c r="BI231" s="239">
        <f>IF(N231="nulová",J231,0)</f>
        <v>0</v>
      </c>
      <c r="BJ231" s="18" t="s">
        <v>83</v>
      </c>
      <c r="BK231" s="239">
        <f>ROUND(I231*H231,2)</f>
        <v>0</v>
      </c>
      <c r="BL231" s="18" t="s">
        <v>303</v>
      </c>
      <c r="BM231" s="238" t="s">
        <v>1447</v>
      </c>
    </row>
    <row r="232" s="2" customFormat="1" ht="16.5" customHeight="1">
      <c r="A232" s="39"/>
      <c r="B232" s="40"/>
      <c r="C232" s="289" t="s">
        <v>840</v>
      </c>
      <c r="D232" s="289" t="s">
        <v>386</v>
      </c>
      <c r="E232" s="290" t="s">
        <v>4186</v>
      </c>
      <c r="F232" s="291" t="s">
        <v>4187</v>
      </c>
      <c r="G232" s="292" t="s">
        <v>547</v>
      </c>
      <c r="H232" s="293">
        <v>40</v>
      </c>
      <c r="I232" s="294"/>
      <c r="J232" s="295">
        <f>ROUND(I232*H232,2)</f>
        <v>0</v>
      </c>
      <c r="K232" s="291" t="s">
        <v>1</v>
      </c>
      <c r="L232" s="296"/>
      <c r="M232" s="297" t="s">
        <v>1</v>
      </c>
      <c r="N232" s="298" t="s">
        <v>41</v>
      </c>
      <c r="O232" s="92"/>
      <c r="P232" s="236">
        <f>O232*H232</f>
        <v>0</v>
      </c>
      <c r="Q232" s="236">
        <v>0</v>
      </c>
      <c r="R232" s="236">
        <f>Q232*H232</f>
        <v>0</v>
      </c>
      <c r="S232" s="236">
        <v>0</v>
      </c>
      <c r="T232" s="237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8" t="s">
        <v>473</v>
      </c>
      <c r="AT232" s="238" t="s">
        <v>386</v>
      </c>
      <c r="AU232" s="238" t="s">
        <v>85</v>
      </c>
      <c r="AY232" s="18" t="s">
        <v>205</v>
      </c>
      <c r="BE232" s="239">
        <f>IF(N232="základní",J232,0)</f>
        <v>0</v>
      </c>
      <c r="BF232" s="239">
        <f>IF(N232="snížená",J232,0)</f>
        <v>0</v>
      </c>
      <c r="BG232" s="239">
        <f>IF(N232="zákl. přenesená",J232,0)</f>
        <v>0</v>
      </c>
      <c r="BH232" s="239">
        <f>IF(N232="sníž. přenesená",J232,0)</f>
        <v>0</v>
      </c>
      <c r="BI232" s="239">
        <f>IF(N232="nulová",J232,0)</f>
        <v>0</v>
      </c>
      <c r="BJ232" s="18" t="s">
        <v>83</v>
      </c>
      <c r="BK232" s="239">
        <f>ROUND(I232*H232,2)</f>
        <v>0</v>
      </c>
      <c r="BL232" s="18" t="s">
        <v>303</v>
      </c>
      <c r="BM232" s="238" t="s">
        <v>1460</v>
      </c>
    </row>
    <row r="233" s="2" customFormat="1" ht="24.15" customHeight="1">
      <c r="A233" s="39"/>
      <c r="B233" s="40"/>
      <c r="C233" s="227" t="s">
        <v>857</v>
      </c>
      <c r="D233" s="227" t="s">
        <v>208</v>
      </c>
      <c r="E233" s="228" t="s">
        <v>4188</v>
      </c>
      <c r="F233" s="229" t="s">
        <v>4189</v>
      </c>
      <c r="G233" s="230" t="s">
        <v>547</v>
      </c>
      <c r="H233" s="231">
        <v>87</v>
      </c>
      <c r="I233" s="232"/>
      <c r="J233" s="233">
        <f>ROUND(I233*H233,2)</f>
        <v>0</v>
      </c>
      <c r="K233" s="229" t="s">
        <v>1</v>
      </c>
      <c r="L233" s="45"/>
      <c r="M233" s="234" t="s">
        <v>1</v>
      </c>
      <c r="N233" s="235" t="s">
        <v>41</v>
      </c>
      <c r="O233" s="92"/>
      <c r="P233" s="236">
        <f>O233*H233</f>
        <v>0</v>
      </c>
      <c r="Q233" s="236">
        <v>0</v>
      </c>
      <c r="R233" s="236">
        <f>Q233*H233</f>
        <v>0</v>
      </c>
      <c r="S233" s="236">
        <v>0</v>
      </c>
      <c r="T233" s="237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8" t="s">
        <v>303</v>
      </c>
      <c r="AT233" s="238" t="s">
        <v>208</v>
      </c>
      <c r="AU233" s="238" t="s">
        <v>85</v>
      </c>
      <c r="AY233" s="18" t="s">
        <v>205</v>
      </c>
      <c r="BE233" s="239">
        <f>IF(N233="základní",J233,0)</f>
        <v>0</v>
      </c>
      <c r="BF233" s="239">
        <f>IF(N233="snížená",J233,0)</f>
        <v>0</v>
      </c>
      <c r="BG233" s="239">
        <f>IF(N233="zákl. přenesená",J233,0)</f>
        <v>0</v>
      </c>
      <c r="BH233" s="239">
        <f>IF(N233="sníž. přenesená",J233,0)</f>
        <v>0</v>
      </c>
      <c r="BI233" s="239">
        <f>IF(N233="nulová",J233,0)</f>
        <v>0</v>
      </c>
      <c r="BJ233" s="18" t="s">
        <v>83</v>
      </c>
      <c r="BK233" s="239">
        <f>ROUND(I233*H233,2)</f>
        <v>0</v>
      </c>
      <c r="BL233" s="18" t="s">
        <v>303</v>
      </c>
      <c r="BM233" s="238" t="s">
        <v>1472</v>
      </c>
    </row>
    <row r="234" s="2" customFormat="1" ht="21.75" customHeight="1">
      <c r="A234" s="39"/>
      <c r="B234" s="40"/>
      <c r="C234" s="289" t="s">
        <v>870</v>
      </c>
      <c r="D234" s="289" t="s">
        <v>386</v>
      </c>
      <c r="E234" s="290" t="s">
        <v>4190</v>
      </c>
      <c r="F234" s="291" t="s">
        <v>4191</v>
      </c>
      <c r="G234" s="292" t="s">
        <v>547</v>
      </c>
      <c r="H234" s="293">
        <v>75</v>
      </c>
      <c r="I234" s="294"/>
      <c r="J234" s="295">
        <f>ROUND(I234*H234,2)</f>
        <v>0</v>
      </c>
      <c r="K234" s="291" t="s">
        <v>1</v>
      </c>
      <c r="L234" s="296"/>
      <c r="M234" s="297" t="s">
        <v>1</v>
      </c>
      <c r="N234" s="298" t="s">
        <v>41</v>
      </c>
      <c r="O234" s="92"/>
      <c r="P234" s="236">
        <f>O234*H234</f>
        <v>0</v>
      </c>
      <c r="Q234" s="236">
        <v>0</v>
      </c>
      <c r="R234" s="236">
        <f>Q234*H234</f>
        <v>0</v>
      </c>
      <c r="S234" s="236">
        <v>0</v>
      </c>
      <c r="T234" s="237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8" t="s">
        <v>473</v>
      </c>
      <c r="AT234" s="238" t="s">
        <v>386</v>
      </c>
      <c r="AU234" s="238" t="s">
        <v>85</v>
      </c>
      <c r="AY234" s="18" t="s">
        <v>205</v>
      </c>
      <c r="BE234" s="239">
        <f>IF(N234="základní",J234,0)</f>
        <v>0</v>
      </c>
      <c r="BF234" s="239">
        <f>IF(N234="snížená",J234,0)</f>
        <v>0</v>
      </c>
      <c r="BG234" s="239">
        <f>IF(N234="zákl. přenesená",J234,0)</f>
        <v>0</v>
      </c>
      <c r="BH234" s="239">
        <f>IF(N234="sníž. přenesená",J234,0)</f>
        <v>0</v>
      </c>
      <c r="BI234" s="239">
        <f>IF(N234="nulová",J234,0)</f>
        <v>0</v>
      </c>
      <c r="BJ234" s="18" t="s">
        <v>83</v>
      </c>
      <c r="BK234" s="239">
        <f>ROUND(I234*H234,2)</f>
        <v>0</v>
      </c>
      <c r="BL234" s="18" t="s">
        <v>303</v>
      </c>
      <c r="BM234" s="238" t="s">
        <v>1484</v>
      </c>
    </row>
    <row r="235" s="2" customFormat="1" ht="24.15" customHeight="1">
      <c r="A235" s="39"/>
      <c r="B235" s="40"/>
      <c r="C235" s="289" t="s">
        <v>875</v>
      </c>
      <c r="D235" s="289" t="s">
        <v>386</v>
      </c>
      <c r="E235" s="290" t="s">
        <v>4192</v>
      </c>
      <c r="F235" s="291" t="s">
        <v>4193</v>
      </c>
      <c r="G235" s="292" t="s">
        <v>547</v>
      </c>
      <c r="H235" s="293">
        <v>6</v>
      </c>
      <c r="I235" s="294"/>
      <c r="J235" s="295">
        <f>ROUND(I235*H235,2)</f>
        <v>0</v>
      </c>
      <c r="K235" s="291" t="s">
        <v>1</v>
      </c>
      <c r="L235" s="296"/>
      <c r="M235" s="297" t="s">
        <v>1</v>
      </c>
      <c r="N235" s="298" t="s">
        <v>41</v>
      </c>
      <c r="O235" s="92"/>
      <c r="P235" s="236">
        <f>O235*H235</f>
        <v>0</v>
      </c>
      <c r="Q235" s="236">
        <v>0</v>
      </c>
      <c r="R235" s="236">
        <f>Q235*H235</f>
        <v>0</v>
      </c>
      <c r="S235" s="236">
        <v>0</v>
      </c>
      <c r="T235" s="237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8" t="s">
        <v>473</v>
      </c>
      <c r="AT235" s="238" t="s">
        <v>386</v>
      </c>
      <c r="AU235" s="238" t="s">
        <v>85</v>
      </c>
      <c r="AY235" s="18" t="s">
        <v>205</v>
      </c>
      <c r="BE235" s="239">
        <f>IF(N235="základní",J235,0)</f>
        <v>0</v>
      </c>
      <c r="BF235" s="239">
        <f>IF(N235="snížená",J235,0)</f>
        <v>0</v>
      </c>
      <c r="BG235" s="239">
        <f>IF(N235="zákl. přenesená",J235,0)</f>
        <v>0</v>
      </c>
      <c r="BH235" s="239">
        <f>IF(N235="sníž. přenesená",J235,0)</f>
        <v>0</v>
      </c>
      <c r="BI235" s="239">
        <f>IF(N235="nulová",J235,0)</f>
        <v>0</v>
      </c>
      <c r="BJ235" s="18" t="s">
        <v>83</v>
      </c>
      <c r="BK235" s="239">
        <f>ROUND(I235*H235,2)</f>
        <v>0</v>
      </c>
      <c r="BL235" s="18" t="s">
        <v>303</v>
      </c>
      <c r="BM235" s="238" t="s">
        <v>1496</v>
      </c>
    </row>
    <row r="236" s="2" customFormat="1" ht="24.15" customHeight="1">
      <c r="A236" s="39"/>
      <c r="B236" s="40"/>
      <c r="C236" s="289" t="s">
        <v>884</v>
      </c>
      <c r="D236" s="289" t="s">
        <v>386</v>
      </c>
      <c r="E236" s="290" t="s">
        <v>4194</v>
      </c>
      <c r="F236" s="291" t="s">
        <v>4195</v>
      </c>
      <c r="G236" s="292" t="s">
        <v>547</v>
      </c>
      <c r="H236" s="293">
        <v>6</v>
      </c>
      <c r="I236" s="294"/>
      <c r="J236" s="295">
        <f>ROUND(I236*H236,2)</f>
        <v>0</v>
      </c>
      <c r="K236" s="291" t="s">
        <v>1</v>
      </c>
      <c r="L236" s="296"/>
      <c r="M236" s="297" t="s">
        <v>1</v>
      </c>
      <c r="N236" s="298" t="s">
        <v>41</v>
      </c>
      <c r="O236" s="92"/>
      <c r="P236" s="236">
        <f>O236*H236</f>
        <v>0</v>
      </c>
      <c r="Q236" s="236">
        <v>0</v>
      </c>
      <c r="R236" s="236">
        <f>Q236*H236</f>
        <v>0</v>
      </c>
      <c r="S236" s="236">
        <v>0</v>
      </c>
      <c r="T236" s="237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8" t="s">
        <v>473</v>
      </c>
      <c r="AT236" s="238" t="s">
        <v>386</v>
      </c>
      <c r="AU236" s="238" t="s">
        <v>85</v>
      </c>
      <c r="AY236" s="18" t="s">
        <v>205</v>
      </c>
      <c r="BE236" s="239">
        <f>IF(N236="základní",J236,0)</f>
        <v>0</v>
      </c>
      <c r="BF236" s="239">
        <f>IF(N236="snížená",J236,0)</f>
        <v>0</v>
      </c>
      <c r="BG236" s="239">
        <f>IF(N236="zákl. přenesená",J236,0)</f>
        <v>0</v>
      </c>
      <c r="BH236" s="239">
        <f>IF(N236="sníž. přenesená",J236,0)</f>
        <v>0</v>
      </c>
      <c r="BI236" s="239">
        <f>IF(N236="nulová",J236,0)</f>
        <v>0</v>
      </c>
      <c r="BJ236" s="18" t="s">
        <v>83</v>
      </c>
      <c r="BK236" s="239">
        <f>ROUND(I236*H236,2)</f>
        <v>0</v>
      </c>
      <c r="BL236" s="18" t="s">
        <v>303</v>
      </c>
      <c r="BM236" s="238" t="s">
        <v>1508</v>
      </c>
    </row>
    <row r="237" s="2" customFormat="1" ht="16.5" customHeight="1">
      <c r="A237" s="39"/>
      <c r="B237" s="40"/>
      <c r="C237" s="227" t="s">
        <v>890</v>
      </c>
      <c r="D237" s="227" t="s">
        <v>208</v>
      </c>
      <c r="E237" s="228" t="s">
        <v>4196</v>
      </c>
      <c r="F237" s="229" t="s">
        <v>4197</v>
      </c>
      <c r="G237" s="230" t="s">
        <v>547</v>
      </c>
      <c r="H237" s="231">
        <v>1</v>
      </c>
      <c r="I237" s="232"/>
      <c r="J237" s="233">
        <f>ROUND(I237*H237,2)</f>
        <v>0</v>
      </c>
      <c r="K237" s="229" t="s">
        <v>1</v>
      </c>
      <c r="L237" s="45"/>
      <c r="M237" s="234" t="s">
        <v>1</v>
      </c>
      <c r="N237" s="235" t="s">
        <v>41</v>
      </c>
      <c r="O237" s="92"/>
      <c r="P237" s="236">
        <f>O237*H237</f>
        <v>0</v>
      </c>
      <c r="Q237" s="236">
        <v>0</v>
      </c>
      <c r="R237" s="236">
        <f>Q237*H237</f>
        <v>0</v>
      </c>
      <c r="S237" s="236">
        <v>0</v>
      </c>
      <c r="T237" s="237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8" t="s">
        <v>303</v>
      </c>
      <c r="AT237" s="238" t="s">
        <v>208</v>
      </c>
      <c r="AU237" s="238" t="s">
        <v>85</v>
      </c>
      <c r="AY237" s="18" t="s">
        <v>205</v>
      </c>
      <c r="BE237" s="239">
        <f>IF(N237="základní",J237,0)</f>
        <v>0</v>
      </c>
      <c r="BF237" s="239">
        <f>IF(N237="snížená",J237,0)</f>
        <v>0</v>
      </c>
      <c r="BG237" s="239">
        <f>IF(N237="zákl. přenesená",J237,0)</f>
        <v>0</v>
      </c>
      <c r="BH237" s="239">
        <f>IF(N237="sníž. přenesená",J237,0)</f>
        <v>0</v>
      </c>
      <c r="BI237" s="239">
        <f>IF(N237="nulová",J237,0)</f>
        <v>0</v>
      </c>
      <c r="BJ237" s="18" t="s">
        <v>83</v>
      </c>
      <c r="BK237" s="239">
        <f>ROUND(I237*H237,2)</f>
        <v>0</v>
      </c>
      <c r="BL237" s="18" t="s">
        <v>303</v>
      </c>
      <c r="BM237" s="238" t="s">
        <v>1520</v>
      </c>
    </row>
    <row r="238" s="2" customFormat="1" ht="24.15" customHeight="1">
      <c r="A238" s="39"/>
      <c r="B238" s="40"/>
      <c r="C238" s="289" t="s">
        <v>897</v>
      </c>
      <c r="D238" s="289" t="s">
        <v>386</v>
      </c>
      <c r="E238" s="290" t="s">
        <v>4198</v>
      </c>
      <c r="F238" s="291" t="s">
        <v>4199</v>
      </c>
      <c r="G238" s="292" t="s">
        <v>547</v>
      </c>
      <c r="H238" s="293">
        <v>1</v>
      </c>
      <c r="I238" s="294"/>
      <c r="J238" s="295">
        <f>ROUND(I238*H238,2)</f>
        <v>0</v>
      </c>
      <c r="K238" s="291" t="s">
        <v>1</v>
      </c>
      <c r="L238" s="296"/>
      <c r="M238" s="297" t="s">
        <v>1</v>
      </c>
      <c r="N238" s="298" t="s">
        <v>41</v>
      </c>
      <c r="O238" s="92"/>
      <c r="P238" s="236">
        <f>O238*H238</f>
        <v>0</v>
      </c>
      <c r="Q238" s="236">
        <v>0</v>
      </c>
      <c r="R238" s="236">
        <f>Q238*H238</f>
        <v>0</v>
      </c>
      <c r="S238" s="236">
        <v>0</v>
      </c>
      <c r="T238" s="237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8" t="s">
        <v>473</v>
      </c>
      <c r="AT238" s="238" t="s">
        <v>386</v>
      </c>
      <c r="AU238" s="238" t="s">
        <v>85</v>
      </c>
      <c r="AY238" s="18" t="s">
        <v>205</v>
      </c>
      <c r="BE238" s="239">
        <f>IF(N238="základní",J238,0)</f>
        <v>0</v>
      </c>
      <c r="BF238" s="239">
        <f>IF(N238="snížená",J238,0)</f>
        <v>0</v>
      </c>
      <c r="BG238" s="239">
        <f>IF(N238="zákl. přenesená",J238,0)</f>
        <v>0</v>
      </c>
      <c r="BH238" s="239">
        <f>IF(N238="sníž. přenesená",J238,0)</f>
        <v>0</v>
      </c>
      <c r="BI238" s="239">
        <f>IF(N238="nulová",J238,0)</f>
        <v>0</v>
      </c>
      <c r="BJ238" s="18" t="s">
        <v>83</v>
      </c>
      <c r="BK238" s="239">
        <f>ROUND(I238*H238,2)</f>
        <v>0</v>
      </c>
      <c r="BL238" s="18" t="s">
        <v>303</v>
      </c>
      <c r="BM238" s="238" t="s">
        <v>1532</v>
      </c>
    </row>
    <row r="239" s="2" customFormat="1" ht="24.15" customHeight="1">
      <c r="A239" s="39"/>
      <c r="B239" s="40"/>
      <c r="C239" s="227" t="s">
        <v>903</v>
      </c>
      <c r="D239" s="227" t="s">
        <v>208</v>
      </c>
      <c r="E239" s="228" t="s">
        <v>4200</v>
      </c>
      <c r="F239" s="229" t="s">
        <v>4201</v>
      </c>
      <c r="G239" s="230" t="s">
        <v>547</v>
      </c>
      <c r="H239" s="231">
        <v>9</v>
      </c>
      <c r="I239" s="232"/>
      <c r="J239" s="233">
        <f>ROUND(I239*H239,2)</f>
        <v>0</v>
      </c>
      <c r="K239" s="229" t="s">
        <v>1</v>
      </c>
      <c r="L239" s="45"/>
      <c r="M239" s="234" t="s">
        <v>1</v>
      </c>
      <c r="N239" s="235" t="s">
        <v>41</v>
      </c>
      <c r="O239" s="92"/>
      <c r="P239" s="236">
        <f>O239*H239</f>
        <v>0</v>
      </c>
      <c r="Q239" s="236">
        <v>0</v>
      </c>
      <c r="R239" s="236">
        <f>Q239*H239</f>
        <v>0</v>
      </c>
      <c r="S239" s="236">
        <v>0</v>
      </c>
      <c r="T239" s="237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8" t="s">
        <v>303</v>
      </c>
      <c r="AT239" s="238" t="s">
        <v>208</v>
      </c>
      <c r="AU239" s="238" t="s">
        <v>85</v>
      </c>
      <c r="AY239" s="18" t="s">
        <v>205</v>
      </c>
      <c r="BE239" s="239">
        <f>IF(N239="základní",J239,0)</f>
        <v>0</v>
      </c>
      <c r="BF239" s="239">
        <f>IF(N239="snížená",J239,0)</f>
        <v>0</v>
      </c>
      <c r="BG239" s="239">
        <f>IF(N239="zákl. přenesená",J239,0)</f>
        <v>0</v>
      </c>
      <c r="BH239" s="239">
        <f>IF(N239="sníž. přenesená",J239,0)</f>
        <v>0</v>
      </c>
      <c r="BI239" s="239">
        <f>IF(N239="nulová",J239,0)</f>
        <v>0</v>
      </c>
      <c r="BJ239" s="18" t="s">
        <v>83</v>
      </c>
      <c r="BK239" s="239">
        <f>ROUND(I239*H239,2)</f>
        <v>0</v>
      </c>
      <c r="BL239" s="18" t="s">
        <v>303</v>
      </c>
      <c r="BM239" s="238" t="s">
        <v>1545</v>
      </c>
    </row>
    <row r="240" s="2" customFormat="1" ht="16.5" customHeight="1">
      <c r="A240" s="39"/>
      <c r="B240" s="40"/>
      <c r="C240" s="289" t="s">
        <v>908</v>
      </c>
      <c r="D240" s="289" t="s">
        <v>386</v>
      </c>
      <c r="E240" s="290" t="s">
        <v>4202</v>
      </c>
      <c r="F240" s="291" t="s">
        <v>4203</v>
      </c>
      <c r="G240" s="292" t="s">
        <v>547</v>
      </c>
      <c r="H240" s="293">
        <v>8</v>
      </c>
      <c r="I240" s="294"/>
      <c r="J240" s="295">
        <f>ROUND(I240*H240,2)</f>
        <v>0</v>
      </c>
      <c r="K240" s="291" t="s">
        <v>1</v>
      </c>
      <c r="L240" s="296"/>
      <c r="M240" s="297" t="s">
        <v>1</v>
      </c>
      <c r="N240" s="298" t="s">
        <v>41</v>
      </c>
      <c r="O240" s="92"/>
      <c r="P240" s="236">
        <f>O240*H240</f>
        <v>0</v>
      </c>
      <c r="Q240" s="236">
        <v>0</v>
      </c>
      <c r="R240" s="236">
        <f>Q240*H240</f>
        <v>0</v>
      </c>
      <c r="S240" s="236">
        <v>0</v>
      </c>
      <c r="T240" s="237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8" t="s">
        <v>473</v>
      </c>
      <c r="AT240" s="238" t="s">
        <v>386</v>
      </c>
      <c r="AU240" s="238" t="s">
        <v>85</v>
      </c>
      <c r="AY240" s="18" t="s">
        <v>205</v>
      </c>
      <c r="BE240" s="239">
        <f>IF(N240="základní",J240,0)</f>
        <v>0</v>
      </c>
      <c r="BF240" s="239">
        <f>IF(N240="snížená",J240,0)</f>
        <v>0</v>
      </c>
      <c r="BG240" s="239">
        <f>IF(N240="zákl. přenesená",J240,0)</f>
        <v>0</v>
      </c>
      <c r="BH240" s="239">
        <f>IF(N240="sníž. přenesená",J240,0)</f>
        <v>0</v>
      </c>
      <c r="BI240" s="239">
        <f>IF(N240="nulová",J240,0)</f>
        <v>0</v>
      </c>
      <c r="BJ240" s="18" t="s">
        <v>83</v>
      </c>
      <c r="BK240" s="239">
        <f>ROUND(I240*H240,2)</f>
        <v>0</v>
      </c>
      <c r="BL240" s="18" t="s">
        <v>303</v>
      </c>
      <c r="BM240" s="238" t="s">
        <v>1557</v>
      </c>
    </row>
    <row r="241" s="2" customFormat="1" ht="16.5" customHeight="1">
      <c r="A241" s="39"/>
      <c r="B241" s="40"/>
      <c r="C241" s="289" t="s">
        <v>914</v>
      </c>
      <c r="D241" s="289" t="s">
        <v>386</v>
      </c>
      <c r="E241" s="290" t="s">
        <v>4204</v>
      </c>
      <c r="F241" s="291" t="s">
        <v>4205</v>
      </c>
      <c r="G241" s="292" t="s">
        <v>547</v>
      </c>
      <c r="H241" s="293">
        <v>1</v>
      </c>
      <c r="I241" s="294"/>
      <c r="J241" s="295">
        <f>ROUND(I241*H241,2)</f>
        <v>0</v>
      </c>
      <c r="K241" s="291" t="s">
        <v>1</v>
      </c>
      <c r="L241" s="296"/>
      <c r="M241" s="297" t="s">
        <v>1</v>
      </c>
      <c r="N241" s="298" t="s">
        <v>41</v>
      </c>
      <c r="O241" s="92"/>
      <c r="P241" s="236">
        <f>O241*H241</f>
        <v>0</v>
      </c>
      <c r="Q241" s="236">
        <v>0</v>
      </c>
      <c r="R241" s="236">
        <f>Q241*H241</f>
        <v>0</v>
      </c>
      <c r="S241" s="236">
        <v>0</v>
      </c>
      <c r="T241" s="237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8" t="s">
        <v>473</v>
      </c>
      <c r="AT241" s="238" t="s">
        <v>386</v>
      </c>
      <c r="AU241" s="238" t="s">
        <v>85</v>
      </c>
      <c r="AY241" s="18" t="s">
        <v>205</v>
      </c>
      <c r="BE241" s="239">
        <f>IF(N241="základní",J241,0)</f>
        <v>0</v>
      </c>
      <c r="BF241" s="239">
        <f>IF(N241="snížená",J241,0)</f>
        <v>0</v>
      </c>
      <c r="BG241" s="239">
        <f>IF(N241="zákl. přenesená",J241,0)</f>
        <v>0</v>
      </c>
      <c r="BH241" s="239">
        <f>IF(N241="sníž. přenesená",J241,0)</f>
        <v>0</v>
      </c>
      <c r="BI241" s="239">
        <f>IF(N241="nulová",J241,0)</f>
        <v>0</v>
      </c>
      <c r="BJ241" s="18" t="s">
        <v>83</v>
      </c>
      <c r="BK241" s="239">
        <f>ROUND(I241*H241,2)</f>
        <v>0</v>
      </c>
      <c r="BL241" s="18" t="s">
        <v>303</v>
      </c>
      <c r="BM241" s="238" t="s">
        <v>1568</v>
      </c>
    </row>
    <row r="242" s="2" customFormat="1" ht="16.5" customHeight="1">
      <c r="A242" s="39"/>
      <c r="B242" s="40"/>
      <c r="C242" s="227" t="s">
        <v>919</v>
      </c>
      <c r="D242" s="227" t="s">
        <v>208</v>
      </c>
      <c r="E242" s="228" t="s">
        <v>4206</v>
      </c>
      <c r="F242" s="229" t="s">
        <v>4207</v>
      </c>
      <c r="G242" s="230" t="s">
        <v>547</v>
      </c>
      <c r="H242" s="231">
        <v>96</v>
      </c>
      <c r="I242" s="232"/>
      <c r="J242" s="233">
        <f>ROUND(I242*H242,2)</f>
        <v>0</v>
      </c>
      <c r="K242" s="229" t="s">
        <v>1</v>
      </c>
      <c r="L242" s="45"/>
      <c r="M242" s="234" t="s">
        <v>1</v>
      </c>
      <c r="N242" s="235" t="s">
        <v>41</v>
      </c>
      <c r="O242" s="92"/>
      <c r="P242" s="236">
        <f>O242*H242</f>
        <v>0</v>
      </c>
      <c r="Q242" s="236">
        <v>0</v>
      </c>
      <c r="R242" s="236">
        <f>Q242*H242</f>
        <v>0</v>
      </c>
      <c r="S242" s="236">
        <v>0</v>
      </c>
      <c r="T242" s="237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8" t="s">
        <v>303</v>
      </c>
      <c r="AT242" s="238" t="s">
        <v>208</v>
      </c>
      <c r="AU242" s="238" t="s">
        <v>85</v>
      </c>
      <c r="AY242" s="18" t="s">
        <v>205</v>
      </c>
      <c r="BE242" s="239">
        <f>IF(N242="základní",J242,0)</f>
        <v>0</v>
      </c>
      <c r="BF242" s="239">
        <f>IF(N242="snížená",J242,0)</f>
        <v>0</v>
      </c>
      <c r="BG242" s="239">
        <f>IF(N242="zákl. přenesená",J242,0)</f>
        <v>0</v>
      </c>
      <c r="BH242" s="239">
        <f>IF(N242="sníž. přenesená",J242,0)</f>
        <v>0</v>
      </c>
      <c r="BI242" s="239">
        <f>IF(N242="nulová",J242,0)</f>
        <v>0</v>
      </c>
      <c r="BJ242" s="18" t="s">
        <v>83</v>
      </c>
      <c r="BK242" s="239">
        <f>ROUND(I242*H242,2)</f>
        <v>0</v>
      </c>
      <c r="BL242" s="18" t="s">
        <v>303</v>
      </c>
      <c r="BM242" s="238" t="s">
        <v>1582</v>
      </c>
    </row>
    <row r="243" s="2" customFormat="1" ht="16.5" customHeight="1">
      <c r="A243" s="39"/>
      <c r="B243" s="40"/>
      <c r="C243" s="289" t="s">
        <v>925</v>
      </c>
      <c r="D243" s="289" t="s">
        <v>386</v>
      </c>
      <c r="E243" s="290" t="s">
        <v>4208</v>
      </c>
      <c r="F243" s="291" t="s">
        <v>4207</v>
      </c>
      <c r="G243" s="292" t="s">
        <v>547</v>
      </c>
      <c r="H243" s="293">
        <v>96</v>
      </c>
      <c r="I243" s="294"/>
      <c r="J243" s="295">
        <f>ROUND(I243*H243,2)</f>
        <v>0</v>
      </c>
      <c r="K243" s="291" t="s">
        <v>1</v>
      </c>
      <c r="L243" s="296"/>
      <c r="M243" s="297" t="s">
        <v>1</v>
      </c>
      <c r="N243" s="298" t="s">
        <v>41</v>
      </c>
      <c r="O243" s="92"/>
      <c r="P243" s="236">
        <f>O243*H243</f>
        <v>0</v>
      </c>
      <c r="Q243" s="236">
        <v>0</v>
      </c>
      <c r="R243" s="236">
        <f>Q243*H243</f>
        <v>0</v>
      </c>
      <c r="S243" s="236">
        <v>0</v>
      </c>
      <c r="T243" s="237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8" t="s">
        <v>473</v>
      </c>
      <c r="AT243" s="238" t="s">
        <v>386</v>
      </c>
      <c r="AU243" s="238" t="s">
        <v>85</v>
      </c>
      <c r="AY243" s="18" t="s">
        <v>205</v>
      </c>
      <c r="BE243" s="239">
        <f>IF(N243="základní",J243,0)</f>
        <v>0</v>
      </c>
      <c r="BF243" s="239">
        <f>IF(N243="snížená",J243,0)</f>
        <v>0</v>
      </c>
      <c r="BG243" s="239">
        <f>IF(N243="zákl. přenesená",J243,0)</f>
        <v>0</v>
      </c>
      <c r="BH243" s="239">
        <f>IF(N243="sníž. přenesená",J243,0)</f>
        <v>0</v>
      </c>
      <c r="BI243" s="239">
        <f>IF(N243="nulová",J243,0)</f>
        <v>0</v>
      </c>
      <c r="BJ243" s="18" t="s">
        <v>83</v>
      </c>
      <c r="BK243" s="239">
        <f>ROUND(I243*H243,2)</f>
        <v>0</v>
      </c>
      <c r="BL243" s="18" t="s">
        <v>303</v>
      </c>
      <c r="BM243" s="238" t="s">
        <v>1592</v>
      </c>
    </row>
    <row r="244" s="2" customFormat="1" ht="16.5" customHeight="1">
      <c r="A244" s="39"/>
      <c r="B244" s="40"/>
      <c r="C244" s="227" t="s">
        <v>930</v>
      </c>
      <c r="D244" s="227" t="s">
        <v>208</v>
      </c>
      <c r="E244" s="228" t="s">
        <v>4209</v>
      </c>
      <c r="F244" s="229" t="s">
        <v>4210</v>
      </c>
      <c r="G244" s="230" t="s">
        <v>547</v>
      </c>
      <c r="H244" s="231">
        <v>12</v>
      </c>
      <c r="I244" s="232"/>
      <c r="J244" s="233">
        <f>ROUND(I244*H244,2)</f>
        <v>0</v>
      </c>
      <c r="K244" s="229" t="s">
        <v>1</v>
      </c>
      <c r="L244" s="45"/>
      <c r="M244" s="234" t="s">
        <v>1</v>
      </c>
      <c r="N244" s="235" t="s">
        <v>41</v>
      </c>
      <c r="O244" s="92"/>
      <c r="P244" s="236">
        <f>O244*H244</f>
        <v>0</v>
      </c>
      <c r="Q244" s="236">
        <v>0</v>
      </c>
      <c r="R244" s="236">
        <f>Q244*H244</f>
        <v>0</v>
      </c>
      <c r="S244" s="236">
        <v>0</v>
      </c>
      <c r="T244" s="237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8" t="s">
        <v>303</v>
      </c>
      <c r="AT244" s="238" t="s">
        <v>208</v>
      </c>
      <c r="AU244" s="238" t="s">
        <v>85</v>
      </c>
      <c r="AY244" s="18" t="s">
        <v>205</v>
      </c>
      <c r="BE244" s="239">
        <f>IF(N244="základní",J244,0)</f>
        <v>0</v>
      </c>
      <c r="BF244" s="239">
        <f>IF(N244="snížená",J244,0)</f>
        <v>0</v>
      </c>
      <c r="BG244" s="239">
        <f>IF(N244="zákl. přenesená",J244,0)</f>
        <v>0</v>
      </c>
      <c r="BH244" s="239">
        <f>IF(N244="sníž. přenesená",J244,0)</f>
        <v>0</v>
      </c>
      <c r="BI244" s="239">
        <f>IF(N244="nulová",J244,0)</f>
        <v>0</v>
      </c>
      <c r="BJ244" s="18" t="s">
        <v>83</v>
      </c>
      <c r="BK244" s="239">
        <f>ROUND(I244*H244,2)</f>
        <v>0</v>
      </c>
      <c r="BL244" s="18" t="s">
        <v>303</v>
      </c>
      <c r="BM244" s="238" t="s">
        <v>1605</v>
      </c>
    </row>
    <row r="245" s="2" customFormat="1" ht="16.5" customHeight="1">
      <c r="A245" s="39"/>
      <c r="B245" s="40"/>
      <c r="C245" s="289" t="s">
        <v>939</v>
      </c>
      <c r="D245" s="289" t="s">
        <v>386</v>
      </c>
      <c r="E245" s="290" t="s">
        <v>4211</v>
      </c>
      <c r="F245" s="291" t="s">
        <v>4210</v>
      </c>
      <c r="G245" s="292" t="s">
        <v>547</v>
      </c>
      <c r="H245" s="293">
        <v>12</v>
      </c>
      <c r="I245" s="294"/>
      <c r="J245" s="295">
        <f>ROUND(I245*H245,2)</f>
        <v>0</v>
      </c>
      <c r="K245" s="291" t="s">
        <v>1</v>
      </c>
      <c r="L245" s="296"/>
      <c r="M245" s="297" t="s">
        <v>1</v>
      </c>
      <c r="N245" s="298" t="s">
        <v>41</v>
      </c>
      <c r="O245" s="92"/>
      <c r="P245" s="236">
        <f>O245*H245</f>
        <v>0</v>
      </c>
      <c r="Q245" s="236">
        <v>0</v>
      </c>
      <c r="R245" s="236">
        <f>Q245*H245</f>
        <v>0</v>
      </c>
      <c r="S245" s="236">
        <v>0</v>
      </c>
      <c r="T245" s="237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8" t="s">
        <v>473</v>
      </c>
      <c r="AT245" s="238" t="s">
        <v>386</v>
      </c>
      <c r="AU245" s="238" t="s">
        <v>85</v>
      </c>
      <c r="AY245" s="18" t="s">
        <v>205</v>
      </c>
      <c r="BE245" s="239">
        <f>IF(N245="základní",J245,0)</f>
        <v>0</v>
      </c>
      <c r="BF245" s="239">
        <f>IF(N245="snížená",J245,0)</f>
        <v>0</v>
      </c>
      <c r="BG245" s="239">
        <f>IF(N245="zákl. přenesená",J245,0)</f>
        <v>0</v>
      </c>
      <c r="BH245" s="239">
        <f>IF(N245="sníž. přenesená",J245,0)</f>
        <v>0</v>
      </c>
      <c r="BI245" s="239">
        <f>IF(N245="nulová",J245,0)</f>
        <v>0</v>
      </c>
      <c r="BJ245" s="18" t="s">
        <v>83</v>
      </c>
      <c r="BK245" s="239">
        <f>ROUND(I245*H245,2)</f>
        <v>0</v>
      </c>
      <c r="BL245" s="18" t="s">
        <v>303</v>
      </c>
      <c r="BM245" s="238" t="s">
        <v>1621</v>
      </c>
    </row>
    <row r="246" s="2" customFormat="1" ht="16.5" customHeight="1">
      <c r="A246" s="39"/>
      <c r="B246" s="40"/>
      <c r="C246" s="227" t="s">
        <v>944</v>
      </c>
      <c r="D246" s="227" t="s">
        <v>208</v>
      </c>
      <c r="E246" s="228" t="s">
        <v>4212</v>
      </c>
      <c r="F246" s="229" t="s">
        <v>4213</v>
      </c>
      <c r="G246" s="230" t="s">
        <v>547</v>
      </c>
      <c r="H246" s="231">
        <v>4</v>
      </c>
      <c r="I246" s="232"/>
      <c r="J246" s="233">
        <f>ROUND(I246*H246,2)</f>
        <v>0</v>
      </c>
      <c r="K246" s="229" t="s">
        <v>1</v>
      </c>
      <c r="L246" s="45"/>
      <c r="M246" s="234" t="s">
        <v>1</v>
      </c>
      <c r="N246" s="235" t="s">
        <v>41</v>
      </c>
      <c r="O246" s="92"/>
      <c r="P246" s="236">
        <f>O246*H246</f>
        <v>0</v>
      </c>
      <c r="Q246" s="236">
        <v>0</v>
      </c>
      <c r="R246" s="236">
        <f>Q246*H246</f>
        <v>0</v>
      </c>
      <c r="S246" s="236">
        <v>0</v>
      </c>
      <c r="T246" s="237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8" t="s">
        <v>303</v>
      </c>
      <c r="AT246" s="238" t="s">
        <v>208</v>
      </c>
      <c r="AU246" s="238" t="s">
        <v>85</v>
      </c>
      <c r="AY246" s="18" t="s">
        <v>205</v>
      </c>
      <c r="BE246" s="239">
        <f>IF(N246="základní",J246,0)</f>
        <v>0</v>
      </c>
      <c r="BF246" s="239">
        <f>IF(N246="snížená",J246,0)</f>
        <v>0</v>
      </c>
      <c r="BG246" s="239">
        <f>IF(N246="zákl. přenesená",J246,0)</f>
        <v>0</v>
      </c>
      <c r="BH246" s="239">
        <f>IF(N246="sníž. přenesená",J246,0)</f>
        <v>0</v>
      </c>
      <c r="BI246" s="239">
        <f>IF(N246="nulová",J246,0)</f>
        <v>0</v>
      </c>
      <c r="BJ246" s="18" t="s">
        <v>83</v>
      </c>
      <c r="BK246" s="239">
        <f>ROUND(I246*H246,2)</f>
        <v>0</v>
      </c>
      <c r="BL246" s="18" t="s">
        <v>303</v>
      </c>
      <c r="BM246" s="238" t="s">
        <v>1631</v>
      </c>
    </row>
    <row r="247" s="2" customFormat="1" ht="16.5" customHeight="1">
      <c r="A247" s="39"/>
      <c r="B247" s="40"/>
      <c r="C247" s="289" t="s">
        <v>949</v>
      </c>
      <c r="D247" s="289" t="s">
        <v>386</v>
      </c>
      <c r="E247" s="290" t="s">
        <v>4214</v>
      </c>
      <c r="F247" s="291" t="s">
        <v>4213</v>
      </c>
      <c r="G247" s="292" t="s">
        <v>547</v>
      </c>
      <c r="H247" s="293">
        <v>4</v>
      </c>
      <c r="I247" s="294"/>
      <c r="J247" s="295">
        <f>ROUND(I247*H247,2)</f>
        <v>0</v>
      </c>
      <c r="K247" s="291" t="s">
        <v>1</v>
      </c>
      <c r="L247" s="296"/>
      <c r="M247" s="297" t="s">
        <v>1</v>
      </c>
      <c r="N247" s="298" t="s">
        <v>41</v>
      </c>
      <c r="O247" s="92"/>
      <c r="P247" s="236">
        <f>O247*H247</f>
        <v>0</v>
      </c>
      <c r="Q247" s="236">
        <v>0</v>
      </c>
      <c r="R247" s="236">
        <f>Q247*H247</f>
        <v>0</v>
      </c>
      <c r="S247" s="236">
        <v>0</v>
      </c>
      <c r="T247" s="237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8" t="s">
        <v>473</v>
      </c>
      <c r="AT247" s="238" t="s">
        <v>386</v>
      </c>
      <c r="AU247" s="238" t="s">
        <v>85</v>
      </c>
      <c r="AY247" s="18" t="s">
        <v>205</v>
      </c>
      <c r="BE247" s="239">
        <f>IF(N247="základní",J247,0)</f>
        <v>0</v>
      </c>
      <c r="BF247" s="239">
        <f>IF(N247="snížená",J247,0)</f>
        <v>0</v>
      </c>
      <c r="BG247" s="239">
        <f>IF(N247="zákl. přenesená",J247,0)</f>
        <v>0</v>
      </c>
      <c r="BH247" s="239">
        <f>IF(N247="sníž. přenesená",J247,0)</f>
        <v>0</v>
      </c>
      <c r="BI247" s="239">
        <f>IF(N247="nulová",J247,0)</f>
        <v>0</v>
      </c>
      <c r="BJ247" s="18" t="s">
        <v>83</v>
      </c>
      <c r="BK247" s="239">
        <f>ROUND(I247*H247,2)</f>
        <v>0</v>
      </c>
      <c r="BL247" s="18" t="s">
        <v>303</v>
      </c>
      <c r="BM247" s="238" t="s">
        <v>1644</v>
      </c>
    </row>
    <row r="248" s="2" customFormat="1" ht="16.5" customHeight="1">
      <c r="A248" s="39"/>
      <c r="B248" s="40"/>
      <c r="C248" s="227" t="s">
        <v>953</v>
      </c>
      <c r="D248" s="227" t="s">
        <v>208</v>
      </c>
      <c r="E248" s="228" t="s">
        <v>4215</v>
      </c>
      <c r="F248" s="229" t="s">
        <v>4216</v>
      </c>
      <c r="G248" s="230" t="s">
        <v>547</v>
      </c>
      <c r="H248" s="231">
        <v>2</v>
      </c>
      <c r="I248" s="232"/>
      <c r="J248" s="233">
        <f>ROUND(I248*H248,2)</f>
        <v>0</v>
      </c>
      <c r="K248" s="229" t="s">
        <v>1</v>
      </c>
      <c r="L248" s="45"/>
      <c r="M248" s="234" t="s">
        <v>1</v>
      </c>
      <c r="N248" s="235" t="s">
        <v>41</v>
      </c>
      <c r="O248" s="92"/>
      <c r="P248" s="236">
        <f>O248*H248</f>
        <v>0</v>
      </c>
      <c r="Q248" s="236">
        <v>0</v>
      </c>
      <c r="R248" s="236">
        <f>Q248*H248</f>
        <v>0</v>
      </c>
      <c r="S248" s="236">
        <v>0</v>
      </c>
      <c r="T248" s="237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8" t="s">
        <v>303</v>
      </c>
      <c r="AT248" s="238" t="s">
        <v>208</v>
      </c>
      <c r="AU248" s="238" t="s">
        <v>85</v>
      </c>
      <c r="AY248" s="18" t="s">
        <v>205</v>
      </c>
      <c r="BE248" s="239">
        <f>IF(N248="základní",J248,0)</f>
        <v>0</v>
      </c>
      <c r="BF248" s="239">
        <f>IF(N248="snížená",J248,0)</f>
        <v>0</v>
      </c>
      <c r="BG248" s="239">
        <f>IF(N248="zákl. přenesená",J248,0)</f>
        <v>0</v>
      </c>
      <c r="BH248" s="239">
        <f>IF(N248="sníž. přenesená",J248,0)</f>
        <v>0</v>
      </c>
      <c r="BI248" s="239">
        <f>IF(N248="nulová",J248,0)</f>
        <v>0</v>
      </c>
      <c r="BJ248" s="18" t="s">
        <v>83</v>
      </c>
      <c r="BK248" s="239">
        <f>ROUND(I248*H248,2)</f>
        <v>0</v>
      </c>
      <c r="BL248" s="18" t="s">
        <v>303</v>
      </c>
      <c r="BM248" s="238" t="s">
        <v>1652</v>
      </c>
    </row>
    <row r="249" s="2" customFormat="1" ht="16.5" customHeight="1">
      <c r="A249" s="39"/>
      <c r="B249" s="40"/>
      <c r="C249" s="289" t="s">
        <v>960</v>
      </c>
      <c r="D249" s="289" t="s">
        <v>386</v>
      </c>
      <c r="E249" s="290" t="s">
        <v>4217</v>
      </c>
      <c r="F249" s="291" t="s">
        <v>4216</v>
      </c>
      <c r="G249" s="292" t="s">
        <v>547</v>
      </c>
      <c r="H249" s="293">
        <v>2</v>
      </c>
      <c r="I249" s="294"/>
      <c r="J249" s="295">
        <f>ROUND(I249*H249,2)</f>
        <v>0</v>
      </c>
      <c r="K249" s="291" t="s">
        <v>1</v>
      </c>
      <c r="L249" s="296"/>
      <c r="M249" s="297" t="s">
        <v>1</v>
      </c>
      <c r="N249" s="298" t="s">
        <v>41</v>
      </c>
      <c r="O249" s="92"/>
      <c r="P249" s="236">
        <f>O249*H249</f>
        <v>0</v>
      </c>
      <c r="Q249" s="236">
        <v>0</v>
      </c>
      <c r="R249" s="236">
        <f>Q249*H249</f>
        <v>0</v>
      </c>
      <c r="S249" s="236">
        <v>0</v>
      </c>
      <c r="T249" s="237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8" t="s">
        <v>473</v>
      </c>
      <c r="AT249" s="238" t="s">
        <v>386</v>
      </c>
      <c r="AU249" s="238" t="s">
        <v>85</v>
      </c>
      <c r="AY249" s="18" t="s">
        <v>205</v>
      </c>
      <c r="BE249" s="239">
        <f>IF(N249="základní",J249,0)</f>
        <v>0</v>
      </c>
      <c r="BF249" s="239">
        <f>IF(N249="snížená",J249,0)</f>
        <v>0</v>
      </c>
      <c r="BG249" s="239">
        <f>IF(N249="zákl. přenesená",J249,0)</f>
        <v>0</v>
      </c>
      <c r="BH249" s="239">
        <f>IF(N249="sníž. přenesená",J249,0)</f>
        <v>0</v>
      </c>
      <c r="BI249" s="239">
        <f>IF(N249="nulová",J249,0)</f>
        <v>0</v>
      </c>
      <c r="BJ249" s="18" t="s">
        <v>83</v>
      </c>
      <c r="BK249" s="239">
        <f>ROUND(I249*H249,2)</f>
        <v>0</v>
      </c>
      <c r="BL249" s="18" t="s">
        <v>303</v>
      </c>
      <c r="BM249" s="238" t="s">
        <v>1671</v>
      </c>
    </row>
    <row r="250" s="2" customFormat="1" ht="16.5" customHeight="1">
      <c r="A250" s="39"/>
      <c r="B250" s="40"/>
      <c r="C250" s="227" t="s">
        <v>981</v>
      </c>
      <c r="D250" s="227" t="s">
        <v>208</v>
      </c>
      <c r="E250" s="228" t="s">
        <v>4218</v>
      </c>
      <c r="F250" s="229" t="s">
        <v>4219</v>
      </c>
      <c r="G250" s="230" t="s">
        <v>547</v>
      </c>
      <c r="H250" s="231">
        <v>6</v>
      </c>
      <c r="I250" s="232"/>
      <c r="J250" s="233">
        <f>ROUND(I250*H250,2)</f>
        <v>0</v>
      </c>
      <c r="K250" s="229" t="s">
        <v>1</v>
      </c>
      <c r="L250" s="45"/>
      <c r="M250" s="234" t="s">
        <v>1</v>
      </c>
      <c r="N250" s="235" t="s">
        <v>41</v>
      </c>
      <c r="O250" s="92"/>
      <c r="P250" s="236">
        <f>O250*H250</f>
        <v>0</v>
      </c>
      <c r="Q250" s="236">
        <v>0</v>
      </c>
      <c r="R250" s="236">
        <f>Q250*H250</f>
        <v>0</v>
      </c>
      <c r="S250" s="236">
        <v>0</v>
      </c>
      <c r="T250" s="237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8" t="s">
        <v>303</v>
      </c>
      <c r="AT250" s="238" t="s">
        <v>208</v>
      </c>
      <c r="AU250" s="238" t="s">
        <v>85</v>
      </c>
      <c r="AY250" s="18" t="s">
        <v>205</v>
      </c>
      <c r="BE250" s="239">
        <f>IF(N250="základní",J250,0)</f>
        <v>0</v>
      </c>
      <c r="BF250" s="239">
        <f>IF(N250="snížená",J250,0)</f>
        <v>0</v>
      </c>
      <c r="BG250" s="239">
        <f>IF(N250="zákl. přenesená",J250,0)</f>
        <v>0</v>
      </c>
      <c r="BH250" s="239">
        <f>IF(N250="sníž. přenesená",J250,0)</f>
        <v>0</v>
      </c>
      <c r="BI250" s="239">
        <f>IF(N250="nulová",J250,0)</f>
        <v>0</v>
      </c>
      <c r="BJ250" s="18" t="s">
        <v>83</v>
      </c>
      <c r="BK250" s="239">
        <f>ROUND(I250*H250,2)</f>
        <v>0</v>
      </c>
      <c r="BL250" s="18" t="s">
        <v>303</v>
      </c>
      <c r="BM250" s="238" t="s">
        <v>1679</v>
      </c>
    </row>
    <row r="251" s="2" customFormat="1" ht="16.5" customHeight="1">
      <c r="A251" s="39"/>
      <c r="B251" s="40"/>
      <c r="C251" s="289" t="s">
        <v>1002</v>
      </c>
      <c r="D251" s="289" t="s">
        <v>386</v>
      </c>
      <c r="E251" s="290" t="s">
        <v>4220</v>
      </c>
      <c r="F251" s="291" t="s">
        <v>4219</v>
      </c>
      <c r="G251" s="292" t="s">
        <v>547</v>
      </c>
      <c r="H251" s="293">
        <v>6</v>
      </c>
      <c r="I251" s="294"/>
      <c r="J251" s="295">
        <f>ROUND(I251*H251,2)</f>
        <v>0</v>
      </c>
      <c r="K251" s="291" t="s">
        <v>1</v>
      </c>
      <c r="L251" s="296"/>
      <c r="M251" s="297" t="s">
        <v>1</v>
      </c>
      <c r="N251" s="298" t="s">
        <v>41</v>
      </c>
      <c r="O251" s="92"/>
      <c r="P251" s="236">
        <f>O251*H251</f>
        <v>0</v>
      </c>
      <c r="Q251" s="236">
        <v>0</v>
      </c>
      <c r="R251" s="236">
        <f>Q251*H251</f>
        <v>0</v>
      </c>
      <c r="S251" s="236">
        <v>0</v>
      </c>
      <c r="T251" s="237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8" t="s">
        <v>473</v>
      </c>
      <c r="AT251" s="238" t="s">
        <v>386</v>
      </c>
      <c r="AU251" s="238" t="s">
        <v>85</v>
      </c>
      <c r="AY251" s="18" t="s">
        <v>205</v>
      </c>
      <c r="BE251" s="239">
        <f>IF(N251="základní",J251,0)</f>
        <v>0</v>
      </c>
      <c r="BF251" s="239">
        <f>IF(N251="snížená",J251,0)</f>
        <v>0</v>
      </c>
      <c r="BG251" s="239">
        <f>IF(N251="zákl. přenesená",J251,0)</f>
        <v>0</v>
      </c>
      <c r="BH251" s="239">
        <f>IF(N251="sníž. přenesená",J251,0)</f>
        <v>0</v>
      </c>
      <c r="BI251" s="239">
        <f>IF(N251="nulová",J251,0)</f>
        <v>0</v>
      </c>
      <c r="BJ251" s="18" t="s">
        <v>83</v>
      </c>
      <c r="BK251" s="239">
        <f>ROUND(I251*H251,2)</f>
        <v>0</v>
      </c>
      <c r="BL251" s="18" t="s">
        <v>303</v>
      </c>
      <c r="BM251" s="238" t="s">
        <v>1691</v>
      </c>
    </row>
    <row r="252" s="2" customFormat="1" ht="16.5" customHeight="1">
      <c r="A252" s="39"/>
      <c r="B252" s="40"/>
      <c r="C252" s="227" t="s">
        <v>1009</v>
      </c>
      <c r="D252" s="227" t="s">
        <v>208</v>
      </c>
      <c r="E252" s="228" t="s">
        <v>4221</v>
      </c>
      <c r="F252" s="229" t="s">
        <v>4222</v>
      </c>
      <c r="G252" s="230" t="s">
        <v>547</v>
      </c>
      <c r="H252" s="231">
        <v>1</v>
      </c>
      <c r="I252" s="232"/>
      <c r="J252" s="233">
        <f>ROUND(I252*H252,2)</f>
        <v>0</v>
      </c>
      <c r="K252" s="229" t="s">
        <v>1</v>
      </c>
      <c r="L252" s="45"/>
      <c r="M252" s="234" t="s">
        <v>1</v>
      </c>
      <c r="N252" s="235" t="s">
        <v>41</v>
      </c>
      <c r="O252" s="92"/>
      <c r="P252" s="236">
        <f>O252*H252</f>
        <v>0</v>
      </c>
      <c r="Q252" s="236">
        <v>0</v>
      </c>
      <c r="R252" s="236">
        <f>Q252*H252</f>
        <v>0</v>
      </c>
      <c r="S252" s="236">
        <v>0</v>
      </c>
      <c r="T252" s="237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8" t="s">
        <v>303</v>
      </c>
      <c r="AT252" s="238" t="s">
        <v>208</v>
      </c>
      <c r="AU252" s="238" t="s">
        <v>85</v>
      </c>
      <c r="AY252" s="18" t="s">
        <v>205</v>
      </c>
      <c r="BE252" s="239">
        <f>IF(N252="základní",J252,0)</f>
        <v>0</v>
      </c>
      <c r="BF252" s="239">
        <f>IF(N252="snížená",J252,0)</f>
        <v>0</v>
      </c>
      <c r="BG252" s="239">
        <f>IF(N252="zákl. přenesená",J252,0)</f>
        <v>0</v>
      </c>
      <c r="BH252" s="239">
        <f>IF(N252="sníž. přenesená",J252,0)</f>
        <v>0</v>
      </c>
      <c r="BI252" s="239">
        <f>IF(N252="nulová",J252,0)</f>
        <v>0</v>
      </c>
      <c r="BJ252" s="18" t="s">
        <v>83</v>
      </c>
      <c r="BK252" s="239">
        <f>ROUND(I252*H252,2)</f>
        <v>0</v>
      </c>
      <c r="BL252" s="18" t="s">
        <v>303</v>
      </c>
      <c r="BM252" s="238" t="s">
        <v>1710</v>
      </c>
    </row>
    <row r="253" s="12" customFormat="1" ht="22.8" customHeight="1">
      <c r="A253" s="12"/>
      <c r="B253" s="211"/>
      <c r="C253" s="212"/>
      <c r="D253" s="213" t="s">
        <v>75</v>
      </c>
      <c r="E253" s="225" t="s">
        <v>4223</v>
      </c>
      <c r="F253" s="225" t="s">
        <v>4224</v>
      </c>
      <c r="G253" s="212"/>
      <c r="H253" s="212"/>
      <c r="I253" s="215"/>
      <c r="J253" s="226">
        <f>BK253</f>
        <v>0</v>
      </c>
      <c r="K253" s="212"/>
      <c r="L253" s="217"/>
      <c r="M253" s="218"/>
      <c r="N253" s="219"/>
      <c r="O253" s="219"/>
      <c r="P253" s="220">
        <f>SUM(P254:P279)</f>
        <v>0</v>
      </c>
      <c r="Q253" s="219"/>
      <c r="R253" s="220">
        <f>SUM(R254:R279)</f>
        <v>0</v>
      </c>
      <c r="S253" s="219"/>
      <c r="T253" s="221">
        <f>SUM(T254:T279)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22" t="s">
        <v>85</v>
      </c>
      <c r="AT253" s="223" t="s">
        <v>75</v>
      </c>
      <c r="AU253" s="223" t="s">
        <v>83</v>
      </c>
      <c r="AY253" s="222" t="s">
        <v>205</v>
      </c>
      <c r="BK253" s="224">
        <f>SUM(BK254:BK279)</f>
        <v>0</v>
      </c>
    </row>
    <row r="254" s="2" customFormat="1" ht="24.15" customHeight="1">
      <c r="A254" s="39"/>
      <c r="B254" s="40"/>
      <c r="C254" s="227" t="s">
        <v>1015</v>
      </c>
      <c r="D254" s="227" t="s">
        <v>208</v>
      </c>
      <c r="E254" s="228" t="s">
        <v>4225</v>
      </c>
      <c r="F254" s="229" t="s">
        <v>4226</v>
      </c>
      <c r="G254" s="230" t="s">
        <v>547</v>
      </c>
      <c r="H254" s="231">
        <v>97</v>
      </c>
      <c r="I254" s="232"/>
      <c r="J254" s="233">
        <f>ROUND(I254*H254,2)</f>
        <v>0</v>
      </c>
      <c r="K254" s="229" t="s">
        <v>1</v>
      </c>
      <c r="L254" s="45"/>
      <c r="M254" s="234" t="s">
        <v>1</v>
      </c>
      <c r="N254" s="235" t="s">
        <v>41</v>
      </c>
      <c r="O254" s="92"/>
      <c r="P254" s="236">
        <f>O254*H254</f>
        <v>0</v>
      </c>
      <c r="Q254" s="236">
        <v>0</v>
      </c>
      <c r="R254" s="236">
        <f>Q254*H254</f>
        <v>0</v>
      </c>
      <c r="S254" s="236">
        <v>0</v>
      </c>
      <c r="T254" s="237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8" t="s">
        <v>303</v>
      </c>
      <c r="AT254" s="238" t="s">
        <v>208</v>
      </c>
      <c r="AU254" s="238" t="s">
        <v>85</v>
      </c>
      <c r="AY254" s="18" t="s">
        <v>205</v>
      </c>
      <c r="BE254" s="239">
        <f>IF(N254="základní",J254,0)</f>
        <v>0</v>
      </c>
      <c r="BF254" s="239">
        <f>IF(N254="snížená",J254,0)</f>
        <v>0</v>
      </c>
      <c r="BG254" s="239">
        <f>IF(N254="zákl. přenesená",J254,0)</f>
        <v>0</v>
      </c>
      <c r="BH254" s="239">
        <f>IF(N254="sníž. přenesená",J254,0)</f>
        <v>0</v>
      </c>
      <c r="BI254" s="239">
        <f>IF(N254="nulová",J254,0)</f>
        <v>0</v>
      </c>
      <c r="BJ254" s="18" t="s">
        <v>83</v>
      </c>
      <c r="BK254" s="239">
        <f>ROUND(I254*H254,2)</f>
        <v>0</v>
      </c>
      <c r="BL254" s="18" t="s">
        <v>303</v>
      </c>
      <c r="BM254" s="238" t="s">
        <v>1720</v>
      </c>
    </row>
    <row r="255" s="2" customFormat="1" ht="24.15" customHeight="1">
      <c r="A255" s="39"/>
      <c r="B255" s="40"/>
      <c r="C255" s="289" t="s">
        <v>1030</v>
      </c>
      <c r="D255" s="289" t="s">
        <v>386</v>
      </c>
      <c r="E255" s="290" t="s">
        <v>4227</v>
      </c>
      <c r="F255" s="291" t="s">
        <v>4228</v>
      </c>
      <c r="G255" s="292" t="s">
        <v>547</v>
      </c>
      <c r="H255" s="293">
        <v>7</v>
      </c>
      <c r="I255" s="294"/>
      <c r="J255" s="295">
        <f>ROUND(I255*H255,2)</f>
        <v>0</v>
      </c>
      <c r="K255" s="291" t="s">
        <v>1</v>
      </c>
      <c r="L255" s="296"/>
      <c r="M255" s="297" t="s">
        <v>1</v>
      </c>
      <c r="N255" s="298" t="s">
        <v>41</v>
      </c>
      <c r="O255" s="92"/>
      <c r="P255" s="236">
        <f>O255*H255</f>
        <v>0</v>
      </c>
      <c r="Q255" s="236">
        <v>0</v>
      </c>
      <c r="R255" s="236">
        <f>Q255*H255</f>
        <v>0</v>
      </c>
      <c r="S255" s="236">
        <v>0</v>
      </c>
      <c r="T255" s="237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8" t="s">
        <v>473</v>
      </c>
      <c r="AT255" s="238" t="s">
        <v>386</v>
      </c>
      <c r="AU255" s="238" t="s">
        <v>85</v>
      </c>
      <c r="AY255" s="18" t="s">
        <v>205</v>
      </c>
      <c r="BE255" s="239">
        <f>IF(N255="základní",J255,0)</f>
        <v>0</v>
      </c>
      <c r="BF255" s="239">
        <f>IF(N255="snížená",J255,0)</f>
        <v>0</v>
      </c>
      <c r="BG255" s="239">
        <f>IF(N255="zákl. přenesená",J255,0)</f>
        <v>0</v>
      </c>
      <c r="BH255" s="239">
        <f>IF(N255="sníž. přenesená",J255,0)</f>
        <v>0</v>
      </c>
      <c r="BI255" s="239">
        <f>IF(N255="nulová",J255,0)</f>
        <v>0</v>
      </c>
      <c r="BJ255" s="18" t="s">
        <v>83</v>
      </c>
      <c r="BK255" s="239">
        <f>ROUND(I255*H255,2)</f>
        <v>0</v>
      </c>
      <c r="BL255" s="18" t="s">
        <v>303</v>
      </c>
      <c r="BM255" s="238" t="s">
        <v>1730</v>
      </c>
    </row>
    <row r="256" s="2" customFormat="1" ht="24.15" customHeight="1">
      <c r="A256" s="39"/>
      <c r="B256" s="40"/>
      <c r="C256" s="289" t="s">
        <v>1036</v>
      </c>
      <c r="D256" s="289" t="s">
        <v>386</v>
      </c>
      <c r="E256" s="290" t="s">
        <v>4229</v>
      </c>
      <c r="F256" s="291" t="s">
        <v>4230</v>
      </c>
      <c r="G256" s="292" t="s">
        <v>547</v>
      </c>
      <c r="H256" s="293">
        <v>2</v>
      </c>
      <c r="I256" s="294"/>
      <c r="J256" s="295">
        <f>ROUND(I256*H256,2)</f>
        <v>0</v>
      </c>
      <c r="K256" s="291" t="s">
        <v>1</v>
      </c>
      <c r="L256" s="296"/>
      <c r="M256" s="297" t="s">
        <v>1</v>
      </c>
      <c r="N256" s="298" t="s">
        <v>41</v>
      </c>
      <c r="O256" s="92"/>
      <c r="P256" s="236">
        <f>O256*H256</f>
        <v>0</v>
      </c>
      <c r="Q256" s="236">
        <v>0</v>
      </c>
      <c r="R256" s="236">
        <f>Q256*H256</f>
        <v>0</v>
      </c>
      <c r="S256" s="236">
        <v>0</v>
      </c>
      <c r="T256" s="237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8" t="s">
        <v>473</v>
      </c>
      <c r="AT256" s="238" t="s">
        <v>386</v>
      </c>
      <c r="AU256" s="238" t="s">
        <v>85</v>
      </c>
      <c r="AY256" s="18" t="s">
        <v>205</v>
      </c>
      <c r="BE256" s="239">
        <f>IF(N256="základní",J256,0)</f>
        <v>0</v>
      </c>
      <c r="BF256" s="239">
        <f>IF(N256="snížená",J256,0)</f>
        <v>0</v>
      </c>
      <c r="BG256" s="239">
        <f>IF(N256="zákl. přenesená",J256,0)</f>
        <v>0</v>
      </c>
      <c r="BH256" s="239">
        <f>IF(N256="sníž. přenesená",J256,0)</f>
        <v>0</v>
      </c>
      <c r="BI256" s="239">
        <f>IF(N256="nulová",J256,0)</f>
        <v>0</v>
      </c>
      <c r="BJ256" s="18" t="s">
        <v>83</v>
      </c>
      <c r="BK256" s="239">
        <f>ROUND(I256*H256,2)</f>
        <v>0</v>
      </c>
      <c r="BL256" s="18" t="s">
        <v>303</v>
      </c>
      <c r="BM256" s="238" t="s">
        <v>1744</v>
      </c>
    </row>
    <row r="257" s="2" customFormat="1" ht="24.15" customHeight="1">
      <c r="A257" s="39"/>
      <c r="B257" s="40"/>
      <c r="C257" s="289" t="s">
        <v>1041</v>
      </c>
      <c r="D257" s="289" t="s">
        <v>386</v>
      </c>
      <c r="E257" s="290" t="s">
        <v>4231</v>
      </c>
      <c r="F257" s="291" t="s">
        <v>4232</v>
      </c>
      <c r="G257" s="292" t="s">
        <v>3753</v>
      </c>
      <c r="H257" s="293">
        <v>13</v>
      </c>
      <c r="I257" s="294"/>
      <c r="J257" s="295">
        <f>ROUND(I257*H257,2)</f>
        <v>0</v>
      </c>
      <c r="K257" s="291" t="s">
        <v>1</v>
      </c>
      <c r="L257" s="296"/>
      <c r="M257" s="297" t="s">
        <v>1</v>
      </c>
      <c r="N257" s="298" t="s">
        <v>41</v>
      </c>
      <c r="O257" s="92"/>
      <c r="P257" s="236">
        <f>O257*H257</f>
        <v>0</v>
      </c>
      <c r="Q257" s="236">
        <v>0</v>
      </c>
      <c r="R257" s="236">
        <f>Q257*H257</f>
        <v>0</v>
      </c>
      <c r="S257" s="236">
        <v>0</v>
      </c>
      <c r="T257" s="237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8" t="s">
        <v>473</v>
      </c>
      <c r="AT257" s="238" t="s">
        <v>386</v>
      </c>
      <c r="AU257" s="238" t="s">
        <v>85</v>
      </c>
      <c r="AY257" s="18" t="s">
        <v>205</v>
      </c>
      <c r="BE257" s="239">
        <f>IF(N257="základní",J257,0)</f>
        <v>0</v>
      </c>
      <c r="BF257" s="239">
        <f>IF(N257="snížená",J257,0)</f>
        <v>0</v>
      </c>
      <c r="BG257" s="239">
        <f>IF(N257="zákl. přenesená",J257,0)</f>
        <v>0</v>
      </c>
      <c r="BH257" s="239">
        <f>IF(N257="sníž. přenesená",J257,0)</f>
        <v>0</v>
      </c>
      <c r="BI257" s="239">
        <f>IF(N257="nulová",J257,0)</f>
        <v>0</v>
      </c>
      <c r="BJ257" s="18" t="s">
        <v>83</v>
      </c>
      <c r="BK257" s="239">
        <f>ROUND(I257*H257,2)</f>
        <v>0</v>
      </c>
      <c r="BL257" s="18" t="s">
        <v>303</v>
      </c>
      <c r="BM257" s="238" t="s">
        <v>1756</v>
      </c>
    </row>
    <row r="258" s="2" customFormat="1" ht="24.15" customHeight="1">
      <c r="A258" s="39"/>
      <c r="B258" s="40"/>
      <c r="C258" s="289" t="s">
        <v>1046</v>
      </c>
      <c r="D258" s="289" t="s">
        <v>386</v>
      </c>
      <c r="E258" s="290" t="s">
        <v>4233</v>
      </c>
      <c r="F258" s="291" t="s">
        <v>4234</v>
      </c>
      <c r="G258" s="292" t="s">
        <v>547</v>
      </c>
      <c r="H258" s="293">
        <v>9</v>
      </c>
      <c r="I258" s="294"/>
      <c r="J258" s="295">
        <f>ROUND(I258*H258,2)</f>
        <v>0</v>
      </c>
      <c r="K258" s="291" t="s">
        <v>1</v>
      </c>
      <c r="L258" s="296"/>
      <c r="M258" s="297" t="s">
        <v>1</v>
      </c>
      <c r="N258" s="298" t="s">
        <v>41</v>
      </c>
      <c r="O258" s="92"/>
      <c r="P258" s="236">
        <f>O258*H258</f>
        <v>0</v>
      </c>
      <c r="Q258" s="236">
        <v>0</v>
      </c>
      <c r="R258" s="236">
        <f>Q258*H258</f>
        <v>0</v>
      </c>
      <c r="S258" s="236">
        <v>0</v>
      </c>
      <c r="T258" s="237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8" t="s">
        <v>473</v>
      </c>
      <c r="AT258" s="238" t="s">
        <v>386</v>
      </c>
      <c r="AU258" s="238" t="s">
        <v>85</v>
      </c>
      <c r="AY258" s="18" t="s">
        <v>205</v>
      </c>
      <c r="BE258" s="239">
        <f>IF(N258="základní",J258,0)</f>
        <v>0</v>
      </c>
      <c r="BF258" s="239">
        <f>IF(N258="snížená",J258,0)</f>
        <v>0</v>
      </c>
      <c r="BG258" s="239">
        <f>IF(N258="zákl. přenesená",J258,0)</f>
        <v>0</v>
      </c>
      <c r="BH258" s="239">
        <f>IF(N258="sníž. přenesená",J258,0)</f>
        <v>0</v>
      </c>
      <c r="BI258" s="239">
        <f>IF(N258="nulová",J258,0)</f>
        <v>0</v>
      </c>
      <c r="BJ258" s="18" t="s">
        <v>83</v>
      </c>
      <c r="BK258" s="239">
        <f>ROUND(I258*H258,2)</f>
        <v>0</v>
      </c>
      <c r="BL258" s="18" t="s">
        <v>303</v>
      </c>
      <c r="BM258" s="238" t="s">
        <v>1767</v>
      </c>
    </row>
    <row r="259" s="2" customFormat="1" ht="24.15" customHeight="1">
      <c r="A259" s="39"/>
      <c r="B259" s="40"/>
      <c r="C259" s="289" t="s">
        <v>1052</v>
      </c>
      <c r="D259" s="289" t="s">
        <v>386</v>
      </c>
      <c r="E259" s="290" t="s">
        <v>4235</v>
      </c>
      <c r="F259" s="291" t="s">
        <v>4236</v>
      </c>
      <c r="G259" s="292" t="s">
        <v>547</v>
      </c>
      <c r="H259" s="293">
        <v>9</v>
      </c>
      <c r="I259" s="294"/>
      <c r="J259" s="295">
        <f>ROUND(I259*H259,2)</f>
        <v>0</v>
      </c>
      <c r="K259" s="291" t="s">
        <v>1</v>
      </c>
      <c r="L259" s="296"/>
      <c r="M259" s="297" t="s">
        <v>1</v>
      </c>
      <c r="N259" s="298" t="s">
        <v>41</v>
      </c>
      <c r="O259" s="92"/>
      <c r="P259" s="236">
        <f>O259*H259</f>
        <v>0</v>
      </c>
      <c r="Q259" s="236">
        <v>0</v>
      </c>
      <c r="R259" s="236">
        <f>Q259*H259</f>
        <v>0</v>
      </c>
      <c r="S259" s="236">
        <v>0</v>
      </c>
      <c r="T259" s="237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8" t="s">
        <v>473</v>
      </c>
      <c r="AT259" s="238" t="s">
        <v>386</v>
      </c>
      <c r="AU259" s="238" t="s">
        <v>85</v>
      </c>
      <c r="AY259" s="18" t="s">
        <v>205</v>
      </c>
      <c r="BE259" s="239">
        <f>IF(N259="základní",J259,0)</f>
        <v>0</v>
      </c>
      <c r="BF259" s="239">
        <f>IF(N259="snížená",J259,0)</f>
        <v>0</v>
      </c>
      <c r="BG259" s="239">
        <f>IF(N259="zákl. přenesená",J259,0)</f>
        <v>0</v>
      </c>
      <c r="BH259" s="239">
        <f>IF(N259="sníž. přenesená",J259,0)</f>
        <v>0</v>
      </c>
      <c r="BI259" s="239">
        <f>IF(N259="nulová",J259,0)</f>
        <v>0</v>
      </c>
      <c r="BJ259" s="18" t="s">
        <v>83</v>
      </c>
      <c r="BK259" s="239">
        <f>ROUND(I259*H259,2)</f>
        <v>0</v>
      </c>
      <c r="BL259" s="18" t="s">
        <v>303</v>
      </c>
      <c r="BM259" s="238" t="s">
        <v>1779</v>
      </c>
    </row>
    <row r="260" s="2" customFormat="1" ht="24.15" customHeight="1">
      <c r="A260" s="39"/>
      <c r="B260" s="40"/>
      <c r="C260" s="289" t="s">
        <v>1058</v>
      </c>
      <c r="D260" s="289" t="s">
        <v>386</v>
      </c>
      <c r="E260" s="290" t="s">
        <v>4237</v>
      </c>
      <c r="F260" s="291" t="s">
        <v>4238</v>
      </c>
      <c r="G260" s="292" t="s">
        <v>547</v>
      </c>
      <c r="H260" s="293">
        <v>15</v>
      </c>
      <c r="I260" s="294"/>
      <c r="J260" s="295">
        <f>ROUND(I260*H260,2)</f>
        <v>0</v>
      </c>
      <c r="K260" s="291" t="s">
        <v>1</v>
      </c>
      <c r="L260" s="296"/>
      <c r="M260" s="297" t="s">
        <v>1</v>
      </c>
      <c r="N260" s="298" t="s">
        <v>41</v>
      </c>
      <c r="O260" s="92"/>
      <c r="P260" s="236">
        <f>O260*H260</f>
        <v>0</v>
      </c>
      <c r="Q260" s="236">
        <v>0</v>
      </c>
      <c r="R260" s="236">
        <f>Q260*H260</f>
        <v>0</v>
      </c>
      <c r="S260" s="236">
        <v>0</v>
      </c>
      <c r="T260" s="237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8" t="s">
        <v>473</v>
      </c>
      <c r="AT260" s="238" t="s">
        <v>386</v>
      </c>
      <c r="AU260" s="238" t="s">
        <v>85</v>
      </c>
      <c r="AY260" s="18" t="s">
        <v>205</v>
      </c>
      <c r="BE260" s="239">
        <f>IF(N260="základní",J260,0)</f>
        <v>0</v>
      </c>
      <c r="BF260" s="239">
        <f>IF(N260="snížená",J260,0)</f>
        <v>0</v>
      </c>
      <c r="BG260" s="239">
        <f>IF(N260="zákl. přenesená",J260,0)</f>
        <v>0</v>
      </c>
      <c r="BH260" s="239">
        <f>IF(N260="sníž. přenesená",J260,0)</f>
        <v>0</v>
      </c>
      <c r="BI260" s="239">
        <f>IF(N260="nulová",J260,0)</f>
        <v>0</v>
      </c>
      <c r="BJ260" s="18" t="s">
        <v>83</v>
      </c>
      <c r="BK260" s="239">
        <f>ROUND(I260*H260,2)</f>
        <v>0</v>
      </c>
      <c r="BL260" s="18" t="s">
        <v>303</v>
      </c>
      <c r="BM260" s="238" t="s">
        <v>1789</v>
      </c>
    </row>
    <row r="261" s="2" customFormat="1" ht="24.15" customHeight="1">
      <c r="A261" s="39"/>
      <c r="B261" s="40"/>
      <c r="C261" s="289" t="s">
        <v>1062</v>
      </c>
      <c r="D261" s="289" t="s">
        <v>386</v>
      </c>
      <c r="E261" s="290" t="s">
        <v>4239</v>
      </c>
      <c r="F261" s="291" t="s">
        <v>4240</v>
      </c>
      <c r="G261" s="292" t="s">
        <v>547</v>
      </c>
      <c r="H261" s="293">
        <v>4</v>
      </c>
      <c r="I261" s="294"/>
      <c r="J261" s="295">
        <f>ROUND(I261*H261,2)</f>
        <v>0</v>
      </c>
      <c r="K261" s="291" t="s">
        <v>1</v>
      </c>
      <c r="L261" s="296"/>
      <c r="M261" s="297" t="s">
        <v>1</v>
      </c>
      <c r="N261" s="298" t="s">
        <v>41</v>
      </c>
      <c r="O261" s="92"/>
      <c r="P261" s="236">
        <f>O261*H261</f>
        <v>0</v>
      </c>
      <c r="Q261" s="236">
        <v>0</v>
      </c>
      <c r="R261" s="236">
        <f>Q261*H261</f>
        <v>0</v>
      </c>
      <c r="S261" s="236">
        <v>0</v>
      </c>
      <c r="T261" s="237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8" t="s">
        <v>473</v>
      </c>
      <c r="AT261" s="238" t="s">
        <v>386</v>
      </c>
      <c r="AU261" s="238" t="s">
        <v>85</v>
      </c>
      <c r="AY261" s="18" t="s">
        <v>205</v>
      </c>
      <c r="BE261" s="239">
        <f>IF(N261="základní",J261,0)</f>
        <v>0</v>
      </c>
      <c r="BF261" s="239">
        <f>IF(N261="snížená",J261,0)</f>
        <v>0</v>
      </c>
      <c r="BG261" s="239">
        <f>IF(N261="zákl. přenesená",J261,0)</f>
        <v>0</v>
      </c>
      <c r="BH261" s="239">
        <f>IF(N261="sníž. přenesená",J261,0)</f>
        <v>0</v>
      </c>
      <c r="BI261" s="239">
        <f>IF(N261="nulová",J261,0)</f>
        <v>0</v>
      </c>
      <c r="BJ261" s="18" t="s">
        <v>83</v>
      </c>
      <c r="BK261" s="239">
        <f>ROUND(I261*H261,2)</f>
        <v>0</v>
      </c>
      <c r="BL261" s="18" t="s">
        <v>303</v>
      </c>
      <c r="BM261" s="238" t="s">
        <v>1797</v>
      </c>
    </row>
    <row r="262" s="2" customFormat="1" ht="37.8" customHeight="1">
      <c r="A262" s="39"/>
      <c r="B262" s="40"/>
      <c r="C262" s="289" t="s">
        <v>1068</v>
      </c>
      <c r="D262" s="289" t="s">
        <v>386</v>
      </c>
      <c r="E262" s="290" t="s">
        <v>4241</v>
      </c>
      <c r="F262" s="291" t="s">
        <v>4242</v>
      </c>
      <c r="G262" s="292" t="s">
        <v>547</v>
      </c>
      <c r="H262" s="293">
        <v>1</v>
      </c>
      <c r="I262" s="294"/>
      <c r="J262" s="295">
        <f>ROUND(I262*H262,2)</f>
        <v>0</v>
      </c>
      <c r="K262" s="291" t="s">
        <v>1</v>
      </c>
      <c r="L262" s="296"/>
      <c r="M262" s="297" t="s">
        <v>1</v>
      </c>
      <c r="N262" s="298" t="s">
        <v>41</v>
      </c>
      <c r="O262" s="92"/>
      <c r="P262" s="236">
        <f>O262*H262</f>
        <v>0</v>
      </c>
      <c r="Q262" s="236">
        <v>0</v>
      </c>
      <c r="R262" s="236">
        <f>Q262*H262</f>
        <v>0</v>
      </c>
      <c r="S262" s="236">
        <v>0</v>
      </c>
      <c r="T262" s="237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8" t="s">
        <v>473</v>
      </c>
      <c r="AT262" s="238" t="s">
        <v>386</v>
      </c>
      <c r="AU262" s="238" t="s">
        <v>85</v>
      </c>
      <c r="AY262" s="18" t="s">
        <v>205</v>
      </c>
      <c r="BE262" s="239">
        <f>IF(N262="základní",J262,0)</f>
        <v>0</v>
      </c>
      <c r="BF262" s="239">
        <f>IF(N262="snížená",J262,0)</f>
        <v>0</v>
      </c>
      <c r="BG262" s="239">
        <f>IF(N262="zákl. přenesená",J262,0)</f>
        <v>0</v>
      </c>
      <c r="BH262" s="239">
        <f>IF(N262="sníž. přenesená",J262,0)</f>
        <v>0</v>
      </c>
      <c r="BI262" s="239">
        <f>IF(N262="nulová",J262,0)</f>
        <v>0</v>
      </c>
      <c r="BJ262" s="18" t="s">
        <v>83</v>
      </c>
      <c r="BK262" s="239">
        <f>ROUND(I262*H262,2)</f>
        <v>0</v>
      </c>
      <c r="BL262" s="18" t="s">
        <v>303</v>
      </c>
      <c r="BM262" s="238" t="s">
        <v>1811</v>
      </c>
    </row>
    <row r="263" s="2" customFormat="1" ht="24.15" customHeight="1">
      <c r="A263" s="39"/>
      <c r="B263" s="40"/>
      <c r="C263" s="289" t="s">
        <v>1074</v>
      </c>
      <c r="D263" s="289" t="s">
        <v>386</v>
      </c>
      <c r="E263" s="290" t="s">
        <v>4243</v>
      </c>
      <c r="F263" s="291" t="s">
        <v>4244</v>
      </c>
      <c r="G263" s="292" t="s">
        <v>547</v>
      </c>
      <c r="H263" s="293">
        <v>8</v>
      </c>
      <c r="I263" s="294"/>
      <c r="J263" s="295">
        <f>ROUND(I263*H263,2)</f>
        <v>0</v>
      </c>
      <c r="K263" s="291" t="s">
        <v>1</v>
      </c>
      <c r="L263" s="296"/>
      <c r="M263" s="297" t="s">
        <v>1</v>
      </c>
      <c r="N263" s="298" t="s">
        <v>41</v>
      </c>
      <c r="O263" s="92"/>
      <c r="P263" s="236">
        <f>O263*H263</f>
        <v>0</v>
      </c>
      <c r="Q263" s="236">
        <v>0</v>
      </c>
      <c r="R263" s="236">
        <f>Q263*H263</f>
        <v>0</v>
      </c>
      <c r="S263" s="236">
        <v>0</v>
      </c>
      <c r="T263" s="237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8" t="s">
        <v>473</v>
      </c>
      <c r="AT263" s="238" t="s">
        <v>386</v>
      </c>
      <c r="AU263" s="238" t="s">
        <v>85</v>
      </c>
      <c r="AY263" s="18" t="s">
        <v>205</v>
      </c>
      <c r="BE263" s="239">
        <f>IF(N263="základní",J263,0)</f>
        <v>0</v>
      </c>
      <c r="BF263" s="239">
        <f>IF(N263="snížená",J263,0)</f>
        <v>0</v>
      </c>
      <c r="BG263" s="239">
        <f>IF(N263="zákl. přenesená",J263,0)</f>
        <v>0</v>
      </c>
      <c r="BH263" s="239">
        <f>IF(N263="sníž. přenesená",J263,0)</f>
        <v>0</v>
      </c>
      <c r="BI263" s="239">
        <f>IF(N263="nulová",J263,0)</f>
        <v>0</v>
      </c>
      <c r="BJ263" s="18" t="s">
        <v>83</v>
      </c>
      <c r="BK263" s="239">
        <f>ROUND(I263*H263,2)</f>
        <v>0</v>
      </c>
      <c r="BL263" s="18" t="s">
        <v>303</v>
      </c>
      <c r="BM263" s="238" t="s">
        <v>1822</v>
      </c>
    </row>
    <row r="264" s="2" customFormat="1" ht="24.15" customHeight="1">
      <c r="A264" s="39"/>
      <c r="B264" s="40"/>
      <c r="C264" s="289" t="s">
        <v>1081</v>
      </c>
      <c r="D264" s="289" t="s">
        <v>386</v>
      </c>
      <c r="E264" s="290" t="s">
        <v>4245</v>
      </c>
      <c r="F264" s="291" t="s">
        <v>4246</v>
      </c>
      <c r="G264" s="292" t="s">
        <v>547</v>
      </c>
      <c r="H264" s="293">
        <v>10</v>
      </c>
      <c r="I264" s="294"/>
      <c r="J264" s="295">
        <f>ROUND(I264*H264,2)</f>
        <v>0</v>
      </c>
      <c r="K264" s="291" t="s">
        <v>1</v>
      </c>
      <c r="L264" s="296"/>
      <c r="M264" s="297" t="s">
        <v>1</v>
      </c>
      <c r="N264" s="298" t="s">
        <v>41</v>
      </c>
      <c r="O264" s="92"/>
      <c r="P264" s="236">
        <f>O264*H264</f>
        <v>0</v>
      </c>
      <c r="Q264" s="236">
        <v>0</v>
      </c>
      <c r="R264" s="236">
        <f>Q264*H264</f>
        <v>0</v>
      </c>
      <c r="S264" s="236">
        <v>0</v>
      </c>
      <c r="T264" s="237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8" t="s">
        <v>473</v>
      </c>
      <c r="AT264" s="238" t="s">
        <v>386</v>
      </c>
      <c r="AU264" s="238" t="s">
        <v>85</v>
      </c>
      <c r="AY264" s="18" t="s">
        <v>205</v>
      </c>
      <c r="BE264" s="239">
        <f>IF(N264="základní",J264,0)</f>
        <v>0</v>
      </c>
      <c r="BF264" s="239">
        <f>IF(N264="snížená",J264,0)</f>
        <v>0</v>
      </c>
      <c r="BG264" s="239">
        <f>IF(N264="zákl. přenesená",J264,0)</f>
        <v>0</v>
      </c>
      <c r="BH264" s="239">
        <f>IF(N264="sníž. přenesená",J264,0)</f>
        <v>0</v>
      </c>
      <c r="BI264" s="239">
        <f>IF(N264="nulová",J264,0)</f>
        <v>0</v>
      </c>
      <c r="BJ264" s="18" t="s">
        <v>83</v>
      </c>
      <c r="BK264" s="239">
        <f>ROUND(I264*H264,2)</f>
        <v>0</v>
      </c>
      <c r="BL264" s="18" t="s">
        <v>303</v>
      </c>
      <c r="BM264" s="238" t="s">
        <v>1832</v>
      </c>
    </row>
    <row r="265" s="2" customFormat="1" ht="21.75" customHeight="1">
      <c r="A265" s="39"/>
      <c r="B265" s="40"/>
      <c r="C265" s="289" t="s">
        <v>1086</v>
      </c>
      <c r="D265" s="289" t="s">
        <v>386</v>
      </c>
      <c r="E265" s="290" t="s">
        <v>4247</v>
      </c>
      <c r="F265" s="291" t="s">
        <v>4248</v>
      </c>
      <c r="G265" s="292" t="s">
        <v>547</v>
      </c>
      <c r="H265" s="293">
        <v>13</v>
      </c>
      <c r="I265" s="294"/>
      <c r="J265" s="295">
        <f>ROUND(I265*H265,2)</f>
        <v>0</v>
      </c>
      <c r="K265" s="291" t="s">
        <v>1</v>
      </c>
      <c r="L265" s="296"/>
      <c r="M265" s="297" t="s">
        <v>1</v>
      </c>
      <c r="N265" s="298" t="s">
        <v>41</v>
      </c>
      <c r="O265" s="92"/>
      <c r="P265" s="236">
        <f>O265*H265</f>
        <v>0</v>
      </c>
      <c r="Q265" s="236">
        <v>0</v>
      </c>
      <c r="R265" s="236">
        <f>Q265*H265</f>
        <v>0</v>
      </c>
      <c r="S265" s="236">
        <v>0</v>
      </c>
      <c r="T265" s="237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8" t="s">
        <v>473</v>
      </c>
      <c r="AT265" s="238" t="s">
        <v>386</v>
      </c>
      <c r="AU265" s="238" t="s">
        <v>85</v>
      </c>
      <c r="AY265" s="18" t="s">
        <v>205</v>
      </c>
      <c r="BE265" s="239">
        <f>IF(N265="základní",J265,0)</f>
        <v>0</v>
      </c>
      <c r="BF265" s="239">
        <f>IF(N265="snížená",J265,0)</f>
        <v>0</v>
      </c>
      <c r="BG265" s="239">
        <f>IF(N265="zákl. přenesená",J265,0)</f>
        <v>0</v>
      </c>
      <c r="BH265" s="239">
        <f>IF(N265="sníž. přenesená",J265,0)</f>
        <v>0</v>
      </c>
      <c r="BI265" s="239">
        <f>IF(N265="nulová",J265,0)</f>
        <v>0</v>
      </c>
      <c r="BJ265" s="18" t="s">
        <v>83</v>
      </c>
      <c r="BK265" s="239">
        <f>ROUND(I265*H265,2)</f>
        <v>0</v>
      </c>
      <c r="BL265" s="18" t="s">
        <v>303</v>
      </c>
      <c r="BM265" s="238" t="s">
        <v>1842</v>
      </c>
    </row>
    <row r="266" s="2" customFormat="1" ht="33" customHeight="1">
      <c r="A266" s="39"/>
      <c r="B266" s="40"/>
      <c r="C266" s="289" t="s">
        <v>1092</v>
      </c>
      <c r="D266" s="289" t="s">
        <v>386</v>
      </c>
      <c r="E266" s="290" t="s">
        <v>4249</v>
      </c>
      <c r="F266" s="291" t="s">
        <v>4250</v>
      </c>
      <c r="G266" s="292" t="s">
        <v>547</v>
      </c>
      <c r="H266" s="293">
        <v>1</v>
      </c>
      <c r="I266" s="294"/>
      <c r="J266" s="295">
        <f>ROUND(I266*H266,2)</f>
        <v>0</v>
      </c>
      <c r="K266" s="291" t="s">
        <v>1</v>
      </c>
      <c r="L266" s="296"/>
      <c r="M266" s="297" t="s">
        <v>1</v>
      </c>
      <c r="N266" s="298" t="s">
        <v>41</v>
      </c>
      <c r="O266" s="92"/>
      <c r="P266" s="236">
        <f>O266*H266</f>
        <v>0</v>
      </c>
      <c r="Q266" s="236">
        <v>0</v>
      </c>
      <c r="R266" s="236">
        <f>Q266*H266</f>
        <v>0</v>
      </c>
      <c r="S266" s="236">
        <v>0</v>
      </c>
      <c r="T266" s="237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8" t="s">
        <v>473</v>
      </c>
      <c r="AT266" s="238" t="s">
        <v>386</v>
      </c>
      <c r="AU266" s="238" t="s">
        <v>85</v>
      </c>
      <c r="AY266" s="18" t="s">
        <v>205</v>
      </c>
      <c r="BE266" s="239">
        <f>IF(N266="základní",J266,0)</f>
        <v>0</v>
      </c>
      <c r="BF266" s="239">
        <f>IF(N266="snížená",J266,0)</f>
        <v>0</v>
      </c>
      <c r="BG266" s="239">
        <f>IF(N266="zákl. přenesená",J266,0)</f>
        <v>0</v>
      </c>
      <c r="BH266" s="239">
        <f>IF(N266="sníž. přenesená",J266,0)</f>
        <v>0</v>
      </c>
      <c r="BI266" s="239">
        <f>IF(N266="nulová",J266,0)</f>
        <v>0</v>
      </c>
      <c r="BJ266" s="18" t="s">
        <v>83</v>
      </c>
      <c r="BK266" s="239">
        <f>ROUND(I266*H266,2)</f>
        <v>0</v>
      </c>
      <c r="BL266" s="18" t="s">
        <v>303</v>
      </c>
      <c r="BM266" s="238" t="s">
        <v>1852</v>
      </c>
    </row>
    <row r="267" s="2" customFormat="1" ht="44.25" customHeight="1">
      <c r="A267" s="39"/>
      <c r="B267" s="40"/>
      <c r="C267" s="289" t="s">
        <v>1098</v>
      </c>
      <c r="D267" s="289" t="s">
        <v>386</v>
      </c>
      <c r="E267" s="290" t="s">
        <v>4251</v>
      </c>
      <c r="F267" s="291" t="s">
        <v>4252</v>
      </c>
      <c r="G267" s="292" t="s">
        <v>547</v>
      </c>
      <c r="H267" s="293">
        <v>5</v>
      </c>
      <c r="I267" s="294"/>
      <c r="J267" s="295">
        <f>ROUND(I267*H267,2)</f>
        <v>0</v>
      </c>
      <c r="K267" s="291" t="s">
        <v>1</v>
      </c>
      <c r="L267" s="296"/>
      <c r="M267" s="297" t="s">
        <v>1</v>
      </c>
      <c r="N267" s="298" t="s">
        <v>41</v>
      </c>
      <c r="O267" s="92"/>
      <c r="P267" s="236">
        <f>O267*H267</f>
        <v>0</v>
      </c>
      <c r="Q267" s="236">
        <v>0</v>
      </c>
      <c r="R267" s="236">
        <f>Q267*H267</f>
        <v>0</v>
      </c>
      <c r="S267" s="236">
        <v>0</v>
      </c>
      <c r="T267" s="237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8" t="s">
        <v>473</v>
      </c>
      <c r="AT267" s="238" t="s">
        <v>386</v>
      </c>
      <c r="AU267" s="238" t="s">
        <v>85</v>
      </c>
      <c r="AY267" s="18" t="s">
        <v>205</v>
      </c>
      <c r="BE267" s="239">
        <f>IF(N267="základní",J267,0)</f>
        <v>0</v>
      </c>
      <c r="BF267" s="239">
        <f>IF(N267="snížená",J267,0)</f>
        <v>0</v>
      </c>
      <c r="BG267" s="239">
        <f>IF(N267="zákl. přenesená",J267,0)</f>
        <v>0</v>
      </c>
      <c r="BH267" s="239">
        <f>IF(N267="sníž. přenesená",J267,0)</f>
        <v>0</v>
      </c>
      <c r="BI267" s="239">
        <f>IF(N267="nulová",J267,0)</f>
        <v>0</v>
      </c>
      <c r="BJ267" s="18" t="s">
        <v>83</v>
      </c>
      <c r="BK267" s="239">
        <f>ROUND(I267*H267,2)</f>
        <v>0</v>
      </c>
      <c r="BL267" s="18" t="s">
        <v>303</v>
      </c>
      <c r="BM267" s="238" t="s">
        <v>1864</v>
      </c>
    </row>
    <row r="268" s="2" customFormat="1" ht="24.15" customHeight="1">
      <c r="A268" s="39"/>
      <c r="B268" s="40"/>
      <c r="C268" s="227" t="s">
        <v>1113</v>
      </c>
      <c r="D268" s="227" t="s">
        <v>208</v>
      </c>
      <c r="E268" s="228" t="s">
        <v>4253</v>
      </c>
      <c r="F268" s="229" t="s">
        <v>4254</v>
      </c>
      <c r="G268" s="230" t="s">
        <v>547</v>
      </c>
      <c r="H268" s="231">
        <v>13</v>
      </c>
      <c r="I268" s="232"/>
      <c r="J268" s="233">
        <f>ROUND(I268*H268,2)</f>
        <v>0</v>
      </c>
      <c r="K268" s="229" t="s">
        <v>1</v>
      </c>
      <c r="L268" s="45"/>
      <c r="M268" s="234" t="s">
        <v>1</v>
      </c>
      <c r="N268" s="235" t="s">
        <v>41</v>
      </c>
      <c r="O268" s="92"/>
      <c r="P268" s="236">
        <f>O268*H268</f>
        <v>0</v>
      </c>
      <c r="Q268" s="236">
        <v>0</v>
      </c>
      <c r="R268" s="236">
        <f>Q268*H268</f>
        <v>0</v>
      </c>
      <c r="S268" s="236">
        <v>0</v>
      </c>
      <c r="T268" s="237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8" t="s">
        <v>303</v>
      </c>
      <c r="AT268" s="238" t="s">
        <v>208</v>
      </c>
      <c r="AU268" s="238" t="s">
        <v>85</v>
      </c>
      <c r="AY268" s="18" t="s">
        <v>205</v>
      </c>
      <c r="BE268" s="239">
        <f>IF(N268="základní",J268,0)</f>
        <v>0</v>
      </c>
      <c r="BF268" s="239">
        <f>IF(N268="snížená",J268,0)</f>
        <v>0</v>
      </c>
      <c r="BG268" s="239">
        <f>IF(N268="zákl. přenesená",J268,0)</f>
        <v>0</v>
      </c>
      <c r="BH268" s="239">
        <f>IF(N268="sníž. přenesená",J268,0)</f>
        <v>0</v>
      </c>
      <c r="BI268" s="239">
        <f>IF(N268="nulová",J268,0)</f>
        <v>0</v>
      </c>
      <c r="BJ268" s="18" t="s">
        <v>83</v>
      </c>
      <c r="BK268" s="239">
        <f>ROUND(I268*H268,2)</f>
        <v>0</v>
      </c>
      <c r="BL268" s="18" t="s">
        <v>303</v>
      </c>
      <c r="BM268" s="238" t="s">
        <v>1888</v>
      </c>
    </row>
    <row r="269" s="2" customFormat="1" ht="33" customHeight="1">
      <c r="A269" s="39"/>
      <c r="B269" s="40"/>
      <c r="C269" s="289" t="s">
        <v>1118</v>
      </c>
      <c r="D269" s="289" t="s">
        <v>386</v>
      </c>
      <c r="E269" s="290" t="s">
        <v>4255</v>
      </c>
      <c r="F269" s="291" t="s">
        <v>4256</v>
      </c>
      <c r="G269" s="292" t="s">
        <v>547</v>
      </c>
      <c r="H269" s="293">
        <v>13</v>
      </c>
      <c r="I269" s="294"/>
      <c r="J269" s="295">
        <f>ROUND(I269*H269,2)</f>
        <v>0</v>
      </c>
      <c r="K269" s="291" t="s">
        <v>1</v>
      </c>
      <c r="L269" s="296"/>
      <c r="M269" s="297" t="s">
        <v>1</v>
      </c>
      <c r="N269" s="298" t="s">
        <v>41</v>
      </c>
      <c r="O269" s="92"/>
      <c r="P269" s="236">
        <f>O269*H269</f>
        <v>0</v>
      </c>
      <c r="Q269" s="236">
        <v>0</v>
      </c>
      <c r="R269" s="236">
        <f>Q269*H269</f>
        <v>0</v>
      </c>
      <c r="S269" s="236">
        <v>0</v>
      </c>
      <c r="T269" s="237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8" t="s">
        <v>473</v>
      </c>
      <c r="AT269" s="238" t="s">
        <v>386</v>
      </c>
      <c r="AU269" s="238" t="s">
        <v>85</v>
      </c>
      <c r="AY269" s="18" t="s">
        <v>205</v>
      </c>
      <c r="BE269" s="239">
        <f>IF(N269="základní",J269,0)</f>
        <v>0</v>
      </c>
      <c r="BF269" s="239">
        <f>IF(N269="snížená",J269,0)</f>
        <v>0</v>
      </c>
      <c r="BG269" s="239">
        <f>IF(N269="zákl. přenesená",J269,0)</f>
        <v>0</v>
      </c>
      <c r="BH269" s="239">
        <f>IF(N269="sníž. přenesená",J269,0)</f>
        <v>0</v>
      </c>
      <c r="BI269" s="239">
        <f>IF(N269="nulová",J269,0)</f>
        <v>0</v>
      </c>
      <c r="BJ269" s="18" t="s">
        <v>83</v>
      </c>
      <c r="BK269" s="239">
        <f>ROUND(I269*H269,2)</f>
        <v>0</v>
      </c>
      <c r="BL269" s="18" t="s">
        <v>303</v>
      </c>
      <c r="BM269" s="238" t="s">
        <v>1898</v>
      </c>
    </row>
    <row r="270" s="2" customFormat="1" ht="24.15" customHeight="1">
      <c r="A270" s="39"/>
      <c r="B270" s="40"/>
      <c r="C270" s="227" t="s">
        <v>1128</v>
      </c>
      <c r="D270" s="227" t="s">
        <v>208</v>
      </c>
      <c r="E270" s="228" t="s">
        <v>4257</v>
      </c>
      <c r="F270" s="229" t="s">
        <v>4258</v>
      </c>
      <c r="G270" s="230" t="s">
        <v>547</v>
      </c>
      <c r="H270" s="231">
        <v>4</v>
      </c>
      <c r="I270" s="232"/>
      <c r="J270" s="233">
        <f>ROUND(I270*H270,2)</f>
        <v>0</v>
      </c>
      <c r="K270" s="229" t="s">
        <v>1</v>
      </c>
      <c r="L270" s="45"/>
      <c r="M270" s="234" t="s">
        <v>1</v>
      </c>
      <c r="N270" s="235" t="s">
        <v>41</v>
      </c>
      <c r="O270" s="92"/>
      <c r="P270" s="236">
        <f>O270*H270</f>
        <v>0</v>
      </c>
      <c r="Q270" s="236">
        <v>0</v>
      </c>
      <c r="R270" s="236">
        <f>Q270*H270</f>
        <v>0</v>
      </c>
      <c r="S270" s="236">
        <v>0</v>
      </c>
      <c r="T270" s="237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8" t="s">
        <v>303</v>
      </c>
      <c r="AT270" s="238" t="s">
        <v>208</v>
      </c>
      <c r="AU270" s="238" t="s">
        <v>85</v>
      </c>
      <c r="AY270" s="18" t="s">
        <v>205</v>
      </c>
      <c r="BE270" s="239">
        <f>IF(N270="základní",J270,0)</f>
        <v>0</v>
      </c>
      <c r="BF270" s="239">
        <f>IF(N270="snížená",J270,0)</f>
        <v>0</v>
      </c>
      <c r="BG270" s="239">
        <f>IF(N270="zákl. přenesená",J270,0)</f>
        <v>0</v>
      </c>
      <c r="BH270" s="239">
        <f>IF(N270="sníž. přenesená",J270,0)</f>
        <v>0</v>
      </c>
      <c r="BI270" s="239">
        <f>IF(N270="nulová",J270,0)</f>
        <v>0</v>
      </c>
      <c r="BJ270" s="18" t="s">
        <v>83</v>
      </c>
      <c r="BK270" s="239">
        <f>ROUND(I270*H270,2)</f>
        <v>0</v>
      </c>
      <c r="BL270" s="18" t="s">
        <v>303</v>
      </c>
      <c r="BM270" s="238" t="s">
        <v>1910</v>
      </c>
    </row>
    <row r="271" s="2" customFormat="1" ht="24.15" customHeight="1">
      <c r="A271" s="39"/>
      <c r="B271" s="40"/>
      <c r="C271" s="289" t="s">
        <v>1133</v>
      </c>
      <c r="D271" s="289" t="s">
        <v>386</v>
      </c>
      <c r="E271" s="290" t="s">
        <v>4259</v>
      </c>
      <c r="F271" s="291" t="s">
        <v>4260</v>
      </c>
      <c r="G271" s="292" t="s">
        <v>547</v>
      </c>
      <c r="H271" s="293">
        <v>4</v>
      </c>
      <c r="I271" s="294"/>
      <c r="J271" s="295">
        <f>ROUND(I271*H271,2)</f>
        <v>0</v>
      </c>
      <c r="K271" s="291" t="s">
        <v>1</v>
      </c>
      <c r="L271" s="296"/>
      <c r="M271" s="297" t="s">
        <v>1</v>
      </c>
      <c r="N271" s="298" t="s">
        <v>41</v>
      </c>
      <c r="O271" s="92"/>
      <c r="P271" s="236">
        <f>O271*H271</f>
        <v>0</v>
      </c>
      <c r="Q271" s="236">
        <v>0</v>
      </c>
      <c r="R271" s="236">
        <f>Q271*H271</f>
        <v>0</v>
      </c>
      <c r="S271" s="236">
        <v>0</v>
      </c>
      <c r="T271" s="237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8" t="s">
        <v>473</v>
      </c>
      <c r="AT271" s="238" t="s">
        <v>386</v>
      </c>
      <c r="AU271" s="238" t="s">
        <v>85</v>
      </c>
      <c r="AY271" s="18" t="s">
        <v>205</v>
      </c>
      <c r="BE271" s="239">
        <f>IF(N271="základní",J271,0)</f>
        <v>0</v>
      </c>
      <c r="BF271" s="239">
        <f>IF(N271="snížená",J271,0)</f>
        <v>0</v>
      </c>
      <c r="BG271" s="239">
        <f>IF(N271="zákl. přenesená",J271,0)</f>
        <v>0</v>
      </c>
      <c r="BH271" s="239">
        <f>IF(N271="sníž. přenesená",J271,0)</f>
        <v>0</v>
      </c>
      <c r="BI271" s="239">
        <f>IF(N271="nulová",J271,0)</f>
        <v>0</v>
      </c>
      <c r="BJ271" s="18" t="s">
        <v>83</v>
      </c>
      <c r="BK271" s="239">
        <f>ROUND(I271*H271,2)</f>
        <v>0</v>
      </c>
      <c r="BL271" s="18" t="s">
        <v>303</v>
      </c>
      <c r="BM271" s="238" t="s">
        <v>1920</v>
      </c>
    </row>
    <row r="272" s="2" customFormat="1" ht="21.75" customHeight="1">
      <c r="A272" s="39"/>
      <c r="B272" s="40"/>
      <c r="C272" s="227" t="s">
        <v>1140</v>
      </c>
      <c r="D272" s="227" t="s">
        <v>208</v>
      </c>
      <c r="E272" s="228" t="s">
        <v>4261</v>
      </c>
      <c r="F272" s="229" t="s">
        <v>4262</v>
      </c>
      <c r="G272" s="230" t="s">
        <v>547</v>
      </c>
      <c r="H272" s="231">
        <v>3</v>
      </c>
      <c r="I272" s="232"/>
      <c r="J272" s="233">
        <f>ROUND(I272*H272,2)</f>
        <v>0</v>
      </c>
      <c r="K272" s="229" t="s">
        <v>1</v>
      </c>
      <c r="L272" s="45"/>
      <c r="M272" s="234" t="s">
        <v>1</v>
      </c>
      <c r="N272" s="235" t="s">
        <v>41</v>
      </c>
      <c r="O272" s="92"/>
      <c r="P272" s="236">
        <f>O272*H272</f>
        <v>0</v>
      </c>
      <c r="Q272" s="236">
        <v>0</v>
      </c>
      <c r="R272" s="236">
        <f>Q272*H272</f>
        <v>0</v>
      </c>
      <c r="S272" s="236">
        <v>0</v>
      </c>
      <c r="T272" s="237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8" t="s">
        <v>303</v>
      </c>
      <c r="AT272" s="238" t="s">
        <v>208</v>
      </c>
      <c r="AU272" s="238" t="s">
        <v>85</v>
      </c>
      <c r="AY272" s="18" t="s">
        <v>205</v>
      </c>
      <c r="BE272" s="239">
        <f>IF(N272="základní",J272,0)</f>
        <v>0</v>
      </c>
      <c r="BF272" s="239">
        <f>IF(N272="snížená",J272,0)</f>
        <v>0</v>
      </c>
      <c r="BG272" s="239">
        <f>IF(N272="zákl. přenesená",J272,0)</f>
        <v>0</v>
      </c>
      <c r="BH272" s="239">
        <f>IF(N272="sníž. přenesená",J272,0)</f>
        <v>0</v>
      </c>
      <c r="BI272" s="239">
        <f>IF(N272="nulová",J272,0)</f>
        <v>0</v>
      </c>
      <c r="BJ272" s="18" t="s">
        <v>83</v>
      </c>
      <c r="BK272" s="239">
        <f>ROUND(I272*H272,2)</f>
        <v>0</v>
      </c>
      <c r="BL272" s="18" t="s">
        <v>303</v>
      </c>
      <c r="BM272" s="238" t="s">
        <v>1930</v>
      </c>
    </row>
    <row r="273" s="2" customFormat="1" ht="21.75" customHeight="1">
      <c r="A273" s="39"/>
      <c r="B273" s="40"/>
      <c r="C273" s="289" t="s">
        <v>1145</v>
      </c>
      <c r="D273" s="289" t="s">
        <v>386</v>
      </c>
      <c r="E273" s="290" t="s">
        <v>4263</v>
      </c>
      <c r="F273" s="291" t="s">
        <v>4262</v>
      </c>
      <c r="G273" s="292" t="s">
        <v>547</v>
      </c>
      <c r="H273" s="293">
        <v>3</v>
      </c>
      <c r="I273" s="294"/>
      <c r="J273" s="295">
        <f>ROUND(I273*H273,2)</f>
        <v>0</v>
      </c>
      <c r="K273" s="291" t="s">
        <v>1</v>
      </c>
      <c r="L273" s="296"/>
      <c r="M273" s="297" t="s">
        <v>1</v>
      </c>
      <c r="N273" s="298" t="s">
        <v>41</v>
      </c>
      <c r="O273" s="92"/>
      <c r="P273" s="236">
        <f>O273*H273</f>
        <v>0</v>
      </c>
      <c r="Q273" s="236">
        <v>0</v>
      </c>
      <c r="R273" s="236">
        <f>Q273*H273</f>
        <v>0</v>
      </c>
      <c r="S273" s="236">
        <v>0</v>
      </c>
      <c r="T273" s="237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8" t="s">
        <v>473</v>
      </c>
      <c r="AT273" s="238" t="s">
        <v>386</v>
      </c>
      <c r="AU273" s="238" t="s">
        <v>85</v>
      </c>
      <c r="AY273" s="18" t="s">
        <v>205</v>
      </c>
      <c r="BE273" s="239">
        <f>IF(N273="základní",J273,0)</f>
        <v>0</v>
      </c>
      <c r="BF273" s="239">
        <f>IF(N273="snížená",J273,0)</f>
        <v>0</v>
      </c>
      <c r="BG273" s="239">
        <f>IF(N273="zákl. přenesená",J273,0)</f>
        <v>0</v>
      </c>
      <c r="BH273" s="239">
        <f>IF(N273="sníž. přenesená",J273,0)</f>
        <v>0</v>
      </c>
      <c r="BI273" s="239">
        <f>IF(N273="nulová",J273,0)</f>
        <v>0</v>
      </c>
      <c r="BJ273" s="18" t="s">
        <v>83</v>
      </c>
      <c r="BK273" s="239">
        <f>ROUND(I273*H273,2)</f>
        <v>0</v>
      </c>
      <c r="BL273" s="18" t="s">
        <v>303</v>
      </c>
      <c r="BM273" s="238" t="s">
        <v>1941</v>
      </c>
    </row>
    <row r="274" s="2" customFormat="1" ht="16.5" customHeight="1">
      <c r="A274" s="39"/>
      <c r="B274" s="40"/>
      <c r="C274" s="227" t="s">
        <v>1150</v>
      </c>
      <c r="D274" s="227" t="s">
        <v>208</v>
      </c>
      <c r="E274" s="228" t="s">
        <v>4264</v>
      </c>
      <c r="F274" s="229" t="s">
        <v>4265</v>
      </c>
      <c r="G274" s="230" t="s">
        <v>547</v>
      </c>
      <c r="H274" s="231">
        <v>1</v>
      </c>
      <c r="I274" s="232"/>
      <c r="J274" s="233">
        <f>ROUND(I274*H274,2)</f>
        <v>0</v>
      </c>
      <c r="K274" s="229" t="s">
        <v>1</v>
      </c>
      <c r="L274" s="45"/>
      <c r="M274" s="234" t="s">
        <v>1</v>
      </c>
      <c r="N274" s="235" t="s">
        <v>41</v>
      </c>
      <c r="O274" s="92"/>
      <c r="P274" s="236">
        <f>O274*H274</f>
        <v>0</v>
      </c>
      <c r="Q274" s="236">
        <v>0</v>
      </c>
      <c r="R274" s="236">
        <f>Q274*H274</f>
        <v>0</v>
      </c>
      <c r="S274" s="236">
        <v>0</v>
      </c>
      <c r="T274" s="237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8" t="s">
        <v>303</v>
      </c>
      <c r="AT274" s="238" t="s">
        <v>208</v>
      </c>
      <c r="AU274" s="238" t="s">
        <v>85</v>
      </c>
      <c r="AY274" s="18" t="s">
        <v>205</v>
      </c>
      <c r="BE274" s="239">
        <f>IF(N274="základní",J274,0)</f>
        <v>0</v>
      </c>
      <c r="BF274" s="239">
        <f>IF(N274="snížená",J274,0)</f>
        <v>0</v>
      </c>
      <c r="BG274" s="239">
        <f>IF(N274="zákl. přenesená",J274,0)</f>
        <v>0</v>
      </c>
      <c r="BH274" s="239">
        <f>IF(N274="sníž. přenesená",J274,0)</f>
        <v>0</v>
      </c>
      <c r="BI274" s="239">
        <f>IF(N274="nulová",J274,0)</f>
        <v>0</v>
      </c>
      <c r="BJ274" s="18" t="s">
        <v>83</v>
      </c>
      <c r="BK274" s="239">
        <f>ROUND(I274*H274,2)</f>
        <v>0</v>
      </c>
      <c r="BL274" s="18" t="s">
        <v>303</v>
      </c>
      <c r="BM274" s="238" t="s">
        <v>1950</v>
      </c>
    </row>
    <row r="275" s="2" customFormat="1" ht="16.5" customHeight="1">
      <c r="A275" s="39"/>
      <c r="B275" s="40"/>
      <c r="C275" s="289" t="s">
        <v>1156</v>
      </c>
      <c r="D275" s="289" t="s">
        <v>386</v>
      </c>
      <c r="E275" s="290" t="s">
        <v>4266</v>
      </c>
      <c r="F275" s="291" t="s">
        <v>4265</v>
      </c>
      <c r="G275" s="292" t="s">
        <v>547</v>
      </c>
      <c r="H275" s="293">
        <v>1</v>
      </c>
      <c r="I275" s="294"/>
      <c r="J275" s="295">
        <f>ROUND(I275*H275,2)</f>
        <v>0</v>
      </c>
      <c r="K275" s="291" t="s">
        <v>1</v>
      </c>
      <c r="L275" s="296"/>
      <c r="M275" s="297" t="s">
        <v>1</v>
      </c>
      <c r="N275" s="298" t="s">
        <v>41</v>
      </c>
      <c r="O275" s="92"/>
      <c r="P275" s="236">
        <f>O275*H275</f>
        <v>0</v>
      </c>
      <c r="Q275" s="236">
        <v>0</v>
      </c>
      <c r="R275" s="236">
        <f>Q275*H275</f>
        <v>0</v>
      </c>
      <c r="S275" s="236">
        <v>0</v>
      </c>
      <c r="T275" s="237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8" t="s">
        <v>473</v>
      </c>
      <c r="AT275" s="238" t="s">
        <v>386</v>
      </c>
      <c r="AU275" s="238" t="s">
        <v>85</v>
      </c>
      <c r="AY275" s="18" t="s">
        <v>205</v>
      </c>
      <c r="BE275" s="239">
        <f>IF(N275="základní",J275,0)</f>
        <v>0</v>
      </c>
      <c r="BF275" s="239">
        <f>IF(N275="snížená",J275,0)</f>
        <v>0</v>
      </c>
      <c r="BG275" s="239">
        <f>IF(N275="zákl. přenesená",J275,0)</f>
        <v>0</v>
      </c>
      <c r="BH275" s="239">
        <f>IF(N275="sníž. přenesená",J275,0)</f>
        <v>0</v>
      </c>
      <c r="BI275" s="239">
        <f>IF(N275="nulová",J275,0)</f>
        <v>0</v>
      </c>
      <c r="BJ275" s="18" t="s">
        <v>83</v>
      </c>
      <c r="BK275" s="239">
        <f>ROUND(I275*H275,2)</f>
        <v>0</v>
      </c>
      <c r="BL275" s="18" t="s">
        <v>303</v>
      </c>
      <c r="BM275" s="238" t="s">
        <v>1959</v>
      </c>
    </row>
    <row r="276" s="2" customFormat="1" ht="16.5" customHeight="1">
      <c r="A276" s="39"/>
      <c r="B276" s="40"/>
      <c r="C276" s="227" t="s">
        <v>1161</v>
      </c>
      <c r="D276" s="227" t="s">
        <v>208</v>
      </c>
      <c r="E276" s="228" t="s">
        <v>4264</v>
      </c>
      <c r="F276" s="229" t="s">
        <v>4265</v>
      </c>
      <c r="G276" s="230" t="s">
        <v>547</v>
      </c>
      <c r="H276" s="231">
        <v>8</v>
      </c>
      <c r="I276" s="232"/>
      <c r="J276" s="233">
        <f>ROUND(I276*H276,2)</f>
        <v>0</v>
      </c>
      <c r="K276" s="229" t="s">
        <v>1</v>
      </c>
      <c r="L276" s="45"/>
      <c r="M276" s="234" t="s">
        <v>1</v>
      </c>
      <c r="N276" s="235" t="s">
        <v>41</v>
      </c>
      <c r="O276" s="92"/>
      <c r="P276" s="236">
        <f>O276*H276</f>
        <v>0</v>
      </c>
      <c r="Q276" s="236">
        <v>0</v>
      </c>
      <c r="R276" s="236">
        <f>Q276*H276</f>
        <v>0</v>
      </c>
      <c r="S276" s="236">
        <v>0</v>
      </c>
      <c r="T276" s="237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8" t="s">
        <v>303</v>
      </c>
      <c r="AT276" s="238" t="s">
        <v>208</v>
      </c>
      <c r="AU276" s="238" t="s">
        <v>85</v>
      </c>
      <c r="AY276" s="18" t="s">
        <v>205</v>
      </c>
      <c r="BE276" s="239">
        <f>IF(N276="základní",J276,0)</f>
        <v>0</v>
      </c>
      <c r="BF276" s="239">
        <f>IF(N276="snížená",J276,0)</f>
        <v>0</v>
      </c>
      <c r="BG276" s="239">
        <f>IF(N276="zákl. přenesená",J276,0)</f>
        <v>0</v>
      </c>
      <c r="BH276" s="239">
        <f>IF(N276="sníž. přenesená",J276,0)</f>
        <v>0</v>
      </c>
      <c r="BI276" s="239">
        <f>IF(N276="nulová",J276,0)</f>
        <v>0</v>
      </c>
      <c r="BJ276" s="18" t="s">
        <v>83</v>
      </c>
      <c r="BK276" s="239">
        <f>ROUND(I276*H276,2)</f>
        <v>0</v>
      </c>
      <c r="BL276" s="18" t="s">
        <v>303</v>
      </c>
      <c r="BM276" s="238" t="s">
        <v>1968</v>
      </c>
    </row>
    <row r="277" s="2" customFormat="1" ht="16.5" customHeight="1">
      <c r="A277" s="39"/>
      <c r="B277" s="40"/>
      <c r="C277" s="289" t="s">
        <v>1166</v>
      </c>
      <c r="D277" s="289" t="s">
        <v>386</v>
      </c>
      <c r="E277" s="290" t="s">
        <v>4266</v>
      </c>
      <c r="F277" s="291" t="s">
        <v>4265</v>
      </c>
      <c r="G277" s="292" t="s">
        <v>547</v>
      </c>
      <c r="H277" s="293">
        <v>1</v>
      </c>
      <c r="I277" s="294"/>
      <c r="J277" s="295">
        <f>ROUND(I277*H277,2)</f>
        <v>0</v>
      </c>
      <c r="K277" s="291" t="s">
        <v>1</v>
      </c>
      <c r="L277" s="296"/>
      <c r="M277" s="297" t="s">
        <v>1</v>
      </c>
      <c r="N277" s="298" t="s">
        <v>41</v>
      </c>
      <c r="O277" s="92"/>
      <c r="P277" s="236">
        <f>O277*H277</f>
        <v>0</v>
      </c>
      <c r="Q277" s="236">
        <v>0</v>
      </c>
      <c r="R277" s="236">
        <f>Q277*H277</f>
        <v>0</v>
      </c>
      <c r="S277" s="236">
        <v>0</v>
      </c>
      <c r="T277" s="237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8" t="s">
        <v>473</v>
      </c>
      <c r="AT277" s="238" t="s">
        <v>386</v>
      </c>
      <c r="AU277" s="238" t="s">
        <v>85</v>
      </c>
      <c r="AY277" s="18" t="s">
        <v>205</v>
      </c>
      <c r="BE277" s="239">
        <f>IF(N277="základní",J277,0)</f>
        <v>0</v>
      </c>
      <c r="BF277" s="239">
        <f>IF(N277="snížená",J277,0)</f>
        <v>0</v>
      </c>
      <c r="BG277" s="239">
        <f>IF(N277="zákl. přenesená",J277,0)</f>
        <v>0</v>
      </c>
      <c r="BH277" s="239">
        <f>IF(N277="sníž. přenesená",J277,0)</f>
        <v>0</v>
      </c>
      <c r="BI277" s="239">
        <f>IF(N277="nulová",J277,0)</f>
        <v>0</v>
      </c>
      <c r="BJ277" s="18" t="s">
        <v>83</v>
      </c>
      <c r="BK277" s="239">
        <f>ROUND(I277*H277,2)</f>
        <v>0</v>
      </c>
      <c r="BL277" s="18" t="s">
        <v>303</v>
      </c>
      <c r="BM277" s="238" t="s">
        <v>1979</v>
      </c>
    </row>
    <row r="278" s="2" customFormat="1" ht="16.5" customHeight="1">
      <c r="A278" s="39"/>
      <c r="B278" s="40"/>
      <c r="C278" s="227" t="s">
        <v>1172</v>
      </c>
      <c r="D278" s="227" t="s">
        <v>208</v>
      </c>
      <c r="E278" s="228" t="s">
        <v>4267</v>
      </c>
      <c r="F278" s="229" t="s">
        <v>4268</v>
      </c>
      <c r="G278" s="230" t="s">
        <v>3683</v>
      </c>
      <c r="H278" s="231">
        <v>8</v>
      </c>
      <c r="I278" s="232"/>
      <c r="J278" s="233">
        <f>ROUND(I278*H278,2)</f>
        <v>0</v>
      </c>
      <c r="K278" s="229" t="s">
        <v>1</v>
      </c>
      <c r="L278" s="45"/>
      <c r="M278" s="234" t="s">
        <v>1</v>
      </c>
      <c r="N278" s="235" t="s">
        <v>41</v>
      </c>
      <c r="O278" s="92"/>
      <c r="P278" s="236">
        <f>O278*H278</f>
        <v>0</v>
      </c>
      <c r="Q278" s="236">
        <v>0</v>
      </c>
      <c r="R278" s="236">
        <f>Q278*H278</f>
        <v>0</v>
      </c>
      <c r="S278" s="236">
        <v>0</v>
      </c>
      <c r="T278" s="237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8" t="s">
        <v>303</v>
      </c>
      <c r="AT278" s="238" t="s">
        <v>208</v>
      </c>
      <c r="AU278" s="238" t="s">
        <v>85</v>
      </c>
      <c r="AY278" s="18" t="s">
        <v>205</v>
      </c>
      <c r="BE278" s="239">
        <f>IF(N278="základní",J278,0)</f>
        <v>0</v>
      </c>
      <c r="BF278" s="239">
        <f>IF(N278="snížená",J278,0)</f>
        <v>0</v>
      </c>
      <c r="BG278" s="239">
        <f>IF(N278="zákl. přenesená",J278,0)</f>
        <v>0</v>
      </c>
      <c r="BH278" s="239">
        <f>IF(N278="sníž. přenesená",J278,0)</f>
        <v>0</v>
      </c>
      <c r="BI278" s="239">
        <f>IF(N278="nulová",J278,0)</f>
        <v>0</v>
      </c>
      <c r="BJ278" s="18" t="s">
        <v>83</v>
      </c>
      <c r="BK278" s="239">
        <f>ROUND(I278*H278,2)</f>
        <v>0</v>
      </c>
      <c r="BL278" s="18" t="s">
        <v>303</v>
      </c>
      <c r="BM278" s="238" t="s">
        <v>1989</v>
      </c>
    </row>
    <row r="279" s="2" customFormat="1" ht="16.5" customHeight="1">
      <c r="A279" s="39"/>
      <c r="B279" s="40"/>
      <c r="C279" s="227" t="s">
        <v>1177</v>
      </c>
      <c r="D279" s="227" t="s">
        <v>208</v>
      </c>
      <c r="E279" s="228" t="s">
        <v>4269</v>
      </c>
      <c r="F279" s="229" t="s">
        <v>4270</v>
      </c>
      <c r="G279" s="230" t="s">
        <v>3145</v>
      </c>
      <c r="H279" s="231">
        <v>1</v>
      </c>
      <c r="I279" s="232"/>
      <c r="J279" s="233">
        <f>ROUND(I279*H279,2)</f>
        <v>0</v>
      </c>
      <c r="K279" s="229" t="s">
        <v>1</v>
      </c>
      <c r="L279" s="45"/>
      <c r="M279" s="234" t="s">
        <v>1</v>
      </c>
      <c r="N279" s="235" t="s">
        <v>41</v>
      </c>
      <c r="O279" s="92"/>
      <c r="P279" s="236">
        <f>O279*H279</f>
        <v>0</v>
      </c>
      <c r="Q279" s="236">
        <v>0</v>
      </c>
      <c r="R279" s="236">
        <f>Q279*H279</f>
        <v>0</v>
      </c>
      <c r="S279" s="236">
        <v>0</v>
      </c>
      <c r="T279" s="237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8" t="s">
        <v>303</v>
      </c>
      <c r="AT279" s="238" t="s">
        <v>208</v>
      </c>
      <c r="AU279" s="238" t="s">
        <v>85</v>
      </c>
      <c r="AY279" s="18" t="s">
        <v>205</v>
      </c>
      <c r="BE279" s="239">
        <f>IF(N279="základní",J279,0)</f>
        <v>0</v>
      </c>
      <c r="BF279" s="239">
        <f>IF(N279="snížená",J279,0)</f>
        <v>0</v>
      </c>
      <c r="BG279" s="239">
        <f>IF(N279="zákl. přenesená",J279,0)</f>
        <v>0</v>
      </c>
      <c r="BH279" s="239">
        <f>IF(N279="sníž. přenesená",J279,0)</f>
        <v>0</v>
      </c>
      <c r="BI279" s="239">
        <f>IF(N279="nulová",J279,0)</f>
        <v>0</v>
      </c>
      <c r="BJ279" s="18" t="s">
        <v>83</v>
      </c>
      <c r="BK279" s="239">
        <f>ROUND(I279*H279,2)</f>
        <v>0</v>
      </c>
      <c r="BL279" s="18" t="s">
        <v>303</v>
      </c>
      <c r="BM279" s="238" t="s">
        <v>2003</v>
      </c>
    </row>
    <row r="280" s="12" customFormat="1" ht="22.8" customHeight="1">
      <c r="A280" s="12"/>
      <c r="B280" s="211"/>
      <c r="C280" s="212"/>
      <c r="D280" s="213" t="s">
        <v>75</v>
      </c>
      <c r="E280" s="225" t="s">
        <v>4271</v>
      </c>
      <c r="F280" s="225" t="s">
        <v>4272</v>
      </c>
      <c r="G280" s="212"/>
      <c r="H280" s="212"/>
      <c r="I280" s="215"/>
      <c r="J280" s="226">
        <f>BK280</f>
        <v>0</v>
      </c>
      <c r="K280" s="212"/>
      <c r="L280" s="217"/>
      <c r="M280" s="218"/>
      <c r="N280" s="219"/>
      <c r="O280" s="219"/>
      <c r="P280" s="220">
        <f>SUM(P281:P287)</f>
        <v>0</v>
      </c>
      <c r="Q280" s="219"/>
      <c r="R280" s="220">
        <f>SUM(R281:R287)</f>
        <v>0</v>
      </c>
      <c r="S280" s="219"/>
      <c r="T280" s="221">
        <f>SUM(T281:T287)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2" t="s">
        <v>85</v>
      </c>
      <c r="AT280" s="223" t="s">
        <v>75</v>
      </c>
      <c r="AU280" s="223" t="s">
        <v>83</v>
      </c>
      <c r="AY280" s="222" t="s">
        <v>205</v>
      </c>
      <c r="BK280" s="224">
        <f>SUM(BK281:BK287)</f>
        <v>0</v>
      </c>
    </row>
    <row r="281" s="2" customFormat="1" ht="16.5" customHeight="1">
      <c r="A281" s="39"/>
      <c r="B281" s="40"/>
      <c r="C281" s="227" t="s">
        <v>1179</v>
      </c>
      <c r="D281" s="227" t="s">
        <v>208</v>
      </c>
      <c r="E281" s="228" t="s">
        <v>4273</v>
      </c>
      <c r="F281" s="229" t="s">
        <v>4274</v>
      </c>
      <c r="G281" s="230" t="s">
        <v>3753</v>
      </c>
      <c r="H281" s="231">
        <v>8</v>
      </c>
      <c r="I281" s="232"/>
      <c r="J281" s="233">
        <f>ROUND(I281*H281,2)</f>
        <v>0</v>
      </c>
      <c r="K281" s="229" t="s">
        <v>1</v>
      </c>
      <c r="L281" s="45"/>
      <c r="M281" s="234" t="s">
        <v>1</v>
      </c>
      <c r="N281" s="235" t="s">
        <v>41</v>
      </c>
      <c r="O281" s="92"/>
      <c r="P281" s="236">
        <f>O281*H281</f>
        <v>0</v>
      </c>
      <c r="Q281" s="236">
        <v>0</v>
      </c>
      <c r="R281" s="236">
        <f>Q281*H281</f>
        <v>0</v>
      </c>
      <c r="S281" s="236">
        <v>0</v>
      </c>
      <c r="T281" s="237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8" t="s">
        <v>303</v>
      </c>
      <c r="AT281" s="238" t="s">
        <v>208</v>
      </c>
      <c r="AU281" s="238" t="s">
        <v>85</v>
      </c>
      <c r="AY281" s="18" t="s">
        <v>205</v>
      </c>
      <c r="BE281" s="239">
        <f>IF(N281="základní",J281,0)</f>
        <v>0</v>
      </c>
      <c r="BF281" s="239">
        <f>IF(N281="snížená",J281,0)</f>
        <v>0</v>
      </c>
      <c r="BG281" s="239">
        <f>IF(N281="zákl. přenesená",J281,0)</f>
        <v>0</v>
      </c>
      <c r="BH281" s="239">
        <f>IF(N281="sníž. přenesená",J281,0)</f>
        <v>0</v>
      </c>
      <c r="BI281" s="239">
        <f>IF(N281="nulová",J281,0)</f>
        <v>0</v>
      </c>
      <c r="BJ281" s="18" t="s">
        <v>83</v>
      </c>
      <c r="BK281" s="239">
        <f>ROUND(I281*H281,2)</f>
        <v>0</v>
      </c>
      <c r="BL281" s="18" t="s">
        <v>303</v>
      </c>
      <c r="BM281" s="238" t="s">
        <v>2018</v>
      </c>
    </row>
    <row r="282" s="2" customFormat="1" ht="16.5" customHeight="1">
      <c r="A282" s="39"/>
      <c r="B282" s="40"/>
      <c r="C282" s="289" t="s">
        <v>1182</v>
      </c>
      <c r="D282" s="289" t="s">
        <v>386</v>
      </c>
      <c r="E282" s="290" t="s">
        <v>4275</v>
      </c>
      <c r="F282" s="291" t="s">
        <v>4274</v>
      </c>
      <c r="G282" s="292" t="s">
        <v>3753</v>
      </c>
      <c r="H282" s="293">
        <v>8</v>
      </c>
      <c r="I282" s="294"/>
      <c r="J282" s="295">
        <f>ROUND(I282*H282,2)</f>
        <v>0</v>
      </c>
      <c r="K282" s="291" t="s">
        <v>1</v>
      </c>
      <c r="L282" s="296"/>
      <c r="M282" s="297" t="s">
        <v>1</v>
      </c>
      <c r="N282" s="298" t="s">
        <v>41</v>
      </c>
      <c r="O282" s="92"/>
      <c r="P282" s="236">
        <f>O282*H282</f>
        <v>0</v>
      </c>
      <c r="Q282" s="236">
        <v>0</v>
      </c>
      <c r="R282" s="236">
        <f>Q282*H282</f>
        <v>0</v>
      </c>
      <c r="S282" s="236">
        <v>0</v>
      </c>
      <c r="T282" s="237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38" t="s">
        <v>473</v>
      </c>
      <c r="AT282" s="238" t="s">
        <v>386</v>
      </c>
      <c r="AU282" s="238" t="s">
        <v>85</v>
      </c>
      <c r="AY282" s="18" t="s">
        <v>205</v>
      </c>
      <c r="BE282" s="239">
        <f>IF(N282="základní",J282,0)</f>
        <v>0</v>
      </c>
      <c r="BF282" s="239">
        <f>IF(N282="snížená",J282,0)</f>
        <v>0</v>
      </c>
      <c r="BG282" s="239">
        <f>IF(N282="zákl. přenesená",J282,0)</f>
        <v>0</v>
      </c>
      <c r="BH282" s="239">
        <f>IF(N282="sníž. přenesená",J282,0)</f>
        <v>0</v>
      </c>
      <c r="BI282" s="239">
        <f>IF(N282="nulová",J282,0)</f>
        <v>0</v>
      </c>
      <c r="BJ282" s="18" t="s">
        <v>83</v>
      </c>
      <c r="BK282" s="239">
        <f>ROUND(I282*H282,2)</f>
        <v>0</v>
      </c>
      <c r="BL282" s="18" t="s">
        <v>303</v>
      </c>
      <c r="BM282" s="238" t="s">
        <v>2031</v>
      </c>
    </row>
    <row r="283" s="2" customFormat="1" ht="16.5" customHeight="1">
      <c r="A283" s="39"/>
      <c r="B283" s="40"/>
      <c r="C283" s="227" t="s">
        <v>1185</v>
      </c>
      <c r="D283" s="227" t="s">
        <v>208</v>
      </c>
      <c r="E283" s="228" t="s">
        <v>4276</v>
      </c>
      <c r="F283" s="229" t="s">
        <v>4277</v>
      </c>
      <c r="G283" s="230" t="s">
        <v>3753</v>
      </c>
      <c r="H283" s="231">
        <v>18</v>
      </c>
      <c r="I283" s="232"/>
      <c r="J283" s="233">
        <f>ROUND(I283*H283,2)</f>
        <v>0</v>
      </c>
      <c r="K283" s="229" t="s">
        <v>1</v>
      </c>
      <c r="L283" s="45"/>
      <c r="M283" s="234" t="s">
        <v>1</v>
      </c>
      <c r="N283" s="235" t="s">
        <v>41</v>
      </c>
      <c r="O283" s="92"/>
      <c r="P283" s="236">
        <f>O283*H283</f>
        <v>0</v>
      </c>
      <c r="Q283" s="236">
        <v>0</v>
      </c>
      <c r="R283" s="236">
        <f>Q283*H283</f>
        <v>0</v>
      </c>
      <c r="S283" s="236">
        <v>0</v>
      </c>
      <c r="T283" s="237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8" t="s">
        <v>303</v>
      </c>
      <c r="AT283" s="238" t="s">
        <v>208</v>
      </c>
      <c r="AU283" s="238" t="s">
        <v>85</v>
      </c>
      <c r="AY283" s="18" t="s">
        <v>205</v>
      </c>
      <c r="BE283" s="239">
        <f>IF(N283="základní",J283,0)</f>
        <v>0</v>
      </c>
      <c r="BF283" s="239">
        <f>IF(N283="snížená",J283,0)</f>
        <v>0</v>
      </c>
      <c r="BG283" s="239">
        <f>IF(N283="zákl. přenesená",J283,0)</f>
        <v>0</v>
      </c>
      <c r="BH283" s="239">
        <f>IF(N283="sníž. přenesená",J283,0)</f>
        <v>0</v>
      </c>
      <c r="BI283" s="239">
        <f>IF(N283="nulová",J283,0)</f>
        <v>0</v>
      </c>
      <c r="BJ283" s="18" t="s">
        <v>83</v>
      </c>
      <c r="BK283" s="239">
        <f>ROUND(I283*H283,2)</f>
        <v>0</v>
      </c>
      <c r="BL283" s="18" t="s">
        <v>303</v>
      </c>
      <c r="BM283" s="238" t="s">
        <v>2045</v>
      </c>
    </row>
    <row r="284" s="2" customFormat="1" ht="16.5" customHeight="1">
      <c r="A284" s="39"/>
      <c r="B284" s="40"/>
      <c r="C284" s="289" t="s">
        <v>1187</v>
      </c>
      <c r="D284" s="289" t="s">
        <v>386</v>
      </c>
      <c r="E284" s="290" t="s">
        <v>4278</v>
      </c>
      <c r="F284" s="291" t="s">
        <v>4277</v>
      </c>
      <c r="G284" s="292" t="s">
        <v>3753</v>
      </c>
      <c r="H284" s="293">
        <v>18</v>
      </c>
      <c r="I284" s="294"/>
      <c r="J284" s="295">
        <f>ROUND(I284*H284,2)</f>
        <v>0</v>
      </c>
      <c r="K284" s="291" t="s">
        <v>1</v>
      </c>
      <c r="L284" s="296"/>
      <c r="M284" s="297" t="s">
        <v>1</v>
      </c>
      <c r="N284" s="298" t="s">
        <v>41</v>
      </c>
      <c r="O284" s="92"/>
      <c r="P284" s="236">
        <f>O284*H284</f>
        <v>0</v>
      </c>
      <c r="Q284" s="236">
        <v>0</v>
      </c>
      <c r="R284" s="236">
        <f>Q284*H284</f>
        <v>0</v>
      </c>
      <c r="S284" s="236">
        <v>0</v>
      </c>
      <c r="T284" s="237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8" t="s">
        <v>473</v>
      </c>
      <c r="AT284" s="238" t="s">
        <v>386</v>
      </c>
      <c r="AU284" s="238" t="s">
        <v>85</v>
      </c>
      <c r="AY284" s="18" t="s">
        <v>205</v>
      </c>
      <c r="BE284" s="239">
        <f>IF(N284="základní",J284,0)</f>
        <v>0</v>
      </c>
      <c r="BF284" s="239">
        <f>IF(N284="snížená",J284,0)</f>
        <v>0</v>
      </c>
      <c r="BG284" s="239">
        <f>IF(N284="zákl. přenesená",J284,0)</f>
        <v>0</v>
      </c>
      <c r="BH284" s="239">
        <f>IF(N284="sníž. přenesená",J284,0)</f>
        <v>0</v>
      </c>
      <c r="BI284" s="239">
        <f>IF(N284="nulová",J284,0)</f>
        <v>0</v>
      </c>
      <c r="BJ284" s="18" t="s">
        <v>83</v>
      </c>
      <c r="BK284" s="239">
        <f>ROUND(I284*H284,2)</f>
        <v>0</v>
      </c>
      <c r="BL284" s="18" t="s">
        <v>303</v>
      </c>
      <c r="BM284" s="238" t="s">
        <v>2056</v>
      </c>
    </row>
    <row r="285" s="2" customFormat="1" ht="16.5" customHeight="1">
      <c r="A285" s="39"/>
      <c r="B285" s="40"/>
      <c r="C285" s="227" t="s">
        <v>1194</v>
      </c>
      <c r="D285" s="227" t="s">
        <v>208</v>
      </c>
      <c r="E285" s="228" t="s">
        <v>4279</v>
      </c>
      <c r="F285" s="229" t="s">
        <v>4280</v>
      </c>
      <c r="G285" s="230" t="s">
        <v>255</v>
      </c>
      <c r="H285" s="231">
        <v>30</v>
      </c>
      <c r="I285" s="232"/>
      <c r="J285" s="233">
        <f>ROUND(I285*H285,2)</f>
        <v>0</v>
      </c>
      <c r="K285" s="229" t="s">
        <v>1</v>
      </c>
      <c r="L285" s="45"/>
      <c r="M285" s="234" t="s">
        <v>1</v>
      </c>
      <c r="N285" s="235" t="s">
        <v>41</v>
      </c>
      <c r="O285" s="92"/>
      <c r="P285" s="236">
        <f>O285*H285</f>
        <v>0</v>
      </c>
      <c r="Q285" s="236">
        <v>0</v>
      </c>
      <c r="R285" s="236">
        <f>Q285*H285</f>
        <v>0</v>
      </c>
      <c r="S285" s="236">
        <v>0</v>
      </c>
      <c r="T285" s="237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8" t="s">
        <v>303</v>
      </c>
      <c r="AT285" s="238" t="s">
        <v>208</v>
      </c>
      <c r="AU285" s="238" t="s">
        <v>85</v>
      </c>
      <c r="AY285" s="18" t="s">
        <v>205</v>
      </c>
      <c r="BE285" s="239">
        <f>IF(N285="základní",J285,0)</f>
        <v>0</v>
      </c>
      <c r="BF285" s="239">
        <f>IF(N285="snížená",J285,0)</f>
        <v>0</v>
      </c>
      <c r="BG285" s="239">
        <f>IF(N285="zákl. přenesená",J285,0)</f>
        <v>0</v>
      </c>
      <c r="BH285" s="239">
        <f>IF(N285="sníž. přenesená",J285,0)</f>
        <v>0</v>
      </c>
      <c r="BI285" s="239">
        <f>IF(N285="nulová",J285,0)</f>
        <v>0</v>
      </c>
      <c r="BJ285" s="18" t="s">
        <v>83</v>
      </c>
      <c r="BK285" s="239">
        <f>ROUND(I285*H285,2)</f>
        <v>0</v>
      </c>
      <c r="BL285" s="18" t="s">
        <v>303</v>
      </c>
      <c r="BM285" s="238" t="s">
        <v>2066</v>
      </c>
    </row>
    <row r="286" s="2" customFormat="1" ht="16.5" customHeight="1">
      <c r="A286" s="39"/>
      <c r="B286" s="40"/>
      <c r="C286" s="289" t="s">
        <v>1223</v>
      </c>
      <c r="D286" s="289" t="s">
        <v>386</v>
      </c>
      <c r="E286" s="290" t="s">
        <v>4281</v>
      </c>
      <c r="F286" s="291" t="s">
        <v>4280</v>
      </c>
      <c r="G286" s="292" t="s">
        <v>255</v>
      </c>
      <c r="H286" s="293">
        <v>30</v>
      </c>
      <c r="I286" s="294"/>
      <c r="J286" s="295">
        <f>ROUND(I286*H286,2)</f>
        <v>0</v>
      </c>
      <c r="K286" s="291" t="s">
        <v>1</v>
      </c>
      <c r="L286" s="296"/>
      <c r="M286" s="297" t="s">
        <v>1</v>
      </c>
      <c r="N286" s="298" t="s">
        <v>41</v>
      </c>
      <c r="O286" s="92"/>
      <c r="P286" s="236">
        <f>O286*H286</f>
        <v>0</v>
      </c>
      <c r="Q286" s="236">
        <v>0</v>
      </c>
      <c r="R286" s="236">
        <f>Q286*H286</f>
        <v>0</v>
      </c>
      <c r="S286" s="236">
        <v>0</v>
      </c>
      <c r="T286" s="237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8" t="s">
        <v>473</v>
      </c>
      <c r="AT286" s="238" t="s">
        <v>386</v>
      </c>
      <c r="AU286" s="238" t="s">
        <v>85</v>
      </c>
      <c r="AY286" s="18" t="s">
        <v>205</v>
      </c>
      <c r="BE286" s="239">
        <f>IF(N286="základní",J286,0)</f>
        <v>0</v>
      </c>
      <c r="BF286" s="239">
        <f>IF(N286="snížená",J286,0)</f>
        <v>0</v>
      </c>
      <c r="BG286" s="239">
        <f>IF(N286="zákl. přenesená",J286,0)</f>
        <v>0</v>
      </c>
      <c r="BH286" s="239">
        <f>IF(N286="sníž. přenesená",J286,0)</f>
        <v>0</v>
      </c>
      <c r="BI286" s="239">
        <f>IF(N286="nulová",J286,0)</f>
        <v>0</v>
      </c>
      <c r="BJ286" s="18" t="s">
        <v>83</v>
      </c>
      <c r="BK286" s="239">
        <f>ROUND(I286*H286,2)</f>
        <v>0</v>
      </c>
      <c r="BL286" s="18" t="s">
        <v>303</v>
      </c>
      <c r="BM286" s="238" t="s">
        <v>2076</v>
      </c>
    </row>
    <row r="287" s="2" customFormat="1" ht="37.8" customHeight="1">
      <c r="A287" s="39"/>
      <c r="B287" s="40"/>
      <c r="C287" s="227" t="s">
        <v>1230</v>
      </c>
      <c r="D287" s="227" t="s">
        <v>208</v>
      </c>
      <c r="E287" s="228" t="s">
        <v>4282</v>
      </c>
      <c r="F287" s="229" t="s">
        <v>4283</v>
      </c>
      <c r="G287" s="230" t="s">
        <v>547</v>
      </c>
      <c r="H287" s="231">
        <v>1</v>
      </c>
      <c r="I287" s="232"/>
      <c r="J287" s="233">
        <f>ROUND(I287*H287,2)</f>
        <v>0</v>
      </c>
      <c r="K287" s="229" t="s">
        <v>1</v>
      </c>
      <c r="L287" s="45"/>
      <c r="M287" s="234" t="s">
        <v>1</v>
      </c>
      <c r="N287" s="235" t="s">
        <v>41</v>
      </c>
      <c r="O287" s="92"/>
      <c r="P287" s="236">
        <f>O287*H287</f>
        <v>0</v>
      </c>
      <c r="Q287" s="236">
        <v>0</v>
      </c>
      <c r="R287" s="236">
        <f>Q287*H287</f>
        <v>0</v>
      </c>
      <c r="S287" s="236">
        <v>0</v>
      </c>
      <c r="T287" s="237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8" t="s">
        <v>303</v>
      </c>
      <c r="AT287" s="238" t="s">
        <v>208</v>
      </c>
      <c r="AU287" s="238" t="s">
        <v>85</v>
      </c>
      <c r="AY287" s="18" t="s">
        <v>205</v>
      </c>
      <c r="BE287" s="239">
        <f>IF(N287="základní",J287,0)</f>
        <v>0</v>
      </c>
      <c r="BF287" s="239">
        <f>IF(N287="snížená",J287,0)</f>
        <v>0</v>
      </c>
      <c r="BG287" s="239">
        <f>IF(N287="zákl. přenesená",J287,0)</f>
        <v>0</v>
      </c>
      <c r="BH287" s="239">
        <f>IF(N287="sníž. přenesená",J287,0)</f>
        <v>0</v>
      </c>
      <c r="BI287" s="239">
        <f>IF(N287="nulová",J287,0)</f>
        <v>0</v>
      </c>
      <c r="BJ287" s="18" t="s">
        <v>83</v>
      </c>
      <c r="BK287" s="239">
        <f>ROUND(I287*H287,2)</f>
        <v>0</v>
      </c>
      <c r="BL287" s="18" t="s">
        <v>303</v>
      </c>
      <c r="BM287" s="238" t="s">
        <v>2087</v>
      </c>
    </row>
    <row r="288" s="12" customFormat="1" ht="25.92" customHeight="1">
      <c r="A288" s="12"/>
      <c r="B288" s="211"/>
      <c r="C288" s="212"/>
      <c r="D288" s="213" t="s">
        <v>75</v>
      </c>
      <c r="E288" s="214" t="s">
        <v>125</v>
      </c>
      <c r="F288" s="214" t="s">
        <v>126</v>
      </c>
      <c r="G288" s="212"/>
      <c r="H288" s="212"/>
      <c r="I288" s="215"/>
      <c r="J288" s="216">
        <f>BK288</f>
        <v>0</v>
      </c>
      <c r="K288" s="212"/>
      <c r="L288" s="217"/>
      <c r="M288" s="218"/>
      <c r="N288" s="219"/>
      <c r="O288" s="219"/>
      <c r="P288" s="220">
        <f>P289+P291+P293</f>
        <v>0</v>
      </c>
      <c r="Q288" s="219"/>
      <c r="R288" s="220">
        <f>R289+R291+R293</f>
        <v>0</v>
      </c>
      <c r="S288" s="219"/>
      <c r="T288" s="221">
        <f>T289+T291+T293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2" t="s">
        <v>252</v>
      </c>
      <c r="AT288" s="223" t="s">
        <v>75</v>
      </c>
      <c r="AU288" s="223" t="s">
        <v>76</v>
      </c>
      <c r="AY288" s="222" t="s">
        <v>205</v>
      </c>
      <c r="BK288" s="224">
        <f>BK289+BK291+BK293</f>
        <v>0</v>
      </c>
    </row>
    <row r="289" s="12" customFormat="1" ht="22.8" customHeight="1">
      <c r="A289" s="12"/>
      <c r="B289" s="211"/>
      <c r="C289" s="212"/>
      <c r="D289" s="213" t="s">
        <v>75</v>
      </c>
      <c r="E289" s="225" t="s">
        <v>4284</v>
      </c>
      <c r="F289" s="225" t="s">
        <v>4285</v>
      </c>
      <c r="G289" s="212"/>
      <c r="H289" s="212"/>
      <c r="I289" s="215"/>
      <c r="J289" s="226">
        <f>BK289</f>
        <v>0</v>
      </c>
      <c r="K289" s="212"/>
      <c r="L289" s="217"/>
      <c r="M289" s="218"/>
      <c r="N289" s="219"/>
      <c r="O289" s="219"/>
      <c r="P289" s="220">
        <f>P290</f>
        <v>0</v>
      </c>
      <c r="Q289" s="219"/>
      <c r="R289" s="220">
        <f>R290</f>
        <v>0</v>
      </c>
      <c r="S289" s="219"/>
      <c r="T289" s="221">
        <f>T290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22" t="s">
        <v>252</v>
      </c>
      <c r="AT289" s="223" t="s">
        <v>75</v>
      </c>
      <c r="AU289" s="223" t="s">
        <v>83</v>
      </c>
      <c r="AY289" s="222" t="s">
        <v>205</v>
      </c>
      <c r="BK289" s="224">
        <f>BK290</f>
        <v>0</v>
      </c>
    </row>
    <row r="290" s="2" customFormat="1" ht="21.75" customHeight="1">
      <c r="A290" s="39"/>
      <c r="B290" s="40"/>
      <c r="C290" s="227" t="s">
        <v>1235</v>
      </c>
      <c r="D290" s="227" t="s">
        <v>208</v>
      </c>
      <c r="E290" s="228" t="s">
        <v>4286</v>
      </c>
      <c r="F290" s="229" t="s">
        <v>4287</v>
      </c>
      <c r="G290" s="230" t="s">
        <v>3753</v>
      </c>
      <c r="H290" s="231">
        <v>1</v>
      </c>
      <c r="I290" s="232"/>
      <c r="J290" s="233">
        <f>ROUND(I290*H290,2)</f>
        <v>0</v>
      </c>
      <c r="K290" s="229" t="s">
        <v>1</v>
      </c>
      <c r="L290" s="45"/>
      <c r="M290" s="234" t="s">
        <v>1</v>
      </c>
      <c r="N290" s="235" t="s">
        <v>41</v>
      </c>
      <c r="O290" s="92"/>
      <c r="P290" s="236">
        <f>O290*H290</f>
        <v>0</v>
      </c>
      <c r="Q290" s="236">
        <v>0</v>
      </c>
      <c r="R290" s="236">
        <f>Q290*H290</f>
        <v>0</v>
      </c>
      <c r="S290" s="236">
        <v>0</v>
      </c>
      <c r="T290" s="237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8" t="s">
        <v>213</v>
      </c>
      <c r="AT290" s="238" t="s">
        <v>208</v>
      </c>
      <c r="AU290" s="238" t="s">
        <v>85</v>
      </c>
      <c r="AY290" s="18" t="s">
        <v>205</v>
      </c>
      <c r="BE290" s="239">
        <f>IF(N290="základní",J290,0)</f>
        <v>0</v>
      </c>
      <c r="BF290" s="239">
        <f>IF(N290="snížená",J290,0)</f>
        <v>0</v>
      </c>
      <c r="BG290" s="239">
        <f>IF(N290="zákl. přenesená",J290,0)</f>
        <v>0</v>
      </c>
      <c r="BH290" s="239">
        <f>IF(N290="sníž. přenesená",J290,0)</f>
        <v>0</v>
      </c>
      <c r="BI290" s="239">
        <f>IF(N290="nulová",J290,0)</f>
        <v>0</v>
      </c>
      <c r="BJ290" s="18" t="s">
        <v>83</v>
      </c>
      <c r="BK290" s="239">
        <f>ROUND(I290*H290,2)</f>
        <v>0</v>
      </c>
      <c r="BL290" s="18" t="s">
        <v>213</v>
      </c>
      <c r="BM290" s="238" t="s">
        <v>2095</v>
      </c>
    </row>
    <row r="291" s="12" customFormat="1" ht="22.8" customHeight="1">
      <c r="A291" s="12"/>
      <c r="B291" s="211"/>
      <c r="C291" s="212"/>
      <c r="D291" s="213" t="s">
        <v>75</v>
      </c>
      <c r="E291" s="225" t="s">
        <v>4288</v>
      </c>
      <c r="F291" s="225" t="s">
        <v>4289</v>
      </c>
      <c r="G291" s="212"/>
      <c r="H291" s="212"/>
      <c r="I291" s="215"/>
      <c r="J291" s="226">
        <f>BK291</f>
        <v>0</v>
      </c>
      <c r="K291" s="212"/>
      <c r="L291" s="217"/>
      <c r="M291" s="218"/>
      <c r="N291" s="219"/>
      <c r="O291" s="219"/>
      <c r="P291" s="220">
        <f>P292</f>
        <v>0</v>
      </c>
      <c r="Q291" s="219"/>
      <c r="R291" s="220">
        <f>R292</f>
        <v>0</v>
      </c>
      <c r="S291" s="219"/>
      <c r="T291" s="221">
        <f>T292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22" t="s">
        <v>252</v>
      </c>
      <c r="AT291" s="223" t="s">
        <v>75</v>
      </c>
      <c r="AU291" s="223" t="s">
        <v>83</v>
      </c>
      <c r="AY291" s="222" t="s">
        <v>205</v>
      </c>
      <c r="BK291" s="224">
        <f>BK292</f>
        <v>0</v>
      </c>
    </row>
    <row r="292" s="2" customFormat="1" ht="16.5" customHeight="1">
      <c r="A292" s="39"/>
      <c r="B292" s="40"/>
      <c r="C292" s="227" t="s">
        <v>1242</v>
      </c>
      <c r="D292" s="227" t="s">
        <v>208</v>
      </c>
      <c r="E292" s="228" t="s">
        <v>4290</v>
      </c>
      <c r="F292" s="229" t="s">
        <v>4291</v>
      </c>
      <c r="G292" s="230" t="s">
        <v>3145</v>
      </c>
      <c r="H292" s="231">
        <v>1</v>
      </c>
      <c r="I292" s="232"/>
      <c r="J292" s="233">
        <f>ROUND(I292*H292,2)</f>
        <v>0</v>
      </c>
      <c r="K292" s="229" t="s">
        <v>1</v>
      </c>
      <c r="L292" s="45"/>
      <c r="M292" s="234" t="s">
        <v>1</v>
      </c>
      <c r="N292" s="235" t="s">
        <v>41</v>
      </c>
      <c r="O292" s="92"/>
      <c r="P292" s="236">
        <f>O292*H292</f>
        <v>0</v>
      </c>
      <c r="Q292" s="236">
        <v>0</v>
      </c>
      <c r="R292" s="236">
        <f>Q292*H292</f>
        <v>0</v>
      </c>
      <c r="S292" s="236">
        <v>0</v>
      </c>
      <c r="T292" s="237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8" t="s">
        <v>213</v>
      </c>
      <c r="AT292" s="238" t="s">
        <v>208</v>
      </c>
      <c r="AU292" s="238" t="s">
        <v>85</v>
      </c>
      <c r="AY292" s="18" t="s">
        <v>205</v>
      </c>
      <c r="BE292" s="239">
        <f>IF(N292="základní",J292,0)</f>
        <v>0</v>
      </c>
      <c r="BF292" s="239">
        <f>IF(N292="snížená",J292,0)</f>
        <v>0</v>
      </c>
      <c r="BG292" s="239">
        <f>IF(N292="zákl. přenesená",J292,0)</f>
        <v>0</v>
      </c>
      <c r="BH292" s="239">
        <f>IF(N292="sníž. přenesená",J292,0)</f>
        <v>0</v>
      </c>
      <c r="BI292" s="239">
        <f>IF(N292="nulová",J292,0)</f>
        <v>0</v>
      </c>
      <c r="BJ292" s="18" t="s">
        <v>83</v>
      </c>
      <c r="BK292" s="239">
        <f>ROUND(I292*H292,2)</f>
        <v>0</v>
      </c>
      <c r="BL292" s="18" t="s">
        <v>213</v>
      </c>
      <c r="BM292" s="238" t="s">
        <v>2107</v>
      </c>
    </row>
    <row r="293" s="12" customFormat="1" ht="22.8" customHeight="1">
      <c r="A293" s="12"/>
      <c r="B293" s="211"/>
      <c r="C293" s="212"/>
      <c r="D293" s="213" t="s">
        <v>75</v>
      </c>
      <c r="E293" s="225" t="s">
        <v>4292</v>
      </c>
      <c r="F293" s="225" t="s">
        <v>4293</v>
      </c>
      <c r="G293" s="212"/>
      <c r="H293" s="212"/>
      <c r="I293" s="215"/>
      <c r="J293" s="226">
        <f>BK293</f>
        <v>0</v>
      </c>
      <c r="K293" s="212"/>
      <c r="L293" s="217"/>
      <c r="M293" s="218"/>
      <c r="N293" s="219"/>
      <c r="O293" s="219"/>
      <c r="P293" s="220">
        <f>SUM(P294:P301)</f>
        <v>0</v>
      </c>
      <c r="Q293" s="219"/>
      <c r="R293" s="220">
        <f>SUM(R294:R301)</f>
        <v>0</v>
      </c>
      <c r="S293" s="219"/>
      <c r="T293" s="221">
        <f>SUM(T294:T301)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22" t="s">
        <v>252</v>
      </c>
      <c r="AT293" s="223" t="s">
        <v>75</v>
      </c>
      <c r="AU293" s="223" t="s">
        <v>83</v>
      </c>
      <c r="AY293" s="222" t="s">
        <v>205</v>
      </c>
      <c r="BK293" s="224">
        <f>SUM(BK294:BK301)</f>
        <v>0</v>
      </c>
    </row>
    <row r="294" s="2" customFormat="1" ht="16.5" customHeight="1">
      <c r="A294" s="39"/>
      <c r="B294" s="40"/>
      <c r="C294" s="227" t="s">
        <v>1247</v>
      </c>
      <c r="D294" s="227" t="s">
        <v>208</v>
      </c>
      <c r="E294" s="228" t="s">
        <v>4294</v>
      </c>
      <c r="F294" s="229" t="s">
        <v>4295</v>
      </c>
      <c r="G294" s="230" t="s">
        <v>3683</v>
      </c>
      <c r="H294" s="231">
        <v>24</v>
      </c>
      <c r="I294" s="232"/>
      <c r="J294" s="233">
        <f>ROUND(I294*H294,2)</f>
        <v>0</v>
      </c>
      <c r="K294" s="229" t="s">
        <v>1</v>
      </c>
      <c r="L294" s="45"/>
      <c r="M294" s="234" t="s">
        <v>1</v>
      </c>
      <c r="N294" s="235" t="s">
        <v>41</v>
      </c>
      <c r="O294" s="92"/>
      <c r="P294" s="236">
        <f>O294*H294</f>
        <v>0</v>
      </c>
      <c r="Q294" s="236">
        <v>0</v>
      </c>
      <c r="R294" s="236">
        <f>Q294*H294</f>
        <v>0</v>
      </c>
      <c r="S294" s="236">
        <v>0</v>
      </c>
      <c r="T294" s="237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8" t="s">
        <v>213</v>
      </c>
      <c r="AT294" s="238" t="s">
        <v>208</v>
      </c>
      <c r="AU294" s="238" t="s">
        <v>85</v>
      </c>
      <c r="AY294" s="18" t="s">
        <v>205</v>
      </c>
      <c r="BE294" s="239">
        <f>IF(N294="základní",J294,0)</f>
        <v>0</v>
      </c>
      <c r="BF294" s="239">
        <f>IF(N294="snížená",J294,0)</f>
        <v>0</v>
      </c>
      <c r="BG294" s="239">
        <f>IF(N294="zákl. přenesená",J294,0)</f>
        <v>0</v>
      </c>
      <c r="BH294" s="239">
        <f>IF(N294="sníž. přenesená",J294,0)</f>
        <v>0</v>
      </c>
      <c r="BI294" s="239">
        <f>IF(N294="nulová",J294,0)</f>
        <v>0</v>
      </c>
      <c r="BJ294" s="18" t="s">
        <v>83</v>
      </c>
      <c r="BK294" s="239">
        <f>ROUND(I294*H294,2)</f>
        <v>0</v>
      </c>
      <c r="BL294" s="18" t="s">
        <v>213</v>
      </c>
      <c r="BM294" s="238" t="s">
        <v>2120</v>
      </c>
    </row>
    <row r="295" s="2" customFormat="1" ht="16.5" customHeight="1">
      <c r="A295" s="39"/>
      <c r="B295" s="40"/>
      <c r="C295" s="227" t="s">
        <v>1267</v>
      </c>
      <c r="D295" s="227" t="s">
        <v>208</v>
      </c>
      <c r="E295" s="228" t="s">
        <v>4296</v>
      </c>
      <c r="F295" s="229" t="s">
        <v>4297</v>
      </c>
      <c r="G295" s="230" t="s">
        <v>3753</v>
      </c>
      <c r="H295" s="231">
        <v>1</v>
      </c>
      <c r="I295" s="232"/>
      <c r="J295" s="233">
        <f>ROUND(I295*H295,2)</f>
        <v>0</v>
      </c>
      <c r="K295" s="229" t="s">
        <v>1</v>
      </c>
      <c r="L295" s="45"/>
      <c r="M295" s="234" t="s">
        <v>1</v>
      </c>
      <c r="N295" s="235" t="s">
        <v>41</v>
      </c>
      <c r="O295" s="92"/>
      <c r="P295" s="236">
        <f>O295*H295</f>
        <v>0</v>
      </c>
      <c r="Q295" s="236">
        <v>0</v>
      </c>
      <c r="R295" s="236">
        <f>Q295*H295</f>
        <v>0</v>
      </c>
      <c r="S295" s="236">
        <v>0</v>
      </c>
      <c r="T295" s="237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38" t="s">
        <v>213</v>
      </c>
      <c r="AT295" s="238" t="s">
        <v>208</v>
      </c>
      <c r="AU295" s="238" t="s">
        <v>85</v>
      </c>
      <c r="AY295" s="18" t="s">
        <v>205</v>
      </c>
      <c r="BE295" s="239">
        <f>IF(N295="základní",J295,0)</f>
        <v>0</v>
      </c>
      <c r="BF295" s="239">
        <f>IF(N295="snížená",J295,0)</f>
        <v>0</v>
      </c>
      <c r="BG295" s="239">
        <f>IF(N295="zákl. přenesená",J295,0)</f>
        <v>0</v>
      </c>
      <c r="BH295" s="239">
        <f>IF(N295="sníž. přenesená",J295,0)</f>
        <v>0</v>
      </c>
      <c r="BI295" s="239">
        <f>IF(N295="nulová",J295,0)</f>
        <v>0</v>
      </c>
      <c r="BJ295" s="18" t="s">
        <v>83</v>
      </c>
      <c r="BK295" s="239">
        <f>ROUND(I295*H295,2)</f>
        <v>0</v>
      </c>
      <c r="BL295" s="18" t="s">
        <v>213</v>
      </c>
      <c r="BM295" s="238" t="s">
        <v>4298</v>
      </c>
    </row>
    <row r="296" s="2" customFormat="1" ht="33" customHeight="1">
      <c r="A296" s="39"/>
      <c r="B296" s="40"/>
      <c r="C296" s="227" t="s">
        <v>1287</v>
      </c>
      <c r="D296" s="227" t="s">
        <v>208</v>
      </c>
      <c r="E296" s="228" t="s">
        <v>4299</v>
      </c>
      <c r="F296" s="229" t="s">
        <v>4300</v>
      </c>
      <c r="G296" s="230" t="s">
        <v>255</v>
      </c>
      <c r="H296" s="231">
        <v>256</v>
      </c>
      <c r="I296" s="232"/>
      <c r="J296" s="233">
        <f>ROUND(I296*H296,2)</f>
        <v>0</v>
      </c>
      <c r="K296" s="229" t="s">
        <v>1</v>
      </c>
      <c r="L296" s="45"/>
      <c r="M296" s="234" t="s">
        <v>1</v>
      </c>
      <c r="N296" s="235" t="s">
        <v>41</v>
      </c>
      <c r="O296" s="92"/>
      <c r="P296" s="236">
        <f>O296*H296</f>
        <v>0</v>
      </c>
      <c r="Q296" s="236">
        <v>0</v>
      </c>
      <c r="R296" s="236">
        <f>Q296*H296</f>
        <v>0</v>
      </c>
      <c r="S296" s="236">
        <v>0</v>
      </c>
      <c r="T296" s="237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8" t="s">
        <v>213</v>
      </c>
      <c r="AT296" s="238" t="s">
        <v>208</v>
      </c>
      <c r="AU296" s="238" t="s">
        <v>85</v>
      </c>
      <c r="AY296" s="18" t="s">
        <v>205</v>
      </c>
      <c r="BE296" s="239">
        <f>IF(N296="základní",J296,0)</f>
        <v>0</v>
      </c>
      <c r="BF296" s="239">
        <f>IF(N296="snížená",J296,0)</f>
        <v>0</v>
      </c>
      <c r="BG296" s="239">
        <f>IF(N296="zákl. přenesená",J296,0)</f>
        <v>0</v>
      </c>
      <c r="BH296" s="239">
        <f>IF(N296="sníž. přenesená",J296,0)</f>
        <v>0</v>
      </c>
      <c r="BI296" s="239">
        <f>IF(N296="nulová",J296,0)</f>
        <v>0</v>
      </c>
      <c r="BJ296" s="18" t="s">
        <v>83</v>
      </c>
      <c r="BK296" s="239">
        <f>ROUND(I296*H296,2)</f>
        <v>0</v>
      </c>
      <c r="BL296" s="18" t="s">
        <v>213</v>
      </c>
      <c r="BM296" s="238" t="s">
        <v>4301</v>
      </c>
    </row>
    <row r="297" s="2" customFormat="1" ht="16.5" customHeight="1">
      <c r="A297" s="39"/>
      <c r="B297" s="40"/>
      <c r="C297" s="289" t="s">
        <v>1295</v>
      </c>
      <c r="D297" s="289" t="s">
        <v>386</v>
      </c>
      <c r="E297" s="290" t="s">
        <v>4302</v>
      </c>
      <c r="F297" s="291" t="s">
        <v>4303</v>
      </c>
      <c r="G297" s="292" t="s">
        <v>211</v>
      </c>
      <c r="H297" s="293">
        <v>12</v>
      </c>
      <c r="I297" s="294"/>
      <c r="J297" s="295">
        <f>ROUND(I297*H297,2)</f>
        <v>0</v>
      </c>
      <c r="K297" s="291" t="s">
        <v>1</v>
      </c>
      <c r="L297" s="296"/>
      <c r="M297" s="297" t="s">
        <v>1</v>
      </c>
      <c r="N297" s="298" t="s">
        <v>41</v>
      </c>
      <c r="O297" s="92"/>
      <c r="P297" s="236">
        <f>O297*H297</f>
        <v>0</v>
      </c>
      <c r="Q297" s="236">
        <v>0</v>
      </c>
      <c r="R297" s="236">
        <f>Q297*H297</f>
        <v>0</v>
      </c>
      <c r="S297" s="236">
        <v>0</v>
      </c>
      <c r="T297" s="237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38" t="s">
        <v>276</v>
      </c>
      <c r="AT297" s="238" t="s">
        <v>386</v>
      </c>
      <c r="AU297" s="238" t="s">
        <v>85</v>
      </c>
      <c r="AY297" s="18" t="s">
        <v>205</v>
      </c>
      <c r="BE297" s="239">
        <f>IF(N297="základní",J297,0)</f>
        <v>0</v>
      </c>
      <c r="BF297" s="239">
        <f>IF(N297="snížená",J297,0)</f>
        <v>0</v>
      </c>
      <c r="BG297" s="239">
        <f>IF(N297="zákl. přenesená",J297,0)</f>
        <v>0</v>
      </c>
      <c r="BH297" s="239">
        <f>IF(N297="sníž. přenesená",J297,0)</f>
        <v>0</v>
      </c>
      <c r="BI297" s="239">
        <f>IF(N297="nulová",J297,0)</f>
        <v>0</v>
      </c>
      <c r="BJ297" s="18" t="s">
        <v>83</v>
      </c>
      <c r="BK297" s="239">
        <f>ROUND(I297*H297,2)</f>
        <v>0</v>
      </c>
      <c r="BL297" s="18" t="s">
        <v>213</v>
      </c>
      <c r="BM297" s="238" t="s">
        <v>4304</v>
      </c>
    </row>
    <row r="298" s="2" customFormat="1" ht="16.5" customHeight="1">
      <c r="A298" s="39"/>
      <c r="B298" s="40"/>
      <c r="C298" s="289" t="s">
        <v>1301</v>
      </c>
      <c r="D298" s="289" t="s">
        <v>386</v>
      </c>
      <c r="E298" s="290" t="s">
        <v>4305</v>
      </c>
      <c r="F298" s="291" t="s">
        <v>4306</v>
      </c>
      <c r="G298" s="292" t="s">
        <v>255</v>
      </c>
      <c r="H298" s="293">
        <v>260</v>
      </c>
      <c r="I298" s="294"/>
      <c r="J298" s="295">
        <f>ROUND(I298*H298,2)</f>
        <v>0</v>
      </c>
      <c r="K298" s="291" t="s">
        <v>1</v>
      </c>
      <c r="L298" s="296"/>
      <c r="M298" s="297" t="s">
        <v>1</v>
      </c>
      <c r="N298" s="298" t="s">
        <v>41</v>
      </c>
      <c r="O298" s="92"/>
      <c r="P298" s="236">
        <f>O298*H298</f>
        <v>0</v>
      </c>
      <c r="Q298" s="236">
        <v>0</v>
      </c>
      <c r="R298" s="236">
        <f>Q298*H298</f>
        <v>0</v>
      </c>
      <c r="S298" s="236">
        <v>0</v>
      </c>
      <c r="T298" s="237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8" t="s">
        <v>276</v>
      </c>
      <c r="AT298" s="238" t="s">
        <v>386</v>
      </c>
      <c r="AU298" s="238" t="s">
        <v>85</v>
      </c>
      <c r="AY298" s="18" t="s">
        <v>205</v>
      </c>
      <c r="BE298" s="239">
        <f>IF(N298="základní",J298,0)</f>
        <v>0</v>
      </c>
      <c r="BF298" s="239">
        <f>IF(N298="snížená",J298,0)</f>
        <v>0</v>
      </c>
      <c r="BG298" s="239">
        <f>IF(N298="zákl. přenesená",J298,0)</f>
        <v>0</v>
      </c>
      <c r="BH298" s="239">
        <f>IF(N298="sníž. přenesená",J298,0)</f>
        <v>0</v>
      </c>
      <c r="BI298" s="239">
        <f>IF(N298="nulová",J298,0)</f>
        <v>0</v>
      </c>
      <c r="BJ298" s="18" t="s">
        <v>83</v>
      </c>
      <c r="BK298" s="239">
        <f>ROUND(I298*H298,2)</f>
        <v>0</v>
      </c>
      <c r="BL298" s="18" t="s">
        <v>213</v>
      </c>
      <c r="BM298" s="238" t="s">
        <v>4307</v>
      </c>
    </row>
    <row r="299" s="2" customFormat="1" ht="16.5" customHeight="1">
      <c r="A299" s="39"/>
      <c r="B299" s="40"/>
      <c r="C299" s="227" t="s">
        <v>1308</v>
      </c>
      <c r="D299" s="227" t="s">
        <v>208</v>
      </c>
      <c r="E299" s="228" t="s">
        <v>4308</v>
      </c>
      <c r="F299" s="229" t="s">
        <v>4309</v>
      </c>
      <c r="G299" s="230" t="s">
        <v>4310</v>
      </c>
      <c r="H299" s="231">
        <v>3</v>
      </c>
      <c r="I299" s="232"/>
      <c r="J299" s="233">
        <f>ROUND(I299*H299,2)</f>
        <v>0</v>
      </c>
      <c r="K299" s="229" t="s">
        <v>1</v>
      </c>
      <c r="L299" s="45"/>
      <c r="M299" s="234" t="s">
        <v>1</v>
      </c>
      <c r="N299" s="235" t="s">
        <v>41</v>
      </c>
      <c r="O299" s="92"/>
      <c r="P299" s="236">
        <f>O299*H299</f>
        <v>0</v>
      </c>
      <c r="Q299" s="236">
        <v>0</v>
      </c>
      <c r="R299" s="236">
        <f>Q299*H299</f>
        <v>0</v>
      </c>
      <c r="S299" s="236">
        <v>0</v>
      </c>
      <c r="T299" s="237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8" t="s">
        <v>213</v>
      </c>
      <c r="AT299" s="238" t="s">
        <v>208</v>
      </c>
      <c r="AU299" s="238" t="s">
        <v>85</v>
      </c>
      <c r="AY299" s="18" t="s">
        <v>205</v>
      </c>
      <c r="BE299" s="239">
        <f>IF(N299="základní",J299,0)</f>
        <v>0</v>
      </c>
      <c r="BF299" s="239">
        <f>IF(N299="snížená",J299,0)</f>
        <v>0</v>
      </c>
      <c r="BG299" s="239">
        <f>IF(N299="zákl. přenesená",J299,0)</f>
        <v>0</v>
      </c>
      <c r="BH299" s="239">
        <f>IF(N299="sníž. přenesená",J299,0)</f>
        <v>0</v>
      </c>
      <c r="BI299" s="239">
        <f>IF(N299="nulová",J299,0)</f>
        <v>0</v>
      </c>
      <c r="BJ299" s="18" t="s">
        <v>83</v>
      </c>
      <c r="BK299" s="239">
        <f>ROUND(I299*H299,2)</f>
        <v>0</v>
      </c>
      <c r="BL299" s="18" t="s">
        <v>213</v>
      </c>
      <c r="BM299" s="238" t="s">
        <v>4311</v>
      </c>
    </row>
    <row r="300" s="2" customFormat="1" ht="16.5" customHeight="1">
      <c r="A300" s="39"/>
      <c r="B300" s="40"/>
      <c r="C300" s="227" t="s">
        <v>1313</v>
      </c>
      <c r="D300" s="227" t="s">
        <v>208</v>
      </c>
      <c r="E300" s="228" t="s">
        <v>4312</v>
      </c>
      <c r="F300" s="229" t="s">
        <v>4313</v>
      </c>
      <c r="G300" s="230" t="s">
        <v>933</v>
      </c>
      <c r="H300" s="231">
        <v>1</v>
      </c>
      <c r="I300" s="232"/>
      <c r="J300" s="233">
        <f>ROUND(I300*H300,2)</f>
        <v>0</v>
      </c>
      <c r="K300" s="229" t="s">
        <v>1</v>
      </c>
      <c r="L300" s="45"/>
      <c r="M300" s="234" t="s">
        <v>1</v>
      </c>
      <c r="N300" s="235" t="s">
        <v>41</v>
      </c>
      <c r="O300" s="92"/>
      <c r="P300" s="236">
        <f>O300*H300</f>
        <v>0</v>
      </c>
      <c r="Q300" s="236">
        <v>0</v>
      </c>
      <c r="R300" s="236">
        <f>Q300*H300</f>
        <v>0</v>
      </c>
      <c r="S300" s="236">
        <v>0</v>
      </c>
      <c r="T300" s="237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8" t="s">
        <v>213</v>
      </c>
      <c r="AT300" s="238" t="s">
        <v>208</v>
      </c>
      <c r="AU300" s="238" t="s">
        <v>85</v>
      </c>
      <c r="AY300" s="18" t="s">
        <v>205</v>
      </c>
      <c r="BE300" s="239">
        <f>IF(N300="základní",J300,0)</f>
        <v>0</v>
      </c>
      <c r="BF300" s="239">
        <f>IF(N300="snížená",J300,0)</f>
        <v>0</v>
      </c>
      <c r="BG300" s="239">
        <f>IF(N300="zákl. přenesená",J300,0)</f>
        <v>0</v>
      </c>
      <c r="BH300" s="239">
        <f>IF(N300="sníž. přenesená",J300,0)</f>
        <v>0</v>
      </c>
      <c r="BI300" s="239">
        <f>IF(N300="nulová",J300,0)</f>
        <v>0</v>
      </c>
      <c r="BJ300" s="18" t="s">
        <v>83</v>
      </c>
      <c r="BK300" s="239">
        <f>ROUND(I300*H300,2)</f>
        <v>0</v>
      </c>
      <c r="BL300" s="18" t="s">
        <v>213</v>
      </c>
      <c r="BM300" s="238" t="s">
        <v>4314</v>
      </c>
    </row>
    <row r="301" s="2" customFormat="1" ht="16.5" customHeight="1">
      <c r="A301" s="39"/>
      <c r="B301" s="40"/>
      <c r="C301" s="227" t="s">
        <v>1318</v>
      </c>
      <c r="D301" s="227" t="s">
        <v>208</v>
      </c>
      <c r="E301" s="228" t="s">
        <v>4315</v>
      </c>
      <c r="F301" s="229" t="s">
        <v>4316</v>
      </c>
      <c r="G301" s="230" t="s">
        <v>3683</v>
      </c>
      <c r="H301" s="231">
        <v>35</v>
      </c>
      <c r="I301" s="232"/>
      <c r="J301" s="233">
        <f>ROUND(I301*H301,2)</f>
        <v>0</v>
      </c>
      <c r="K301" s="229" t="s">
        <v>1</v>
      </c>
      <c r="L301" s="45"/>
      <c r="M301" s="306" t="s">
        <v>1</v>
      </c>
      <c r="N301" s="307" t="s">
        <v>41</v>
      </c>
      <c r="O301" s="308"/>
      <c r="P301" s="309">
        <f>O301*H301</f>
        <v>0</v>
      </c>
      <c r="Q301" s="309">
        <v>0</v>
      </c>
      <c r="R301" s="309">
        <f>Q301*H301</f>
        <v>0</v>
      </c>
      <c r="S301" s="309">
        <v>0</v>
      </c>
      <c r="T301" s="31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38" t="s">
        <v>213</v>
      </c>
      <c r="AT301" s="238" t="s">
        <v>208</v>
      </c>
      <c r="AU301" s="238" t="s">
        <v>85</v>
      </c>
      <c r="AY301" s="18" t="s">
        <v>205</v>
      </c>
      <c r="BE301" s="239">
        <f>IF(N301="základní",J301,0)</f>
        <v>0</v>
      </c>
      <c r="BF301" s="239">
        <f>IF(N301="snížená",J301,0)</f>
        <v>0</v>
      </c>
      <c r="BG301" s="239">
        <f>IF(N301="zákl. přenesená",J301,0)</f>
        <v>0</v>
      </c>
      <c r="BH301" s="239">
        <f>IF(N301="sníž. přenesená",J301,0)</f>
        <v>0</v>
      </c>
      <c r="BI301" s="239">
        <f>IF(N301="nulová",J301,0)</f>
        <v>0</v>
      </c>
      <c r="BJ301" s="18" t="s">
        <v>83</v>
      </c>
      <c r="BK301" s="239">
        <f>ROUND(I301*H301,2)</f>
        <v>0</v>
      </c>
      <c r="BL301" s="18" t="s">
        <v>213</v>
      </c>
      <c r="BM301" s="238" t="s">
        <v>4317</v>
      </c>
    </row>
    <row r="302" s="2" customFormat="1" ht="6.96" customHeight="1">
      <c r="A302" s="39"/>
      <c r="B302" s="67"/>
      <c r="C302" s="68"/>
      <c r="D302" s="68"/>
      <c r="E302" s="68"/>
      <c r="F302" s="68"/>
      <c r="G302" s="68"/>
      <c r="H302" s="68"/>
      <c r="I302" s="68"/>
      <c r="J302" s="68"/>
      <c r="K302" s="68"/>
      <c r="L302" s="45"/>
      <c r="M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</sheetData>
  <sheetProtection sheet="1" autoFilter="0" formatColumns="0" formatRows="0" objects="1" scenarios="1" spinCount="100000" saltValue="0V4IRGj3+IrlAZ8Rj5A7WQvQQfBXc/S2JUznI/c/r4UueZWjx6pStzlBMRZdoJis9pR45LWPvvCQ6DETPhvSzw==" hashValue="l/mYav4uBDwfWm7dc0KHWa7J2tzqWXhUzLO3nMpRj+tZUMKHwxWrmWN+zfVFxfpsglpcxOuoHqj3fzYUrb4psg==" algorithmName="SHA-512" password="CC2B"/>
  <autoFilter ref="C135:K3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4:H124"/>
    <mergeCell ref="E126:H126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105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1" customFormat="1" ht="12" customHeight="1">
      <c r="B8" s="21"/>
      <c r="D8" s="151" t="s">
        <v>129</v>
      </c>
      <c r="L8" s="21"/>
    </row>
    <row r="9" s="2" customFormat="1" ht="16.5" customHeight="1">
      <c r="A9" s="39"/>
      <c r="B9" s="45"/>
      <c r="C9" s="39"/>
      <c r="D9" s="39"/>
      <c r="E9" s="152" t="s">
        <v>130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131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3" t="s">
        <v>4318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12. 5. 2025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1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28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30</v>
      </c>
      <c r="E22" s="39"/>
      <c r="F22" s="39"/>
      <c r="G22" s="39"/>
      <c r="H22" s="39"/>
      <c r="I22" s="151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1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33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3995</v>
      </c>
      <c r="F26" s="39"/>
      <c r="G26" s="39"/>
      <c r="H26" s="39"/>
      <c r="I26" s="151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36</v>
      </c>
      <c r="E32" s="39"/>
      <c r="F32" s="39"/>
      <c r="G32" s="39"/>
      <c r="H32" s="39"/>
      <c r="I32" s="39"/>
      <c r="J32" s="161">
        <f>ROUND(J136,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38</v>
      </c>
      <c r="G34" s="39"/>
      <c r="H34" s="39"/>
      <c r="I34" s="162" t="s">
        <v>37</v>
      </c>
      <c r="J34" s="162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40</v>
      </c>
      <c r="E35" s="151" t="s">
        <v>41</v>
      </c>
      <c r="F35" s="164">
        <f>ROUND((SUM(BE136:BE275)),  2)</f>
        <v>0</v>
      </c>
      <c r="G35" s="39"/>
      <c r="H35" s="39"/>
      <c r="I35" s="165">
        <v>0.20999999999999999</v>
      </c>
      <c r="J35" s="164">
        <f>ROUND(((SUM(BE136:BE275))*I35),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42</v>
      </c>
      <c r="F36" s="164">
        <f>ROUND((SUM(BF136:BF275)),  2)</f>
        <v>0</v>
      </c>
      <c r="G36" s="39"/>
      <c r="H36" s="39"/>
      <c r="I36" s="165">
        <v>0.12</v>
      </c>
      <c r="J36" s="164">
        <f>ROUND(((SUM(BF136:BF275))*I36),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43</v>
      </c>
      <c r="F37" s="164">
        <f>ROUND((SUM(BG136:BG275)),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44</v>
      </c>
      <c r="F38" s="164">
        <f>ROUND((SUM(BH136:BH275)),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45</v>
      </c>
      <c r="F39" s="164">
        <f>ROUND((SUM(BI136:BI275)),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46</v>
      </c>
      <c r="E41" s="168"/>
      <c r="F41" s="168"/>
      <c r="G41" s="169" t="s">
        <v>47</v>
      </c>
      <c r="H41" s="170" t="s">
        <v>48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129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4" t="s">
        <v>130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131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D1.01.4c2 - FVE a hromosvod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Turnov</v>
      </c>
      <c r="G91" s="41"/>
      <c r="H91" s="41"/>
      <c r="I91" s="33" t="s">
        <v>22</v>
      </c>
      <c r="J91" s="80" t="str">
        <f>IF(J14="","",J14)</f>
        <v>12. 5. 2025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Město Turnov</v>
      </c>
      <c r="G93" s="41"/>
      <c r="H93" s="41"/>
      <c r="I93" s="33" t="s">
        <v>30</v>
      </c>
      <c r="J93" s="37" t="str">
        <f>E23</f>
        <v>Jan Hošek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Ing. Pour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J136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J137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161</v>
      </c>
      <c r="E100" s="197"/>
      <c r="F100" s="197"/>
      <c r="G100" s="197"/>
      <c r="H100" s="197"/>
      <c r="I100" s="197"/>
      <c r="J100" s="198">
        <f>J138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3996</v>
      </c>
      <c r="E101" s="197"/>
      <c r="F101" s="197"/>
      <c r="G101" s="197"/>
      <c r="H101" s="197"/>
      <c r="I101" s="197"/>
      <c r="J101" s="198">
        <f>J144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9"/>
      <c r="C102" s="190"/>
      <c r="D102" s="191" t="s">
        <v>168</v>
      </c>
      <c r="E102" s="192"/>
      <c r="F102" s="192"/>
      <c r="G102" s="192"/>
      <c r="H102" s="192"/>
      <c r="I102" s="192"/>
      <c r="J102" s="193">
        <f>J145</f>
        <v>0</v>
      </c>
      <c r="K102" s="190"/>
      <c r="L102" s="19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5"/>
      <c r="C103" s="134"/>
      <c r="D103" s="196" t="s">
        <v>3997</v>
      </c>
      <c r="E103" s="197"/>
      <c r="F103" s="197"/>
      <c r="G103" s="197"/>
      <c r="H103" s="197"/>
      <c r="I103" s="197"/>
      <c r="J103" s="198">
        <f>J146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5"/>
      <c r="C104" s="134"/>
      <c r="D104" s="196" t="s">
        <v>3998</v>
      </c>
      <c r="E104" s="197"/>
      <c r="F104" s="197"/>
      <c r="G104" s="197"/>
      <c r="H104" s="197"/>
      <c r="I104" s="197"/>
      <c r="J104" s="198">
        <f>J148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5"/>
      <c r="C105" s="134"/>
      <c r="D105" s="196" t="s">
        <v>3999</v>
      </c>
      <c r="E105" s="197"/>
      <c r="F105" s="197"/>
      <c r="G105" s="197"/>
      <c r="H105" s="197"/>
      <c r="I105" s="197"/>
      <c r="J105" s="198">
        <f>J161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5"/>
      <c r="C106" s="134"/>
      <c r="D106" s="196" t="s">
        <v>4000</v>
      </c>
      <c r="E106" s="197"/>
      <c r="F106" s="197"/>
      <c r="G106" s="197"/>
      <c r="H106" s="197"/>
      <c r="I106" s="197"/>
      <c r="J106" s="198">
        <f>J191</f>
        <v>0</v>
      </c>
      <c r="K106" s="134"/>
      <c r="L106" s="19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5"/>
      <c r="C107" s="134"/>
      <c r="D107" s="196" t="s">
        <v>4001</v>
      </c>
      <c r="E107" s="197"/>
      <c r="F107" s="197"/>
      <c r="G107" s="197"/>
      <c r="H107" s="197"/>
      <c r="I107" s="197"/>
      <c r="J107" s="198">
        <f>J202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5"/>
      <c r="C108" s="134"/>
      <c r="D108" s="196" t="s">
        <v>4002</v>
      </c>
      <c r="E108" s="197"/>
      <c r="F108" s="197"/>
      <c r="G108" s="197"/>
      <c r="H108" s="197"/>
      <c r="I108" s="197"/>
      <c r="J108" s="198">
        <f>J211</f>
        <v>0</v>
      </c>
      <c r="K108" s="134"/>
      <c r="L108" s="19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5"/>
      <c r="C109" s="134"/>
      <c r="D109" s="196" t="s">
        <v>4003</v>
      </c>
      <c r="E109" s="197"/>
      <c r="F109" s="197"/>
      <c r="G109" s="197"/>
      <c r="H109" s="197"/>
      <c r="I109" s="197"/>
      <c r="J109" s="198">
        <f>J253</f>
        <v>0</v>
      </c>
      <c r="K109" s="134"/>
      <c r="L109" s="19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5"/>
      <c r="C110" s="134"/>
      <c r="D110" s="196" t="s">
        <v>4004</v>
      </c>
      <c r="E110" s="197"/>
      <c r="F110" s="197"/>
      <c r="G110" s="197"/>
      <c r="H110" s="197"/>
      <c r="I110" s="197"/>
      <c r="J110" s="198">
        <f>J254</f>
        <v>0</v>
      </c>
      <c r="K110" s="134"/>
      <c r="L110" s="199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89"/>
      <c r="C111" s="190"/>
      <c r="D111" s="191" t="s">
        <v>3699</v>
      </c>
      <c r="E111" s="192"/>
      <c r="F111" s="192"/>
      <c r="G111" s="192"/>
      <c r="H111" s="192"/>
      <c r="I111" s="192"/>
      <c r="J111" s="193">
        <f>J258</f>
        <v>0</v>
      </c>
      <c r="K111" s="190"/>
      <c r="L111" s="194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95"/>
      <c r="C112" s="134"/>
      <c r="D112" s="196" t="s">
        <v>4005</v>
      </c>
      <c r="E112" s="197"/>
      <c r="F112" s="197"/>
      <c r="G112" s="197"/>
      <c r="H112" s="197"/>
      <c r="I112" s="197"/>
      <c r="J112" s="198">
        <f>J259</f>
        <v>0</v>
      </c>
      <c r="K112" s="134"/>
      <c r="L112" s="19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5"/>
      <c r="C113" s="134"/>
      <c r="D113" s="196" t="s">
        <v>4006</v>
      </c>
      <c r="E113" s="197"/>
      <c r="F113" s="197"/>
      <c r="G113" s="197"/>
      <c r="H113" s="197"/>
      <c r="I113" s="197"/>
      <c r="J113" s="198">
        <f>J261</f>
        <v>0</v>
      </c>
      <c r="K113" s="134"/>
      <c r="L113" s="19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5"/>
      <c r="C114" s="134"/>
      <c r="D114" s="196" t="s">
        <v>4007</v>
      </c>
      <c r="E114" s="197"/>
      <c r="F114" s="197"/>
      <c r="G114" s="197"/>
      <c r="H114" s="197"/>
      <c r="I114" s="197"/>
      <c r="J114" s="198">
        <f>J263</f>
        <v>0</v>
      </c>
      <c r="K114" s="134"/>
      <c r="L114" s="199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2" customFormat="1" ht="21.84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67"/>
      <c r="C116" s="68"/>
      <c r="D116" s="68"/>
      <c r="E116" s="68"/>
      <c r="F116" s="68"/>
      <c r="G116" s="68"/>
      <c r="H116" s="68"/>
      <c r="I116" s="68"/>
      <c r="J116" s="68"/>
      <c r="K116" s="68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20" s="2" customFormat="1" ht="6.96" customHeight="1">
      <c r="A120" s="39"/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24.96" customHeight="1">
      <c r="A121" s="39"/>
      <c r="B121" s="40"/>
      <c r="C121" s="24" t="s">
        <v>190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16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184" t="str">
        <f>E7</f>
        <v>Požární stanice pro jednotku dobrovolných hasičů Turnov</v>
      </c>
      <c r="F124" s="33"/>
      <c r="G124" s="33"/>
      <c r="H124" s="33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" customFormat="1" ht="12" customHeight="1">
      <c r="B125" s="22"/>
      <c r="C125" s="33" t="s">
        <v>129</v>
      </c>
      <c r="D125" s="23"/>
      <c r="E125" s="23"/>
      <c r="F125" s="23"/>
      <c r="G125" s="23"/>
      <c r="H125" s="23"/>
      <c r="I125" s="23"/>
      <c r="J125" s="23"/>
      <c r="K125" s="23"/>
      <c r="L125" s="21"/>
    </row>
    <row r="126" s="2" customFormat="1" ht="16.5" customHeight="1">
      <c r="A126" s="39"/>
      <c r="B126" s="40"/>
      <c r="C126" s="41"/>
      <c r="D126" s="41"/>
      <c r="E126" s="184" t="s">
        <v>130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131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6.5" customHeight="1">
      <c r="A128" s="39"/>
      <c r="B128" s="40"/>
      <c r="C128" s="41"/>
      <c r="D128" s="41"/>
      <c r="E128" s="77" t="str">
        <f>E11</f>
        <v>D1.01.4c2 - FVE a hromosvod</v>
      </c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20</v>
      </c>
      <c r="D130" s="41"/>
      <c r="E130" s="41"/>
      <c r="F130" s="28" t="str">
        <f>F14</f>
        <v>Turnov</v>
      </c>
      <c r="G130" s="41"/>
      <c r="H130" s="41"/>
      <c r="I130" s="33" t="s">
        <v>22</v>
      </c>
      <c r="J130" s="80" t="str">
        <f>IF(J14="","",J14)</f>
        <v>12. 5. 2025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24</v>
      </c>
      <c r="D132" s="41"/>
      <c r="E132" s="41"/>
      <c r="F132" s="28" t="str">
        <f>E17</f>
        <v>Město Turnov</v>
      </c>
      <c r="G132" s="41"/>
      <c r="H132" s="41"/>
      <c r="I132" s="33" t="s">
        <v>30</v>
      </c>
      <c r="J132" s="37" t="str">
        <f>E23</f>
        <v>Jan Hošek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28</v>
      </c>
      <c r="D133" s="41"/>
      <c r="E133" s="41"/>
      <c r="F133" s="28" t="str">
        <f>IF(E20="","",E20)</f>
        <v>Vyplň údaj</v>
      </c>
      <c r="G133" s="41"/>
      <c r="H133" s="41"/>
      <c r="I133" s="33" t="s">
        <v>33</v>
      </c>
      <c r="J133" s="37" t="str">
        <f>E26</f>
        <v>Ing. Pour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0.32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11" customFormat="1" ht="29.28" customHeight="1">
      <c r="A135" s="200"/>
      <c r="B135" s="201"/>
      <c r="C135" s="202" t="s">
        <v>191</v>
      </c>
      <c r="D135" s="203" t="s">
        <v>61</v>
      </c>
      <c r="E135" s="203" t="s">
        <v>57</v>
      </c>
      <c r="F135" s="203" t="s">
        <v>58</v>
      </c>
      <c r="G135" s="203" t="s">
        <v>192</v>
      </c>
      <c r="H135" s="203" t="s">
        <v>193</v>
      </c>
      <c r="I135" s="203" t="s">
        <v>194</v>
      </c>
      <c r="J135" s="203" t="s">
        <v>135</v>
      </c>
      <c r="K135" s="204" t="s">
        <v>195</v>
      </c>
      <c r="L135" s="205"/>
      <c r="M135" s="101" t="s">
        <v>1</v>
      </c>
      <c r="N135" s="102" t="s">
        <v>40</v>
      </c>
      <c r="O135" s="102" t="s">
        <v>196</v>
      </c>
      <c r="P135" s="102" t="s">
        <v>197</v>
      </c>
      <c r="Q135" s="102" t="s">
        <v>198</v>
      </c>
      <c r="R135" s="102" t="s">
        <v>199</v>
      </c>
      <c r="S135" s="102" t="s">
        <v>200</v>
      </c>
      <c r="T135" s="103" t="s">
        <v>201</v>
      </c>
      <c r="U135" s="200"/>
      <c r="V135" s="200"/>
      <c r="W135" s="200"/>
      <c r="X135" s="200"/>
      <c r="Y135" s="200"/>
      <c r="Z135" s="200"/>
      <c r="AA135" s="200"/>
      <c r="AB135" s="200"/>
      <c r="AC135" s="200"/>
      <c r="AD135" s="200"/>
      <c r="AE135" s="200"/>
    </row>
    <row r="136" s="2" customFormat="1" ht="22.8" customHeight="1">
      <c r="A136" s="39"/>
      <c r="B136" s="40"/>
      <c r="C136" s="108" t="s">
        <v>202</v>
      </c>
      <c r="D136" s="41"/>
      <c r="E136" s="41"/>
      <c r="F136" s="41"/>
      <c r="G136" s="41"/>
      <c r="H136" s="41"/>
      <c r="I136" s="41"/>
      <c r="J136" s="206">
        <f>BK136</f>
        <v>0</v>
      </c>
      <c r="K136" s="41"/>
      <c r="L136" s="45"/>
      <c r="M136" s="104"/>
      <c r="N136" s="207"/>
      <c r="O136" s="105"/>
      <c r="P136" s="208">
        <f>P137+P145+P258</f>
        <v>0</v>
      </c>
      <c r="Q136" s="105"/>
      <c r="R136" s="208">
        <f>R137+R145+R258</f>
        <v>0</v>
      </c>
      <c r="S136" s="105"/>
      <c r="T136" s="209">
        <f>T137+T145+T258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75</v>
      </c>
      <c r="AU136" s="18" t="s">
        <v>137</v>
      </c>
      <c r="BK136" s="210">
        <f>BK137+BK145+BK258</f>
        <v>0</v>
      </c>
    </row>
    <row r="137" s="12" customFormat="1" ht="25.92" customHeight="1">
      <c r="A137" s="12"/>
      <c r="B137" s="211"/>
      <c r="C137" s="212"/>
      <c r="D137" s="213" t="s">
        <v>75</v>
      </c>
      <c r="E137" s="214" t="s">
        <v>203</v>
      </c>
      <c r="F137" s="214" t="s">
        <v>204</v>
      </c>
      <c r="G137" s="212"/>
      <c r="H137" s="212"/>
      <c r="I137" s="215"/>
      <c r="J137" s="216">
        <f>BK137</f>
        <v>0</v>
      </c>
      <c r="K137" s="212"/>
      <c r="L137" s="217"/>
      <c r="M137" s="218"/>
      <c r="N137" s="219"/>
      <c r="O137" s="219"/>
      <c r="P137" s="220">
        <f>P138+P144</f>
        <v>0</v>
      </c>
      <c r="Q137" s="219"/>
      <c r="R137" s="220">
        <f>R138+R144</f>
        <v>0</v>
      </c>
      <c r="S137" s="219"/>
      <c r="T137" s="221">
        <f>T138+T144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2" t="s">
        <v>83</v>
      </c>
      <c r="AT137" s="223" t="s">
        <v>75</v>
      </c>
      <c r="AU137" s="223" t="s">
        <v>76</v>
      </c>
      <c r="AY137" s="222" t="s">
        <v>205</v>
      </c>
      <c r="BK137" s="224">
        <f>BK138+BK144</f>
        <v>0</v>
      </c>
    </row>
    <row r="138" s="12" customFormat="1" ht="22.8" customHeight="1">
      <c r="A138" s="12"/>
      <c r="B138" s="211"/>
      <c r="C138" s="212"/>
      <c r="D138" s="213" t="s">
        <v>75</v>
      </c>
      <c r="E138" s="225" t="s">
        <v>282</v>
      </c>
      <c r="F138" s="225" t="s">
        <v>1293</v>
      </c>
      <c r="G138" s="212"/>
      <c r="H138" s="212"/>
      <c r="I138" s="215"/>
      <c r="J138" s="226">
        <f>BK138</f>
        <v>0</v>
      </c>
      <c r="K138" s="212"/>
      <c r="L138" s="217"/>
      <c r="M138" s="218"/>
      <c r="N138" s="219"/>
      <c r="O138" s="219"/>
      <c r="P138" s="220">
        <f>SUM(P139:P143)</f>
        <v>0</v>
      </c>
      <c r="Q138" s="219"/>
      <c r="R138" s="220">
        <f>SUM(R139:R143)</f>
        <v>0</v>
      </c>
      <c r="S138" s="219"/>
      <c r="T138" s="221">
        <f>SUM(T139:T143)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2" t="s">
        <v>83</v>
      </c>
      <c r="AT138" s="223" t="s">
        <v>75</v>
      </c>
      <c r="AU138" s="223" t="s">
        <v>83</v>
      </c>
      <c r="AY138" s="222" t="s">
        <v>205</v>
      </c>
      <c r="BK138" s="224">
        <f>SUM(BK139:BK143)</f>
        <v>0</v>
      </c>
    </row>
    <row r="139" s="2" customFormat="1" ht="24.15" customHeight="1">
      <c r="A139" s="39"/>
      <c r="B139" s="40"/>
      <c r="C139" s="227" t="s">
        <v>83</v>
      </c>
      <c r="D139" s="227" t="s">
        <v>208</v>
      </c>
      <c r="E139" s="228" t="s">
        <v>4008</v>
      </c>
      <c r="F139" s="229" t="s">
        <v>4009</v>
      </c>
      <c r="G139" s="230" t="s">
        <v>547</v>
      </c>
      <c r="H139" s="231">
        <v>1</v>
      </c>
      <c r="I139" s="232"/>
      <c r="J139" s="233">
        <f>ROUND(I139*H139,2)</f>
        <v>0</v>
      </c>
      <c r="K139" s="229" t="s">
        <v>1</v>
      </c>
      <c r="L139" s="45"/>
      <c r="M139" s="234" t="s">
        <v>1</v>
      </c>
      <c r="N139" s="235" t="s">
        <v>41</v>
      </c>
      <c r="O139" s="92"/>
      <c r="P139" s="236">
        <f>O139*H139</f>
        <v>0</v>
      </c>
      <c r="Q139" s="236">
        <v>0</v>
      </c>
      <c r="R139" s="236">
        <f>Q139*H139</f>
        <v>0</v>
      </c>
      <c r="S139" s="236">
        <v>0</v>
      </c>
      <c r="T139" s="237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8" t="s">
        <v>213</v>
      </c>
      <c r="AT139" s="238" t="s">
        <v>208</v>
      </c>
      <c r="AU139" s="238" t="s">
        <v>85</v>
      </c>
      <c r="AY139" s="18" t="s">
        <v>205</v>
      </c>
      <c r="BE139" s="239">
        <f>IF(N139="základní",J139,0)</f>
        <v>0</v>
      </c>
      <c r="BF139" s="239">
        <f>IF(N139="snížená",J139,0)</f>
        <v>0</v>
      </c>
      <c r="BG139" s="239">
        <f>IF(N139="zákl. přenesená",J139,0)</f>
        <v>0</v>
      </c>
      <c r="BH139" s="239">
        <f>IF(N139="sníž. přenesená",J139,0)</f>
        <v>0</v>
      </c>
      <c r="BI139" s="239">
        <f>IF(N139="nulová",J139,0)</f>
        <v>0</v>
      </c>
      <c r="BJ139" s="18" t="s">
        <v>83</v>
      </c>
      <c r="BK139" s="239">
        <f>ROUND(I139*H139,2)</f>
        <v>0</v>
      </c>
      <c r="BL139" s="18" t="s">
        <v>213</v>
      </c>
      <c r="BM139" s="238" t="s">
        <v>85</v>
      </c>
    </row>
    <row r="140" s="2" customFormat="1" ht="24.15" customHeight="1">
      <c r="A140" s="39"/>
      <c r="B140" s="40"/>
      <c r="C140" s="227" t="s">
        <v>85</v>
      </c>
      <c r="D140" s="227" t="s">
        <v>208</v>
      </c>
      <c r="E140" s="228" t="s">
        <v>4319</v>
      </c>
      <c r="F140" s="229" t="s">
        <v>4320</v>
      </c>
      <c r="G140" s="230" t="s">
        <v>547</v>
      </c>
      <c r="H140" s="231">
        <v>2</v>
      </c>
      <c r="I140" s="232"/>
      <c r="J140" s="233">
        <f>ROUND(I140*H140,2)</f>
        <v>0</v>
      </c>
      <c r="K140" s="229" t="s">
        <v>1</v>
      </c>
      <c r="L140" s="45"/>
      <c r="M140" s="234" t="s">
        <v>1</v>
      </c>
      <c r="N140" s="235" t="s">
        <v>41</v>
      </c>
      <c r="O140" s="92"/>
      <c r="P140" s="236">
        <f>O140*H140</f>
        <v>0</v>
      </c>
      <c r="Q140" s="236">
        <v>0</v>
      </c>
      <c r="R140" s="236">
        <f>Q140*H140</f>
        <v>0</v>
      </c>
      <c r="S140" s="236">
        <v>0</v>
      </c>
      <c r="T140" s="237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8" t="s">
        <v>213</v>
      </c>
      <c r="AT140" s="238" t="s">
        <v>208</v>
      </c>
      <c r="AU140" s="238" t="s">
        <v>85</v>
      </c>
      <c r="AY140" s="18" t="s">
        <v>205</v>
      </c>
      <c r="BE140" s="239">
        <f>IF(N140="základní",J140,0)</f>
        <v>0</v>
      </c>
      <c r="BF140" s="239">
        <f>IF(N140="snížená",J140,0)</f>
        <v>0</v>
      </c>
      <c r="BG140" s="239">
        <f>IF(N140="zákl. přenesená",J140,0)</f>
        <v>0</v>
      </c>
      <c r="BH140" s="239">
        <f>IF(N140="sníž. přenesená",J140,0)</f>
        <v>0</v>
      </c>
      <c r="BI140" s="239">
        <f>IF(N140="nulová",J140,0)</f>
        <v>0</v>
      </c>
      <c r="BJ140" s="18" t="s">
        <v>83</v>
      </c>
      <c r="BK140" s="239">
        <f>ROUND(I140*H140,2)</f>
        <v>0</v>
      </c>
      <c r="BL140" s="18" t="s">
        <v>213</v>
      </c>
      <c r="BM140" s="238" t="s">
        <v>213</v>
      </c>
    </row>
    <row r="141" s="2" customFormat="1" ht="24.15" customHeight="1">
      <c r="A141" s="39"/>
      <c r="B141" s="40"/>
      <c r="C141" s="227" t="s">
        <v>214</v>
      </c>
      <c r="D141" s="227" t="s">
        <v>208</v>
      </c>
      <c r="E141" s="228" t="s">
        <v>4010</v>
      </c>
      <c r="F141" s="229" t="s">
        <v>4011</v>
      </c>
      <c r="G141" s="230" t="s">
        <v>547</v>
      </c>
      <c r="H141" s="231">
        <v>6</v>
      </c>
      <c r="I141" s="232"/>
      <c r="J141" s="233">
        <f>ROUND(I141*H141,2)</f>
        <v>0</v>
      </c>
      <c r="K141" s="229" t="s">
        <v>1</v>
      </c>
      <c r="L141" s="45"/>
      <c r="M141" s="234" t="s">
        <v>1</v>
      </c>
      <c r="N141" s="235" t="s">
        <v>41</v>
      </c>
      <c r="O141" s="92"/>
      <c r="P141" s="236">
        <f>O141*H141</f>
        <v>0</v>
      </c>
      <c r="Q141" s="236">
        <v>0</v>
      </c>
      <c r="R141" s="236">
        <f>Q141*H141</f>
        <v>0</v>
      </c>
      <c r="S141" s="236">
        <v>0</v>
      </c>
      <c r="T141" s="237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8" t="s">
        <v>213</v>
      </c>
      <c r="AT141" s="238" t="s">
        <v>208</v>
      </c>
      <c r="AU141" s="238" t="s">
        <v>85</v>
      </c>
      <c r="AY141" s="18" t="s">
        <v>205</v>
      </c>
      <c r="BE141" s="239">
        <f>IF(N141="základní",J141,0)</f>
        <v>0</v>
      </c>
      <c r="BF141" s="239">
        <f>IF(N141="snížená",J141,0)</f>
        <v>0</v>
      </c>
      <c r="BG141" s="239">
        <f>IF(N141="zákl. přenesená",J141,0)</f>
        <v>0</v>
      </c>
      <c r="BH141" s="239">
        <f>IF(N141="sníž. přenesená",J141,0)</f>
        <v>0</v>
      </c>
      <c r="BI141" s="239">
        <f>IF(N141="nulová",J141,0)</f>
        <v>0</v>
      </c>
      <c r="BJ141" s="18" t="s">
        <v>83</v>
      </c>
      <c r="BK141" s="239">
        <f>ROUND(I141*H141,2)</f>
        <v>0</v>
      </c>
      <c r="BL141" s="18" t="s">
        <v>213</v>
      </c>
      <c r="BM141" s="238" t="s">
        <v>260</v>
      </c>
    </row>
    <row r="142" s="2" customFormat="1" ht="21.75" customHeight="1">
      <c r="A142" s="39"/>
      <c r="B142" s="40"/>
      <c r="C142" s="227" t="s">
        <v>213</v>
      </c>
      <c r="D142" s="227" t="s">
        <v>208</v>
      </c>
      <c r="E142" s="228" t="s">
        <v>4012</v>
      </c>
      <c r="F142" s="229" t="s">
        <v>4013</v>
      </c>
      <c r="G142" s="230" t="s">
        <v>255</v>
      </c>
      <c r="H142" s="231">
        <v>3</v>
      </c>
      <c r="I142" s="232"/>
      <c r="J142" s="233">
        <f>ROUND(I142*H142,2)</f>
        <v>0</v>
      </c>
      <c r="K142" s="229" t="s">
        <v>1</v>
      </c>
      <c r="L142" s="45"/>
      <c r="M142" s="234" t="s">
        <v>1</v>
      </c>
      <c r="N142" s="235" t="s">
        <v>41</v>
      </c>
      <c r="O142" s="92"/>
      <c r="P142" s="236">
        <f>O142*H142</f>
        <v>0</v>
      </c>
      <c r="Q142" s="236">
        <v>0</v>
      </c>
      <c r="R142" s="236">
        <f>Q142*H142</f>
        <v>0</v>
      </c>
      <c r="S142" s="236">
        <v>0</v>
      </c>
      <c r="T142" s="237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8" t="s">
        <v>213</v>
      </c>
      <c r="AT142" s="238" t="s">
        <v>208</v>
      </c>
      <c r="AU142" s="238" t="s">
        <v>85</v>
      </c>
      <c r="AY142" s="18" t="s">
        <v>205</v>
      </c>
      <c r="BE142" s="239">
        <f>IF(N142="základní",J142,0)</f>
        <v>0</v>
      </c>
      <c r="BF142" s="239">
        <f>IF(N142="snížená",J142,0)</f>
        <v>0</v>
      </c>
      <c r="BG142" s="239">
        <f>IF(N142="zákl. přenesená",J142,0)</f>
        <v>0</v>
      </c>
      <c r="BH142" s="239">
        <f>IF(N142="sníž. přenesená",J142,0)</f>
        <v>0</v>
      </c>
      <c r="BI142" s="239">
        <f>IF(N142="nulová",J142,0)</f>
        <v>0</v>
      </c>
      <c r="BJ142" s="18" t="s">
        <v>83</v>
      </c>
      <c r="BK142" s="239">
        <f>ROUND(I142*H142,2)</f>
        <v>0</v>
      </c>
      <c r="BL142" s="18" t="s">
        <v>213</v>
      </c>
      <c r="BM142" s="238" t="s">
        <v>276</v>
      </c>
    </row>
    <row r="143" s="2" customFormat="1" ht="21.75" customHeight="1">
      <c r="A143" s="39"/>
      <c r="B143" s="40"/>
      <c r="C143" s="227" t="s">
        <v>252</v>
      </c>
      <c r="D143" s="227" t="s">
        <v>208</v>
      </c>
      <c r="E143" s="228" t="s">
        <v>4014</v>
      </c>
      <c r="F143" s="229" t="s">
        <v>4015</v>
      </c>
      <c r="G143" s="230" t="s">
        <v>255</v>
      </c>
      <c r="H143" s="231">
        <v>3</v>
      </c>
      <c r="I143" s="232"/>
      <c r="J143" s="233">
        <f>ROUND(I143*H143,2)</f>
        <v>0</v>
      </c>
      <c r="K143" s="229" t="s">
        <v>1</v>
      </c>
      <c r="L143" s="45"/>
      <c r="M143" s="234" t="s">
        <v>1</v>
      </c>
      <c r="N143" s="235" t="s">
        <v>41</v>
      </c>
      <c r="O143" s="92"/>
      <c r="P143" s="236">
        <f>O143*H143</f>
        <v>0</v>
      </c>
      <c r="Q143" s="236">
        <v>0</v>
      </c>
      <c r="R143" s="236">
        <f>Q143*H143</f>
        <v>0</v>
      </c>
      <c r="S143" s="236">
        <v>0</v>
      </c>
      <c r="T143" s="237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8" t="s">
        <v>213</v>
      </c>
      <c r="AT143" s="238" t="s">
        <v>208</v>
      </c>
      <c r="AU143" s="238" t="s">
        <v>85</v>
      </c>
      <c r="AY143" s="18" t="s">
        <v>205</v>
      </c>
      <c r="BE143" s="239">
        <f>IF(N143="základní",J143,0)</f>
        <v>0</v>
      </c>
      <c r="BF143" s="239">
        <f>IF(N143="snížená",J143,0)</f>
        <v>0</v>
      </c>
      <c r="BG143" s="239">
        <f>IF(N143="zákl. přenesená",J143,0)</f>
        <v>0</v>
      </c>
      <c r="BH143" s="239">
        <f>IF(N143="sníž. přenesená",J143,0)</f>
        <v>0</v>
      </c>
      <c r="BI143" s="239">
        <f>IF(N143="nulová",J143,0)</f>
        <v>0</v>
      </c>
      <c r="BJ143" s="18" t="s">
        <v>83</v>
      </c>
      <c r="BK143" s="239">
        <f>ROUND(I143*H143,2)</f>
        <v>0</v>
      </c>
      <c r="BL143" s="18" t="s">
        <v>213</v>
      </c>
      <c r="BM143" s="238" t="s">
        <v>297</v>
      </c>
    </row>
    <row r="144" s="12" customFormat="1" ht="22.8" customHeight="1">
      <c r="A144" s="12"/>
      <c r="B144" s="211"/>
      <c r="C144" s="212"/>
      <c r="D144" s="213" t="s">
        <v>75</v>
      </c>
      <c r="E144" s="225" t="s">
        <v>4016</v>
      </c>
      <c r="F144" s="225" t="s">
        <v>1</v>
      </c>
      <c r="G144" s="212"/>
      <c r="H144" s="212"/>
      <c r="I144" s="215"/>
      <c r="J144" s="226">
        <f>BK144</f>
        <v>0</v>
      </c>
      <c r="K144" s="212"/>
      <c r="L144" s="217"/>
      <c r="M144" s="218"/>
      <c r="N144" s="219"/>
      <c r="O144" s="219"/>
      <c r="P144" s="220">
        <v>0</v>
      </c>
      <c r="Q144" s="219"/>
      <c r="R144" s="220">
        <v>0</v>
      </c>
      <c r="S144" s="219"/>
      <c r="T144" s="221"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2" t="s">
        <v>83</v>
      </c>
      <c r="AT144" s="223" t="s">
        <v>75</v>
      </c>
      <c r="AU144" s="223" t="s">
        <v>83</v>
      </c>
      <c r="AY144" s="222" t="s">
        <v>205</v>
      </c>
      <c r="BK144" s="224">
        <v>0</v>
      </c>
    </row>
    <row r="145" s="12" customFormat="1" ht="25.92" customHeight="1">
      <c r="A145" s="12"/>
      <c r="B145" s="211"/>
      <c r="C145" s="212"/>
      <c r="D145" s="213" t="s">
        <v>75</v>
      </c>
      <c r="E145" s="214" t="s">
        <v>1610</v>
      </c>
      <c r="F145" s="214" t="s">
        <v>1611</v>
      </c>
      <c r="G145" s="212"/>
      <c r="H145" s="212"/>
      <c r="I145" s="215"/>
      <c r="J145" s="216">
        <f>BK145</f>
        <v>0</v>
      </c>
      <c r="K145" s="212"/>
      <c r="L145" s="217"/>
      <c r="M145" s="218"/>
      <c r="N145" s="219"/>
      <c r="O145" s="219"/>
      <c r="P145" s="220">
        <f>P146+P148+P161+P191+P202+P211+P253+P254</f>
        <v>0</v>
      </c>
      <c r="Q145" s="219"/>
      <c r="R145" s="220">
        <f>R146+R148+R161+R191+R202+R211+R253+R254</f>
        <v>0</v>
      </c>
      <c r="S145" s="219"/>
      <c r="T145" s="221">
        <f>T146+T148+T161+T191+T202+T211+T253+T254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2" t="s">
        <v>85</v>
      </c>
      <c r="AT145" s="223" t="s">
        <v>75</v>
      </c>
      <c r="AU145" s="223" t="s">
        <v>76</v>
      </c>
      <c r="AY145" s="222" t="s">
        <v>205</v>
      </c>
      <c r="BK145" s="224">
        <f>BK146+BK148+BK161+BK191+BK202+BK211+BK253+BK254</f>
        <v>0</v>
      </c>
    </row>
    <row r="146" s="12" customFormat="1" ht="22.8" customHeight="1">
      <c r="A146" s="12"/>
      <c r="B146" s="211"/>
      <c r="C146" s="212"/>
      <c r="D146" s="213" t="s">
        <v>75</v>
      </c>
      <c r="E146" s="225" t="s">
        <v>4017</v>
      </c>
      <c r="F146" s="225" t="s">
        <v>4018</v>
      </c>
      <c r="G146" s="212"/>
      <c r="H146" s="212"/>
      <c r="I146" s="215"/>
      <c r="J146" s="226">
        <f>BK146</f>
        <v>0</v>
      </c>
      <c r="K146" s="212"/>
      <c r="L146" s="217"/>
      <c r="M146" s="218"/>
      <c r="N146" s="219"/>
      <c r="O146" s="219"/>
      <c r="P146" s="220">
        <f>P147</f>
        <v>0</v>
      </c>
      <c r="Q146" s="219"/>
      <c r="R146" s="220">
        <f>R147</f>
        <v>0</v>
      </c>
      <c r="S146" s="219"/>
      <c r="T146" s="221">
        <f>T147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2" t="s">
        <v>85</v>
      </c>
      <c r="AT146" s="223" t="s">
        <v>75</v>
      </c>
      <c r="AU146" s="223" t="s">
        <v>83</v>
      </c>
      <c r="AY146" s="222" t="s">
        <v>205</v>
      </c>
      <c r="BK146" s="224">
        <f>BK147</f>
        <v>0</v>
      </c>
    </row>
    <row r="147" s="2" customFormat="1" ht="24.15" customHeight="1">
      <c r="A147" s="39"/>
      <c r="B147" s="40"/>
      <c r="C147" s="227" t="s">
        <v>260</v>
      </c>
      <c r="D147" s="227" t="s">
        <v>208</v>
      </c>
      <c r="E147" s="228" t="s">
        <v>4019</v>
      </c>
      <c r="F147" s="229" t="s">
        <v>4321</v>
      </c>
      <c r="G147" s="230" t="s">
        <v>547</v>
      </c>
      <c r="H147" s="231">
        <v>1</v>
      </c>
      <c r="I147" s="232"/>
      <c r="J147" s="233">
        <f>ROUND(I147*H147,2)</f>
        <v>0</v>
      </c>
      <c r="K147" s="229" t="s">
        <v>1</v>
      </c>
      <c r="L147" s="45"/>
      <c r="M147" s="234" t="s">
        <v>1</v>
      </c>
      <c r="N147" s="235" t="s">
        <v>41</v>
      </c>
      <c r="O147" s="92"/>
      <c r="P147" s="236">
        <f>O147*H147</f>
        <v>0</v>
      </c>
      <c r="Q147" s="236">
        <v>0</v>
      </c>
      <c r="R147" s="236">
        <f>Q147*H147</f>
        <v>0</v>
      </c>
      <c r="S147" s="236">
        <v>0</v>
      </c>
      <c r="T147" s="237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8" t="s">
        <v>303</v>
      </c>
      <c r="AT147" s="238" t="s">
        <v>208</v>
      </c>
      <c r="AU147" s="238" t="s">
        <v>85</v>
      </c>
      <c r="AY147" s="18" t="s">
        <v>205</v>
      </c>
      <c r="BE147" s="239">
        <f>IF(N147="základní",J147,0)</f>
        <v>0</v>
      </c>
      <c r="BF147" s="239">
        <f>IF(N147="snížená",J147,0)</f>
        <v>0</v>
      </c>
      <c r="BG147" s="239">
        <f>IF(N147="zákl. přenesená",J147,0)</f>
        <v>0</v>
      </c>
      <c r="BH147" s="239">
        <f>IF(N147="sníž. přenesená",J147,0)</f>
        <v>0</v>
      </c>
      <c r="BI147" s="239">
        <f>IF(N147="nulová",J147,0)</f>
        <v>0</v>
      </c>
      <c r="BJ147" s="18" t="s">
        <v>83</v>
      </c>
      <c r="BK147" s="239">
        <f>ROUND(I147*H147,2)</f>
        <v>0</v>
      </c>
      <c r="BL147" s="18" t="s">
        <v>303</v>
      </c>
      <c r="BM147" s="238" t="s">
        <v>8</v>
      </c>
    </row>
    <row r="148" s="12" customFormat="1" ht="22.8" customHeight="1">
      <c r="A148" s="12"/>
      <c r="B148" s="211"/>
      <c r="C148" s="212"/>
      <c r="D148" s="213" t="s">
        <v>75</v>
      </c>
      <c r="E148" s="225" t="s">
        <v>4021</v>
      </c>
      <c r="F148" s="225" t="s">
        <v>4022</v>
      </c>
      <c r="G148" s="212"/>
      <c r="H148" s="212"/>
      <c r="I148" s="215"/>
      <c r="J148" s="226">
        <f>BK148</f>
        <v>0</v>
      </c>
      <c r="K148" s="212"/>
      <c r="L148" s="217"/>
      <c r="M148" s="218"/>
      <c r="N148" s="219"/>
      <c r="O148" s="219"/>
      <c r="P148" s="220">
        <f>SUM(P149:P160)</f>
        <v>0</v>
      </c>
      <c r="Q148" s="219"/>
      <c r="R148" s="220">
        <f>SUM(R149:R160)</f>
        <v>0</v>
      </c>
      <c r="S148" s="219"/>
      <c r="T148" s="221">
        <f>SUM(T149:T160)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2" t="s">
        <v>85</v>
      </c>
      <c r="AT148" s="223" t="s">
        <v>75</v>
      </c>
      <c r="AU148" s="223" t="s">
        <v>83</v>
      </c>
      <c r="AY148" s="222" t="s">
        <v>205</v>
      </c>
      <c r="BK148" s="224">
        <f>SUM(BK149:BK160)</f>
        <v>0</v>
      </c>
    </row>
    <row r="149" s="2" customFormat="1" ht="16.5" customHeight="1">
      <c r="A149" s="39"/>
      <c r="B149" s="40"/>
      <c r="C149" s="227" t="s">
        <v>270</v>
      </c>
      <c r="D149" s="227" t="s">
        <v>208</v>
      </c>
      <c r="E149" s="228" t="s">
        <v>4023</v>
      </c>
      <c r="F149" s="229" t="s">
        <v>4024</v>
      </c>
      <c r="G149" s="230" t="s">
        <v>3753</v>
      </c>
      <c r="H149" s="231">
        <v>36</v>
      </c>
      <c r="I149" s="232"/>
      <c r="J149" s="233">
        <f>ROUND(I149*H149,2)</f>
        <v>0</v>
      </c>
      <c r="K149" s="229" t="s">
        <v>1</v>
      </c>
      <c r="L149" s="45"/>
      <c r="M149" s="234" t="s">
        <v>1</v>
      </c>
      <c r="N149" s="235" t="s">
        <v>41</v>
      </c>
      <c r="O149" s="92"/>
      <c r="P149" s="236">
        <f>O149*H149</f>
        <v>0</v>
      </c>
      <c r="Q149" s="236">
        <v>0</v>
      </c>
      <c r="R149" s="236">
        <f>Q149*H149</f>
        <v>0</v>
      </c>
      <c r="S149" s="236">
        <v>0</v>
      </c>
      <c r="T149" s="237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8" t="s">
        <v>303</v>
      </c>
      <c r="AT149" s="238" t="s">
        <v>208</v>
      </c>
      <c r="AU149" s="238" t="s">
        <v>85</v>
      </c>
      <c r="AY149" s="18" t="s">
        <v>205</v>
      </c>
      <c r="BE149" s="239">
        <f>IF(N149="základní",J149,0)</f>
        <v>0</v>
      </c>
      <c r="BF149" s="239">
        <f>IF(N149="snížená",J149,0)</f>
        <v>0</v>
      </c>
      <c r="BG149" s="239">
        <f>IF(N149="zákl. přenesená",J149,0)</f>
        <v>0</v>
      </c>
      <c r="BH149" s="239">
        <f>IF(N149="sníž. přenesená",J149,0)</f>
        <v>0</v>
      </c>
      <c r="BI149" s="239">
        <f>IF(N149="nulová",J149,0)</f>
        <v>0</v>
      </c>
      <c r="BJ149" s="18" t="s">
        <v>83</v>
      </c>
      <c r="BK149" s="239">
        <f>ROUND(I149*H149,2)</f>
        <v>0</v>
      </c>
      <c r="BL149" s="18" t="s">
        <v>303</v>
      </c>
      <c r="BM149" s="238" t="s">
        <v>333</v>
      </c>
    </row>
    <row r="150" s="2" customFormat="1" ht="24.15" customHeight="1">
      <c r="A150" s="39"/>
      <c r="B150" s="40"/>
      <c r="C150" s="289" t="s">
        <v>276</v>
      </c>
      <c r="D150" s="289" t="s">
        <v>386</v>
      </c>
      <c r="E150" s="290" t="s">
        <v>4322</v>
      </c>
      <c r="F150" s="291" t="s">
        <v>4323</v>
      </c>
      <c r="G150" s="292" t="s">
        <v>3753</v>
      </c>
      <c r="H150" s="293">
        <v>1</v>
      </c>
      <c r="I150" s="294"/>
      <c r="J150" s="295">
        <f>ROUND(I150*H150,2)</f>
        <v>0</v>
      </c>
      <c r="K150" s="291" t="s">
        <v>1</v>
      </c>
      <c r="L150" s="296"/>
      <c r="M150" s="297" t="s">
        <v>1</v>
      </c>
      <c r="N150" s="298" t="s">
        <v>41</v>
      </c>
      <c r="O150" s="92"/>
      <c r="P150" s="236">
        <f>O150*H150</f>
        <v>0</v>
      </c>
      <c r="Q150" s="236">
        <v>0</v>
      </c>
      <c r="R150" s="236">
        <f>Q150*H150</f>
        <v>0</v>
      </c>
      <c r="S150" s="236">
        <v>0</v>
      </c>
      <c r="T150" s="237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8" t="s">
        <v>473</v>
      </c>
      <c r="AT150" s="238" t="s">
        <v>386</v>
      </c>
      <c r="AU150" s="238" t="s">
        <v>85</v>
      </c>
      <c r="AY150" s="18" t="s">
        <v>205</v>
      </c>
      <c r="BE150" s="239">
        <f>IF(N150="základní",J150,0)</f>
        <v>0</v>
      </c>
      <c r="BF150" s="239">
        <f>IF(N150="snížená",J150,0)</f>
        <v>0</v>
      </c>
      <c r="BG150" s="239">
        <f>IF(N150="zákl. přenesená",J150,0)</f>
        <v>0</v>
      </c>
      <c r="BH150" s="239">
        <f>IF(N150="sníž. přenesená",J150,0)</f>
        <v>0</v>
      </c>
      <c r="BI150" s="239">
        <f>IF(N150="nulová",J150,0)</f>
        <v>0</v>
      </c>
      <c r="BJ150" s="18" t="s">
        <v>83</v>
      </c>
      <c r="BK150" s="239">
        <f>ROUND(I150*H150,2)</f>
        <v>0</v>
      </c>
      <c r="BL150" s="18" t="s">
        <v>303</v>
      </c>
      <c r="BM150" s="238" t="s">
        <v>303</v>
      </c>
    </row>
    <row r="151" s="2" customFormat="1" ht="16.5" customHeight="1">
      <c r="A151" s="39"/>
      <c r="B151" s="40"/>
      <c r="C151" s="289" t="s">
        <v>282</v>
      </c>
      <c r="D151" s="289" t="s">
        <v>386</v>
      </c>
      <c r="E151" s="290" t="s">
        <v>4324</v>
      </c>
      <c r="F151" s="291" t="s">
        <v>4325</v>
      </c>
      <c r="G151" s="292" t="s">
        <v>3753</v>
      </c>
      <c r="H151" s="293">
        <v>1</v>
      </c>
      <c r="I151" s="294"/>
      <c r="J151" s="295">
        <f>ROUND(I151*H151,2)</f>
        <v>0</v>
      </c>
      <c r="K151" s="291" t="s">
        <v>1</v>
      </c>
      <c r="L151" s="296"/>
      <c r="M151" s="297" t="s">
        <v>1</v>
      </c>
      <c r="N151" s="298" t="s">
        <v>41</v>
      </c>
      <c r="O151" s="92"/>
      <c r="P151" s="236">
        <f>O151*H151</f>
        <v>0</v>
      </c>
      <c r="Q151" s="236">
        <v>0</v>
      </c>
      <c r="R151" s="236">
        <f>Q151*H151</f>
        <v>0</v>
      </c>
      <c r="S151" s="236">
        <v>0</v>
      </c>
      <c r="T151" s="237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8" t="s">
        <v>473</v>
      </c>
      <c r="AT151" s="238" t="s">
        <v>386</v>
      </c>
      <c r="AU151" s="238" t="s">
        <v>85</v>
      </c>
      <c r="AY151" s="18" t="s">
        <v>205</v>
      </c>
      <c r="BE151" s="239">
        <f>IF(N151="základní",J151,0)</f>
        <v>0</v>
      </c>
      <c r="BF151" s="239">
        <f>IF(N151="snížená",J151,0)</f>
        <v>0</v>
      </c>
      <c r="BG151" s="239">
        <f>IF(N151="zákl. přenesená",J151,0)</f>
        <v>0</v>
      </c>
      <c r="BH151" s="239">
        <f>IF(N151="sníž. přenesená",J151,0)</f>
        <v>0</v>
      </c>
      <c r="BI151" s="239">
        <f>IF(N151="nulová",J151,0)</f>
        <v>0</v>
      </c>
      <c r="BJ151" s="18" t="s">
        <v>83</v>
      </c>
      <c r="BK151" s="239">
        <f>ROUND(I151*H151,2)</f>
        <v>0</v>
      </c>
      <c r="BL151" s="18" t="s">
        <v>303</v>
      </c>
      <c r="BM151" s="238" t="s">
        <v>365</v>
      </c>
    </row>
    <row r="152" s="2" customFormat="1" ht="16.5" customHeight="1">
      <c r="A152" s="39"/>
      <c r="B152" s="40"/>
      <c r="C152" s="289" t="s">
        <v>297</v>
      </c>
      <c r="D152" s="289" t="s">
        <v>386</v>
      </c>
      <c r="E152" s="290" t="s">
        <v>4326</v>
      </c>
      <c r="F152" s="291" t="s">
        <v>4327</v>
      </c>
      <c r="G152" s="292" t="s">
        <v>3753</v>
      </c>
      <c r="H152" s="293">
        <v>1</v>
      </c>
      <c r="I152" s="294"/>
      <c r="J152" s="295">
        <f>ROUND(I152*H152,2)</f>
        <v>0</v>
      </c>
      <c r="K152" s="291" t="s">
        <v>1</v>
      </c>
      <c r="L152" s="296"/>
      <c r="M152" s="297" t="s">
        <v>1</v>
      </c>
      <c r="N152" s="298" t="s">
        <v>41</v>
      </c>
      <c r="O152" s="92"/>
      <c r="P152" s="236">
        <f>O152*H152</f>
        <v>0</v>
      </c>
      <c r="Q152" s="236">
        <v>0</v>
      </c>
      <c r="R152" s="236">
        <f>Q152*H152</f>
        <v>0</v>
      </c>
      <c r="S152" s="236">
        <v>0</v>
      </c>
      <c r="T152" s="237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8" t="s">
        <v>473</v>
      </c>
      <c r="AT152" s="238" t="s">
        <v>386</v>
      </c>
      <c r="AU152" s="238" t="s">
        <v>85</v>
      </c>
      <c r="AY152" s="18" t="s">
        <v>205</v>
      </c>
      <c r="BE152" s="239">
        <f>IF(N152="základní",J152,0)</f>
        <v>0</v>
      </c>
      <c r="BF152" s="239">
        <f>IF(N152="snížená",J152,0)</f>
        <v>0</v>
      </c>
      <c r="BG152" s="239">
        <f>IF(N152="zákl. přenesená",J152,0)</f>
        <v>0</v>
      </c>
      <c r="BH152" s="239">
        <f>IF(N152="sníž. přenesená",J152,0)</f>
        <v>0</v>
      </c>
      <c r="BI152" s="239">
        <f>IF(N152="nulová",J152,0)</f>
        <v>0</v>
      </c>
      <c r="BJ152" s="18" t="s">
        <v>83</v>
      </c>
      <c r="BK152" s="239">
        <f>ROUND(I152*H152,2)</f>
        <v>0</v>
      </c>
      <c r="BL152" s="18" t="s">
        <v>303</v>
      </c>
      <c r="BM152" s="238" t="s">
        <v>377</v>
      </c>
    </row>
    <row r="153" s="2" customFormat="1" ht="16.5" customHeight="1">
      <c r="A153" s="39"/>
      <c r="B153" s="40"/>
      <c r="C153" s="289" t="s">
        <v>305</v>
      </c>
      <c r="D153" s="289" t="s">
        <v>386</v>
      </c>
      <c r="E153" s="290" t="s">
        <v>4328</v>
      </c>
      <c r="F153" s="291" t="s">
        <v>4329</v>
      </c>
      <c r="G153" s="292" t="s">
        <v>3753</v>
      </c>
      <c r="H153" s="293">
        <v>33</v>
      </c>
      <c r="I153" s="294"/>
      <c r="J153" s="295">
        <f>ROUND(I153*H153,2)</f>
        <v>0</v>
      </c>
      <c r="K153" s="291" t="s">
        <v>1</v>
      </c>
      <c r="L153" s="296"/>
      <c r="M153" s="297" t="s">
        <v>1</v>
      </c>
      <c r="N153" s="298" t="s">
        <v>41</v>
      </c>
      <c r="O153" s="92"/>
      <c r="P153" s="236">
        <f>O153*H153</f>
        <v>0</v>
      </c>
      <c r="Q153" s="236">
        <v>0</v>
      </c>
      <c r="R153" s="236">
        <f>Q153*H153</f>
        <v>0</v>
      </c>
      <c r="S153" s="236">
        <v>0</v>
      </c>
      <c r="T153" s="237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8" t="s">
        <v>473</v>
      </c>
      <c r="AT153" s="238" t="s">
        <v>386</v>
      </c>
      <c r="AU153" s="238" t="s">
        <v>85</v>
      </c>
      <c r="AY153" s="18" t="s">
        <v>205</v>
      </c>
      <c r="BE153" s="239">
        <f>IF(N153="základní",J153,0)</f>
        <v>0</v>
      </c>
      <c r="BF153" s="239">
        <f>IF(N153="snížená",J153,0)</f>
        <v>0</v>
      </c>
      <c r="BG153" s="239">
        <f>IF(N153="zákl. přenesená",J153,0)</f>
        <v>0</v>
      </c>
      <c r="BH153" s="239">
        <f>IF(N153="sníž. přenesená",J153,0)</f>
        <v>0</v>
      </c>
      <c r="BI153" s="239">
        <f>IF(N153="nulová",J153,0)</f>
        <v>0</v>
      </c>
      <c r="BJ153" s="18" t="s">
        <v>83</v>
      </c>
      <c r="BK153" s="239">
        <f>ROUND(I153*H153,2)</f>
        <v>0</v>
      </c>
      <c r="BL153" s="18" t="s">
        <v>303</v>
      </c>
      <c r="BM153" s="238" t="s">
        <v>395</v>
      </c>
    </row>
    <row r="154" s="2" customFormat="1" ht="16.5" customHeight="1">
      <c r="A154" s="39"/>
      <c r="B154" s="40"/>
      <c r="C154" s="227" t="s">
        <v>8</v>
      </c>
      <c r="D154" s="227" t="s">
        <v>208</v>
      </c>
      <c r="E154" s="228" t="s">
        <v>4330</v>
      </c>
      <c r="F154" s="229" t="s">
        <v>4331</v>
      </c>
      <c r="G154" s="230" t="s">
        <v>3683</v>
      </c>
      <c r="H154" s="231">
        <v>12</v>
      </c>
      <c r="I154" s="232"/>
      <c r="J154" s="233">
        <f>ROUND(I154*H154,2)</f>
        <v>0</v>
      </c>
      <c r="K154" s="229" t="s">
        <v>1</v>
      </c>
      <c r="L154" s="45"/>
      <c r="M154" s="234" t="s">
        <v>1</v>
      </c>
      <c r="N154" s="235" t="s">
        <v>41</v>
      </c>
      <c r="O154" s="92"/>
      <c r="P154" s="236">
        <f>O154*H154</f>
        <v>0</v>
      </c>
      <c r="Q154" s="236">
        <v>0</v>
      </c>
      <c r="R154" s="236">
        <f>Q154*H154</f>
        <v>0</v>
      </c>
      <c r="S154" s="236">
        <v>0</v>
      </c>
      <c r="T154" s="237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8" t="s">
        <v>303</v>
      </c>
      <c r="AT154" s="238" t="s">
        <v>208</v>
      </c>
      <c r="AU154" s="238" t="s">
        <v>85</v>
      </c>
      <c r="AY154" s="18" t="s">
        <v>205</v>
      </c>
      <c r="BE154" s="239">
        <f>IF(N154="základní",J154,0)</f>
        <v>0</v>
      </c>
      <c r="BF154" s="239">
        <f>IF(N154="snížená",J154,0)</f>
        <v>0</v>
      </c>
      <c r="BG154" s="239">
        <f>IF(N154="zákl. přenesená",J154,0)</f>
        <v>0</v>
      </c>
      <c r="BH154" s="239">
        <f>IF(N154="sníž. přenesená",J154,0)</f>
        <v>0</v>
      </c>
      <c r="BI154" s="239">
        <f>IF(N154="nulová",J154,0)</f>
        <v>0</v>
      </c>
      <c r="BJ154" s="18" t="s">
        <v>83</v>
      </c>
      <c r="BK154" s="239">
        <f>ROUND(I154*H154,2)</f>
        <v>0</v>
      </c>
      <c r="BL154" s="18" t="s">
        <v>303</v>
      </c>
      <c r="BM154" s="238" t="s">
        <v>412</v>
      </c>
    </row>
    <row r="155" s="2" customFormat="1" ht="49.05" customHeight="1">
      <c r="A155" s="39"/>
      <c r="B155" s="40"/>
      <c r="C155" s="289" t="s">
        <v>250</v>
      </c>
      <c r="D155" s="289" t="s">
        <v>386</v>
      </c>
      <c r="E155" s="290" t="s">
        <v>4332</v>
      </c>
      <c r="F155" s="291" t="s">
        <v>4333</v>
      </c>
      <c r="G155" s="292" t="s">
        <v>3145</v>
      </c>
      <c r="H155" s="293">
        <v>1</v>
      </c>
      <c r="I155" s="294"/>
      <c r="J155" s="295">
        <f>ROUND(I155*H155,2)</f>
        <v>0</v>
      </c>
      <c r="K155" s="291" t="s">
        <v>1</v>
      </c>
      <c r="L155" s="296"/>
      <c r="M155" s="297" t="s">
        <v>1</v>
      </c>
      <c r="N155" s="298" t="s">
        <v>41</v>
      </c>
      <c r="O155" s="92"/>
      <c r="P155" s="236">
        <f>O155*H155</f>
        <v>0</v>
      </c>
      <c r="Q155" s="236">
        <v>0</v>
      </c>
      <c r="R155" s="236">
        <f>Q155*H155</f>
        <v>0</v>
      </c>
      <c r="S155" s="236">
        <v>0</v>
      </c>
      <c r="T155" s="237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8" t="s">
        <v>473</v>
      </c>
      <c r="AT155" s="238" t="s">
        <v>386</v>
      </c>
      <c r="AU155" s="238" t="s">
        <v>85</v>
      </c>
      <c r="AY155" s="18" t="s">
        <v>205</v>
      </c>
      <c r="BE155" s="239">
        <f>IF(N155="základní",J155,0)</f>
        <v>0</v>
      </c>
      <c r="BF155" s="239">
        <f>IF(N155="snížená",J155,0)</f>
        <v>0</v>
      </c>
      <c r="BG155" s="239">
        <f>IF(N155="zákl. přenesená",J155,0)</f>
        <v>0</v>
      </c>
      <c r="BH155" s="239">
        <f>IF(N155="sníž. přenesená",J155,0)</f>
        <v>0</v>
      </c>
      <c r="BI155" s="239">
        <f>IF(N155="nulová",J155,0)</f>
        <v>0</v>
      </c>
      <c r="BJ155" s="18" t="s">
        <v>83</v>
      </c>
      <c r="BK155" s="239">
        <f>ROUND(I155*H155,2)</f>
        <v>0</v>
      </c>
      <c r="BL155" s="18" t="s">
        <v>303</v>
      </c>
      <c r="BM155" s="238" t="s">
        <v>431</v>
      </c>
    </row>
    <row r="156" s="2" customFormat="1" ht="16.5" customHeight="1">
      <c r="A156" s="39"/>
      <c r="B156" s="40"/>
      <c r="C156" s="227" t="s">
        <v>333</v>
      </c>
      <c r="D156" s="227" t="s">
        <v>208</v>
      </c>
      <c r="E156" s="228" t="s">
        <v>4334</v>
      </c>
      <c r="F156" s="229" t="s">
        <v>4335</v>
      </c>
      <c r="G156" s="230" t="s">
        <v>3753</v>
      </c>
      <c r="H156" s="231">
        <v>5</v>
      </c>
      <c r="I156" s="232"/>
      <c r="J156" s="233">
        <f>ROUND(I156*H156,2)</f>
        <v>0</v>
      </c>
      <c r="K156" s="229" t="s">
        <v>1</v>
      </c>
      <c r="L156" s="45"/>
      <c r="M156" s="234" t="s">
        <v>1</v>
      </c>
      <c r="N156" s="235" t="s">
        <v>41</v>
      </c>
      <c r="O156" s="92"/>
      <c r="P156" s="236">
        <f>O156*H156</f>
        <v>0</v>
      </c>
      <c r="Q156" s="236">
        <v>0</v>
      </c>
      <c r="R156" s="236">
        <f>Q156*H156</f>
        <v>0</v>
      </c>
      <c r="S156" s="236">
        <v>0</v>
      </c>
      <c r="T156" s="237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8" t="s">
        <v>303</v>
      </c>
      <c r="AT156" s="238" t="s">
        <v>208</v>
      </c>
      <c r="AU156" s="238" t="s">
        <v>85</v>
      </c>
      <c r="AY156" s="18" t="s">
        <v>205</v>
      </c>
      <c r="BE156" s="239">
        <f>IF(N156="základní",J156,0)</f>
        <v>0</v>
      </c>
      <c r="BF156" s="239">
        <f>IF(N156="snížená",J156,0)</f>
        <v>0</v>
      </c>
      <c r="BG156" s="239">
        <f>IF(N156="zákl. přenesená",J156,0)</f>
        <v>0</v>
      </c>
      <c r="BH156" s="239">
        <f>IF(N156="sníž. přenesená",J156,0)</f>
        <v>0</v>
      </c>
      <c r="BI156" s="239">
        <f>IF(N156="nulová",J156,0)</f>
        <v>0</v>
      </c>
      <c r="BJ156" s="18" t="s">
        <v>83</v>
      </c>
      <c r="BK156" s="239">
        <f>ROUND(I156*H156,2)</f>
        <v>0</v>
      </c>
      <c r="BL156" s="18" t="s">
        <v>303</v>
      </c>
      <c r="BM156" s="238" t="s">
        <v>444</v>
      </c>
    </row>
    <row r="157" s="2" customFormat="1" ht="44.25" customHeight="1">
      <c r="A157" s="39"/>
      <c r="B157" s="40"/>
      <c r="C157" s="289" t="s">
        <v>341</v>
      </c>
      <c r="D157" s="289" t="s">
        <v>386</v>
      </c>
      <c r="E157" s="290" t="s">
        <v>4336</v>
      </c>
      <c r="F157" s="291" t="s">
        <v>4337</v>
      </c>
      <c r="G157" s="292" t="s">
        <v>3753</v>
      </c>
      <c r="H157" s="293">
        <v>2</v>
      </c>
      <c r="I157" s="294"/>
      <c r="J157" s="295">
        <f>ROUND(I157*H157,2)</f>
        <v>0</v>
      </c>
      <c r="K157" s="291" t="s">
        <v>1</v>
      </c>
      <c r="L157" s="296"/>
      <c r="M157" s="297" t="s">
        <v>1</v>
      </c>
      <c r="N157" s="298" t="s">
        <v>41</v>
      </c>
      <c r="O157" s="92"/>
      <c r="P157" s="236">
        <f>O157*H157</f>
        <v>0</v>
      </c>
      <c r="Q157" s="236">
        <v>0</v>
      </c>
      <c r="R157" s="236">
        <f>Q157*H157</f>
        <v>0</v>
      </c>
      <c r="S157" s="236">
        <v>0</v>
      </c>
      <c r="T157" s="237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8" t="s">
        <v>473</v>
      </c>
      <c r="AT157" s="238" t="s">
        <v>386</v>
      </c>
      <c r="AU157" s="238" t="s">
        <v>85</v>
      </c>
      <c r="AY157" s="18" t="s">
        <v>205</v>
      </c>
      <c r="BE157" s="239">
        <f>IF(N157="základní",J157,0)</f>
        <v>0</v>
      </c>
      <c r="BF157" s="239">
        <f>IF(N157="snížená",J157,0)</f>
        <v>0</v>
      </c>
      <c r="BG157" s="239">
        <f>IF(N157="zákl. přenesená",J157,0)</f>
        <v>0</v>
      </c>
      <c r="BH157" s="239">
        <f>IF(N157="sníž. přenesená",J157,0)</f>
        <v>0</v>
      </c>
      <c r="BI157" s="239">
        <f>IF(N157="nulová",J157,0)</f>
        <v>0</v>
      </c>
      <c r="BJ157" s="18" t="s">
        <v>83</v>
      </c>
      <c r="BK157" s="239">
        <f>ROUND(I157*H157,2)</f>
        <v>0</v>
      </c>
      <c r="BL157" s="18" t="s">
        <v>303</v>
      </c>
      <c r="BM157" s="238" t="s">
        <v>460</v>
      </c>
    </row>
    <row r="158" s="2" customFormat="1" ht="16.5" customHeight="1">
      <c r="A158" s="39"/>
      <c r="B158" s="40"/>
      <c r="C158" s="227" t="s">
        <v>303</v>
      </c>
      <c r="D158" s="227" t="s">
        <v>208</v>
      </c>
      <c r="E158" s="228" t="s">
        <v>4338</v>
      </c>
      <c r="F158" s="229" t="s">
        <v>4339</v>
      </c>
      <c r="G158" s="230" t="s">
        <v>3753</v>
      </c>
      <c r="H158" s="231">
        <v>1</v>
      </c>
      <c r="I158" s="232"/>
      <c r="J158" s="233">
        <f>ROUND(I158*H158,2)</f>
        <v>0</v>
      </c>
      <c r="K158" s="229" t="s">
        <v>1</v>
      </c>
      <c r="L158" s="45"/>
      <c r="M158" s="234" t="s">
        <v>1</v>
      </c>
      <c r="N158" s="235" t="s">
        <v>41</v>
      </c>
      <c r="O158" s="92"/>
      <c r="P158" s="236">
        <f>O158*H158</f>
        <v>0</v>
      </c>
      <c r="Q158" s="236">
        <v>0</v>
      </c>
      <c r="R158" s="236">
        <f>Q158*H158</f>
        <v>0</v>
      </c>
      <c r="S158" s="236">
        <v>0</v>
      </c>
      <c r="T158" s="237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8" t="s">
        <v>303</v>
      </c>
      <c r="AT158" s="238" t="s">
        <v>208</v>
      </c>
      <c r="AU158" s="238" t="s">
        <v>85</v>
      </c>
      <c r="AY158" s="18" t="s">
        <v>205</v>
      </c>
      <c r="BE158" s="239">
        <f>IF(N158="základní",J158,0)</f>
        <v>0</v>
      </c>
      <c r="BF158" s="239">
        <f>IF(N158="snížená",J158,0)</f>
        <v>0</v>
      </c>
      <c r="BG158" s="239">
        <f>IF(N158="zákl. přenesená",J158,0)</f>
        <v>0</v>
      </c>
      <c r="BH158" s="239">
        <f>IF(N158="sníž. přenesená",J158,0)</f>
        <v>0</v>
      </c>
      <c r="BI158" s="239">
        <f>IF(N158="nulová",J158,0)</f>
        <v>0</v>
      </c>
      <c r="BJ158" s="18" t="s">
        <v>83</v>
      </c>
      <c r="BK158" s="239">
        <f>ROUND(I158*H158,2)</f>
        <v>0</v>
      </c>
      <c r="BL158" s="18" t="s">
        <v>303</v>
      </c>
      <c r="BM158" s="238" t="s">
        <v>473</v>
      </c>
    </row>
    <row r="159" s="2" customFormat="1" ht="16.5" customHeight="1">
      <c r="A159" s="39"/>
      <c r="B159" s="40"/>
      <c r="C159" s="289" t="s">
        <v>353</v>
      </c>
      <c r="D159" s="289" t="s">
        <v>386</v>
      </c>
      <c r="E159" s="290" t="s">
        <v>4039</v>
      </c>
      <c r="F159" s="291" t="s">
        <v>4339</v>
      </c>
      <c r="G159" s="292" t="s">
        <v>3753</v>
      </c>
      <c r="H159" s="293">
        <v>1</v>
      </c>
      <c r="I159" s="294"/>
      <c r="J159" s="295">
        <f>ROUND(I159*H159,2)</f>
        <v>0</v>
      </c>
      <c r="K159" s="291" t="s">
        <v>1</v>
      </c>
      <c r="L159" s="296"/>
      <c r="M159" s="297" t="s">
        <v>1</v>
      </c>
      <c r="N159" s="298" t="s">
        <v>41</v>
      </c>
      <c r="O159" s="92"/>
      <c r="P159" s="236">
        <f>O159*H159</f>
        <v>0</v>
      </c>
      <c r="Q159" s="236">
        <v>0</v>
      </c>
      <c r="R159" s="236">
        <f>Q159*H159</f>
        <v>0</v>
      </c>
      <c r="S159" s="236">
        <v>0</v>
      </c>
      <c r="T159" s="237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8" t="s">
        <v>473</v>
      </c>
      <c r="AT159" s="238" t="s">
        <v>386</v>
      </c>
      <c r="AU159" s="238" t="s">
        <v>85</v>
      </c>
      <c r="AY159" s="18" t="s">
        <v>205</v>
      </c>
      <c r="BE159" s="239">
        <f>IF(N159="základní",J159,0)</f>
        <v>0</v>
      </c>
      <c r="BF159" s="239">
        <f>IF(N159="snížená",J159,0)</f>
        <v>0</v>
      </c>
      <c r="BG159" s="239">
        <f>IF(N159="zákl. přenesená",J159,0)</f>
        <v>0</v>
      </c>
      <c r="BH159" s="239">
        <f>IF(N159="sníž. přenesená",J159,0)</f>
        <v>0</v>
      </c>
      <c r="BI159" s="239">
        <f>IF(N159="nulová",J159,0)</f>
        <v>0</v>
      </c>
      <c r="BJ159" s="18" t="s">
        <v>83</v>
      </c>
      <c r="BK159" s="239">
        <f>ROUND(I159*H159,2)</f>
        <v>0</v>
      </c>
      <c r="BL159" s="18" t="s">
        <v>303</v>
      </c>
      <c r="BM159" s="238" t="s">
        <v>489</v>
      </c>
    </row>
    <row r="160" s="2" customFormat="1" ht="16.5" customHeight="1">
      <c r="A160" s="39"/>
      <c r="B160" s="40"/>
      <c r="C160" s="227" t="s">
        <v>365</v>
      </c>
      <c r="D160" s="227" t="s">
        <v>208</v>
      </c>
      <c r="E160" s="228" t="s">
        <v>4040</v>
      </c>
      <c r="F160" s="229" t="s">
        <v>4340</v>
      </c>
      <c r="G160" s="230" t="s">
        <v>3683</v>
      </c>
      <c r="H160" s="231">
        <v>10</v>
      </c>
      <c r="I160" s="232"/>
      <c r="J160" s="233">
        <f>ROUND(I160*H160,2)</f>
        <v>0</v>
      </c>
      <c r="K160" s="229" t="s">
        <v>1</v>
      </c>
      <c r="L160" s="45"/>
      <c r="M160" s="234" t="s">
        <v>1</v>
      </c>
      <c r="N160" s="235" t="s">
        <v>41</v>
      </c>
      <c r="O160" s="92"/>
      <c r="P160" s="236">
        <f>O160*H160</f>
        <v>0</v>
      </c>
      <c r="Q160" s="236">
        <v>0</v>
      </c>
      <c r="R160" s="236">
        <f>Q160*H160</f>
        <v>0</v>
      </c>
      <c r="S160" s="236">
        <v>0</v>
      </c>
      <c r="T160" s="237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8" t="s">
        <v>303</v>
      </c>
      <c r="AT160" s="238" t="s">
        <v>208</v>
      </c>
      <c r="AU160" s="238" t="s">
        <v>85</v>
      </c>
      <c r="AY160" s="18" t="s">
        <v>205</v>
      </c>
      <c r="BE160" s="239">
        <f>IF(N160="základní",J160,0)</f>
        <v>0</v>
      </c>
      <c r="BF160" s="239">
        <f>IF(N160="snížená",J160,0)</f>
        <v>0</v>
      </c>
      <c r="BG160" s="239">
        <f>IF(N160="zákl. přenesená",J160,0)</f>
        <v>0</v>
      </c>
      <c r="BH160" s="239">
        <f>IF(N160="sníž. přenesená",J160,0)</f>
        <v>0</v>
      </c>
      <c r="BI160" s="239">
        <f>IF(N160="nulová",J160,0)</f>
        <v>0</v>
      </c>
      <c r="BJ160" s="18" t="s">
        <v>83</v>
      </c>
      <c r="BK160" s="239">
        <f>ROUND(I160*H160,2)</f>
        <v>0</v>
      </c>
      <c r="BL160" s="18" t="s">
        <v>303</v>
      </c>
      <c r="BM160" s="238" t="s">
        <v>502</v>
      </c>
    </row>
    <row r="161" s="12" customFormat="1" ht="22.8" customHeight="1">
      <c r="A161" s="12"/>
      <c r="B161" s="211"/>
      <c r="C161" s="212"/>
      <c r="D161" s="213" t="s">
        <v>75</v>
      </c>
      <c r="E161" s="225" t="s">
        <v>4042</v>
      </c>
      <c r="F161" s="225" t="s">
        <v>4043</v>
      </c>
      <c r="G161" s="212"/>
      <c r="H161" s="212"/>
      <c r="I161" s="215"/>
      <c r="J161" s="226">
        <f>BK161</f>
        <v>0</v>
      </c>
      <c r="K161" s="212"/>
      <c r="L161" s="217"/>
      <c r="M161" s="218"/>
      <c r="N161" s="219"/>
      <c r="O161" s="219"/>
      <c r="P161" s="220">
        <f>SUM(P162:P190)</f>
        <v>0</v>
      </c>
      <c r="Q161" s="219"/>
      <c r="R161" s="220">
        <f>SUM(R162:R190)</f>
        <v>0</v>
      </c>
      <c r="S161" s="219"/>
      <c r="T161" s="221">
        <f>SUM(T162:T190)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2" t="s">
        <v>85</v>
      </c>
      <c r="AT161" s="223" t="s">
        <v>75</v>
      </c>
      <c r="AU161" s="223" t="s">
        <v>83</v>
      </c>
      <c r="AY161" s="222" t="s">
        <v>205</v>
      </c>
      <c r="BK161" s="224">
        <f>SUM(BK162:BK190)</f>
        <v>0</v>
      </c>
    </row>
    <row r="162" s="2" customFormat="1" ht="24.15" customHeight="1">
      <c r="A162" s="39"/>
      <c r="B162" s="40"/>
      <c r="C162" s="227" t="s">
        <v>372</v>
      </c>
      <c r="D162" s="227" t="s">
        <v>208</v>
      </c>
      <c r="E162" s="228" t="s">
        <v>4044</v>
      </c>
      <c r="F162" s="229" t="s">
        <v>4341</v>
      </c>
      <c r="G162" s="230" t="s">
        <v>255</v>
      </c>
      <c r="H162" s="231">
        <v>150</v>
      </c>
      <c r="I162" s="232"/>
      <c r="J162" s="233">
        <f>ROUND(I162*H162,2)</f>
        <v>0</v>
      </c>
      <c r="K162" s="229" t="s">
        <v>1</v>
      </c>
      <c r="L162" s="45"/>
      <c r="M162" s="234" t="s">
        <v>1</v>
      </c>
      <c r="N162" s="235" t="s">
        <v>41</v>
      </c>
      <c r="O162" s="92"/>
      <c r="P162" s="236">
        <f>O162*H162</f>
        <v>0</v>
      </c>
      <c r="Q162" s="236">
        <v>0</v>
      </c>
      <c r="R162" s="236">
        <f>Q162*H162</f>
        <v>0</v>
      </c>
      <c r="S162" s="236">
        <v>0</v>
      </c>
      <c r="T162" s="237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8" t="s">
        <v>303</v>
      </c>
      <c r="AT162" s="238" t="s">
        <v>208</v>
      </c>
      <c r="AU162" s="238" t="s">
        <v>85</v>
      </c>
      <c r="AY162" s="18" t="s">
        <v>205</v>
      </c>
      <c r="BE162" s="239">
        <f>IF(N162="základní",J162,0)</f>
        <v>0</v>
      </c>
      <c r="BF162" s="239">
        <f>IF(N162="snížená",J162,0)</f>
        <v>0</v>
      </c>
      <c r="BG162" s="239">
        <f>IF(N162="zákl. přenesená",J162,0)</f>
        <v>0</v>
      </c>
      <c r="BH162" s="239">
        <f>IF(N162="sníž. přenesená",J162,0)</f>
        <v>0</v>
      </c>
      <c r="BI162" s="239">
        <f>IF(N162="nulová",J162,0)</f>
        <v>0</v>
      </c>
      <c r="BJ162" s="18" t="s">
        <v>83</v>
      </c>
      <c r="BK162" s="239">
        <f>ROUND(I162*H162,2)</f>
        <v>0</v>
      </c>
      <c r="BL162" s="18" t="s">
        <v>303</v>
      </c>
      <c r="BM162" s="238" t="s">
        <v>525</v>
      </c>
    </row>
    <row r="163" s="2" customFormat="1" ht="21.75" customHeight="1">
      <c r="A163" s="39"/>
      <c r="B163" s="40"/>
      <c r="C163" s="289" t="s">
        <v>377</v>
      </c>
      <c r="D163" s="289" t="s">
        <v>386</v>
      </c>
      <c r="E163" s="290" t="s">
        <v>4046</v>
      </c>
      <c r="F163" s="291" t="s">
        <v>4342</v>
      </c>
      <c r="G163" s="292" t="s">
        <v>255</v>
      </c>
      <c r="H163" s="293">
        <v>120</v>
      </c>
      <c r="I163" s="294"/>
      <c r="J163" s="295">
        <f>ROUND(I163*H163,2)</f>
        <v>0</v>
      </c>
      <c r="K163" s="291" t="s">
        <v>1</v>
      </c>
      <c r="L163" s="296"/>
      <c r="M163" s="297" t="s">
        <v>1</v>
      </c>
      <c r="N163" s="298" t="s">
        <v>41</v>
      </c>
      <c r="O163" s="92"/>
      <c r="P163" s="236">
        <f>O163*H163</f>
        <v>0</v>
      </c>
      <c r="Q163" s="236">
        <v>0</v>
      </c>
      <c r="R163" s="236">
        <f>Q163*H163</f>
        <v>0</v>
      </c>
      <c r="S163" s="236">
        <v>0</v>
      </c>
      <c r="T163" s="237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8" t="s">
        <v>473</v>
      </c>
      <c r="AT163" s="238" t="s">
        <v>386</v>
      </c>
      <c r="AU163" s="238" t="s">
        <v>85</v>
      </c>
      <c r="AY163" s="18" t="s">
        <v>205</v>
      </c>
      <c r="BE163" s="239">
        <f>IF(N163="základní",J163,0)</f>
        <v>0</v>
      </c>
      <c r="BF163" s="239">
        <f>IF(N163="snížená",J163,0)</f>
        <v>0</v>
      </c>
      <c r="BG163" s="239">
        <f>IF(N163="zákl. přenesená",J163,0)</f>
        <v>0</v>
      </c>
      <c r="BH163" s="239">
        <f>IF(N163="sníž. přenesená",J163,0)</f>
        <v>0</v>
      </c>
      <c r="BI163" s="239">
        <f>IF(N163="nulová",J163,0)</f>
        <v>0</v>
      </c>
      <c r="BJ163" s="18" t="s">
        <v>83</v>
      </c>
      <c r="BK163" s="239">
        <f>ROUND(I163*H163,2)</f>
        <v>0</v>
      </c>
      <c r="BL163" s="18" t="s">
        <v>303</v>
      </c>
      <c r="BM163" s="238" t="s">
        <v>537</v>
      </c>
    </row>
    <row r="164" s="2" customFormat="1" ht="16.5" customHeight="1">
      <c r="A164" s="39"/>
      <c r="B164" s="40"/>
      <c r="C164" s="289" t="s">
        <v>7</v>
      </c>
      <c r="D164" s="289" t="s">
        <v>386</v>
      </c>
      <c r="E164" s="290" t="s">
        <v>4343</v>
      </c>
      <c r="F164" s="291" t="s">
        <v>4344</v>
      </c>
      <c r="G164" s="292" t="s">
        <v>255</v>
      </c>
      <c r="H164" s="293">
        <v>30</v>
      </c>
      <c r="I164" s="294"/>
      <c r="J164" s="295">
        <f>ROUND(I164*H164,2)</f>
        <v>0</v>
      </c>
      <c r="K164" s="291" t="s">
        <v>1</v>
      </c>
      <c r="L164" s="296"/>
      <c r="M164" s="297" t="s">
        <v>1</v>
      </c>
      <c r="N164" s="298" t="s">
        <v>41</v>
      </c>
      <c r="O164" s="92"/>
      <c r="P164" s="236">
        <f>O164*H164</f>
        <v>0</v>
      </c>
      <c r="Q164" s="236">
        <v>0</v>
      </c>
      <c r="R164" s="236">
        <f>Q164*H164</f>
        <v>0</v>
      </c>
      <c r="S164" s="236">
        <v>0</v>
      </c>
      <c r="T164" s="237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8" t="s">
        <v>473</v>
      </c>
      <c r="AT164" s="238" t="s">
        <v>386</v>
      </c>
      <c r="AU164" s="238" t="s">
        <v>85</v>
      </c>
      <c r="AY164" s="18" t="s">
        <v>205</v>
      </c>
      <c r="BE164" s="239">
        <f>IF(N164="základní",J164,0)</f>
        <v>0</v>
      </c>
      <c r="BF164" s="239">
        <f>IF(N164="snížená",J164,0)</f>
        <v>0</v>
      </c>
      <c r="BG164" s="239">
        <f>IF(N164="zákl. přenesená",J164,0)</f>
        <v>0</v>
      </c>
      <c r="BH164" s="239">
        <f>IF(N164="sníž. přenesená",J164,0)</f>
        <v>0</v>
      </c>
      <c r="BI164" s="239">
        <f>IF(N164="nulová",J164,0)</f>
        <v>0</v>
      </c>
      <c r="BJ164" s="18" t="s">
        <v>83</v>
      </c>
      <c r="BK164" s="239">
        <f>ROUND(I164*H164,2)</f>
        <v>0</v>
      </c>
      <c r="BL164" s="18" t="s">
        <v>303</v>
      </c>
      <c r="BM164" s="238" t="s">
        <v>550</v>
      </c>
    </row>
    <row r="165" s="2" customFormat="1" ht="24.15" customHeight="1">
      <c r="A165" s="39"/>
      <c r="B165" s="40"/>
      <c r="C165" s="227" t="s">
        <v>395</v>
      </c>
      <c r="D165" s="227" t="s">
        <v>208</v>
      </c>
      <c r="E165" s="228" t="s">
        <v>4048</v>
      </c>
      <c r="F165" s="229" t="s">
        <v>4345</v>
      </c>
      <c r="G165" s="230" t="s">
        <v>255</v>
      </c>
      <c r="H165" s="231">
        <v>20</v>
      </c>
      <c r="I165" s="232"/>
      <c r="J165" s="233">
        <f>ROUND(I165*H165,2)</f>
        <v>0</v>
      </c>
      <c r="K165" s="229" t="s">
        <v>1</v>
      </c>
      <c r="L165" s="45"/>
      <c r="M165" s="234" t="s">
        <v>1</v>
      </c>
      <c r="N165" s="235" t="s">
        <v>41</v>
      </c>
      <c r="O165" s="92"/>
      <c r="P165" s="236">
        <f>O165*H165</f>
        <v>0</v>
      </c>
      <c r="Q165" s="236">
        <v>0</v>
      </c>
      <c r="R165" s="236">
        <f>Q165*H165</f>
        <v>0</v>
      </c>
      <c r="S165" s="236">
        <v>0</v>
      </c>
      <c r="T165" s="237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8" t="s">
        <v>303</v>
      </c>
      <c r="AT165" s="238" t="s">
        <v>208</v>
      </c>
      <c r="AU165" s="238" t="s">
        <v>85</v>
      </c>
      <c r="AY165" s="18" t="s">
        <v>205</v>
      </c>
      <c r="BE165" s="239">
        <f>IF(N165="základní",J165,0)</f>
        <v>0</v>
      </c>
      <c r="BF165" s="239">
        <f>IF(N165="snížená",J165,0)</f>
        <v>0</v>
      </c>
      <c r="BG165" s="239">
        <f>IF(N165="zákl. přenesená",J165,0)</f>
        <v>0</v>
      </c>
      <c r="BH165" s="239">
        <f>IF(N165="sníž. přenesená",J165,0)</f>
        <v>0</v>
      </c>
      <c r="BI165" s="239">
        <f>IF(N165="nulová",J165,0)</f>
        <v>0</v>
      </c>
      <c r="BJ165" s="18" t="s">
        <v>83</v>
      </c>
      <c r="BK165" s="239">
        <f>ROUND(I165*H165,2)</f>
        <v>0</v>
      </c>
      <c r="BL165" s="18" t="s">
        <v>303</v>
      </c>
      <c r="BM165" s="238" t="s">
        <v>561</v>
      </c>
    </row>
    <row r="166" s="2" customFormat="1" ht="21.75" customHeight="1">
      <c r="A166" s="39"/>
      <c r="B166" s="40"/>
      <c r="C166" s="289" t="s">
        <v>405</v>
      </c>
      <c r="D166" s="289" t="s">
        <v>386</v>
      </c>
      <c r="E166" s="290" t="s">
        <v>4346</v>
      </c>
      <c r="F166" s="291" t="s">
        <v>4347</v>
      </c>
      <c r="G166" s="292" t="s">
        <v>255</v>
      </c>
      <c r="H166" s="293">
        <v>20</v>
      </c>
      <c r="I166" s="294"/>
      <c r="J166" s="295">
        <f>ROUND(I166*H166,2)</f>
        <v>0</v>
      </c>
      <c r="K166" s="291" t="s">
        <v>1</v>
      </c>
      <c r="L166" s="296"/>
      <c r="M166" s="297" t="s">
        <v>1</v>
      </c>
      <c r="N166" s="298" t="s">
        <v>41</v>
      </c>
      <c r="O166" s="92"/>
      <c r="P166" s="236">
        <f>O166*H166</f>
        <v>0</v>
      </c>
      <c r="Q166" s="236">
        <v>0</v>
      </c>
      <c r="R166" s="236">
        <f>Q166*H166</f>
        <v>0</v>
      </c>
      <c r="S166" s="236">
        <v>0</v>
      </c>
      <c r="T166" s="237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8" t="s">
        <v>473</v>
      </c>
      <c r="AT166" s="238" t="s">
        <v>386</v>
      </c>
      <c r="AU166" s="238" t="s">
        <v>85</v>
      </c>
      <c r="AY166" s="18" t="s">
        <v>205</v>
      </c>
      <c r="BE166" s="239">
        <f>IF(N166="základní",J166,0)</f>
        <v>0</v>
      </c>
      <c r="BF166" s="239">
        <f>IF(N166="snížená",J166,0)</f>
        <v>0</v>
      </c>
      <c r="BG166" s="239">
        <f>IF(N166="zákl. přenesená",J166,0)</f>
        <v>0</v>
      </c>
      <c r="BH166" s="239">
        <f>IF(N166="sníž. přenesená",J166,0)</f>
        <v>0</v>
      </c>
      <c r="BI166" s="239">
        <f>IF(N166="nulová",J166,0)</f>
        <v>0</v>
      </c>
      <c r="BJ166" s="18" t="s">
        <v>83</v>
      </c>
      <c r="BK166" s="239">
        <f>ROUND(I166*H166,2)</f>
        <v>0</v>
      </c>
      <c r="BL166" s="18" t="s">
        <v>303</v>
      </c>
      <c r="BM166" s="238" t="s">
        <v>572</v>
      </c>
    </row>
    <row r="167" s="2" customFormat="1" ht="16.5" customHeight="1">
      <c r="A167" s="39"/>
      <c r="B167" s="40"/>
      <c r="C167" s="227" t="s">
        <v>412</v>
      </c>
      <c r="D167" s="227" t="s">
        <v>208</v>
      </c>
      <c r="E167" s="228" t="s">
        <v>4056</v>
      </c>
      <c r="F167" s="229" t="s">
        <v>4348</v>
      </c>
      <c r="G167" s="230" t="s">
        <v>3753</v>
      </c>
      <c r="H167" s="231">
        <v>2</v>
      </c>
      <c r="I167" s="232"/>
      <c r="J167" s="233">
        <f>ROUND(I167*H167,2)</f>
        <v>0</v>
      </c>
      <c r="K167" s="229" t="s">
        <v>1</v>
      </c>
      <c r="L167" s="45"/>
      <c r="M167" s="234" t="s">
        <v>1</v>
      </c>
      <c r="N167" s="235" t="s">
        <v>41</v>
      </c>
      <c r="O167" s="92"/>
      <c r="P167" s="236">
        <f>O167*H167</f>
        <v>0</v>
      </c>
      <c r="Q167" s="236">
        <v>0</v>
      </c>
      <c r="R167" s="236">
        <f>Q167*H167</f>
        <v>0</v>
      </c>
      <c r="S167" s="236">
        <v>0</v>
      </c>
      <c r="T167" s="237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8" t="s">
        <v>303</v>
      </c>
      <c r="AT167" s="238" t="s">
        <v>208</v>
      </c>
      <c r="AU167" s="238" t="s">
        <v>85</v>
      </c>
      <c r="AY167" s="18" t="s">
        <v>205</v>
      </c>
      <c r="BE167" s="239">
        <f>IF(N167="základní",J167,0)</f>
        <v>0</v>
      </c>
      <c r="BF167" s="239">
        <f>IF(N167="snížená",J167,0)</f>
        <v>0</v>
      </c>
      <c r="BG167" s="239">
        <f>IF(N167="zákl. přenesená",J167,0)</f>
        <v>0</v>
      </c>
      <c r="BH167" s="239">
        <f>IF(N167="sníž. přenesená",J167,0)</f>
        <v>0</v>
      </c>
      <c r="BI167" s="239">
        <f>IF(N167="nulová",J167,0)</f>
        <v>0</v>
      </c>
      <c r="BJ167" s="18" t="s">
        <v>83</v>
      </c>
      <c r="BK167" s="239">
        <f>ROUND(I167*H167,2)</f>
        <v>0</v>
      </c>
      <c r="BL167" s="18" t="s">
        <v>303</v>
      </c>
      <c r="BM167" s="238" t="s">
        <v>581</v>
      </c>
    </row>
    <row r="168" s="2" customFormat="1" ht="24.15" customHeight="1">
      <c r="A168" s="39"/>
      <c r="B168" s="40"/>
      <c r="C168" s="289" t="s">
        <v>425</v>
      </c>
      <c r="D168" s="289" t="s">
        <v>386</v>
      </c>
      <c r="E168" s="290" t="s">
        <v>4058</v>
      </c>
      <c r="F168" s="291" t="s">
        <v>4349</v>
      </c>
      <c r="G168" s="292" t="s">
        <v>547</v>
      </c>
      <c r="H168" s="293">
        <v>2</v>
      </c>
      <c r="I168" s="294"/>
      <c r="J168" s="295">
        <f>ROUND(I168*H168,2)</f>
        <v>0</v>
      </c>
      <c r="K168" s="291" t="s">
        <v>1</v>
      </c>
      <c r="L168" s="296"/>
      <c r="M168" s="297" t="s">
        <v>1</v>
      </c>
      <c r="N168" s="298" t="s">
        <v>41</v>
      </c>
      <c r="O168" s="92"/>
      <c r="P168" s="236">
        <f>O168*H168</f>
        <v>0</v>
      </c>
      <c r="Q168" s="236">
        <v>0</v>
      </c>
      <c r="R168" s="236">
        <f>Q168*H168</f>
        <v>0</v>
      </c>
      <c r="S168" s="236">
        <v>0</v>
      </c>
      <c r="T168" s="237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8" t="s">
        <v>473</v>
      </c>
      <c r="AT168" s="238" t="s">
        <v>386</v>
      </c>
      <c r="AU168" s="238" t="s">
        <v>85</v>
      </c>
      <c r="AY168" s="18" t="s">
        <v>205</v>
      </c>
      <c r="BE168" s="239">
        <f>IF(N168="základní",J168,0)</f>
        <v>0</v>
      </c>
      <c r="BF168" s="239">
        <f>IF(N168="snížená",J168,0)</f>
        <v>0</v>
      </c>
      <c r="BG168" s="239">
        <f>IF(N168="zákl. přenesená",J168,0)</f>
        <v>0</v>
      </c>
      <c r="BH168" s="239">
        <f>IF(N168="sníž. přenesená",J168,0)</f>
        <v>0</v>
      </c>
      <c r="BI168" s="239">
        <f>IF(N168="nulová",J168,0)</f>
        <v>0</v>
      </c>
      <c r="BJ168" s="18" t="s">
        <v>83</v>
      </c>
      <c r="BK168" s="239">
        <f>ROUND(I168*H168,2)</f>
        <v>0</v>
      </c>
      <c r="BL168" s="18" t="s">
        <v>303</v>
      </c>
      <c r="BM168" s="238" t="s">
        <v>590</v>
      </c>
    </row>
    <row r="169" s="2" customFormat="1" ht="24.15" customHeight="1">
      <c r="A169" s="39"/>
      <c r="B169" s="40"/>
      <c r="C169" s="227" t="s">
        <v>431</v>
      </c>
      <c r="D169" s="227" t="s">
        <v>208</v>
      </c>
      <c r="E169" s="228" t="s">
        <v>4069</v>
      </c>
      <c r="F169" s="229" t="s">
        <v>4350</v>
      </c>
      <c r="G169" s="230" t="s">
        <v>255</v>
      </c>
      <c r="H169" s="231">
        <v>30</v>
      </c>
      <c r="I169" s="232"/>
      <c r="J169" s="233">
        <f>ROUND(I169*H169,2)</f>
        <v>0</v>
      </c>
      <c r="K169" s="229" t="s">
        <v>1</v>
      </c>
      <c r="L169" s="45"/>
      <c r="M169" s="234" t="s">
        <v>1</v>
      </c>
      <c r="N169" s="235" t="s">
        <v>41</v>
      </c>
      <c r="O169" s="92"/>
      <c r="P169" s="236">
        <f>O169*H169</f>
        <v>0</v>
      </c>
      <c r="Q169" s="236">
        <v>0</v>
      </c>
      <c r="R169" s="236">
        <f>Q169*H169</f>
        <v>0</v>
      </c>
      <c r="S169" s="236">
        <v>0</v>
      </c>
      <c r="T169" s="237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8" t="s">
        <v>303</v>
      </c>
      <c r="AT169" s="238" t="s">
        <v>208</v>
      </c>
      <c r="AU169" s="238" t="s">
        <v>85</v>
      </c>
      <c r="AY169" s="18" t="s">
        <v>205</v>
      </c>
      <c r="BE169" s="239">
        <f>IF(N169="základní",J169,0)</f>
        <v>0</v>
      </c>
      <c r="BF169" s="239">
        <f>IF(N169="snížená",J169,0)</f>
        <v>0</v>
      </c>
      <c r="BG169" s="239">
        <f>IF(N169="zákl. přenesená",J169,0)</f>
        <v>0</v>
      </c>
      <c r="BH169" s="239">
        <f>IF(N169="sníž. přenesená",J169,0)</f>
        <v>0</v>
      </c>
      <c r="BI169" s="239">
        <f>IF(N169="nulová",J169,0)</f>
        <v>0</v>
      </c>
      <c r="BJ169" s="18" t="s">
        <v>83</v>
      </c>
      <c r="BK169" s="239">
        <f>ROUND(I169*H169,2)</f>
        <v>0</v>
      </c>
      <c r="BL169" s="18" t="s">
        <v>303</v>
      </c>
      <c r="BM169" s="238" t="s">
        <v>600</v>
      </c>
    </row>
    <row r="170" s="2" customFormat="1" ht="16.5" customHeight="1">
      <c r="A170" s="39"/>
      <c r="B170" s="40"/>
      <c r="C170" s="289" t="s">
        <v>438</v>
      </c>
      <c r="D170" s="289" t="s">
        <v>386</v>
      </c>
      <c r="E170" s="290" t="s">
        <v>4071</v>
      </c>
      <c r="F170" s="291" t="s">
        <v>4072</v>
      </c>
      <c r="G170" s="292" t="s">
        <v>255</v>
      </c>
      <c r="H170" s="293">
        <v>30</v>
      </c>
      <c r="I170" s="294"/>
      <c r="J170" s="295">
        <f>ROUND(I170*H170,2)</f>
        <v>0</v>
      </c>
      <c r="K170" s="291" t="s">
        <v>1</v>
      </c>
      <c r="L170" s="296"/>
      <c r="M170" s="297" t="s">
        <v>1</v>
      </c>
      <c r="N170" s="298" t="s">
        <v>41</v>
      </c>
      <c r="O170" s="92"/>
      <c r="P170" s="236">
        <f>O170*H170</f>
        <v>0</v>
      </c>
      <c r="Q170" s="236">
        <v>0</v>
      </c>
      <c r="R170" s="236">
        <f>Q170*H170</f>
        <v>0</v>
      </c>
      <c r="S170" s="236">
        <v>0</v>
      </c>
      <c r="T170" s="237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8" t="s">
        <v>473</v>
      </c>
      <c r="AT170" s="238" t="s">
        <v>386</v>
      </c>
      <c r="AU170" s="238" t="s">
        <v>85</v>
      </c>
      <c r="AY170" s="18" t="s">
        <v>205</v>
      </c>
      <c r="BE170" s="239">
        <f>IF(N170="základní",J170,0)</f>
        <v>0</v>
      </c>
      <c r="BF170" s="239">
        <f>IF(N170="snížená",J170,0)</f>
        <v>0</v>
      </c>
      <c r="BG170" s="239">
        <f>IF(N170="zákl. přenesená",J170,0)</f>
        <v>0</v>
      </c>
      <c r="BH170" s="239">
        <f>IF(N170="sníž. přenesená",J170,0)</f>
        <v>0</v>
      </c>
      <c r="BI170" s="239">
        <f>IF(N170="nulová",J170,0)</f>
        <v>0</v>
      </c>
      <c r="BJ170" s="18" t="s">
        <v>83</v>
      </c>
      <c r="BK170" s="239">
        <f>ROUND(I170*H170,2)</f>
        <v>0</v>
      </c>
      <c r="BL170" s="18" t="s">
        <v>303</v>
      </c>
      <c r="BM170" s="238" t="s">
        <v>620</v>
      </c>
    </row>
    <row r="171" s="2" customFormat="1" ht="33" customHeight="1">
      <c r="A171" s="39"/>
      <c r="B171" s="40"/>
      <c r="C171" s="227" t="s">
        <v>444</v>
      </c>
      <c r="D171" s="227" t="s">
        <v>208</v>
      </c>
      <c r="E171" s="228" t="s">
        <v>4076</v>
      </c>
      <c r="F171" s="229" t="s">
        <v>4351</v>
      </c>
      <c r="G171" s="230" t="s">
        <v>3753</v>
      </c>
      <c r="H171" s="231">
        <v>21</v>
      </c>
      <c r="I171" s="232"/>
      <c r="J171" s="233">
        <f>ROUND(I171*H171,2)</f>
        <v>0</v>
      </c>
      <c r="K171" s="229" t="s">
        <v>1</v>
      </c>
      <c r="L171" s="45"/>
      <c r="M171" s="234" t="s">
        <v>1</v>
      </c>
      <c r="N171" s="235" t="s">
        <v>41</v>
      </c>
      <c r="O171" s="92"/>
      <c r="P171" s="236">
        <f>O171*H171</f>
        <v>0</v>
      </c>
      <c r="Q171" s="236">
        <v>0</v>
      </c>
      <c r="R171" s="236">
        <f>Q171*H171</f>
        <v>0</v>
      </c>
      <c r="S171" s="236">
        <v>0</v>
      </c>
      <c r="T171" s="237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8" t="s">
        <v>303</v>
      </c>
      <c r="AT171" s="238" t="s">
        <v>208</v>
      </c>
      <c r="AU171" s="238" t="s">
        <v>85</v>
      </c>
      <c r="AY171" s="18" t="s">
        <v>205</v>
      </c>
      <c r="BE171" s="239">
        <f>IF(N171="základní",J171,0)</f>
        <v>0</v>
      </c>
      <c r="BF171" s="239">
        <f>IF(N171="snížená",J171,0)</f>
        <v>0</v>
      </c>
      <c r="BG171" s="239">
        <f>IF(N171="zákl. přenesená",J171,0)</f>
        <v>0</v>
      </c>
      <c r="BH171" s="239">
        <f>IF(N171="sníž. přenesená",J171,0)</f>
        <v>0</v>
      </c>
      <c r="BI171" s="239">
        <f>IF(N171="nulová",J171,0)</f>
        <v>0</v>
      </c>
      <c r="BJ171" s="18" t="s">
        <v>83</v>
      </c>
      <c r="BK171" s="239">
        <f>ROUND(I171*H171,2)</f>
        <v>0</v>
      </c>
      <c r="BL171" s="18" t="s">
        <v>303</v>
      </c>
      <c r="BM171" s="238" t="s">
        <v>636</v>
      </c>
    </row>
    <row r="172" s="2" customFormat="1" ht="24.15" customHeight="1">
      <c r="A172" s="39"/>
      <c r="B172" s="40"/>
      <c r="C172" s="289" t="s">
        <v>449</v>
      </c>
      <c r="D172" s="289" t="s">
        <v>386</v>
      </c>
      <c r="E172" s="290" t="s">
        <v>4078</v>
      </c>
      <c r="F172" s="291" t="s">
        <v>4352</v>
      </c>
      <c r="G172" s="292" t="s">
        <v>3753</v>
      </c>
      <c r="H172" s="293">
        <v>21</v>
      </c>
      <c r="I172" s="294"/>
      <c r="J172" s="295">
        <f>ROUND(I172*H172,2)</f>
        <v>0</v>
      </c>
      <c r="K172" s="291" t="s">
        <v>1</v>
      </c>
      <c r="L172" s="296"/>
      <c r="M172" s="297" t="s">
        <v>1</v>
      </c>
      <c r="N172" s="298" t="s">
        <v>41</v>
      </c>
      <c r="O172" s="92"/>
      <c r="P172" s="236">
        <f>O172*H172</f>
        <v>0</v>
      </c>
      <c r="Q172" s="236">
        <v>0</v>
      </c>
      <c r="R172" s="236">
        <f>Q172*H172</f>
        <v>0</v>
      </c>
      <c r="S172" s="236">
        <v>0</v>
      </c>
      <c r="T172" s="237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8" t="s">
        <v>473</v>
      </c>
      <c r="AT172" s="238" t="s">
        <v>386</v>
      </c>
      <c r="AU172" s="238" t="s">
        <v>85</v>
      </c>
      <c r="AY172" s="18" t="s">
        <v>205</v>
      </c>
      <c r="BE172" s="239">
        <f>IF(N172="základní",J172,0)</f>
        <v>0</v>
      </c>
      <c r="BF172" s="239">
        <f>IF(N172="snížená",J172,0)</f>
        <v>0</v>
      </c>
      <c r="BG172" s="239">
        <f>IF(N172="zákl. přenesená",J172,0)</f>
        <v>0</v>
      </c>
      <c r="BH172" s="239">
        <f>IF(N172="sníž. přenesená",J172,0)</f>
        <v>0</v>
      </c>
      <c r="BI172" s="239">
        <f>IF(N172="nulová",J172,0)</f>
        <v>0</v>
      </c>
      <c r="BJ172" s="18" t="s">
        <v>83</v>
      </c>
      <c r="BK172" s="239">
        <f>ROUND(I172*H172,2)</f>
        <v>0</v>
      </c>
      <c r="BL172" s="18" t="s">
        <v>303</v>
      </c>
      <c r="BM172" s="238" t="s">
        <v>648</v>
      </c>
    </row>
    <row r="173" s="2" customFormat="1" ht="24.15" customHeight="1">
      <c r="A173" s="39"/>
      <c r="B173" s="40"/>
      <c r="C173" s="227" t="s">
        <v>460</v>
      </c>
      <c r="D173" s="227" t="s">
        <v>208</v>
      </c>
      <c r="E173" s="228" t="s">
        <v>4353</v>
      </c>
      <c r="F173" s="229" t="s">
        <v>4354</v>
      </c>
      <c r="G173" s="230" t="s">
        <v>255</v>
      </c>
      <c r="H173" s="231">
        <v>10</v>
      </c>
      <c r="I173" s="232"/>
      <c r="J173" s="233">
        <f>ROUND(I173*H173,2)</f>
        <v>0</v>
      </c>
      <c r="K173" s="229" t="s">
        <v>1</v>
      </c>
      <c r="L173" s="45"/>
      <c r="M173" s="234" t="s">
        <v>1</v>
      </c>
      <c r="N173" s="235" t="s">
        <v>41</v>
      </c>
      <c r="O173" s="92"/>
      <c r="P173" s="236">
        <f>O173*H173</f>
        <v>0</v>
      </c>
      <c r="Q173" s="236">
        <v>0</v>
      </c>
      <c r="R173" s="236">
        <f>Q173*H173</f>
        <v>0</v>
      </c>
      <c r="S173" s="236">
        <v>0</v>
      </c>
      <c r="T173" s="237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8" t="s">
        <v>303</v>
      </c>
      <c r="AT173" s="238" t="s">
        <v>208</v>
      </c>
      <c r="AU173" s="238" t="s">
        <v>85</v>
      </c>
      <c r="AY173" s="18" t="s">
        <v>205</v>
      </c>
      <c r="BE173" s="239">
        <f>IF(N173="základní",J173,0)</f>
        <v>0</v>
      </c>
      <c r="BF173" s="239">
        <f>IF(N173="snížená",J173,0)</f>
        <v>0</v>
      </c>
      <c r="BG173" s="239">
        <f>IF(N173="zákl. přenesená",J173,0)</f>
        <v>0</v>
      </c>
      <c r="BH173" s="239">
        <f>IF(N173="sníž. přenesená",J173,0)</f>
        <v>0</v>
      </c>
      <c r="BI173" s="239">
        <f>IF(N173="nulová",J173,0)</f>
        <v>0</v>
      </c>
      <c r="BJ173" s="18" t="s">
        <v>83</v>
      </c>
      <c r="BK173" s="239">
        <f>ROUND(I173*H173,2)</f>
        <v>0</v>
      </c>
      <c r="BL173" s="18" t="s">
        <v>303</v>
      </c>
      <c r="BM173" s="238" t="s">
        <v>660</v>
      </c>
    </row>
    <row r="174" s="2" customFormat="1" ht="21.75" customHeight="1">
      <c r="A174" s="39"/>
      <c r="B174" s="40"/>
      <c r="C174" s="289" t="s">
        <v>467</v>
      </c>
      <c r="D174" s="289" t="s">
        <v>386</v>
      </c>
      <c r="E174" s="290" t="s">
        <v>4355</v>
      </c>
      <c r="F174" s="291" t="s">
        <v>4356</v>
      </c>
      <c r="G174" s="292" t="s">
        <v>255</v>
      </c>
      <c r="H174" s="293">
        <v>10</v>
      </c>
      <c r="I174" s="294"/>
      <c r="J174" s="295">
        <f>ROUND(I174*H174,2)</f>
        <v>0</v>
      </c>
      <c r="K174" s="291" t="s">
        <v>1</v>
      </c>
      <c r="L174" s="296"/>
      <c r="M174" s="297" t="s">
        <v>1</v>
      </c>
      <c r="N174" s="298" t="s">
        <v>41</v>
      </c>
      <c r="O174" s="92"/>
      <c r="P174" s="236">
        <f>O174*H174</f>
        <v>0</v>
      </c>
      <c r="Q174" s="236">
        <v>0</v>
      </c>
      <c r="R174" s="236">
        <f>Q174*H174</f>
        <v>0</v>
      </c>
      <c r="S174" s="236">
        <v>0</v>
      </c>
      <c r="T174" s="237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8" t="s">
        <v>473</v>
      </c>
      <c r="AT174" s="238" t="s">
        <v>386</v>
      </c>
      <c r="AU174" s="238" t="s">
        <v>85</v>
      </c>
      <c r="AY174" s="18" t="s">
        <v>205</v>
      </c>
      <c r="BE174" s="239">
        <f>IF(N174="základní",J174,0)</f>
        <v>0</v>
      </c>
      <c r="BF174" s="239">
        <f>IF(N174="snížená",J174,0)</f>
        <v>0</v>
      </c>
      <c r="BG174" s="239">
        <f>IF(N174="zákl. přenesená",J174,0)</f>
        <v>0</v>
      </c>
      <c r="BH174" s="239">
        <f>IF(N174="sníž. přenesená",J174,0)</f>
        <v>0</v>
      </c>
      <c r="BI174" s="239">
        <f>IF(N174="nulová",J174,0)</f>
        <v>0</v>
      </c>
      <c r="BJ174" s="18" t="s">
        <v>83</v>
      </c>
      <c r="BK174" s="239">
        <f>ROUND(I174*H174,2)</f>
        <v>0</v>
      </c>
      <c r="BL174" s="18" t="s">
        <v>303</v>
      </c>
      <c r="BM174" s="238" t="s">
        <v>675</v>
      </c>
    </row>
    <row r="175" s="2" customFormat="1" ht="21.75" customHeight="1">
      <c r="A175" s="39"/>
      <c r="B175" s="40"/>
      <c r="C175" s="227" t="s">
        <v>473</v>
      </c>
      <c r="D175" s="227" t="s">
        <v>208</v>
      </c>
      <c r="E175" s="228" t="s">
        <v>4357</v>
      </c>
      <c r="F175" s="229" t="s">
        <v>4358</v>
      </c>
      <c r="G175" s="230" t="s">
        <v>3753</v>
      </c>
      <c r="H175" s="231">
        <v>1</v>
      </c>
      <c r="I175" s="232"/>
      <c r="J175" s="233">
        <f>ROUND(I175*H175,2)</f>
        <v>0</v>
      </c>
      <c r="K175" s="229" t="s">
        <v>1</v>
      </c>
      <c r="L175" s="45"/>
      <c r="M175" s="234" t="s">
        <v>1</v>
      </c>
      <c r="N175" s="235" t="s">
        <v>41</v>
      </c>
      <c r="O175" s="92"/>
      <c r="P175" s="236">
        <f>O175*H175</f>
        <v>0</v>
      </c>
      <c r="Q175" s="236">
        <v>0</v>
      </c>
      <c r="R175" s="236">
        <f>Q175*H175</f>
        <v>0</v>
      </c>
      <c r="S175" s="236">
        <v>0</v>
      </c>
      <c r="T175" s="237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8" t="s">
        <v>303</v>
      </c>
      <c r="AT175" s="238" t="s">
        <v>208</v>
      </c>
      <c r="AU175" s="238" t="s">
        <v>85</v>
      </c>
      <c r="AY175" s="18" t="s">
        <v>205</v>
      </c>
      <c r="BE175" s="239">
        <f>IF(N175="základní",J175,0)</f>
        <v>0</v>
      </c>
      <c r="BF175" s="239">
        <f>IF(N175="snížená",J175,0)</f>
        <v>0</v>
      </c>
      <c r="BG175" s="239">
        <f>IF(N175="zákl. přenesená",J175,0)</f>
        <v>0</v>
      </c>
      <c r="BH175" s="239">
        <f>IF(N175="sníž. přenesená",J175,0)</f>
        <v>0</v>
      </c>
      <c r="BI175" s="239">
        <f>IF(N175="nulová",J175,0)</f>
        <v>0</v>
      </c>
      <c r="BJ175" s="18" t="s">
        <v>83</v>
      </c>
      <c r="BK175" s="239">
        <f>ROUND(I175*H175,2)</f>
        <v>0</v>
      </c>
      <c r="BL175" s="18" t="s">
        <v>303</v>
      </c>
      <c r="BM175" s="238" t="s">
        <v>688</v>
      </c>
    </row>
    <row r="176" s="2" customFormat="1" ht="24.15" customHeight="1">
      <c r="A176" s="39"/>
      <c r="B176" s="40"/>
      <c r="C176" s="289" t="s">
        <v>481</v>
      </c>
      <c r="D176" s="289" t="s">
        <v>386</v>
      </c>
      <c r="E176" s="290" t="s">
        <v>4359</v>
      </c>
      <c r="F176" s="291" t="s">
        <v>4360</v>
      </c>
      <c r="G176" s="292" t="s">
        <v>3753</v>
      </c>
      <c r="H176" s="293">
        <v>1</v>
      </c>
      <c r="I176" s="294"/>
      <c r="J176" s="295">
        <f>ROUND(I176*H176,2)</f>
        <v>0</v>
      </c>
      <c r="K176" s="291" t="s">
        <v>1</v>
      </c>
      <c r="L176" s="296"/>
      <c r="M176" s="297" t="s">
        <v>1</v>
      </c>
      <c r="N176" s="298" t="s">
        <v>41</v>
      </c>
      <c r="O176" s="92"/>
      <c r="P176" s="236">
        <f>O176*H176</f>
        <v>0</v>
      </c>
      <c r="Q176" s="236">
        <v>0</v>
      </c>
      <c r="R176" s="236">
        <f>Q176*H176</f>
        <v>0</v>
      </c>
      <c r="S176" s="236">
        <v>0</v>
      </c>
      <c r="T176" s="237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8" t="s">
        <v>473</v>
      </c>
      <c r="AT176" s="238" t="s">
        <v>386</v>
      </c>
      <c r="AU176" s="238" t="s">
        <v>85</v>
      </c>
      <c r="AY176" s="18" t="s">
        <v>205</v>
      </c>
      <c r="BE176" s="239">
        <f>IF(N176="základní",J176,0)</f>
        <v>0</v>
      </c>
      <c r="BF176" s="239">
        <f>IF(N176="snížená",J176,0)</f>
        <v>0</v>
      </c>
      <c r="BG176" s="239">
        <f>IF(N176="zákl. přenesená",J176,0)</f>
        <v>0</v>
      </c>
      <c r="BH176" s="239">
        <f>IF(N176="sníž. přenesená",J176,0)</f>
        <v>0</v>
      </c>
      <c r="BI176" s="239">
        <f>IF(N176="nulová",J176,0)</f>
        <v>0</v>
      </c>
      <c r="BJ176" s="18" t="s">
        <v>83</v>
      </c>
      <c r="BK176" s="239">
        <f>ROUND(I176*H176,2)</f>
        <v>0</v>
      </c>
      <c r="BL176" s="18" t="s">
        <v>303</v>
      </c>
      <c r="BM176" s="238" t="s">
        <v>706</v>
      </c>
    </row>
    <row r="177" s="2" customFormat="1" ht="24.15" customHeight="1">
      <c r="A177" s="39"/>
      <c r="B177" s="40"/>
      <c r="C177" s="227" t="s">
        <v>489</v>
      </c>
      <c r="D177" s="227" t="s">
        <v>208</v>
      </c>
      <c r="E177" s="228" t="s">
        <v>4361</v>
      </c>
      <c r="F177" s="229" t="s">
        <v>4362</v>
      </c>
      <c r="G177" s="230" t="s">
        <v>3753</v>
      </c>
      <c r="H177" s="231">
        <v>1</v>
      </c>
      <c r="I177" s="232"/>
      <c r="J177" s="233">
        <f>ROUND(I177*H177,2)</f>
        <v>0</v>
      </c>
      <c r="K177" s="229" t="s">
        <v>1</v>
      </c>
      <c r="L177" s="45"/>
      <c r="M177" s="234" t="s">
        <v>1</v>
      </c>
      <c r="N177" s="235" t="s">
        <v>41</v>
      </c>
      <c r="O177" s="92"/>
      <c r="P177" s="236">
        <f>O177*H177</f>
        <v>0</v>
      </c>
      <c r="Q177" s="236">
        <v>0</v>
      </c>
      <c r="R177" s="236">
        <f>Q177*H177</f>
        <v>0</v>
      </c>
      <c r="S177" s="236">
        <v>0</v>
      </c>
      <c r="T177" s="237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8" t="s">
        <v>303</v>
      </c>
      <c r="AT177" s="238" t="s">
        <v>208</v>
      </c>
      <c r="AU177" s="238" t="s">
        <v>85</v>
      </c>
      <c r="AY177" s="18" t="s">
        <v>205</v>
      </c>
      <c r="BE177" s="239">
        <f>IF(N177="základní",J177,0)</f>
        <v>0</v>
      </c>
      <c r="BF177" s="239">
        <f>IF(N177="snížená",J177,0)</f>
        <v>0</v>
      </c>
      <c r="BG177" s="239">
        <f>IF(N177="zákl. přenesená",J177,0)</f>
        <v>0</v>
      </c>
      <c r="BH177" s="239">
        <f>IF(N177="sníž. přenesená",J177,0)</f>
        <v>0</v>
      </c>
      <c r="BI177" s="239">
        <f>IF(N177="nulová",J177,0)</f>
        <v>0</v>
      </c>
      <c r="BJ177" s="18" t="s">
        <v>83</v>
      </c>
      <c r="BK177" s="239">
        <f>ROUND(I177*H177,2)</f>
        <v>0</v>
      </c>
      <c r="BL177" s="18" t="s">
        <v>303</v>
      </c>
      <c r="BM177" s="238" t="s">
        <v>719</v>
      </c>
    </row>
    <row r="178" s="2" customFormat="1" ht="24.15" customHeight="1">
      <c r="A178" s="39"/>
      <c r="B178" s="40"/>
      <c r="C178" s="289" t="s">
        <v>494</v>
      </c>
      <c r="D178" s="289" t="s">
        <v>386</v>
      </c>
      <c r="E178" s="290" t="s">
        <v>4363</v>
      </c>
      <c r="F178" s="291" t="s">
        <v>4364</v>
      </c>
      <c r="G178" s="292" t="s">
        <v>3753</v>
      </c>
      <c r="H178" s="293">
        <v>1</v>
      </c>
      <c r="I178" s="294"/>
      <c r="J178" s="295">
        <f>ROUND(I178*H178,2)</f>
        <v>0</v>
      </c>
      <c r="K178" s="291" t="s">
        <v>1</v>
      </c>
      <c r="L178" s="296"/>
      <c r="M178" s="297" t="s">
        <v>1</v>
      </c>
      <c r="N178" s="298" t="s">
        <v>41</v>
      </c>
      <c r="O178" s="92"/>
      <c r="P178" s="236">
        <f>O178*H178</f>
        <v>0</v>
      </c>
      <c r="Q178" s="236">
        <v>0</v>
      </c>
      <c r="R178" s="236">
        <f>Q178*H178</f>
        <v>0</v>
      </c>
      <c r="S178" s="236">
        <v>0</v>
      </c>
      <c r="T178" s="237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8" t="s">
        <v>473</v>
      </c>
      <c r="AT178" s="238" t="s">
        <v>386</v>
      </c>
      <c r="AU178" s="238" t="s">
        <v>85</v>
      </c>
      <c r="AY178" s="18" t="s">
        <v>205</v>
      </c>
      <c r="BE178" s="239">
        <f>IF(N178="základní",J178,0)</f>
        <v>0</v>
      </c>
      <c r="BF178" s="239">
        <f>IF(N178="snížená",J178,0)</f>
        <v>0</v>
      </c>
      <c r="BG178" s="239">
        <f>IF(N178="zákl. přenesená",J178,0)</f>
        <v>0</v>
      </c>
      <c r="BH178" s="239">
        <f>IF(N178="sníž. přenesená",J178,0)</f>
        <v>0</v>
      </c>
      <c r="BI178" s="239">
        <f>IF(N178="nulová",J178,0)</f>
        <v>0</v>
      </c>
      <c r="BJ178" s="18" t="s">
        <v>83</v>
      </c>
      <c r="BK178" s="239">
        <f>ROUND(I178*H178,2)</f>
        <v>0</v>
      </c>
      <c r="BL178" s="18" t="s">
        <v>303</v>
      </c>
      <c r="BM178" s="238" t="s">
        <v>732</v>
      </c>
    </row>
    <row r="179" s="2" customFormat="1" ht="24.15" customHeight="1">
      <c r="A179" s="39"/>
      <c r="B179" s="40"/>
      <c r="C179" s="227" t="s">
        <v>502</v>
      </c>
      <c r="D179" s="227" t="s">
        <v>208</v>
      </c>
      <c r="E179" s="228" t="s">
        <v>4365</v>
      </c>
      <c r="F179" s="229" t="s">
        <v>4366</v>
      </c>
      <c r="G179" s="230" t="s">
        <v>3753</v>
      </c>
      <c r="H179" s="231">
        <v>1</v>
      </c>
      <c r="I179" s="232"/>
      <c r="J179" s="233">
        <f>ROUND(I179*H179,2)</f>
        <v>0</v>
      </c>
      <c r="K179" s="229" t="s">
        <v>1</v>
      </c>
      <c r="L179" s="45"/>
      <c r="M179" s="234" t="s">
        <v>1</v>
      </c>
      <c r="N179" s="235" t="s">
        <v>41</v>
      </c>
      <c r="O179" s="92"/>
      <c r="P179" s="236">
        <f>O179*H179</f>
        <v>0</v>
      </c>
      <c r="Q179" s="236">
        <v>0</v>
      </c>
      <c r="R179" s="236">
        <f>Q179*H179</f>
        <v>0</v>
      </c>
      <c r="S179" s="236">
        <v>0</v>
      </c>
      <c r="T179" s="237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8" t="s">
        <v>303</v>
      </c>
      <c r="AT179" s="238" t="s">
        <v>208</v>
      </c>
      <c r="AU179" s="238" t="s">
        <v>85</v>
      </c>
      <c r="AY179" s="18" t="s">
        <v>205</v>
      </c>
      <c r="BE179" s="239">
        <f>IF(N179="základní",J179,0)</f>
        <v>0</v>
      </c>
      <c r="BF179" s="239">
        <f>IF(N179="snížená",J179,0)</f>
        <v>0</v>
      </c>
      <c r="BG179" s="239">
        <f>IF(N179="zákl. přenesená",J179,0)</f>
        <v>0</v>
      </c>
      <c r="BH179" s="239">
        <f>IF(N179="sníž. přenesená",J179,0)</f>
        <v>0</v>
      </c>
      <c r="BI179" s="239">
        <f>IF(N179="nulová",J179,0)</f>
        <v>0</v>
      </c>
      <c r="BJ179" s="18" t="s">
        <v>83</v>
      </c>
      <c r="BK179" s="239">
        <f>ROUND(I179*H179,2)</f>
        <v>0</v>
      </c>
      <c r="BL179" s="18" t="s">
        <v>303</v>
      </c>
      <c r="BM179" s="238" t="s">
        <v>747</v>
      </c>
    </row>
    <row r="180" s="2" customFormat="1" ht="24.15" customHeight="1">
      <c r="A180" s="39"/>
      <c r="B180" s="40"/>
      <c r="C180" s="289" t="s">
        <v>513</v>
      </c>
      <c r="D180" s="289" t="s">
        <v>386</v>
      </c>
      <c r="E180" s="290" t="s">
        <v>4367</v>
      </c>
      <c r="F180" s="291" t="s">
        <v>4368</v>
      </c>
      <c r="G180" s="292" t="s">
        <v>3753</v>
      </c>
      <c r="H180" s="293">
        <v>1</v>
      </c>
      <c r="I180" s="294"/>
      <c r="J180" s="295">
        <f>ROUND(I180*H180,2)</f>
        <v>0</v>
      </c>
      <c r="K180" s="291" t="s">
        <v>1</v>
      </c>
      <c r="L180" s="296"/>
      <c r="M180" s="297" t="s">
        <v>1</v>
      </c>
      <c r="N180" s="298" t="s">
        <v>41</v>
      </c>
      <c r="O180" s="92"/>
      <c r="P180" s="236">
        <f>O180*H180</f>
        <v>0</v>
      </c>
      <c r="Q180" s="236">
        <v>0</v>
      </c>
      <c r="R180" s="236">
        <f>Q180*H180</f>
        <v>0</v>
      </c>
      <c r="S180" s="236">
        <v>0</v>
      </c>
      <c r="T180" s="237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8" t="s">
        <v>473</v>
      </c>
      <c r="AT180" s="238" t="s">
        <v>386</v>
      </c>
      <c r="AU180" s="238" t="s">
        <v>85</v>
      </c>
      <c r="AY180" s="18" t="s">
        <v>205</v>
      </c>
      <c r="BE180" s="239">
        <f>IF(N180="základní",J180,0)</f>
        <v>0</v>
      </c>
      <c r="BF180" s="239">
        <f>IF(N180="snížená",J180,0)</f>
        <v>0</v>
      </c>
      <c r="BG180" s="239">
        <f>IF(N180="zákl. přenesená",J180,0)</f>
        <v>0</v>
      </c>
      <c r="BH180" s="239">
        <f>IF(N180="sníž. přenesená",J180,0)</f>
        <v>0</v>
      </c>
      <c r="BI180" s="239">
        <f>IF(N180="nulová",J180,0)</f>
        <v>0</v>
      </c>
      <c r="BJ180" s="18" t="s">
        <v>83</v>
      </c>
      <c r="BK180" s="239">
        <f>ROUND(I180*H180,2)</f>
        <v>0</v>
      </c>
      <c r="BL180" s="18" t="s">
        <v>303</v>
      </c>
      <c r="BM180" s="238" t="s">
        <v>759</v>
      </c>
    </row>
    <row r="181" s="2" customFormat="1" ht="24.15" customHeight="1">
      <c r="A181" s="39"/>
      <c r="B181" s="40"/>
      <c r="C181" s="227" t="s">
        <v>525</v>
      </c>
      <c r="D181" s="227" t="s">
        <v>208</v>
      </c>
      <c r="E181" s="228" t="s">
        <v>4369</v>
      </c>
      <c r="F181" s="229" t="s">
        <v>4370</v>
      </c>
      <c r="G181" s="230" t="s">
        <v>255</v>
      </c>
      <c r="H181" s="231">
        <v>30</v>
      </c>
      <c r="I181" s="232"/>
      <c r="J181" s="233">
        <f>ROUND(I181*H181,2)</f>
        <v>0</v>
      </c>
      <c r="K181" s="229" t="s">
        <v>1</v>
      </c>
      <c r="L181" s="45"/>
      <c r="M181" s="234" t="s">
        <v>1</v>
      </c>
      <c r="N181" s="235" t="s">
        <v>41</v>
      </c>
      <c r="O181" s="92"/>
      <c r="P181" s="236">
        <f>O181*H181</f>
        <v>0</v>
      </c>
      <c r="Q181" s="236">
        <v>0</v>
      </c>
      <c r="R181" s="236">
        <f>Q181*H181</f>
        <v>0</v>
      </c>
      <c r="S181" s="236">
        <v>0</v>
      </c>
      <c r="T181" s="237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8" t="s">
        <v>303</v>
      </c>
      <c r="AT181" s="238" t="s">
        <v>208</v>
      </c>
      <c r="AU181" s="238" t="s">
        <v>85</v>
      </c>
      <c r="AY181" s="18" t="s">
        <v>205</v>
      </c>
      <c r="BE181" s="239">
        <f>IF(N181="základní",J181,0)</f>
        <v>0</v>
      </c>
      <c r="BF181" s="239">
        <f>IF(N181="snížená",J181,0)</f>
        <v>0</v>
      </c>
      <c r="BG181" s="239">
        <f>IF(N181="zákl. přenesená",J181,0)</f>
        <v>0</v>
      </c>
      <c r="BH181" s="239">
        <f>IF(N181="sníž. přenesená",J181,0)</f>
        <v>0</v>
      </c>
      <c r="BI181" s="239">
        <f>IF(N181="nulová",J181,0)</f>
        <v>0</v>
      </c>
      <c r="BJ181" s="18" t="s">
        <v>83</v>
      </c>
      <c r="BK181" s="239">
        <f>ROUND(I181*H181,2)</f>
        <v>0</v>
      </c>
      <c r="BL181" s="18" t="s">
        <v>303</v>
      </c>
      <c r="BM181" s="238" t="s">
        <v>769</v>
      </c>
    </row>
    <row r="182" s="2" customFormat="1" ht="21.75" customHeight="1">
      <c r="A182" s="39"/>
      <c r="B182" s="40"/>
      <c r="C182" s="289" t="s">
        <v>530</v>
      </c>
      <c r="D182" s="289" t="s">
        <v>386</v>
      </c>
      <c r="E182" s="290" t="s">
        <v>4371</v>
      </c>
      <c r="F182" s="291" t="s">
        <v>4372</v>
      </c>
      <c r="G182" s="292" t="s">
        <v>255</v>
      </c>
      <c r="H182" s="293">
        <v>30</v>
      </c>
      <c r="I182" s="294"/>
      <c r="J182" s="295">
        <f>ROUND(I182*H182,2)</f>
        <v>0</v>
      </c>
      <c r="K182" s="291" t="s">
        <v>1</v>
      </c>
      <c r="L182" s="296"/>
      <c r="M182" s="297" t="s">
        <v>1</v>
      </c>
      <c r="N182" s="298" t="s">
        <v>41</v>
      </c>
      <c r="O182" s="92"/>
      <c r="P182" s="236">
        <f>O182*H182</f>
        <v>0</v>
      </c>
      <c r="Q182" s="236">
        <v>0</v>
      </c>
      <c r="R182" s="236">
        <f>Q182*H182</f>
        <v>0</v>
      </c>
      <c r="S182" s="236">
        <v>0</v>
      </c>
      <c r="T182" s="237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8" t="s">
        <v>473</v>
      </c>
      <c r="AT182" s="238" t="s">
        <v>386</v>
      </c>
      <c r="AU182" s="238" t="s">
        <v>85</v>
      </c>
      <c r="AY182" s="18" t="s">
        <v>205</v>
      </c>
      <c r="BE182" s="239">
        <f>IF(N182="základní",J182,0)</f>
        <v>0</v>
      </c>
      <c r="BF182" s="239">
        <f>IF(N182="snížená",J182,0)</f>
        <v>0</v>
      </c>
      <c r="BG182" s="239">
        <f>IF(N182="zákl. přenesená",J182,0)</f>
        <v>0</v>
      </c>
      <c r="BH182" s="239">
        <f>IF(N182="sníž. přenesená",J182,0)</f>
        <v>0</v>
      </c>
      <c r="BI182" s="239">
        <f>IF(N182="nulová",J182,0)</f>
        <v>0</v>
      </c>
      <c r="BJ182" s="18" t="s">
        <v>83</v>
      </c>
      <c r="BK182" s="239">
        <f>ROUND(I182*H182,2)</f>
        <v>0</v>
      </c>
      <c r="BL182" s="18" t="s">
        <v>303</v>
      </c>
      <c r="BM182" s="238" t="s">
        <v>779</v>
      </c>
    </row>
    <row r="183" s="2" customFormat="1" ht="24.15" customHeight="1">
      <c r="A183" s="39"/>
      <c r="B183" s="40"/>
      <c r="C183" s="227" t="s">
        <v>537</v>
      </c>
      <c r="D183" s="227" t="s">
        <v>208</v>
      </c>
      <c r="E183" s="228" t="s">
        <v>4373</v>
      </c>
      <c r="F183" s="229" t="s">
        <v>4374</v>
      </c>
      <c r="G183" s="230" t="s">
        <v>3753</v>
      </c>
      <c r="H183" s="231">
        <v>1</v>
      </c>
      <c r="I183" s="232"/>
      <c r="J183" s="233">
        <f>ROUND(I183*H183,2)</f>
        <v>0</v>
      </c>
      <c r="K183" s="229" t="s">
        <v>1</v>
      </c>
      <c r="L183" s="45"/>
      <c r="M183" s="234" t="s">
        <v>1</v>
      </c>
      <c r="N183" s="235" t="s">
        <v>41</v>
      </c>
      <c r="O183" s="92"/>
      <c r="P183" s="236">
        <f>O183*H183</f>
        <v>0</v>
      </c>
      <c r="Q183" s="236">
        <v>0</v>
      </c>
      <c r="R183" s="236">
        <f>Q183*H183</f>
        <v>0</v>
      </c>
      <c r="S183" s="236">
        <v>0</v>
      </c>
      <c r="T183" s="237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8" t="s">
        <v>303</v>
      </c>
      <c r="AT183" s="238" t="s">
        <v>208</v>
      </c>
      <c r="AU183" s="238" t="s">
        <v>85</v>
      </c>
      <c r="AY183" s="18" t="s">
        <v>205</v>
      </c>
      <c r="BE183" s="239">
        <f>IF(N183="základní",J183,0)</f>
        <v>0</v>
      </c>
      <c r="BF183" s="239">
        <f>IF(N183="snížená",J183,0)</f>
        <v>0</v>
      </c>
      <c r="BG183" s="239">
        <f>IF(N183="zákl. přenesená",J183,0)</f>
        <v>0</v>
      </c>
      <c r="BH183" s="239">
        <f>IF(N183="sníž. přenesená",J183,0)</f>
        <v>0</v>
      </c>
      <c r="BI183" s="239">
        <f>IF(N183="nulová",J183,0)</f>
        <v>0</v>
      </c>
      <c r="BJ183" s="18" t="s">
        <v>83</v>
      </c>
      <c r="BK183" s="239">
        <f>ROUND(I183*H183,2)</f>
        <v>0</v>
      </c>
      <c r="BL183" s="18" t="s">
        <v>303</v>
      </c>
      <c r="BM183" s="238" t="s">
        <v>791</v>
      </c>
    </row>
    <row r="184" s="2" customFormat="1" ht="24.15" customHeight="1">
      <c r="A184" s="39"/>
      <c r="B184" s="40"/>
      <c r="C184" s="289" t="s">
        <v>544</v>
      </c>
      <c r="D184" s="289" t="s">
        <v>386</v>
      </c>
      <c r="E184" s="290" t="s">
        <v>4375</v>
      </c>
      <c r="F184" s="291" t="s">
        <v>4376</v>
      </c>
      <c r="G184" s="292" t="s">
        <v>3753</v>
      </c>
      <c r="H184" s="293">
        <v>1</v>
      </c>
      <c r="I184" s="294"/>
      <c r="J184" s="295">
        <f>ROUND(I184*H184,2)</f>
        <v>0</v>
      </c>
      <c r="K184" s="291" t="s">
        <v>1</v>
      </c>
      <c r="L184" s="296"/>
      <c r="M184" s="297" t="s">
        <v>1</v>
      </c>
      <c r="N184" s="298" t="s">
        <v>41</v>
      </c>
      <c r="O184" s="92"/>
      <c r="P184" s="236">
        <f>O184*H184</f>
        <v>0</v>
      </c>
      <c r="Q184" s="236">
        <v>0</v>
      </c>
      <c r="R184" s="236">
        <f>Q184*H184</f>
        <v>0</v>
      </c>
      <c r="S184" s="236">
        <v>0</v>
      </c>
      <c r="T184" s="237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8" t="s">
        <v>473</v>
      </c>
      <c r="AT184" s="238" t="s">
        <v>386</v>
      </c>
      <c r="AU184" s="238" t="s">
        <v>85</v>
      </c>
      <c r="AY184" s="18" t="s">
        <v>205</v>
      </c>
      <c r="BE184" s="239">
        <f>IF(N184="základní",J184,0)</f>
        <v>0</v>
      </c>
      <c r="BF184" s="239">
        <f>IF(N184="snížená",J184,0)</f>
        <v>0</v>
      </c>
      <c r="BG184" s="239">
        <f>IF(N184="zákl. přenesená",J184,0)</f>
        <v>0</v>
      </c>
      <c r="BH184" s="239">
        <f>IF(N184="sníž. přenesená",J184,0)</f>
        <v>0</v>
      </c>
      <c r="BI184" s="239">
        <f>IF(N184="nulová",J184,0)</f>
        <v>0</v>
      </c>
      <c r="BJ184" s="18" t="s">
        <v>83</v>
      </c>
      <c r="BK184" s="239">
        <f>ROUND(I184*H184,2)</f>
        <v>0</v>
      </c>
      <c r="BL184" s="18" t="s">
        <v>303</v>
      </c>
      <c r="BM184" s="238" t="s">
        <v>813</v>
      </c>
    </row>
    <row r="185" s="2" customFormat="1" ht="24.15" customHeight="1">
      <c r="A185" s="39"/>
      <c r="B185" s="40"/>
      <c r="C185" s="227" t="s">
        <v>550</v>
      </c>
      <c r="D185" s="227" t="s">
        <v>208</v>
      </c>
      <c r="E185" s="228" t="s">
        <v>4377</v>
      </c>
      <c r="F185" s="229" t="s">
        <v>4378</v>
      </c>
      <c r="G185" s="230" t="s">
        <v>3753</v>
      </c>
      <c r="H185" s="231">
        <v>1</v>
      </c>
      <c r="I185" s="232"/>
      <c r="J185" s="233">
        <f>ROUND(I185*H185,2)</f>
        <v>0</v>
      </c>
      <c r="K185" s="229" t="s">
        <v>1</v>
      </c>
      <c r="L185" s="45"/>
      <c r="M185" s="234" t="s">
        <v>1</v>
      </c>
      <c r="N185" s="235" t="s">
        <v>41</v>
      </c>
      <c r="O185" s="92"/>
      <c r="P185" s="236">
        <f>O185*H185</f>
        <v>0</v>
      </c>
      <c r="Q185" s="236">
        <v>0</v>
      </c>
      <c r="R185" s="236">
        <f>Q185*H185</f>
        <v>0</v>
      </c>
      <c r="S185" s="236">
        <v>0</v>
      </c>
      <c r="T185" s="237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8" t="s">
        <v>303</v>
      </c>
      <c r="AT185" s="238" t="s">
        <v>208</v>
      </c>
      <c r="AU185" s="238" t="s">
        <v>85</v>
      </c>
      <c r="AY185" s="18" t="s">
        <v>205</v>
      </c>
      <c r="BE185" s="239">
        <f>IF(N185="základní",J185,0)</f>
        <v>0</v>
      </c>
      <c r="BF185" s="239">
        <f>IF(N185="snížená",J185,0)</f>
        <v>0</v>
      </c>
      <c r="BG185" s="239">
        <f>IF(N185="zákl. přenesená",J185,0)</f>
        <v>0</v>
      </c>
      <c r="BH185" s="239">
        <f>IF(N185="sníž. přenesená",J185,0)</f>
        <v>0</v>
      </c>
      <c r="BI185" s="239">
        <f>IF(N185="nulová",J185,0)</f>
        <v>0</v>
      </c>
      <c r="BJ185" s="18" t="s">
        <v>83</v>
      </c>
      <c r="BK185" s="239">
        <f>ROUND(I185*H185,2)</f>
        <v>0</v>
      </c>
      <c r="BL185" s="18" t="s">
        <v>303</v>
      </c>
      <c r="BM185" s="238" t="s">
        <v>828</v>
      </c>
    </row>
    <row r="186" s="2" customFormat="1" ht="24.15" customHeight="1">
      <c r="A186" s="39"/>
      <c r="B186" s="40"/>
      <c r="C186" s="289" t="s">
        <v>556</v>
      </c>
      <c r="D186" s="289" t="s">
        <v>386</v>
      </c>
      <c r="E186" s="290" t="s">
        <v>4379</v>
      </c>
      <c r="F186" s="291" t="s">
        <v>4380</v>
      </c>
      <c r="G186" s="292" t="s">
        <v>3753</v>
      </c>
      <c r="H186" s="293">
        <v>1</v>
      </c>
      <c r="I186" s="294"/>
      <c r="J186" s="295">
        <f>ROUND(I186*H186,2)</f>
        <v>0</v>
      </c>
      <c r="K186" s="291" t="s">
        <v>1</v>
      </c>
      <c r="L186" s="296"/>
      <c r="M186" s="297" t="s">
        <v>1</v>
      </c>
      <c r="N186" s="298" t="s">
        <v>41</v>
      </c>
      <c r="O186" s="92"/>
      <c r="P186" s="236">
        <f>O186*H186</f>
        <v>0</v>
      </c>
      <c r="Q186" s="236">
        <v>0</v>
      </c>
      <c r="R186" s="236">
        <f>Q186*H186</f>
        <v>0</v>
      </c>
      <c r="S186" s="236">
        <v>0</v>
      </c>
      <c r="T186" s="237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8" t="s">
        <v>473</v>
      </c>
      <c r="AT186" s="238" t="s">
        <v>386</v>
      </c>
      <c r="AU186" s="238" t="s">
        <v>85</v>
      </c>
      <c r="AY186" s="18" t="s">
        <v>205</v>
      </c>
      <c r="BE186" s="239">
        <f>IF(N186="základní",J186,0)</f>
        <v>0</v>
      </c>
      <c r="BF186" s="239">
        <f>IF(N186="snížená",J186,0)</f>
        <v>0</v>
      </c>
      <c r="BG186" s="239">
        <f>IF(N186="zákl. přenesená",J186,0)</f>
        <v>0</v>
      </c>
      <c r="BH186" s="239">
        <f>IF(N186="sníž. přenesená",J186,0)</f>
        <v>0</v>
      </c>
      <c r="BI186" s="239">
        <f>IF(N186="nulová",J186,0)</f>
        <v>0</v>
      </c>
      <c r="BJ186" s="18" t="s">
        <v>83</v>
      </c>
      <c r="BK186" s="239">
        <f>ROUND(I186*H186,2)</f>
        <v>0</v>
      </c>
      <c r="BL186" s="18" t="s">
        <v>303</v>
      </c>
      <c r="BM186" s="238" t="s">
        <v>840</v>
      </c>
    </row>
    <row r="187" s="2" customFormat="1" ht="16.5" customHeight="1">
      <c r="A187" s="39"/>
      <c r="B187" s="40"/>
      <c r="C187" s="227" t="s">
        <v>561</v>
      </c>
      <c r="D187" s="227" t="s">
        <v>208</v>
      </c>
      <c r="E187" s="228" t="s">
        <v>4381</v>
      </c>
      <c r="F187" s="229" t="s">
        <v>4081</v>
      </c>
      <c r="G187" s="230" t="s">
        <v>255</v>
      </c>
      <c r="H187" s="231">
        <v>10</v>
      </c>
      <c r="I187" s="232"/>
      <c r="J187" s="233">
        <f>ROUND(I187*H187,2)</f>
        <v>0</v>
      </c>
      <c r="K187" s="229" t="s">
        <v>1</v>
      </c>
      <c r="L187" s="45"/>
      <c r="M187" s="234" t="s">
        <v>1</v>
      </c>
      <c r="N187" s="235" t="s">
        <v>41</v>
      </c>
      <c r="O187" s="92"/>
      <c r="P187" s="236">
        <f>O187*H187</f>
        <v>0</v>
      </c>
      <c r="Q187" s="236">
        <v>0</v>
      </c>
      <c r="R187" s="236">
        <f>Q187*H187</f>
        <v>0</v>
      </c>
      <c r="S187" s="236">
        <v>0</v>
      </c>
      <c r="T187" s="237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8" t="s">
        <v>303</v>
      </c>
      <c r="AT187" s="238" t="s">
        <v>208</v>
      </c>
      <c r="AU187" s="238" t="s">
        <v>85</v>
      </c>
      <c r="AY187" s="18" t="s">
        <v>205</v>
      </c>
      <c r="BE187" s="239">
        <f>IF(N187="základní",J187,0)</f>
        <v>0</v>
      </c>
      <c r="BF187" s="239">
        <f>IF(N187="snížená",J187,0)</f>
        <v>0</v>
      </c>
      <c r="BG187" s="239">
        <f>IF(N187="zákl. přenesená",J187,0)</f>
        <v>0</v>
      </c>
      <c r="BH187" s="239">
        <f>IF(N187="sníž. přenesená",J187,0)</f>
        <v>0</v>
      </c>
      <c r="BI187" s="239">
        <f>IF(N187="nulová",J187,0)</f>
        <v>0</v>
      </c>
      <c r="BJ187" s="18" t="s">
        <v>83</v>
      </c>
      <c r="BK187" s="239">
        <f>ROUND(I187*H187,2)</f>
        <v>0</v>
      </c>
      <c r="BL187" s="18" t="s">
        <v>303</v>
      </c>
      <c r="BM187" s="238" t="s">
        <v>870</v>
      </c>
    </row>
    <row r="188" s="2" customFormat="1" ht="16.5" customHeight="1">
      <c r="A188" s="39"/>
      <c r="B188" s="40"/>
      <c r="C188" s="289" t="s">
        <v>566</v>
      </c>
      <c r="D188" s="289" t="s">
        <v>386</v>
      </c>
      <c r="E188" s="290" t="s">
        <v>4382</v>
      </c>
      <c r="F188" s="291" t="s">
        <v>4383</v>
      </c>
      <c r="G188" s="292" t="s">
        <v>255</v>
      </c>
      <c r="H188" s="293">
        <v>10</v>
      </c>
      <c r="I188" s="294"/>
      <c r="J188" s="295">
        <f>ROUND(I188*H188,2)</f>
        <v>0</v>
      </c>
      <c r="K188" s="291" t="s">
        <v>1</v>
      </c>
      <c r="L188" s="296"/>
      <c r="M188" s="297" t="s">
        <v>1</v>
      </c>
      <c r="N188" s="298" t="s">
        <v>41</v>
      </c>
      <c r="O188" s="92"/>
      <c r="P188" s="236">
        <f>O188*H188</f>
        <v>0</v>
      </c>
      <c r="Q188" s="236">
        <v>0</v>
      </c>
      <c r="R188" s="236">
        <f>Q188*H188</f>
        <v>0</v>
      </c>
      <c r="S188" s="236">
        <v>0</v>
      </c>
      <c r="T188" s="237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8" t="s">
        <v>473</v>
      </c>
      <c r="AT188" s="238" t="s">
        <v>386</v>
      </c>
      <c r="AU188" s="238" t="s">
        <v>85</v>
      </c>
      <c r="AY188" s="18" t="s">
        <v>205</v>
      </c>
      <c r="BE188" s="239">
        <f>IF(N188="základní",J188,0)</f>
        <v>0</v>
      </c>
      <c r="BF188" s="239">
        <f>IF(N188="snížená",J188,0)</f>
        <v>0</v>
      </c>
      <c r="BG188" s="239">
        <f>IF(N188="zákl. přenesená",J188,0)</f>
        <v>0</v>
      </c>
      <c r="BH188" s="239">
        <f>IF(N188="sníž. přenesená",J188,0)</f>
        <v>0</v>
      </c>
      <c r="BI188" s="239">
        <f>IF(N188="nulová",J188,0)</f>
        <v>0</v>
      </c>
      <c r="BJ188" s="18" t="s">
        <v>83</v>
      </c>
      <c r="BK188" s="239">
        <f>ROUND(I188*H188,2)</f>
        <v>0</v>
      </c>
      <c r="BL188" s="18" t="s">
        <v>303</v>
      </c>
      <c r="BM188" s="238" t="s">
        <v>884</v>
      </c>
    </row>
    <row r="189" s="2" customFormat="1" ht="16.5" customHeight="1">
      <c r="A189" s="39"/>
      <c r="B189" s="40"/>
      <c r="C189" s="227" t="s">
        <v>572</v>
      </c>
      <c r="D189" s="227" t="s">
        <v>208</v>
      </c>
      <c r="E189" s="228" t="s">
        <v>4384</v>
      </c>
      <c r="F189" s="229" t="s">
        <v>4084</v>
      </c>
      <c r="G189" s="230" t="s">
        <v>255</v>
      </c>
      <c r="H189" s="231">
        <v>6</v>
      </c>
      <c r="I189" s="232"/>
      <c r="J189" s="233">
        <f>ROUND(I189*H189,2)</f>
        <v>0</v>
      </c>
      <c r="K189" s="229" t="s">
        <v>1</v>
      </c>
      <c r="L189" s="45"/>
      <c r="M189" s="234" t="s">
        <v>1</v>
      </c>
      <c r="N189" s="235" t="s">
        <v>41</v>
      </c>
      <c r="O189" s="92"/>
      <c r="P189" s="236">
        <f>O189*H189</f>
        <v>0</v>
      </c>
      <c r="Q189" s="236">
        <v>0</v>
      </c>
      <c r="R189" s="236">
        <f>Q189*H189</f>
        <v>0</v>
      </c>
      <c r="S189" s="236">
        <v>0</v>
      </c>
      <c r="T189" s="237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8" t="s">
        <v>303</v>
      </c>
      <c r="AT189" s="238" t="s">
        <v>208</v>
      </c>
      <c r="AU189" s="238" t="s">
        <v>85</v>
      </c>
      <c r="AY189" s="18" t="s">
        <v>205</v>
      </c>
      <c r="BE189" s="239">
        <f>IF(N189="základní",J189,0)</f>
        <v>0</v>
      </c>
      <c r="BF189" s="239">
        <f>IF(N189="snížená",J189,0)</f>
        <v>0</v>
      </c>
      <c r="BG189" s="239">
        <f>IF(N189="zákl. přenesená",J189,0)</f>
        <v>0</v>
      </c>
      <c r="BH189" s="239">
        <f>IF(N189="sníž. přenesená",J189,0)</f>
        <v>0</v>
      </c>
      <c r="BI189" s="239">
        <f>IF(N189="nulová",J189,0)</f>
        <v>0</v>
      </c>
      <c r="BJ189" s="18" t="s">
        <v>83</v>
      </c>
      <c r="BK189" s="239">
        <f>ROUND(I189*H189,2)</f>
        <v>0</v>
      </c>
      <c r="BL189" s="18" t="s">
        <v>303</v>
      </c>
      <c r="BM189" s="238" t="s">
        <v>897</v>
      </c>
    </row>
    <row r="190" s="2" customFormat="1" ht="16.5" customHeight="1">
      <c r="A190" s="39"/>
      <c r="B190" s="40"/>
      <c r="C190" s="289" t="s">
        <v>577</v>
      </c>
      <c r="D190" s="289" t="s">
        <v>386</v>
      </c>
      <c r="E190" s="290" t="s">
        <v>4385</v>
      </c>
      <c r="F190" s="291" t="s">
        <v>4386</v>
      </c>
      <c r="G190" s="292" t="s">
        <v>255</v>
      </c>
      <c r="H190" s="293">
        <v>6</v>
      </c>
      <c r="I190" s="294"/>
      <c r="J190" s="295">
        <f>ROUND(I190*H190,2)</f>
        <v>0</v>
      </c>
      <c r="K190" s="291" t="s">
        <v>1</v>
      </c>
      <c r="L190" s="296"/>
      <c r="M190" s="297" t="s">
        <v>1</v>
      </c>
      <c r="N190" s="298" t="s">
        <v>41</v>
      </c>
      <c r="O190" s="92"/>
      <c r="P190" s="236">
        <f>O190*H190</f>
        <v>0</v>
      </c>
      <c r="Q190" s="236">
        <v>0</v>
      </c>
      <c r="R190" s="236">
        <f>Q190*H190</f>
        <v>0</v>
      </c>
      <c r="S190" s="236">
        <v>0</v>
      </c>
      <c r="T190" s="237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8" t="s">
        <v>473</v>
      </c>
      <c r="AT190" s="238" t="s">
        <v>386</v>
      </c>
      <c r="AU190" s="238" t="s">
        <v>85</v>
      </c>
      <c r="AY190" s="18" t="s">
        <v>205</v>
      </c>
      <c r="BE190" s="239">
        <f>IF(N190="základní",J190,0)</f>
        <v>0</v>
      </c>
      <c r="BF190" s="239">
        <f>IF(N190="snížená",J190,0)</f>
        <v>0</v>
      </c>
      <c r="BG190" s="239">
        <f>IF(N190="zákl. přenesená",J190,0)</f>
        <v>0</v>
      </c>
      <c r="BH190" s="239">
        <f>IF(N190="sníž. přenesená",J190,0)</f>
        <v>0</v>
      </c>
      <c r="BI190" s="239">
        <f>IF(N190="nulová",J190,0)</f>
        <v>0</v>
      </c>
      <c r="BJ190" s="18" t="s">
        <v>83</v>
      </c>
      <c r="BK190" s="239">
        <f>ROUND(I190*H190,2)</f>
        <v>0</v>
      </c>
      <c r="BL190" s="18" t="s">
        <v>303</v>
      </c>
      <c r="BM190" s="238" t="s">
        <v>908</v>
      </c>
    </row>
    <row r="191" s="12" customFormat="1" ht="22.8" customHeight="1">
      <c r="A191" s="12"/>
      <c r="B191" s="211"/>
      <c r="C191" s="212"/>
      <c r="D191" s="213" t="s">
        <v>75</v>
      </c>
      <c r="E191" s="225" t="s">
        <v>4093</v>
      </c>
      <c r="F191" s="225" t="s">
        <v>4094</v>
      </c>
      <c r="G191" s="212"/>
      <c r="H191" s="212"/>
      <c r="I191" s="215"/>
      <c r="J191" s="226">
        <f>BK191</f>
        <v>0</v>
      </c>
      <c r="K191" s="212"/>
      <c r="L191" s="217"/>
      <c r="M191" s="218"/>
      <c r="N191" s="219"/>
      <c r="O191" s="219"/>
      <c r="P191" s="220">
        <f>SUM(P192:P201)</f>
        <v>0</v>
      </c>
      <c r="Q191" s="219"/>
      <c r="R191" s="220">
        <f>SUM(R192:R201)</f>
        <v>0</v>
      </c>
      <c r="S191" s="219"/>
      <c r="T191" s="221">
        <f>SUM(T192:T201)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22" t="s">
        <v>85</v>
      </c>
      <c r="AT191" s="223" t="s">
        <v>75</v>
      </c>
      <c r="AU191" s="223" t="s">
        <v>83</v>
      </c>
      <c r="AY191" s="222" t="s">
        <v>205</v>
      </c>
      <c r="BK191" s="224">
        <f>SUM(BK192:BK201)</f>
        <v>0</v>
      </c>
    </row>
    <row r="192" s="2" customFormat="1" ht="24.15" customHeight="1">
      <c r="A192" s="39"/>
      <c r="B192" s="40"/>
      <c r="C192" s="227" t="s">
        <v>581</v>
      </c>
      <c r="D192" s="227" t="s">
        <v>208</v>
      </c>
      <c r="E192" s="228" t="s">
        <v>4095</v>
      </c>
      <c r="F192" s="229" t="s">
        <v>4096</v>
      </c>
      <c r="G192" s="230" t="s">
        <v>255</v>
      </c>
      <c r="H192" s="231">
        <v>210</v>
      </c>
      <c r="I192" s="232"/>
      <c r="J192" s="233">
        <f>ROUND(I192*H192,2)</f>
        <v>0</v>
      </c>
      <c r="K192" s="229" t="s">
        <v>1</v>
      </c>
      <c r="L192" s="45"/>
      <c r="M192" s="234" t="s">
        <v>1</v>
      </c>
      <c r="N192" s="235" t="s">
        <v>41</v>
      </c>
      <c r="O192" s="92"/>
      <c r="P192" s="236">
        <f>O192*H192</f>
        <v>0</v>
      </c>
      <c r="Q192" s="236">
        <v>0</v>
      </c>
      <c r="R192" s="236">
        <f>Q192*H192</f>
        <v>0</v>
      </c>
      <c r="S192" s="236">
        <v>0</v>
      </c>
      <c r="T192" s="237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8" t="s">
        <v>303</v>
      </c>
      <c r="AT192" s="238" t="s">
        <v>208</v>
      </c>
      <c r="AU192" s="238" t="s">
        <v>85</v>
      </c>
      <c r="AY192" s="18" t="s">
        <v>205</v>
      </c>
      <c r="BE192" s="239">
        <f>IF(N192="základní",J192,0)</f>
        <v>0</v>
      </c>
      <c r="BF192" s="239">
        <f>IF(N192="snížená",J192,0)</f>
        <v>0</v>
      </c>
      <c r="BG192" s="239">
        <f>IF(N192="zákl. přenesená",J192,0)</f>
        <v>0</v>
      </c>
      <c r="BH192" s="239">
        <f>IF(N192="sníž. přenesená",J192,0)</f>
        <v>0</v>
      </c>
      <c r="BI192" s="239">
        <f>IF(N192="nulová",J192,0)</f>
        <v>0</v>
      </c>
      <c r="BJ192" s="18" t="s">
        <v>83</v>
      </c>
      <c r="BK192" s="239">
        <f>ROUND(I192*H192,2)</f>
        <v>0</v>
      </c>
      <c r="BL192" s="18" t="s">
        <v>303</v>
      </c>
      <c r="BM192" s="238" t="s">
        <v>919</v>
      </c>
    </row>
    <row r="193" s="2" customFormat="1" ht="37.8" customHeight="1">
      <c r="A193" s="39"/>
      <c r="B193" s="40"/>
      <c r="C193" s="289" t="s">
        <v>585</v>
      </c>
      <c r="D193" s="289" t="s">
        <v>386</v>
      </c>
      <c r="E193" s="290" t="s">
        <v>4387</v>
      </c>
      <c r="F193" s="291" t="s">
        <v>4388</v>
      </c>
      <c r="G193" s="292" t="s">
        <v>255</v>
      </c>
      <c r="H193" s="293">
        <v>210</v>
      </c>
      <c r="I193" s="294"/>
      <c r="J193" s="295">
        <f>ROUND(I193*H193,2)</f>
        <v>0</v>
      </c>
      <c r="K193" s="291" t="s">
        <v>1</v>
      </c>
      <c r="L193" s="296"/>
      <c r="M193" s="297" t="s">
        <v>1</v>
      </c>
      <c r="N193" s="298" t="s">
        <v>41</v>
      </c>
      <c r="O193" s="92"/>
      <c r="P193" s="236">
        <f>O193*H193</f>
        <v>0</v>
      </c>
      <c r="Q193" s="236">
        <v>0</v>
      </c>
      <c r="R193" s="236">
        <f>Q193*H193</f>
        <v>0</v>
      </c>
      <c r="S193" s="236">
        <v>0</v>
      </c>
      <c r="T193" s="237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8" t="s">
        <v>473</v>
      </c>
      <c r="AT193" s="238" t="s">
        <v>386</v>
      </c>
      <c r="AU193" s="238" t="s">
        <v>85</v>
      </c>
      <c r="AY193" s="18" t="s">
        <v>205</v>
      </c>
      <c r="BE193" s="239">
        <f>IF(N193="základní",J193,0)</f>
        <v>0</v>
      </c>
      <c r="BF193" s="239">
        <f>IF(N193="snížená",J193,0)</f>
        <v>0</v>
      </c>
      <c r="BG193" s="239">
        <f>IF(N193="zákl. přenesená",J193,0)</f>
        <v>0</v>
      </c>
      <c r="BH193" s="239">
        <f>IF(N193="sníž. přenesená",J193,0)</f>
        <v>0</v>
      </c>
      <c r="BI193" s="239">
        <f>IF(N193="nulová",J193,0)</f>
        <v>0</v>
      </c>
      <c r="BJ193" s="18" t="s">
        <v>83</v>
      </c>
      <c r="BK193" s="239">
        <f>ROUND(I193*H193,2)</f>
        <v>0</v>
      </c>
      <c r="BL193" s="18" t="s">
        <v>303</v>
      </c>
      <c r="BM193" s="238" t="s">
        <v>930</v>
      </c>
    </row>
    <row r="194" s="2" customFormat="1" ht="24.15" customHeight="1">
      <c r="A194" s="39"/>
      <c r="B194" s="40"/>
      <c r="C194" s="227" t="s">
        <v>590</v>
      </c>
      <c r="D194" s="227" t="s">
        <v>208</v>
      </c>
      <c r="E194" s="228" t="s">
        <v>4099</v>
      </c>
      <c r="F194" s="229" t="s">
        <v>4389</v>
      </c>
      <c r="G194" s="230" t="s">
        <v>255</v>
      </c>
      <c r="H194" s="231">
        <v>36</v>
      </c>
      <c r="I194" s="232"/>
      <c r="J194" s="233">
        <f>ROUND(I194*H194,2)</f>
        <v>0</v>
      </c>
      <c r="K194" s="229" t="s">
        <v>1</v>
      </c>
      <c r="L194" s="45"/>
      <c r="M194" s="234" t="s">
        <v>1</v>
      </c>
      <c r="N194" s="235" t="s">
        <v>41</v>
      </c>
      <c r="O194" s="92"/>
      <c r="P194" s="236">
        <f>O194*H194</f>
        <v>0</v>
      </c>
      <c r="Q194" s="236">
        <v>0</v>
      </c>
      <c r="R194" s="236">
        <f>Q194*H194</f>
        <v>0</v>
      </c>
      <c r="S194" s="236">
        <v>0</v>
      </c>
      <c r="T194" s="237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8" t="s">
        <v>303</v>
      </c>
      <c r="AT194" s="238" t="s">
        <v>208</v>
      </c>
      <c r="AU194" s="238" t="s">
        <v>85</v>
      </c>
      <c r="AY194" s="18" t="s">
        <v>205</v>
      </c>
      <c r="BE194" s="239">
        <f>IF(N194="základní",J194,0)</f>
        <v>0</v>
      </c>
      <c r="BF194" s="239">
        <f>IF(N194="snížená",J194,0)</f>
        <v>0</v>
      </c>
      <c r="BG194" s="239">
        <f>IF(N194="zákl. přenesená",J194,0)</f>
        <v>0</v>
      </c>
      <c r="BH194" s="239">
        <f>IF(N194="sníž. přenesená",J194,0)</f>
        <v>0</v>
      </c>
      <c r="BI194" s="239">
        <f>IF(N194="nulová",J194,0)</f>
        <v>0</v>
      </c>
      <c r="BJ194" s="18" t="s">
        <v>83</v>
      </c>
      <c r="BK194" s="239">
        <f>ROUND(I194*H194,2)</f>
        <v>0</v>
      </c>
      <c r="BL194" s="18" t="s">
        <v>303</v>
      </c>
      <c r="BM194" s="238" t="s">
        <v>944</v>
      </c>
    </row>
    <row r="195" s="2" customFormat="1" ht="37.8" customHeight="1">
      <c r="A195" s="39"/>
      <c r="B195" s="40"/>
      <c r="C195" s="289" t="s">
        <v>593</v>
      </c>
      <c r="D195" s="289" t="s">
        <v>386</v>
      </c>
      <c r="E195" s="290" t="s">
        <v>4390</v>
      </c>
      <c r="F195" s="291" t="s">
        <v>4391</v>
      </c>
      <c r="G195" s="292" t="s">
        <v>255</v>
      </c>
      <c r="H195" s="293">
        <v>36</v>
      </c>
      <c r="I195" s="294"/>
      <c r="J195" s="295">
        <f>ROUND(I195*H195,2)</f>
        <v>0</v>
      </c>
      <c r="K195" s="291" t="s">
        <v>1</v>
      </c>
      <c r="L195" s="296"/>
      <c r="M195" s="297" t="s">
        <v>1</v>
      </c>
      <c r="N195" s="298" t="s">
        <v>41</v>
      </c>
      <c r="O195" s="92"/>
      <c r="P195" s="236">
        <f>O195*H195</f>
        <v>0</v>
      </c>
      <c r="Q195" s="236">
        <v>0</v>
      </c>
      <c r="R195" s="236">
        <f>Q195*H195</f>
        <v>0</v>
      </c>
      <c r="S195" s="236">
        <v>0</v>
      </c>
      <c r="T195" s="237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8" t="s">
        <v>473</v>
      </c>
      <c r="AT195" s="238" t="s">
        <v>386</v>
      </c>
      <c r="AU195" s="238" t="s">
        <v>85</v>
      </c>
      <c r="AY195" s="18" t="s">
        <v>205</v>
      </c>
      <c r="BE195" s="239">
        <f>IF(N195="základní",J195,0)</f>
        <v>0</v>
      </c>
      <c r="BF195" s="239">
        <f>IF(N195="snížená",J195,0)</f>
        <v>0</v>
      </c>
      <c r="BG195" s="239">
        <f>IF(N195="zákl. přenesená",J195,0)</f>
        <v>0</v>
      </c>
      <c r="BH195" s="239">
        <f>IF(N195="sníž. přenesená",J195,0)</f>
        <v>0</v>
      </c>
      <c r="BI195" s="239">
        <f>IF(N195="nulová",J195,0)</f>
        <v>0</v>
      </c>
      <c r="BJ195" s="18" t="s">
        <v>83</v>
      </c>
      <c r="BK195" s="239">
        <f>ROUND(I195*H195,2)</f>
        <v>0</v>
      </c>
      <c r="BL195" s="18" t="s">
        <v>303</v>
      </c>
      <c r="BM195" s="238" t="s">
        <v>953</v>
      </c>
    </row>
    <row r="196" s="2" customFormat="1" ht="24.15" customHeight="1">
      <c r="A196" s="39"/>
      <c r="B196" s="40"/>
      <c r="C196" s="227" t="s">
        <v>600</v>
      </c>
      <c r="D196" s="227" t="s">
        <v>208</v>
      </c>
      <c r="E196" s="228" t="s">
        <v>4107</v>
      </c>
      <c r="F196" s="229" t="s">
        <v>4108</v>
      </c>
      <c r="G196" s="230" t="s">
        <v>255</v>
      </c>
      <c r="H196" s="231">
        <v>512</v>
      </c>
      <c r="I196" s="232"/>
      <c r="J196" s="233">
        <f>ROUND(I196*H196,2)</f>
        <v>0</v>
      </c>
      <c r="K196" s="229" t="s">
        <v>1</v>
      </c>
      <c r="L196" s="45"/>
      <c r="M196" s="234" t="s">
        <v>1</v>
      </c>
      <c r="N196" s="235" t="s">
        <v>41</v>
      </c>
      <c r="O196" s="92"/>
      <c r="P196" s="236">
        <f>O196*H196</f>
        <v>0</v>
      </c>
      <c r="Q196" s="236">
        <v>0</v>
      </c>
      <c r="R196" s="236">
        <f>Q196*H196</f>
        <v>0</v>
      </c>
      <c r="S196" s="236">
        <v>0</v>
      </c>
      <c r="T196" s="237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8" t="s">
        <v>303</v>
      </c>
      <c r="AT196" s="238" t="s">
        <v>208</v>
      </c>
      <c r="AU196" s="238" t="s">
        <v>85</v>
      </c>
      <c r="AY196" s="18" t="s">
        <v>205</v>
      </c>
      <c r="BE196" s="239">
        <f>IF(N196="základní",J196,0)</f>
        <v>0</v>
      </c>
      <c r="BF196" s="239">
        <f>IF(N196="snížená",J196,0)</f>
        <v>0</v>
      </c>
      <c r="BG196" s="239">
        <f>IF(N196="zákl. přenesená",J196,0)</f>
        <v>0</v>
      </c>
      <c r="BH196" s="239">
        <f>IF(N196="sníž. přenesená",J196,0)</f>
        <v>0</v>
      </c>
      <c r="BI196" s="239">
        <f>IF(N196="nulová",J196,0)</f>
        <v>0</v>
      </c>
      <c r="BJ196" s="18" t="s">
        <v>83</v>
      </c>
      <c r="BK196" s="239">
        <f>ROUND(I196*H196,2)</f>
        <v>0</v>
      </c>
      <c r="BL196" s="18" t="s">
        <v>303</v>
      </c>
      <c r="BM196" s="238" t="s">
        <v>981</v>
      </c>
    </row>
    <row r="197" s="2" customFormat="1" ht="16.5" customHeight="1">
      <c r="A197" s="39"/>
      <c r="B197" s="40"/>
      <c r="C197" s="289" t="s">
        <v>611</v>
      </c>
      <c r="D197" s="289" t="s">
        <v>386</v>
      </c>
      <c r="E197" s="290" t="s">
        <v>4392</v>
      </c>
      <c r="F197" s="291" t="s">
        <v>4393</v>
      </c>
      <c r="G197" s="292" t="s">
        <v>255</v>
      </c>
      <c r="H197" s="293">
        <v>410</v>
      </c>
      <c r="I197" s="294"/>
      <c r="J197" s="295">
        <f>ROUND(I197*H197,2)</f>
        <v>0</v>
      </c>
      <c r="K197" s="291" t="s">
        <v>1</v>
      </c>
      <c r="L197" s="296"/>
      <c r="M197" s="297" t="s">
        <v>1</v>
      </c>
      <c r="N197" s="298" t="s">
        <v>41</v>
      </c>
      <c r="O197" s="92"/>
      <c r="P197" s="236">
        <f>O197*H197</f>
        <v>0</v>
      </c>
      <c r="Q197" s="236">
        <v>0</v>
      </c>
      <c r="R197" s="236">
        <f>Q197*H197</f>
        <v>0</v>
      </c>
      <c r="S197" s="236">
        <v>0</v>
      </c>
      <c r="T197" s="237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8" t="s">
        <v>473</v>
      </c>
      <c r="AT197" s="238" t="s">
        <v>386</v>
      </c>
      <c r="AU197" s="238" t="s">
        <v>85</v>
      </c>
      <c r="AY197" s="18" t="s">
        <v>205</v>
      </c>
      <c r="BE197" s="239">
        <f>IF(N197="základní",J197,0)</f>
        <v>0</v>
      </c>
      <c r="BF197" s="239">
        <f>IF(N197="snížená",J197,0)</f>
        <v>0</v>
      </c>
      <c r="BG197" s="239">
        <f>IF(N197="zákl. přenesená",J197,0)</f>
        <v>0</v>
      </c>
      <c r="BH197" s="239">
        <f>IF(N197="sníž. přenesená",J197,0)</f>
        <v>0</v>
      </c>
      <c r="BI197" s="239">
        <f>IF(N197="nulová",J197,0)</f>
        <v>0</v>
      </c>
      <c r="BJ197" s="18" t="s">
        <v>83</v>
      </c>
      <c r="BK197" s="239">
        <f>ROUND(I197*H197,2)</f>
        <v>0</v>
      </c>
      <c r="BL197" s="18" t="s">
        <v>303</v>
      </c>
      <c r="BM197" s="238" t="s">
        <v>1009</v>
      </c>
    </row>
    <row r="198" s="2" customFormat="1" ht="24.15" customHeight="1">
      <c r="A198" s="39"/>
      <c r="B198" s="40"/>
      <c r="C198" s="289" t="s">
        <v>620</v>
      </c>
      <c r="D198" s="289" t="s">
        <v>386</v>
      </c>
      <c r="E198" s="290" t="s">
        <v>4394</v>
      </c>
      <c r="F198" s="291" t="s">
        <v>4395</v>
      </c>
      <c r="G198" s="292" t="s">
        <v>255</v>
      </c>
      <c r="H198" s="293">
        <v>42</v>
      </c>
      <c r="I198" s="294"/>
      <c r="J198" s="295">
        <f>ROUND(I198*H198,2)</f>
        <v>0</v>
      </c>
      <c r="K198" s="291" t="s">
        <v>1</v>
      </c>
      <c r="L198" s="296"/>
      <c r="M198" s="297" t="s">
        <v>1</v>
      </c>
      <c r="N198" s="298" t="s">
        <v>41</v>
      </c>
      <c r="O198" s="92"/>
      <c r="P198" s="236">
        <f>O198*H198</f>
        <v>0</v>
      </c>
      <c r="Q198" s="236">
        <v>0</v>
      </c>
      <c r="R198" s="236">
        <f>Q198*H198</f>
        <v>0</v>
      </c>
      <c r="S198" s="236">
        <v>0</v>
      </c>
      <c r="T198" s="237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8" t="s">
        <v>473</v>
      </c>
      <c r="AT198" s="238" t="s">
        <v>386</v>
      </c>
      <c r="AU198" s="238" t="s">
        <v>85</v>
      </c>
      <c r="AY198" s="18" t="s">
        <v>205</v>
      </c>
      <c r="BE198" s="239">
        <f>IF(N198="základní",J198,0)</f>
        <v>0</v>
      </c>
      <c r="BF198" s="239">
        <f>IF(N198="snížená",J198,0)</f>
        <v>0</v>
      </c>
      <c r="BG198" s="239">
        <f>IF(N198="zákl. přenesená",J198,0)</f>
        <v>0</v>
      </c>
      <c r="BH198" s="239">
        <f>IF(N198="sníž. přenesená",J198,0)</f>
        <v>0</v>
      </c>
      <c r="BI198" s="239">
        <f>IF(N198="nulová",J198,0)</f>
        <v>0</v>
      </c>
      <c r="BJ198" s="18" t="s">
        <v>83</v>
      </c>
      <c r="BK198" s="239">
        <f>ROUND(I198*H198,2)</f>
        <v>0</v>
      </c>
      <c r="BL198" s="18" t="s">
        <v>303</v>
      </c>
      <c r="BM198" s="238" t="s">
        <v>1030</v>
      </c>
    </row>
    <row r="199" s="2" customFormat="1" ht="24.15" customHeight="1">
      <c r="A199" s="39"/>
      <c r="B199" s="40"/>
      <c r="C199" s="289" t="s">
        <v>628</v>
      </c>
      <c r="D199" s="289" t="s">
        <v>386</v>
      </c>
      <c r="E199" s="290" t="s">
        <v>4396</v>
      </c>
      <c r="F199" s="291" t="s">
        <v>4397</v>
      </c>
      <c r="G199" s="292" t="s">
        <v>255</v>
      </c>
      <c r="H199" s="293">
        <v>60</v>
      </c>
      <c r="I199" s="294"/>
      <c r="J199" s="295">
        <f>ROUND(I199*H199,2)</f>
        <v>0</v>
      </c>
      <c r="K199" s="291" t="s">
        <v>1</v>
      </c>
      <c r="L199" s="296"/>
      <c r="M199" s="297" t="s">
        <v>1</v>
      </c>
      <c r="N199" s="298" t="s">
        <v>41</v>
      </c>
      <c r="O199" s="92"/>
      <c r="P199" s="236">
        <f>O199*H199</f>
        <v>0</v>
      </c>
      <c r="Q199" s="236">
        <v>0</v>
      </c>
      <c r="R199" s="236">
        <f>Q199*H199</f>
        <v>0</v>
      </c>
      <c r="S199" s="236">
        <v>0</v>
      </c>
      <c r="T199" s="237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8" t="s">
        <v>473</v>
      </c>
      <c r="AT199" s="238" t="s">
        <v>386</v>
      </c>
      <c r="AU199" s="238" t="s">
        <v>85</v>
      </c>
      <c r="AY199" s="18" t="s">
        <v>205</v>
      </c>
      <c r="BE199" s="239">
        <f>IF(N199="základní",J199,0)</f>
        <v>0</v>
      </c>
      <c r="BF199" s="239">
        <f>IF(N199="snížená",J199,0)</f>
        <v>0</v>
      </c>
      <c r="BG199" s="239">
        <f>IF(N199="zákl. přenesená",J199,0)</f>
        <v>0</v>
      </c>
      <c r="BH199" s="239">
        <f>IF(N199="sníž. přenesená",J199,0)</f>
        <v>0</v>
      </c>
      <c r="BI199" s="239">
        <f>IF(N199="nulová",J199,0)</f>
        <v>0</v>
      </c>
      <c r="BJ199" s="18" t="s">
        <v>83</v>
      </c>
      <c r="BK199" s="239">
        <f>ROUND(I199*H199,2)</f>
        <v>0</v>
      </c>
      <c r="BL199" s="18" t="s">
        <v>303</v>
      </c>
      <c r="BM199" s="238" t="s">
        <v>1041</v>
      </c>
    </row>
    <row r="200" s="2" customFormat="1" ht="24.15" customHeight="1">
      <c r="A200" s="39"/>
      <c r="B200" s="40"/>
      <c r="C200" s="227" t="s">
        <v>636</v>
      </c>
      <c r="D200" s="227" t="s">
        <v>208</v>
      </c>
      <c r="E200" s="228" t="s">
        <v>4398</v>
      </c>
      <c r="F200" s="229" t="s">
        <v>4399</v>
      </c>
      <c r="G200" s="230" t="s">
        <v>255</v>
      </c>
      <c r="H200" s="231">
        <v>30</v>
      </c>
      <c r="I200" s="232"/>
      <c r="J200" s="233">
        <f>ROUND(I200*H200,2)</f>
        <v>0</v>
      </c>
      <c r="K200" s="229" t="s">
        <v>1</v>
      </c>
      <c r="L200" s="45"/>
      <c r="M200" s="234" t="s">
        <v>1</v>
      </c>
      <c r="N200" s="235" t="s">
        <v>41</v>
      </c>
      <c r="O200" s="92"/>
      <c r="P200" s="236">
        <f>O200*H200</f>
        <v>0</v>
      </c>
      <c r="Q200" s="236">
        <v>0</v>
      </c>
      <c r="R200" s="236">
        <f>Q200*H200</f>
        <v>0</v>
      </c>
      <c r="S200" s="236">
        <v>0</v>
      </c>
      <c r="T200" s="237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8" t="s">
        <v>303</v>
      </c>
      <c r="AT200" s="238" t="s">
        <v>208</v>
      </c>
      <c r="AU200" s="238" t="s">
        <v>85</v>
      </c>
      <c r="AY200" s="18" t="s">
        <v>205</v>
      </c>
      <c r="BE200" s="239">
        <f>IF(N200="základní",J200,0)</f>
        <v>0</v>
      </c>
      <c r="BF200" s="239">
        <f>IF(N200="snížená",J200,0)</f>
        <v>0</v>
      </c>
      <c r="BG200" s="239">
        <f>IF(N200="zákl. přenesená",J200,0)</f>
        <v>0</v>
      </c>
      <c r="BH200" s="239">
        <f>IF(N200="sníž. přenesená",J200,0)</f>
        <v>0</v>
      </c>
      <c r="BI200" s="239">
        <f>IF(N200="nulová",J200,0)</f>
        <v>0</v>
      </c>
      <c r="BJ200" s="18" t="s">
        <v>83</v>
      </c>
      <c r="BK200" s="239">
        <f>ROUND(I200*H200,2)</f>
        <v>0</v>
      </c>
      <c r="BL200" s="18" t="s">
        <v>303</v>
      </c>
      <c r="BM200" s="238" t="s">
        <v>1052</v>
      </c>
    </row>
    <row r="201" s="2" customFormat="1" ht="21.75" customHeight="1">
      <c r="A201" s="39"/>
      <c r="B201" s="40"/>
      <c r="C201" s="289" t="s">
        <v>642</v>
      </c>
      <c r="D201" s="289" t="s">
        <v>386</v>
      </c>
      <c r="E201" s="290" t="s">
        <v>4400</v>
      </c>
      <c r="F201" s="291" t="s">
        <v>4401</v>
      </c>
      <c r="G201" s="292" t="s">
        <v>255</v>
      </c>
      <c r="H201" s="293">
        <v>30</v>
      </c>
      <c r="I201" s="294"/>
      <c r="J201" s="295">
        <f>ROUND(I201*H201,2)</f>
        <v>0</v>
      </c>
      <c r="K201" s="291" t="s">
        <v>1</v>
      </c>
      <c r="L201" s="296"/>
      <c r="M201" s="297" t="s">
        <v>1</v>
      </c>
      <c r="N201" s="298" t="s">
        <v>41</v>
      </c>
      <c r="O201" s="92"/>
      <c r="P201" s="236">
        <f>O201*H201</f>
        <v>0</v>
      </c>
      <c r="Q201" s="236">
        <v>0</v>
      </c>
      <c r="R201" s="236">
        <f>Q201*H201</f>
        <v>0</v>
      </c>
      <c r="S201" s="236">
        <v>0</v>
      </c>
      <c r="T201" s="237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8" t="s">
        <v>473</v>
      </c>
      <c r="AT201" s="238" t="s">
        <v>386</v>
      </c>
      <c r="AU201" s="238" t="s">
        <v>85</v>
      </c>
      <c r="AY201" s="18" t="s">
        <v>205</v>
      </c>
      <c r="BE201" s="239">
        <f>IF(N201="základní",J201,0)</f>
        <v>0</v>
      </c>
      <c r="BF201" s="239">
        <f>IF(N201="snížená",J201,0)</f>
        <v>0</v>
      </c>
      <c r="BG201" s="239">
        <f>IF(N201="zákl. přenesená",J201,0)</f>
        <v>0</v>
      </c>
      <c r="BH201" s="239">
        <f>IF(N201="sníž. přenesená",J201,0)</f>
        <v>0</v>
      </c>
      <c r="BI201" s="239">
        <f>IF(N201="nulová",J201,0)</f>
        <v>0</v>
      </c>
      <c r="BJ201" s="18" t="s">
        <v>83</v>
      </c>
      <c r="BK201" s="239">
        <f>ROUND(I201*H201,2)</f>
        <v>0</v>
      </c>
      <c r="BL201" s="18" t="s">
        <v>303</v>
      </c>
      <c r="BM201" s="238" t="s">
        <v>1062</v>
      </c>
    </row>
    <row r="202" s="12" customFormat="1" ht="22.8" customHeight="1">
      <c r="A202" s="12"/>
      <c r="B202" s="211"/>
      <c r="C202" s="212"/>
      <c r="D202" s="213" t="s">
        <v>75</v>
      </c>
      <c r="E202" s="225" t="s">
        <v>4135</v>
      </c>
      <c r="F202" s="225" t="s">
        <v>4136</v>
      </c>
      <c r="G202" s="212"/>
      <c r="H202" s="212"/>
      <c r="I202" s="215"/>
      <c r="J202" s="226">
        <f>BK202</f>
        <v>0</v>
      </c>
      <c r="K202" s="212"/>
      <c r="L202" s="217"/>
      <c r="M202" s="218"/>
      <c r="N202" s="219"/>
      <c r="O202" s="219"/>
      <c r="P202" s="220">
        <f>SUM(P203:P210)</f>
        <v>0</v>
      </c>
      <c r="Q202" s="219"/>
      <c r="R202" s="220">
        <f>SUM(R203:R210)</f>
        <v>0</v>
      </c>
      <c r="S202" s="219"/>
      <c r="T202" s="221">
        <f>SUM(T203:T210)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2" t="s">
        <v>85</v>
      </c>
      <c r="AT202" s="223" t="s">
        <v>75</v>
      </c>
      <c r="AU202" s="223" t="s">
        <v>83</v>
      </c>
      <c r="AY202" s="222" t="s">
        <v>205</v>
      </c>
      <c r="BK202" s="224">
        <f>SUM(BK203:BK210)</f>
        <v>0</v>
      </c>
    </row>
    <row r="203" s="2" customFormat="1" ht="24.15" customHeight="1">
      <c r="A203" s="39"/>
      <c r="B203" s="40"/>
      <c r="C203" s="227" t="s">
        <v>648</v>
      </c>
      <c r="D203" s="227" t="s">
        <v>208</v>
      </c>
      <c r="E203" s="228" t="s">
        <v>4137</v>
      </c>
      <c r="F203" s="229" t="s">
        <v>4138</v>
      </c>
      <c r="G203" s="230" t="s">
        <v>547</v>
      </c>
      <c r="H203" s="231">
        <v>86</v>
      </c>
      <c r="I203" s="232"/>
      <c r="J203" s="233">
        <f>ROUND(I203*H203,2)</f>
        <v>0</v>
      </c>
      <c r="K203" s="229" t="s">
        <v>1</v>
      </c>
      <c r="L203" s="45"/>
      <c r="M203" s="234" t="s">
        <v>1</v>
      </c>
      <c r="N203" s="235" t="s">
        <v>41</v>
      </c>
      <c r="O203" s="92"/>
      <c r="P203" s="236">
        <f>O203*H203</f>
        <v>0</v>
      </c>
      <c r="Q203" s="236">
        <v>0</v>
      </c>
      <c r="R203" s="236">
        <f>Q203*H203</f>
        <v>0</v>
      </c>
      <c r="S203" s="236">
        <v>0</v>
      </c>
      <c r="T203" s="237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8" t="s">
        <v>303</v>
      </c>
      <c r="AT203" s="238" t="s">
        <v>208</v>
      </c>
      <c r="AU203" s="238" t="s">
        <v>85</v>
      </c>
      <c r="AY203" s="18" t="s">
        <v>205</v>
      </c>
      <c r="BE203" s="239">
        <f>IF(N203="základní",J203,0)</f>
        <v>0</v>
      </c>
      <c r="BF203" s="239">
        <f>IF(N203="snížená",J203,0)</f>
        <v>0</v>
      </c>
      <c r="BG203" s="239">
        <f>IF(N203="zákl. přenesená",J203,0)</f>
        <v>0</v>
      </c>
      <c r="BH203" s="239">
        <f>IF(N203="sníž. přenesená",J203,0)</f>
        <v>0</v>
      </c>
      <c r="BI203" s="239">
        <f>IF(N203="nulová",J203,0)</f>
        <v>0</v>
      </c>
      <c r="BJ203" s="18" t="s">
        <v>83</v>
      </c>
      <c r="BK203" s="239">
        <f>ROUND(I203*H203,2)</f>
        <v>0</v>
      </c>
      <c r="BL203" s="18" t="s">
        <v>303</v>
      </c>
      <c r="BM203" s="238" t="s">
        <v>1074</v>
      </c>
    </row>
    <row r="204" s="2" customFormat="1" ht="16.5" customHeight="1">
      <c r="A204" s="39"/>
      <c r="B204" s="40"/>
      <c r="C204" s="289" t="s">
        <v>653</v>
      </c>
      <c r="D204" s="289" t="s">
        <v>386</v>
      </c>
      <c r="E204" s="290" t="s">
        <v>4139</v>
      </c>
      <c r="F204" s="291" t="s">
        <v>4402</v>
      </c>
      <c r="G204" s="292" t="s">
        <v>3360</v>
      </c>
      <c r="H204" s="293">
        <v>26</v>
      </c>
      <c r="I204" s="294"/>
      <c r="J204" s="295">
        <f>ROUND(I204*H204,2)</f>
        <v>0</v>
      </c>
      <c r="K204" s="291" t="s">
        <v>1</v>
      </c>
      <c r="L204" s="296"/>
      <c r="M204" s="297" t="s">
        <v>1</v>
      </c>
      <c r="N204" s="298" t="s">
        <v>41</v>
      </c>
      <c r="O204" s="92"/>
      <c r="P204" s="236">
        <f>O204*H204</f>
        <v>0</v>
      </c>
      <c r="Q204" s="236">
        <v>0</v>
      </c>
      <c r="R204" s="236">
        <f>Q204*H204</f>
        <v>0</v>
      </c>
      <c r="S204" s="236">
        <v>0</v>
      </c>
      <c r="T204" s="237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8" t="s">
        <v>473</v>
      </c>
      <c r="AT204" s="238" t="s">
        <v>386</v>
      </c>
      <c r="AU204" s="238" t="s">
        <v>85</v>
      </c>
      <c r="AY204" s="18" t="s">
        <v>205</v>
      </c>
      <c r="BE204" s="239">
        <f>IF(N204="základní",J204,0)</f>
        <v>0</v>
      </c>
      <c r="BF204" s="239">
        <f>IF(N204="snížená",J204,0)</f>
        <v>0</v>
      </c>
      <c r="BG204" s="239">
        <f>IF(N204="zákl. přenesená",J204,0)</f>
        <v>0</v>
      </c>
      <c r="BH204" s="239">
        <f>IF(N204="sníž. přenesená",J204,0)</f>
        <v>0</v>
      </c>
      <c r="BI204" s="239">
        <f>IF(N204="nulová",J204,0)</f>
        <v>0</v>
      </c>
      <c r="BJ204" s="18" t="s">
        <v>83</v>
      </c>
      <c r="BK204" s="239">
        <f>ROUND(I204*H204,2)</f>
        <v>0</v>
      </c>
      <c r="BL204" s="18" t="s">
        <v>303</v>
      </c>
      <c r="BM204" s="238" t="s">
        <v>1086</v>
      </c>
    </row>
    <row r="205" s="2" customFormat="1" ht="16.5" customHeight="1">
      <c r="A205" s="39"/>
      <c r="B205" s="40"/>
      <c r="C205" s="289" t="s">
        <v>660</v>
      </c>
      <c r="D205" s="289" t="s">
        <v>386</v>
      </c>
      <c r="E205" s="290" t="s">
        <v>4143</v>
      </c>
      <c r="F205" s="291" t="s">
        <v>4144</v>
      </c>
      <c r="G205" s="292" t="s">
        <v>3753</v>
      </c>
      <c r="H205" s="293">
        <v>82</v>
      </c>
      <c r="I205" s="294"/>
      <c r="J205" s="295">
        <f>ROUND(I205*H205,2)</f>
        <v>0</v>
      </c>
      <c r="K205" s="291" t="s">
        <v>1</v>
      </c>
      <c r="L205" s="296"/>
      <c r="M205" s="297" t="s">
        <v>1</v>
      </c>
      <c r="N205" s="298" t="s">
        <v>41</v>
      </c>
      <c r="O205" s="92"/>
      <c r="P205" s="236">
        <f>O205*H205</f>
        <v>0</v>
      </c>
      <c r="Q205" s="236">
        <v>0</v>
      </c>
      <c r="R205" s="236">
        <f>Q205*H205</f>
        <v>0</v>
      </c>
      <c r="S205" s="236">
        <v>0</v>
      </c>
      <c r="T205" s="237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8" t="s">
        <v>473</v>
      </c>
      <c r="AT205" s="238" t="s">
        <v>386</v>
      </c>
      <c r="AU205" s="238" t="s">
        <v>85</v>
      </c>
      <c r="AY205" s="18" t="s">
        <v>205</v>
      </c>
      <c r="BE205" s="239">
        <f>IF(N205="základní",J205,0)</f>
        <v>0</v>
      </c>
      <c r="BF205" s="239">
        <f>IF(N205="snížená",J205,0)</f>
        <v>0</v>
      </c>
      <c r="BG205" s="239">
        <f>IF(N205="zákl. přenesená",J205,0)</f>
        <v>0</v>
      </c>
      <c r="BH205" s="239">
        <f>IF(N205="sníž. přenesená",J205,0)</f>
        <v>0</v>
      </c>
      <c r="BI205" s="239">
        <f>IF(N205="nulová",J205,0)</f>
        <v>0</v>
      </c>
      <c r="BJ205" s="18" t="s">
        <v>83</v>
      </c>
      <c r="BK205" s="239">
        <f>ROUND(I205*H205,2)</f>
        <v>0</v>
      </c>
      <c r="BL205" s="18" t="s">
        <v>303</v>
      </c>
      <c r="BM205" s="238" t="s">
        <v>1098</v>
      </c>
    </row>
    <row r="206" s="2" customFormat="1" ht="24.15" customHeight="1">
      <c r="A206" s="39"/>
      <c r="B206" s="40"/>
      <c r="C206" s="289" t="s">
        <v>669</v>
      </c>
      <c r="D206" s="289" t="s">
        <v>386</v>
      </c>
      <c r="E206" s="290" t="s">
        <v>4145</v>
      </c>
      <c r="F206" s="291" t="s">
        <v>4403</v>
      </c>
      <c r="G206" s="292" t="s">
        <v>1560</v>
      </c>
      <c r="H206" s="293">
        <v>42</v>
      </c>
      <c r="I206" s="294"/>
      <c r="J206" s="295">
        <f>ROUND(I206*H206,2)</f>
        <v>0</v>
      </c>
      <c r="K206" s="291" t="s">
        <v>1</v>
      </c>
      <c r="L206" s="296"/>
      <c r="M206" s="297" t="s">
        <v>1</v>
      </c>
      <c r="N206" s="298" t="s">
        <v>41</v>
      </c>
      <c r="O206" s="92"/>
      <c r="P206" s="236">
        <f>O206*H206</f>
        <v>0</v>
      </c>
      <c r="Q206" s="236">
        <v>0</v>
      </c>
      <c r="R206" s="236">
        <f>Q206*H206</f>
        <v>0</v>
      </c>
      <c r="S206" s="236">
        <v>0</v>
      </c>
      <c r="T206" s="237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8" t="s">
        <v>473</v>
      </c>
      <c r="AT206" s="238" t="s">
        <v>386</v>
      </c>
      <c r="AU206" s="238" t="s">
        <v>85</v>
      </c>
      <c r="AY206" s="18" t="s">
        <v>205</v>
      </c>
      <c r="BE206" s="239">
        <f>IF(N206="základní",J206,0)</f>
        <v>0</v>
      </c>
      <c r="BF206" s="239">
        <f>IF(N206="snížená",J206,0)</f>
        <v>0</v>
      </c>
      <c r="BG206" s="239">
        <f>IF(N206="zákl. přenesená",J206,0)</f>
        <v>0</v>
      </c>
      <c r="BH206" s="239">
        <f>IF(N206="sníž. přenesená",J206,0)</f>
        <v>0</v>
      </c>
      <c r="BI206" s="239">
        <f>IF(N206="nulová",J206,0)</f>
        <v>0</v>
      </c>
      <c r="BJ206" s="18" t="s">
        <v>83</v>
      </c>
      <c r="BK206" s="239">
        <f>ROUND(I206*H206,2)</f>
        <v>0</v>
      </c>
      <c r="BL206" s="18" t="s">
        <v>303</v>
      </c>
      <c r="BM206" s="238" t="s">
        <v>1118</v>
      </c>
    </row>
    <row r="207" s="2" customFormat="1" ht="24.15" customHeight="1">
      <c r="A207" s="39"/>
      <c r="B207" s="40"/>
      <c r="C207" s="227" t="s">
        <v>675</v>
      </c>
      <c r="D207" s="227" t="s">
        <v>208</v>
      </c>
      <c r="E207" s="228" t="s">
        <v>4147</v>
      </c>
      <c r="F207" s="229" t="s">
        <v>4404</v>
      </c>
      <c r="G207" s="230" t="s">
        <v>547</v>
      </c>
      <c r="H207" s="231">
        <v>142</v>
      </c>
      <c r="I207" s="232"/>
      <c r="J207" s="233">
        <f>ROUND(I207*H207,2)</f>
        <v>0</v>
      </c>
      <c r="K207" s="229" t="s">
        <v>1</v>
      </c>
      <c r="L207" s="45"/>
      <c r="M207" s="234" t="s">
        <v>1</v>
      </c>
      <c r="N207" s="235" t="s">
        <v>41</v>
      </c>
      <c r="O207" s="92"/>
      <c r="P207" s="236">
        <f>O207*H207</f>
        <v>0</v>
      </c>
      <c r="Q207" s="236">
        <v>0</v>
      </c>
      <c r="R207" s="236">
        <f>Q207*H207</f>
        <v>0</v>
      </c>
      <c r="S207" s="236">
        <v>0</v>
      </c>
      <c r="T207" s="237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8" t="s">
        <v>303</v>
      </c>
      <c r="AT207" s="238" t="s">
        <v>208</v>
      </c>
      <c r="AU207" s="238" t="s">
        <v>85</v>
      </c>
      <c r="AY207" s="18" t="s">
        <v>205</v>
      </c>
      <c r="BE207" s="239">
        <f>IF(N207="základní",J207,0)</f>
        <v>0</v>
      </c>
      <c r="BF207" s="239">
        <f>IF(N207="snížená",J207,0)</f>
        <v>0</v>
      </c>
      <c r="BG207" s="239">
        <f>IF(N207="zákl. přenesená",J207,0)</f>
        <v>0</v>
      </c>
      <c r="BH207" s="239">
        <f>IF(N207="sníž. přenesená",J207,0)</f>
        <v>0</v>
      </c>
      <c r="BI207" s="239">
        <f>IF(N207="nulová",J207,0)</f>
        <v>0</v>
      </c>
      <c r="BJ207" s="18" t="s">
        <v>83</v>
      </c>
      <c r="BK207" s="239">
        <f>ROUND(I207*H207,2)</f>
        <v>0</v>
      </c>
      <c r="BL207" s="18" t="s">
        <v>303</v>
      </c>
      <c r="BM207" s="238" t="s">
        <v>1133</v>
      </c>
    </row>
    <row r="208" s="2" customFormat="1" ht="24.15" customHeight="1">
      <c r="A208" s="39"/>
      <c r="B208" s="40"/>
      <c r="C208" s="227" t="s">
        <v>681</v>
      </c>
      <c r="D208" s="227" t="s">
        <v>208</v>
      </c>
      <c r="E208" s="228" t="s">
        <v>4405</v>
      </c>
      <c r="F208" s="229" t="s">
        <v>4150</v>
      </c>
      <c r="G208" s="230" t="s">
        <v>547</v>
      </c>
      <c r="H208" s="231">
        <v>20</v>
      </c>
      <c r="I208" s="232"/>
      <c r="J208" s="233">
        <f>ROUND(I208*H208,2)</f>
        <v>0</v>
      </c>
      <c r="K208" s="229" t="s">
        <v>1</v>
      </c>
      <c r="L208" s="45"/>
      <c r="M208" s="234" t="s">
        <v>1</v>
      </c>
      <c r="N208" s="235" t="s">
        <v>41</v>
      </c>
      <c r="O208" s="92"/>
      <c r="P208" s="236">
        <f>O208*H208</f>
        <v>0</v>
      </c>
      <c r="Q208" s="236">
        <v>0</v>
      </c>
      <c r="R208" s="236">
        <f>Q208*H208</f>
        <v>0</v>
      </c>
      <c r="S208" s="236">
        <v>0</v>
      </c>
      <c r="T208" s="237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8" t="s">
        <v>303</v>
      </c>
      <c r="AT208" s="238" t="s">
        <v>208</v>
      </c>
      <c r="AU208" s="238" t="s">
        <v>85</v>
      </c>
      <c r="AY208" s="18" t="s">
        <v>205</v>
      </c>
      <c r="BE208" s="239">
        <f>IF(N208="základní",J208,0)</f>
        <v>0</v>
      </c>
      <c r="BF208" s="239">
        <f>IF(N208="snížená",J208,0)</f>
        <v>0</v>
      </c>
      <c r="BG208" s="239">
        <f>IF(N208="zákl. přenesená",J208,0)</f>
        <v>0</v>
      </c>
      <c r="BH208" s="239">
        <f>IF(N208="sníž. přenesená",J208,0)</f>
        <v>0</v>
      </c>
      <c r="BI208" s="239">
        <f>IF(N208="nulová",J208,0)</f>
        <v>0</v>
      </c>
      <c r="BJ208" s="18" t="s">
        <v>83</v>
      </c>
      <c r="BK208" s="239">
        <f>ROUND(I208*H208,2)</f>
        <v>0</v>
      </c>
      <c r="BL208" s="18" t="s">
        <v>303</v>
      </c>
      <c r="BM208" s="238" t="s">
        <v>1145</v>
      </c>
    </row>
    <row r="209" s="2" customFormat="1" ht="16.5" customHeight="1">
      <c r="A209" s="39"/>
      <c r="B209" s="40"/>
      <c r="C209" s="227" t="s">
        <v>688</v>
      </c>
      <c r="D209" s="227" t="s">
        <v>208</v>
      </c>
      <c r="E209" s="228" t="s">
        <v>4153</v>
      </c>
      <c r="F209" s="229" t="s">
        <v>4406</v>
      </c>
      <c r="G209" s="230" t="s">
        <v>547</v>
      </c>
      <c r="H209" s="231">
        <v>1</v>
      </c>
      <c r="I209" s="232"/>
      <c r="J209" s="233">
        <f>ROUND(I209*H209,2)</f>
        <v>0</v>
      </c>
      <c r="K209" s="229" t="s">
        <v>1</v>
      </c>
      <c r="L209" s="45"/>
      <c r="M209" s="234" t="s">
        <v>1</v>
      </c>
      <c r="N209" s="235" t="s">
        <v>41</v>
      </c>
      <c r="O209" s="92"/>
      <c r="P209" s="236">
        <f>O209*H209</f>
        <v>0</v>
      </c>
      <c r="Q209" s="236">
        <v>0</v>
      </c>
      <c r="R209" s="236">
        <f>Q209*H209</f>
        <v>0</v>
      </c>
      <c r="S209" s="236">
        <v>0</v>
      </c>
      <c r="T209" s="237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8" t="s">
        <v>303</v>
      </c>
      <c r="AT209" s="238" t="s">
        <v>208</v>
      </c>
      <c r="AU209" s="238" t="s">
        <v>85</v>
      </c>
      <c r="AY209" s="18" t="s">
        <v>205</v>
      </c>
      <c r="BE209" s="239">
        <f>IF(N209="základní",J209,0)</f>
        <v>0</v>
      </c>
      <c r="BF209" s="239">
        <f>IF(N209="snížená",J209,0)</f>
        <v>0</v>
      </c>
      <c r="BG209" s="239">
        <f>IF(N209="zákl. přenesená",J209,0)</f>
        <v>0</v>
      </c>
      <c r="BH209" s="239">
        <f>IF(N209="sníž. přenesená",J209,0)</f>
        <v>0</v>
      </c>
      <c r="BI209" s="239">
        <f>IF(N209="nulová",J209,0)</f>
        <v>0</v>
      </c>
      <c r="BJ209" s="18" t="s">
        <v>83</v>
      </c>
      <c r="BK209" s="239">
        <f>ROUND(I209*H209,2)</f>
        <v>0</v>
      </c>
      <c r="BL209" s="18" t="s">
        <v>303</v>
      </c>
      <c r="BM209" s="238" t="s">
        <v>1156</v>
      </c>
    </row>
    <row r="210" s="2" customFormat="1" ht="16.5" customHeight="1">
      <c r="A210" s="39"/>
      <c r="B210" s="40"/>
      <c r="C210" s="289" t="s">
        <v>697</v>
      </c>
      <c r="D210" s="289" t="s">
        <v>386</v>
      </c>
      <c r="E210" s="290" t="s">
        <v>4407</v>
      </c>
      <c r="F210" s="291" t="s">
        <v>4408</v>
      </c>
      <c r="G210" s="292" t="s">
        <v>4068</v>
      </c>
      <c r="H210" s="293">
        <v>1</v>
      </c>
      <c r="I210" s="294"/>
      <c r="J210" s="295">
        <f>ROUND(I210*H210,2)</f>
        <v>0</v>
      </c>
      <c r="K210" s="291" t="s">
        <v>1</v>
      </c>
      <c r="L210" s="296"/>
      <c r="M210" s="297" t="s">
        <v>1</v>
      </c>
      <c r="N210" s="298" t="s">
        <v>41</v>
      </c>
      <c r="O210" s="92"/>
      <c r="P210" s="236">
        <f>O210*H210</f>
        <v>0</v>
      </c>
      <c r="Q210" s="236">
        <v>0</v>
      </c>
      <c r="R210" s="236">
        <f>Q210*H210</f>
        <v>0</v>
      </c>
      <c r="S210" s="236">
        <v>0</v>
      </c>
      <c r="T210" s="237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8" t="s">
        <v>473</v>
      </c>
      <c r="AT210" s="238" t="s">
        <v>386</v>
      </c>
      <c r="AU210" s="238" t="s">
        <v>85</v>
      </c>
      <c r="AY210" s="18" t="s">
        <v>205</v>
      </c>
      <c r="BE210" s="239">
        <f>IF(N210="základní",J210,0)</f>
        <v>0</v>
      </c>
      <c r="BF210" s="239">
        <f>IF(N210="snížená",J210,0)</f>
        <v>0</v>
      </c>
      <c r="BG210" s="239">
        <f>IF(N210="zákl. přenesená",J210,0)</f>
        <v>0</v>
      </c>
      <c r="BH210" s="239">
        <f>IF(N210="sníž. přenesená",J210,0)</f>
        <v>0</v>
      </c>
      <c r="BI210" s="239">
        <f>IF(N210="nulová",J210,0)</f>
        <v>0</v>
      </c>
      <c r="BJ210" s="18" t="s">
        <v>83</v>
      </c>
      <c r="BK210" s="239">
        <f>ROUND(I210*H210,2)</f>
        <v>0</v>
      </c>
      <c r="BL210" s="18" t="s">
        <v>303</v>
      </c>
      <c r="BM210" s="238" t="s">
        <v>1166</v>
      </c>
    </row>
    <row r="211" s="12" customFormat="1" ht="22.8" customHeight="1">
      <c r="A211" s="12"/>
      <c r="B211" s="211"/>
      <c r="C211" s="212"/>
      <c r="D211" s="213" t="s">
        <v>75</v>
      </c>
      <c r="E211" s="225" t="s">
        <v>4157</v>
      </c>
      <c r="F211" s="225" t="s">
        <v>4158</v>
      </c>
      <c r="G211" s="212"/>
      <c r="H211" s="212"/>
      <c r="I211" s="215"/>
      <c r="J211" s="226">
        <f>BK211</f>
        <v>0</v>
      </c>
      <c r="K211" s="212"/>
      <c r="L211" s="217"/>
      <c r="M211" s="218"/>
      <c r="N211" s="219"/>
      <c r="O211" s="219"/>
      <c r="P211" s="220">
        <f>SUM(P212:P252)</f>
        <v>0</v>
      </c>
      <c r="Q211" s="219"/>
      <c r="R211" s="220">
        <f>SUM(R212:R252)</f>
        <v>0</v>
      </c>
      <c r="S211" s="219"/>
      <c r="T211" s="221">
        <f>SUM(T212:T252)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2" t="s">
        <v>85</v>
      </c>
      <c r="AT211" s="223" t="s">
        <v>75</v>
      </c>
      <c r="AU211" s="223" t="s">
        <v>83</v>
      </c>
      <c r="AY211" s="222" t="s">
        <v>205</v>
      </c>
      <c r="BK211" s="224">
        <f>SUM(BK212:BK252)</f>
        <v>0</v>
      </c>
    </row>
    <row r="212" s="2" customFormat="1" ht="16.5" customHeight="1">
      <c r="A212" s="39"/>
      <c r="B212" s="40"/>
      <c r="C212" s="227" t="s">
        <v>706</v>
      </c>
      <c r="D212" s="227" t="s">
        <v>208</v>
      </c>
      <c r="E212" s="228" t="s">
        <v>4409</v>
      </c>
      <c r="F212" s="229" t="s">
        <v>4410</v>
      </c>
      <c r="G212" s="230" t="s">
        <v>547</v>
      </c>
      <c r="H212" s="231">
        <v>66</v>
      </c>
      <c r="I212" s="232"/>
      <c r="J212" s="233">
        <f>ROUND(I212*H212,2)</f>
        <v>0</v>
      </c>
      <c r="K212" s="229" t="s">
        <v>1</v>
      </c>
      <c r="L212" s="45"/>
      <c r="M212" s="234" t="s">
        <v>1</v>
      </c>
      <c r="N212" s="235" t="s">
        <v>41</v>
      </c>
      <c r="O212" s="92"/>
      <c r="P212" s="236">
        <f>O212*H212</f>
        <v>0</v>
      </c>
      <c r="Q212" s="236">
        <v>0</v>
      </c>
      <c r="R212" s="236">
        <f>Q212*H212</f>
        <v>0</v>
      </c>
      <c r="S212" s="236">
        <v>0</v>
      </c>
      <c r="T212" s="237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8" t="s">
        <v>303</v>
      </c>
      <c r="AT212" s="238" t="s">
        <v>208</v>
      </c>
      <c r="AU212" s="238" t="s">
        <v>85</v>
      </c>
      <c r="AY212" s="18" t="s">
        <v>205</v>
      </c>
      <c r="BE212" s="239">
        <f>IF(N212="základní",J212,0)</f>
        <v>0</v>
      </c>
      <c r="BF212" s="239">
        <f>IF(N212="snížená",J212,0)</f>
        <v>0</v>
      </c>
      <c r="BG212" s="239">
        <f>IF(N212="zákl. přenesená",J212,0)</f>
        <v>0</v>
      </c>
      <c r="BH212" s="239">
        <f>IF(N212="sníž. přenesená",J212,0)</f>
        <v>0</v>
      </c>
      <c r="BI212" s="239">
        <f>IF(N212="nulová",J212,0)</f>
        <v>0</v>
      </c>
      <c r="BJ212" s="18" t="s">
        <v>83</v>
      </c>
      <c r="BK212" s="239">
        <f>ROUND(I212*H212,2)</f>
        <v>0</v>
      </c>
      <c r="BL212" s="18" t="s">
        <v>303</v>
      </c>
      <c r="BM212" s="238" t="s">
        <v>1177</v>
      </c>
    </row>
    <row r="213" s="2" customFormat="1" ht="16.5" customHeight="1">
      <c r="A213" s="39"/>
      <c r="B213" s="40"/>
      <c r="C213" s="289" t="s">
        <v>711</v>
      </c>
      <c r="D213" s="289" t="s">
        <v>386</v>
      </c>
      <c r="E213" s="290" t="s">
        <v>4411</v>
      </c>
      <c r="F213" s="291" t="s">
        <v>4412</v>
      </c>
      <c r="G213" s="292" t="s">
        <v>547</v>
      </c>
      <c r="H213" s="293">
        <v>66</v>
      </c>
      <c r="I213" s="294"/>
      <c r="J213" s="295">
        <f>ROUND(I213*H213,2)</f>
        <v>0</v>
      </c>
      <c r="K213" s="291" t="s">
        <v>1</v>
      </c>
      <c r="L213" s="296"/>
      <c r="M213" s="297" t="s">
        <v>1</v>
      </c>
      <c r="N213" s="298" t="s">
        <v>41</v>
      </c>
      <c r="O213" s="92"/>
      <c r="P213" s="236">
        <f>O213*H213</f>
        <v>0</v>
      </c>
      <c r="Q213" s="236">
        <v>0</v>
      </c>
      <c r="R213" s="236">
        <f>Q213*H213</f>
        <v>0</v>
      </c>
      <c r="S213" s="236">
        <v>0</v>
      </c>
      <c r="T213" s="237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8" t="s">
        <v>473</v>
      </c>
      <c r="AT213" s="238" t="s">
        <v>386</v>
      </c>
      <c r="AU213" s="238" t="s">
        <v>85</v>
      </c>
      <c r="AY213" s="18" t="s">
        <v>205</v>
      </c>
      <c r="BE213" s="239">
        <f>IF(N213="základní",J213,0)</f>
        <v>0</v>
      </c>
      <c r="BF213" s="239">
        <f>IF(N213="snížená",J213,0)</f>
        <v>0</v>
      </c>
      <c r="BG213" s="239">
        <f>IF(N213="zákl. přenesená",J213,0)</f>
        <v>0</v>
      </c>
      <c r="BH213" s="239">
        <f>IF(N213="sníž. přenesená",J213,0)</f>
        <v>0</v>
      </c>
      <c r="BI213" s="239">
        <f>IF(N213="nulová",J213,0)</f>
        <v>0</v>
      </c>
      <c r="BJ213" s="18" t="s">
        <v>83</v>
      </c>
      <c r="BK213" s="239">
        <f>ROUND(I213*H213,2)</f>
        <v>0</v>
      </c>
      <c r="BL213" s="18" t="s">
        <v>303</v>
      </c>
      <c r="BM213" s="238" t="s">
        <v>1182</v>
      </c>
    </row>
    <row r="214" s="2" customFormat="1" ht="16.5" customHeight="1">
      <c r="A214" s="39"/>
      <c r="B214" s="40"/>
      <c r="C214" s="227" t="s">
        <v>719</v>
      </c>
      <c r="D214" s="227" t="s">
        <v>208</v>
      </c>
      <c r="E214" s="228" t="s">
        <v>4413</v>
      </c>
      <c r="F214" s="229" t="s">
        <v>4414</v>
      </c>
      <c r="G214" s="230" t="s">
        <v>547</v>
      </c>
      <c r="H214" s="231">
        <v>33</v>
      </c>
      <c r="I214" s="232"/>
      <c r="J214" s="233">
        <f>ROUND(I214*H214,2)</f>
        <v>0</v>
      </c>
      <c r="K214" s="229" t="s">
        <v>1</v>
      </c>
      <c r="L214" s="45"/>
      <c r="M214" s="234" t="s">
        <v>1</v>
      </c>
      <c r="N214" s="235" t="s">
        <v>41</v>
      </c>
      <c r="O214" s="92"/>
      <c r="P214" s="236">
        <f>O214*H214</f>
        <v>0</v>
      </c>
      <c r="Q214" s="236">
        <v>0</v>
      </c>
      <c r="R214" s="236">
        <f>Q214*H214</f>
        <v>0</v>
      </c>
      <c r="S214" s="236">
        <v>0</v>
      </c>
      <c r="T214" s="237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8" t="s">
        <v>303</v>
      </c>
      <c r="AT214" s="238" t="s">
        <v>208</v>
      </c>
      <c r="AU214" s="238" t="s">
        <v>85</v>
      </c>
      <c r="AY214" s="18" t="s">
        <v>205</v>
      </c>
      <c r="BE214" s="239">
        <f>IF(N214="základní",J214,0)</f>
        <v>0</v>
      </c>
      <c r="BF214" s="239">
        <f>IF(N214="snížená",J214,0)</f>
        <v>0</v>
      </c>
      <c r="BG214" s="239">
        <f>IF(N214="zákl. přenesená",J214,0)</f>
        <v>0</v>
      </c>
      <c r="BH214" s="239">
        <f>IF(N214="sníž. přenesená",J214,0)</f>
        <v>0</v>
      </c>
      <c r="BI214" s="239">
        <f>IF(N214="nulová",J214,0)</f>
        <v>0</v>
      </c>
      <c r="BJ214" s="18" t="s">
        <v>83</v>
      </c>
      <c r="BK214" s="239">
        <f>ROUND(I214*H214,2)</f>
        <v>0</v>
      </c>
      <c r="BL214" s="18" t="s">
        <v>303</v>
      </c>
      <c r="BM214" s="238" t="s">
        <v>1187</v>
      </c>
    </row>
    <row r="215" s="2" customFormat="1" ht="16.5" customHeight="1">
      <c r="A215" s="39"/>
      <c r="B215" s="40"/>
      <c r="C215" s="289" t="s">
        <v>724</v>
      </c>
      <c r="D215" s="289" t="s">
        <v>386</v>
      </c>
      <c r="E215" s="290" t="s">
        <v>4415</v>
      </c>
      <c r="F215" s="291" t="s">
        <v>4416</v>
      </c>
      <c r="G215" s="292" t="s">
        <v>547</v>
      </c>
      <c r="H215" s="293">
        <v>33</v>
      </c>
      <c r="I215" s="294"/>
      <c r="J215" s="295">
        <f>ROUND(I215*H215,2)</f>
        <v>0</v>
      </c>
      <c r="K215" s="291" t="s">
        <v>1</v>
      </c>
      <c r="L215" s="296"/>
      <c r="M215" s="297" t="s">
        <v>1</v>
      </c>
      <c r="N215" s="298" t="s">
        <v>41</v>
      </c>
      <c r="O215" s="92"/>
      <c r="P215" s="236">
        <f>O215*H215</f>
        <v>0</v>
      </c>
      <c r="Q215" s="236">
        <v>0</v>
      </c>
      <c r="R215" s="236">
        <f>Q215*H215</f>
        <v>0</v>
      </c>
      <c r="S215" s="236">
        <v>0</v>
      </c>
      <c r="T215" s="237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8" t="s">
        <v>473</v>
      </c>
      <c r="AT215" s="238" t="s">
        <v>386</v>
      </c>
      <c r="AU215" s="238" t="s">
        <v>85</v>
      </c>
      <c r="AY215" s="18" t="s">
        <v>205</v>
      </c>
      <c r="BE215" s="239">
        <f>IF(N215="základní",J215,0)</f>
        <v>0</v>
      </c>
      <c r="BF215" s="239">
        <f>IF(N215="snížená",J215,0)</f>
        <v>0</v>
      </c>
      <c r="BG215" s="239">
        <f>IF(N215="zákl. přenesená",J215,0)</f>
        <v>0</v>
      </c>
      <c r="BH215" s="239">
        <f>IF(N215="sníž. přenesená",J215,0)</f>
        <v>0</v>
      </c>
      <c r="BI215" s="239">
        <f>IF(N215="nulová",J215,0)</f>
        <v>0</v>
      </c>
      <c r="BJ215" s="18" t="s">
        <v>83</v>
      </c>
      <c r="BK215" s="239">
        <f>ROUND(I215*H215,2)</f>
        <v>0</v>
      </c>
      <c r="BL215" s="18" t="s">
        <v>303</v>
      </c>
      <c r="BM215" s="238" t="s">
        <v>1223</v>
      </c>
    </row>
    <row r="216" s="2" customFormat="1" ht="24.15" customHeight="1">
      <c r="A216" s="39"/>
      <c r="B216" s="40"/>
      <c r="C216" s="227" t="s">
        <v>732</v>
      </c>
      <c r="D216" s="227" t="s">
        <v>208</v>
      </c>
      <c r="E216" s="228" t="s">
        <v>4417</v>
      </c>
      <c r="F216" s="229" t="s">
        <v>4418</v>
      </c>
      <c r="G216" s="230" t="s">
        <v>547</v>
      </c>
      <c r="H216" s="231">
        <v>24</v>
      </c>
      <c r="I216" s="232"/>
      <c r="J216" s="233">
        <f>ROUND(I216*H216,2)</f>
        <v>0</v>
      </c>
      <c r="K216" s="229" t="s">
        <v>1</v>
      </c>
      <c r="L216" s="45"/>
      <c r="M216" s="234" t="s">
        <v>1</v>
      </c>
      <c r="N216" s="235" t="s">
        <v>41</v>
      </c>
      <c r="O216" s="92"/>
      <c r="P216" s="236">
        <f>O216*H216</f>
        <v>0</v>
      </c>
      <c r="Q216" s="236">
        <v>0</v>
      </c>
      <c r="R216" s="236">
        <f>Q216*H216</f>
        <v>0</v>
      </c>
      <c r="S216" s="236">
        <v>0</v>
      </c>
      <c r="T216" s="237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8" t="s">
        <v>303</v>
      </c>
      <c r="AT216" s="238" t="s">
        <v>208</v>
      </c>
      <c r="AU216" s="238" t="s">
        <v>85</v>
      </c>
      <c r="AY216" s="18" t="s">
        <v>205</v>
      </c>
      <c r="BE216" s="239">
        <f>IF(N216="základní",J216,0)</f>
        <v>0</v>
      </c>
      <c r="BF216" s="239">
        <f>IF(N216="snížená",J216,0)</f>
        <v>0</v>
      </c>
      <c r="BG216" s="239">
        <f>IF(N216="zákl. přenesená",J216,0)</f>
        <v>0</v>
      </c>
      <c r="BH216" s="239">
        <f>IF(N216="sníž. přenesená",J216,0)</f>
        <v>0</v>
      </c>
      <c r="BI216" s="239">
        <f>IF(N216="nulová",J216,0)</f>
        <v>0</v>
      </c>
      <c r="BJ216" s="18" t="s">
        <v>83</v>
      </c>
      <c r="BK216" s="239">
        <f>ROUND(I216*H216,2)</f>
        <v>0</v>
      </c>
      <c r="BL216" s="18" t="s">
        <v>303</v>
      </c>
      <c r="BM216" s="238" t="s">
        <v>1235</v>
      </c>
    </row>
    <row r="217" s="2" customFormat="1" ht="24.15" customHeight="1">
      <c r="A217" s="39"/>
      <c r="B217" s="40"/>
      <c r="C217" s="289" t="s">
        <v>738</v>
      </c>
      <c r="D217" s="289" t="s">
        <v>386</v>
      </c>
      <c r="E217" s="290" t="s">
        <v>4419</v>
      </c>
      <c r="F217" s="291" t="s">
        <v>4418</v>
      </c>
      <c r="G217" s="292" t="s">
        <v>547</v>
      </c>
      <c r="H217" s="293">
        <v>24</v>
      </c>
      <c r="I217" s="294"/>
      <c r="J217" s="295">
        <f>ROUND(I217*H217,2)</f>
        <v>0</v>
      </c>
      <c r="K217" s="291" t="s">
        <v>1</v>
      </c>
      <c r="L217" s="296"/>
      <c r="M217" s="297" t="s">
        <v>1</v>
      </c>
      <c r="N217" s="298" t="s">
        <v>41</v>
      </c>
      <c r="O217" s="92"/>
      <c r="P217" s="236">
        <f>O217*H217</f>
        <v>0</v>
      </c>
      <c r="Q217" s="236">
        <v>0</v>
      </c>
      <c r="R217" s="236">
        <f>Q217*H217</f>
        <v>0</v>
      </c>
      <c r="S217" s="236">
        <v>0</v>
      </c>
      <c r="T217" s="237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8" t="s">
        <v>473</v>
      </c>
      <c r="AT217" s="238" t="s">
        <v>386</v>
      </c>
      <c r="AU217" s="238" t="s">
        <v>85</v>
      </c>
      <c r="AY217" s="18" t="s">
        <v>205</v>
      </c>
      <c r="BE217" s="239">
        <f>IF(N217="základní",J217,0)</f>
        <v>0</v>
      </c>
      <c r="BF217" s="239">
        <f>IF(N217="snížená",J217,0)</f>
        <v>0</v>
      </c>
      <c r="BG217" s="239">
        <f>IF(N217="zákl. přenesená",J217,0)</f>
        <v>0</v>
      </c>
      <c r="BH217" s="239">
        <f>IF(N217="sníž. přenesená",J217,0)</f>
        <v>0</v>
      </c>
      <c r="BI217" s="239">
        <f>IF(N217="nulová",J217,0)</f>
        <v>0</v>
      </c>
      <c r="BJ217" s="18" t="s">
        <v>83</v>
      </c>
      <c r="BK217" s="239">
        <f>ROUND(I217*H217,2)</f>
        <v>0</v>
      </c>
      <c r="BL217" s="18" t="s">
        <v>303</v>
      </c>
      <c r="BM217" s="238" t="s">
        <v>1247</v>
      </c>
    </row>
    <row r="218" s="2" customFormat="1" ht="24.15" customHeight="1">
      <c r="A218" s="39"/>
      <c r="B218" s="40"/>
      <c r="C218" s="227" t="s">
        <v>747</v>
      </c>
      <c r="D218" s="227" t="s">
        <v>208</v>
      </c>
      <c r="E218" s="228" t="s">
        <v>4420</v>
      </c>
      <c r="F218" s="229" t="s">
        <v>4421</v>
      </c>
      <c r="G218" s="230" t="s">
        <v>547</v>
      </c>
      <c r="H218" s="231">
        <v>120</v>
      </c>
      <c r="I218" s="232"/>
      <c r="J218" s="233">
        <f>ROUND(I218*H218,2)</f>
        <v>0</v>
      </c>
      <c r="K218" s="229" t="s">
        <v>1</v>
      </c>
      <c r="L218" s="45"/>
      <c r="M218" s="234" t="s">
        <v>1</v>
      </c>
      <c r="N218" s="235" t="s">
        <v>41</v>
      </c>
      <c r="O218" s="92"/>
      <c r="P218" s="236">
        <f>O218*H218</f>
        <v>0</v>
      </c>
      <c r="Q218" s="236">
        <v>0</v>
      </c>
      <c r="R218" s="236">
        <f>Q218*H218</f>
        <v>0</v>
      </c>
      <c r="S218" s="236">
        <v>0</v>
      </c>
      <c r="T218" s="237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8" t="s">
        <v>303</v>
      </c>
      <c r="AT218" s="238" t="s">
        <v>208</v>
      </c>
      <c r="AU218" s="238" t="s">
        <v>85</v>
      </c>
      <c r="AY218" s="18" t="s">
        <v>205</v>
      </c>
      <c r="BE218" s="239">
        <f>IF(N218="základní",J218,0)</f>
        <v>0</v>
      </c>
      <c r="BF218" s="239">
        <f>IF(N218="snížená",J218,0)</f>
        <v>0</v>
      </c>
      <c r="BG218" s="239">
        <f>IF(N218="zákl. přenesená",J218,0)</f>
        <v>0</v>
      </c>
      <c r="BH218" s="239">
        <f>IF(N218="sníž. přenesená",J218,0)</f>
        <v>0</v>
      </c>
      <c r="BI218" s="239">
        <f>IF(N218="nulová",J218,0)</f>
        <v>0</v>
      </c>
      <c r="BJ218" s="18" t="s">
        <v>83</v>
      </c>
      <c r="BK218" s="239">
        <f>ROUND(I218*H218,2)</f>
        <v>0</v>
      </c>
      <c r="BL218" s="18" t="s">
        <v>303</v>
      </c>
      <c r="BM218" s="238" t="s">
        <v>1287</v>
      </c>
    </row>
    <row r="219" s="2" customFormat="1" ht="24.15" customHeight="1">
      <c r="A219" s="39"/>
      <c r="B219" s="40"/>
      <c r="C219" s="289" t="s">
        <v>752</v>
      </c>
      <c r="D219" s="289" t="s">
        <v>386</v>
      </c>
      <c r="E219" s="290" t="s">
        <v>4422</v>
      </c>
      <c r="F219" s="291" t="s">
        <v>4421</v>
      </c>
      <c r="G219" s="292" t="s">
        <v>547</v>
      </c>
      <c r="H219" s="293">
        <v>120</v>
      </c>
      <c r="I219" s="294"/>
      <c r="J219" s="295">
        <f>ROUND(I219*H219,2)</f>
        <v>0</v>
      </c>
      <c r="K219" s="291" t="s">
        <v>1</v>
      </c>
      <c r="L219" s="296"/>
      <c r="M219" s="297" t="s">
        <v>1</v>
      </c>
      <c r="N219" s="298" t="s">
        <v>41</v>
      </c>
      <c r="O219" s="92"/>
      <c r="P219" s="236">
        <f>O219*H219</f>
        <v>0</v>
      </c>
      <c r="Q219" s="236">
        <v>0</v>
      </c>
      <c r="R219" s="236">
        <f>Q219*H219</f>
        <v>0</v>
      </c>
      <c r="S219" s="236">
        <v>0</v>
      </c>
      <c r="T219" s="237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8" t="s">
        <v>473</v>
      </c>
      <c r="AT219" s="238" t="s">
        <v>386</v>
      </c>
      <c r="AU219" s="238" t="s">
        <v>85</v>
      </c>
      <c r="AY219" s="18" t="s">
        <v>205</v>
      </c>
      <c r="BE219" s="239">
        <f>IF(N219="základní",J219,0)</f>
        <v>0</v>
      </c>
      <c r="BF219" s="239">
        <f>IF(N219="snížená",J219,0)</f>
        <v>0</v>
      </c>
      <c r="BG219" s="239">
        <f>IF(N219="zákl. přenesená",J219,0)</f>
        <v>0</v>
      </c>
      <c r="BH219" s="239">
        <f>IF(N219="sníž. přenesená",J219,0)</f>
        <v>0</v>
      </c>
      <c r="BI219" s="239">
        <f>IF(N219="nulová",J219,0)</f>
        <v>0</v>
      </c>
      <c r="BJ219" s="18" t="s">
        <v>83</v>
      </c>
      <c r="BK219" s="239">
        <f>ROUND(I219*H219,2)</f>
        <v>0</v>
      </c>
      <c r="BL219" s="18" t="s">
        <v>303</v>
      </c>
      <c r="BM219" s="238" t="s">
        <v>1301</v>
      </c>
    </row>
    <row r="220" s="2" customFormat="1" ht="21.75" customHeight="1">
      <c r="A220" s="39"/>
      <c r="B220" s="40"/>
      <c r="C220" s="227" t="s">
        <v>759</v>
      </c>
      <c r="D220" s="227" t="s">
        <v>208</v>
      </c>
      <c r="E220" s="228" t="s">
        <v>4423</v>
      </c>
      <c r="F220" s="229" t="s">
        <v>4424</v>
      </c>
      <c r="G220" s="230" t="s">
        <v>547</v>
      </c>
      <c r="H220" s="231">
        <v>2</v>
      </c>
      <c r="I220" s="232"/>
      <c r="J220" s="233">
        <f>ROUND(I220*H220,2)</f>
        <v>0</v>
      </c>
      <c r="K220" s="229" t="s">
        <v>1</v>
      </c>
      <c r="L220" s="45"/>
      <c r="M220" s="234" t="s">
        <v>1</v>
      </c>
      <c r="N220" s="235" t="s">
        <v>41</v>
      </c>
      <c r="O220" s="92"/>
      <c r="P220" s="236">
        <f>O220*H220</f>
        <v>0</v>
      </c>
      <c r="Q220" s="236">
        <v>0</v>
      </c>
      <c r="R220" s="236">
        <f>Q220*H220</f>
        <v>0</v>
      </c>
      <c r="S220" s="236">
        <v>0</v>
      </c>
      <c r="T220" s="237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8" t="s">
        <v>303</v>
      </c>
      <c r="AT220" s="238" t="s">
        <v>208</v>
      </c>
      <c r="AU220" s="238" t="s">
        <v>85</v>
      </c>
      <c r="AY220" s="18" t="s">
        <v>205</v>
      </c>
      <c r="BE220" s="239">
        <f>IF(N220="základní",J220,0)</f>
        <v>0</v>
      </c>
      <c r="BF220" s="239">
        <f>IF(N220="snížená",J220,0)</f>
        <v>0</v>
      </c>
      <c r="BG220" s="239">
        <f>IF(N220="zákl. přenesená",J220,0)</f>
        <v>0</v>
      </c>
      <c r="BH220" s="239">
        <f>IF(N220="sníž. přenesená",J220,0)</f>
        <v>0</v>
      </c>
      <c r="BI220" s="239">
        <f>IF(N220="nulová",J220,0)</f>
        <v>0</v>
      </c>
      <c r="BJ220" s="18" t="s">
        <v>83</v>
      </c>
      <c r="BK220" s="239">
        <f>ROUND(I220*H220,2)</f>
        <v>0</v>
      </c>
      <c r="BL220" s="18" t="s">
        <v>303</v>
      </c>
      <c r="BM220" s="238" t="s">
        <v>1313</v>
      </c>
    </row>
    <row r="221" s="2" customFormat="1" ht="24.15" customHeight="1">
      <c r="A221" s="39"/>
      <c r="B221" s="40"/>
      <c r="C221" s="289" t="s">
        <v>764</v>
      </c>
      <c r="D221" s="289" t="s">
        <v>386</v>
      </c>
      <c r="E221" s="290" t="s">
        <v>4425</v>
      </c>
      <c r="F221" s="291" t="s">
        <v>4426</v>
      </c>
      <c r="G221" s="292" t="s">
        <v>547</v>
      </c>
      <c r="H221" s="293">
        <v>2</v>
      </c>
      <c r="I221" s="294"/>
      <c r="J221" s="295">
        <f>ROUND(I221*H221,2)</f>
        <v>0</v>
      </c>
      <c r="K221" s="291" t="s">
        <v>1</v>
      </c>
      <c r="L221" s="296"/>
      <c r="M221" s="297" t="s">
        <v>1</v>
      </c>
      <c r="N221" s="298" t="s">
        <v>41</v>
      </c>
      <c r="O221" s="92"/>
      <c r="P221" s="236">
        <f>O221*H221</f>
        <v>0</v>
      </c>
      <c r="Q221" s="236">
        <v>0</v>
      </c>
      <c r="R221" s="236">
        <f>Q221*H221</f>
        <v>0</v>
      </c>
      <c r="S221" s="236">
        <v>0</v>
      </c>
      <c r="T221" s="237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8" t="s">
        <v>473</v>
      </c>
      <c r="AT221" s="238" t="s">
        <v>386</v>
      </c>
      <c r="AU221" s="238" t="s">
        <v>85</v>
      </c>
      <c r="AY221" s="18" t="s">
        <v>205</v>
      </c>
      <c r="BE221" s="239">
        <f>IF(N221="základní",J221,0)</f>
        <v>0</v>
      </c>
      <c r="BF221" s="239">
        <f>IF(N221="snížená",J221,0)</f>
        <v>0</v>
      </c>
      <c r="BG221" s="239">
        <f>IF(N221="zákl. přenesená",J221,0)</f>
        <v>0</v>
      </c>
      <c r="BH221" s="239">
        <f>IF(N221="sníž. přenesená",J221,0)</f>
        <v>0</v>
      </c>
      <c r="BI221" s="239">
        <f>IF(N221="nulová",J221,0)</f>
        <v>0</v>
      </c>
      <c r="BJ221" s="18" t="s">
        <v>83</v>
      </c>
      <c r="BK221" s="239">
        <f>ROUND(I221*H221,2)</f>
        <v>0</v>
      </c>
      <c r="BL221" s="18" t="s">
        <v>303</v>
      </c>
      <c r="BM221" s="238" t="s">
        <v>1325</v>
      </c>
    </row>
    <row r="222" s="2" customFormat="1" ht="16.5" customHeight="1">
      <c r="A222" s="39"/>
      <c r="B222" s="40"/>
      <c r="C222" s="227" t="s">
        <v>769</v>
      </c>
      <c r="D222" s="227" t="s">
        <v>208</v>
      </c>
      <c r="E222" s="228" t="s">
        <v>4086</v>
      </c>
      <c r="F222" s="229" t="s">
        <v>4427</v>
      </c>
      <c r="G222" s="230" t="s">
        <v>255</v>
      </c>
      <c r="H222" s="231">
        <v>310</v>
      </c>
      <c r="I222" s="232"/>
      <c r="J222" s="233">
        <f>ROUND(I222*H222,2)</f>
        <v>0</v>
      </c>
      <c r="K222" s="229" t="s">
        <v>1</v>
      </c>
      <c r="L222" s="45"/>
      <c r="M222" s="234" t="s">
        <v>1</v>
      </c>
      <c r="N222" s="235" t="s">
        <v>41</v>
      </c>
      <c r="O222" s="92"/>
      <c r="P222" s="236">
        <f>O222*H222</f>
        <v>0</v>
      </c>
      <c r="Q222" s="236">
        <v>0</v>
      </c>
      <c r="R222" s="236">
        <f>Q222*H222</f>
        <v>0</v>
      </c>
      <c r="S222" s="236">
        <v>0</v>
      </c>
      <c r="T222" s="237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8" t="s">
        <v>303</v>
      </c>
      <c r="AT222" s="238" t="s">
        <v>208</v>
      </c>
      <c r="AU222" s="238" t="s">
        <v>85</v>
      </c>
      <c r="AY222" s="18" t="s">
        <v>205</v>
      </c>
      <c r="BE222" s="239">
        <f>IF(N222="základní",J222,0)</f>
        <v>0</v>
      </c>
      <c r="BF222" s="239">
        <f>IF(N222="snížená",J222,0)</f>
        <v>0</v>
      </c>
      <c r="BG222" s="239">
        <f>IF(N222="zákl. přenesená",J222,0)</f>
        <v>0</v>
      </c>
      <c r="BH222" s="239">
        <f>IF(N222="sníž. přenesená",J222,0)</f>
        <v>0</v>
      </c>
      <c r="BI222" s="239">
        <f>IF(N222="nulová",J222,0)</f>
        <v>0</v>
      </c>
      <c r="BJ222" s="18" t="s">
        <v>83</v>
      </c>
      <c r="BK222" s="239">
        <f>ROUND(I222*H222,2)</f>
        <v>0</v>
      </c>
      <c r="BL222" s="18" t="s">
        <v>303</v>
      </c>
      <c r="BM222" s="238" t="s">
        <v>1335</v>
      </c>
    </row>
    <row r="223" s="2" customFormat="1" ht="16.5" customHeight="1">
      <c r="A223" s="39"/>
      <c r="B223" s="40"/>
      <c r="C223" s="289" t="s">
        <v>774</v>
      </c>
      <c r="D223" s="289" t="s">
        <v>386</v>
      </c>
      <c r="E223" s="290" t="s">
        <v>4428</v>
      </c>
      <c r="F223" s="291" t="s">
        <v>4427</v>
      </c>
      <c r="G223" s="292" t="s">
        <v>255</v>
      </c>
      <c r="H223" s="293">
        <v>310</v>
      </c>
      <c r="I223" s="294"/>
      <c r="J223" s="295">
        <f>ROUND(I223*H223,2)</f>
        <v>0</v>
      </c>
      <c r="K223" s="291" t="s">
        <v>1</v>
      </c>
      <c r="L223" s="296"/>
      <c r="M223" s="297" t="s">
        <v>1</v>
      </c>
      <c r="N223" s="298" t="s">
        <v>41</v>
      </c>
      <c r="O223" s="92"/>
      <c r="P223" s="236">
        <f>O223*H223</f>
        <v>0</v>
      </c>
      <c r="Q223" s="236">
        <v>0</v>
      </c>
      <c r="R223" s="236">
        <f>Q223*H223</f>
        <v>0</v>
      </c>
      <c r="S223" s="236">
        <v>0</v>
      </c>
      <c r="T223" s="237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8" t="s">
        <v>473</v>
      </c>
      <c r="AT223" s="238" t="s">
        <v>386</v>
      </c>
      <c r="AU223" s="238" t="s">
        <v>85</v>
      </c>
      <c r="AY223" s="18" t="s">
        <v>205</v>
      </c>
      <c r="BE223" s="239">
        <f>IF(N223="základní",J223,0)</f>
        <v>0</v>
      </c>
      <c r="BF223" s="239">
        <f>IF(N223="snížená",J223,0)</f>
        <v>0</v>
      </c>
      <c r="BG223" s="239">
        <f>IF(N223="zákl. přenesená",J223,0)</f>
        <v>0</v>
      </c>
      <c r="BH223" s="239">
        <f>IF(N223="sníž. přenesená",J223,0)</f>
        <v>0</v>
      </c>
      <c r="BI223" s="239">
        <f>IF(N223="nulová",J223,0)</f>
        <v>0</v>
      </c>
      <c r="BJ223" s="18" t="s">
        <v>83</v>
      </c>
      <c r="BK223" s="239">
        <f>ROUND(I223*H223,2)</f>
        <v>0</v>
      </c>
      <c r="BL223" s="18" t="s">
        <v>303</v>
      </c>
      <c r="BM223" s="238" t="s">
        <v>1345</v>
      </c>
    </row>
    <row r="224" s="2" customFormat="1" ht="16.5" customHeight="1">
      <c r="A224" s="39"/>
      <c r="B224" s="40"/>
      <c r="C224" s="227" t="s">
        <v>779</v>
      </c>
      <c r="D224" s="227" t="s">
        <v>208</v>
      </c>
      <c r="E224" s="228" t="s">
        <v>4429</v>
      </c>
      <c r="F224" s="229" t="s">
        <v>4087</v>
      </c>
      <c r="G224" s="230" t="s">
        <v>255</v>
      </c>
      <c r="H224" s="231">
        <v>310</v>
      </c>
      <c r="I224" s="232"/>
      <c r="J224" s="233">
        <f>ROUND(I224*H224,2)</f>
        <v>0</v>
      </c>
      <c r="K224" s="229" t="s">
        <v>1</v>
      </c>
      <c r="L224" s="45"/>
      <c r="M224" s="234" t="s">
        <v>1</v>
      </c>
      <c r="N224" s="235" t="s">
        <v>41</v>
      </c>
      <c r="O224" s="92"/>
      <c r="P224" s="236">
        <f>O224*H224</f>
        <v>0</v>
      </c>
      <c r="Q224" s="236">
        <v>0</v>
      </c>
      <c r="R224" s="236">
        <f>Q224*H224</f>
        <v>0</v>
      </c>
      <c r="S224" s="236">
        <v>0</v>
      </c>
      <c r="T224" s="237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8" t="s">
        <v>303</v>
      </c>
      <c r="AT224" s="238" t="s">
        <v>208</v>
      </c>
      <c r="AU224" s="238" t="s">
        <v>85</v>
      </c>
      <c r="AY224" s="18" t="s">
        <v>205</v>
      </c>
      <c r="BE224" s="239">
        <f>IF(N224="základní",J224,0)</f>
        <v>0</v>
      </c>
      <c r="BF224" s="239">
        <f>IF(N224="snížená",J224,0)</f>
        <v>0</v>
      </c>
      <c r="BG224" s="239">
        <f>IF(N224="zákl. přenesená",J224,0)</f>
        <v>0</v>
      </c>
      <c r="BH224" s="239">
        <f>IF(N224="sníž. přenesená",J224,0)</f>
        <v>0</v>
      </c>
      <c r="BI224" s="239">
        <f>IF(N224="nulová",J224,0)</f>
        <v>0</v>
      </c>
      <c r="BJ224" s="18" t="s">
        <v>83</v>
      </c>
      <c r="BK224" s="239">
        <f>ROUND(I224*H224,2)</f>
        <v>0</v>
      </c>
      <c r="BL224" s="18" t="s">
        <v>303</v>
      </c>
      <c r="BM224" s="238" t="s">
        <v>1358</v>
      </c>
    </row>
    <row r="225" s="2" customFormat="1" ht="16.5" customHeight="1">
      <c r="A225" s="39"/>
      <c r="B225" s="40"/>
      <c r="C225" s="289" t="s">
        <v>784</v>
      </c>
      <c r="D225" s="289" t="s">
        <v>386</v>
      </c>
      <c r="E225" s="290" t="s">
        <v>4088</v>
      </c>
      <c r="F225" s="291" t="s">
        <v>4087</v>
      </c>
      <c r="G225" s="292" t="s">
        <v>255</v>
      </c>
      <c r="H225" s="293">
        <v>310</v>
      </c>
      <c r="I225" s="294"/>
      <c r="J225" s="295">
        <f>ROUND(I225*H225,2)</f>
        <v>0</v>
      </c>
      <c r="K225" s="291" t="s">
        <v>1</v>
      </c>
      <c r="L225" s="296"/>
      <c r="M225" s="297" t="s">
        <v>1</v>
      </c>
      <c r="N225" s="298" t="s">
        <v>41</v>
      </c>
      <c r="O225" s="92"/>
      <c r="P225" s="236">
        <f>O225*H225</f>
        <v>0</v>
      </c>
      <c r="Q225" s="236">
        <v>0</v>
      </c>
      <c r="R225" s="236">
        <f>Q225*H225</f>
        <v>0</v>
      </c>
      <c r="S225" s="236">
        <v>0</v>
      </c>
      <c r="T225" s="237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8" t="s">
        <v>473</v>
      </c>
      <c r="AT225" s="238" t="s">
        <v>386</v>
      </c>
      <c r="AU225" s="238" t="s">
        <v>85</v>
      </c>
      <c r="AY225" s="18" t="s">
        <v>205</v>
      </c>
      <c r="BE225" s="239">
        <f>IF(N225="základní",J225,0)</f>
        <v>0</v>
      </c>
      <c r="BF225" s="239">
        <f>IF(N225="snížená",J225,0)</f>
        <v>0</v>
      </c>
      <c r="BG225" s="239">
        <f>IF(N225="zákl. přenesená",J225,0)</f>
        <v>0</v>
      </c>
      <c r="BH225" s="239">
        <f>IF(N225="sníž. přenesená",J225,0)</f>
        <v>0</v>
      </c>
      <c r="BI225" s="239">
        <f>IF(N225="nulová",J225,0)</f>
        <v>0</v>
      </c>
      <c r="BJ225" s="18" t="s">
        <v>83</v>
      </c>
      <c r="BK225" s="239">
        <f>ROUND(I225*H225,2)</f>
        <v>0</v>
      </c>
      <c r="BL225" s="18" t="s">
        <v>303</v>
      </c>
      <c r="BM225" s="238" t="s">
        <v>1370</v>
      </c>
    </row>
    <row r="226" s="2" customFormat="1" ht="16.5" customHeight="1">
      <c r="A226" s="39"/>
      <c r="B226" s="40"/>
      <c r="C226" s="227" t="s">
        <v>791</v>
      </c>
      <c r="D226" s="227" t="s">
        <v>208</v>
      </c>
      <c r="E226" s="228" t="s">
        <v>4430</v>
      </c>
      <c r="F226" s="229" t="s">
        <v>4431</v>
      </c>
      <c r="G226" s="230" t="s">
        <v>3753</v>
      </c>
      <c r="H226" s="231">
        <v>6</v>
      </c>
      <c r="I226" s="232"/>
      <c r="J226" s="233">
        <f>ROUND(I226*H226,2)</f>
        <v>0</v>
      </c>
      <c r="K226" s="229" t="s">
        <v>1</v>
      </c>
      <c r="L226" s="45"/>
      <c r="M226" s="234" t="s">
        <v>1</v>
      </c>
      <c r="N226" s="235" t="s">
        <v>41</v>
      </c>
      <c r="O226" s="92"/>
      <c r="P226" s="236">
        <f>O226*H226</f>
        <v>0</v>
      </c>
      <c r="Q226" s="236">
        <v>0</v>
      </c>
      <c r="R226" s="236">
        <f>Q226*H226</f>
        <v>0</v>
      </c>
      <c r="S226" s="236">
        <v>0</v>
      </c>
      <c r="T226" s="237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8" t="s">
        <v>303</v>
      </c>
      <c r="AT226" s="238" t="s">
        <v>208</v>
      </c>
      <c r="AU226" s="238" t="s">
        <v>85</v>
      </c>
      <c r="AY226" s="18" t="s">
        <v>205</v>
      </c>
      <c r="BE226" s="239">
        <f>IF(N226="základní",J226,0)</f>
        <v>0</v>
      </c>
      <c r="BF226" s="239">
        <f>IF(N226="snížená",J226,0)</f>
        <v>0</v>
      </c>
      <c r="BG226" s="239">
        <f>IF(N226="zákl. přenesená",J226,0)</f>
        <v>0</v>
      </c>
      <c r="BH226" s="239">
        <f>IF(N226="sníž. přenesená",J226,0)</f>
        <v>0</v>
      </c>
      <c r="BI226" s="239">
        <f>IF(N226="nulová",J226,0)</f>
        <v>0</v>
      </c>
      <c r="BJ226" s="18" t="s">
        <v>83</v>
      </c>
      <c r="BK226" s="239">
        <f>ROUND(I226*H226,2)</f>
        <v>0</v>
      </c>
      <c r="BL226" s="18" t="s">
        <v>303</v>
      </c>
      <c r="BM226" s="238" t="s">
        <v>1381</v>
      </c>
    </row>
    <row r="227" s="2" customFormat="1" ht="16.5" customHeight="1">
      <c r="A227" s="39"/>
      <c r="B227" s="40"/>
      <c r="C227" s="289" t="s">
        <v>803</v>
      </c>
      <c r="D227" s="289" t="s">
        <v>386</v>
      </c>
      <c r="E227" s="290" t="s">
        <v>4432</v>
      </c>
      <c r="F227" s="291" t="s">
        <v>4433</v>
      </c>
      <c r="G227" s="292" t="s">
        <v>3753</v>
      </c>
      <c r="H227" s="293">
        <v>6</v>
      </c>
      <c r="I227" s="294"/>
      <c r="J227" s="295">
        <f>ROUND(I227*H227,2)</f>
        <v>0</v>
      </c>
      <c r="K227" s="291" t="s">
        <v>1</v>
      </c>
      <c r="L227" s="296"/>
      <c r="M227" s="297" t="s">
        <v>1</v>
      </c>
      <c r="N227" s="298" t="s">
        <v>41</v>
      </c>
      <c r="O227" s="92"/>
      <c r="P227" s="236">
        <f>O227*H227</f>
        <v>0</v>
      </c>
      <c r="Q227" s="236">
        <v>0</v>
      </c>
      <c r="R227" s="236">
        <f>Q227*H227</f>
        <v>0</v>
      </c>
      <c r="S227" s="236">
        <v>0</v>
      </c>
      <c r="T227" s="237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8" t="s">
        <v>473</v>
      </c>
      <c r="AT227" s="238" t="s">
        <v>386</v>
      </c>
      <c r="AU227" s="238" t="s">
        <v>85</v>
      </c>
      <c r="AY227" s="18" t="s">
        <v>205</v>
      </c>
      <c r="BE227" s="239">
        <f>IF(N227="základní",J227,0)</f>
        <v>0</v>
      </c>
      <c r="BF227" s="239">
        <f>IF(N227="snížená",J227,0)</f>
        <v>0</v>
      </c>
      <c r="BG227" s="239">
        <f>IF(N227="zákl. přenesená",J227,0)</f>
        <v>0</v>
      </c>
      <c r="BH227" s="239">
        <f>IF(N227="sníž. přenesená",J227,0)</f>
        <v>0</v>
      </c>
      <c r="BI227" s="239">
        <f>IF(N227="nulová",J227,0)</f>
        <v>0</v>
      </c>
      <c r="BJ227" s="18" t="s">
        <v>83</v>
      </c>
      <c r="BK227" s="239">
        <f>ROUND(I227*H227,2)</f>
        <v>0</v>
      </c>
      <c r="BL227" s="18" t="s">
        <v>303</v>
      </c>
      <c r="BM227" s="238" t="s">
        <v>1396</v>
      </c>
    </row>
    <row r="228" s="2" customFormat="1" ht="16.5" customHeight="1">
      <c r="A228" s="39"/>
      <c r="B228" s="40"/>
      <c r="C228" s="227" t="s">
        <v>813</v>
      </c>
      <c r="D228" s="227" t="s">
        <v>208</v>
      </c>
      <c r="E228" s="228" t="s">
        <v>4434</v>
      </c>
      <c r="F228" s="229" t="s">
        <v>4435</v>
      </c>
      <c r="G228" s="230" t="s">
        <v>547</v>
      </c>
      <c r="H228" s="231">
        <v>97</v>
      </c>
      <c r="I228" s="232"/>
      <c r="J228" s="233">
        <f>ROUND(I228*H228,2)</f>
        <v>0</v>
      </c>
      <c r="K228" s="229" t="s">
        <v>1</v>
      </c>
      <c r="L228" s="45"/>
      <c r="M228" s="234" t="s">
        <v>1</v>
      </c>
      <c r="N228" s="235" t="s">
        <v>41</v>
      </c>
      <c r="O228" s="92"/>
      <c r="P228" s="236">
        <f>O228*H228</f>
        <v>0</v>
      </c>
      <c r="Q228" s="236">
        <v>0</v>
      </c>
      <c r="R228" s="236">
        <f>Q228*H228</f>
        <v>0</v>
      </c>
      <c r="S228" s="236">
        <v>0</v>
      </c>
      <c r="T228" s="237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8" t="s">
        <v>303</v>
      </c>
      <c r="AT228" s="238" t="s">
        <v>208</v>
      </c>
      <c r="AU228" s="238" t="s">
        <v>85</v>
      </c>
      <c r="AY228" s="18" t="s">
        <v>205</v>
      </c>
      <c r="BE228" s="239">
        <f>IF(N228="základní",J228,0)</f>
        <v>0</v>
      </c>
      <c r="BF228" s="239">
        <f>IF(N228="snížená",J228,0)</f>
        <v>0</v>
      </c>
      <c r="BG228" s="239">
        <f>IF(N228="zákl. přenesená",J228,0)</f>
        <v>0</v>
      </c>
      <c r="BH228" s="239">
        <f>IF(N228="sníž. přenesená",J228,0)</f>
        <v>0</v>
      </c>
      <c r="BI228" s="239">
        <f>IF(N228="nulová",J228,0)</f>
        <v>0</v>
      </c>
      <c r="BJ228" s="18" t="s">
        <v>83</v>
      </c>
      <c r="BK228" s="239">
        <f>ROUND(I228*H228,2)</f>
        <v>0</v>
      </c>
      <c r="BL228" s="18" t="s">
        <v>303</v>
      </c>
      <c r="BM228" s="238" t="s">
        <v>1410</v>
      </c>
    </row>
    <row r="229" s="2" customFormat="1" ht="24.15" customHeight="1">
      <c r="A229" s="39"/>
      <c r="B229" s="40"/>
      <c r="C229" s="289" t="s">
        <v>818</v>
      </c>
      <c r="D229" s="289" t="s">
        <v>386</v>
      </c>
      <c r="E229" s="290" t="s">
        <v>4436</v>
      </c>
      <c r="F229" s="291" t="s">
        <v>4437</v>
      </c>
      <c r="G229" s="292" t="s">
        <v>547</v>
      </c>
      <c r="H229" s="293">
        <v>97</v>
      </c>
      <c r="I229" s="294"/>
      <c r="J229" s="295">
        <f>ROUND(I229*H229,2)</f>
        <v>0</v>
      </c>
      <c r="K229" s="291" t="s">
        <v>1</v>
      </c>
      <c r="L229" s="296"/>
      <c r="M229" s="297" t="s">
        <v>1</v>
      </c>
      <c r="N229" s="298" t="s">
        <v>41</v>
      </c>
      <c r="O229" s="92"/>
      <c r="P229" s="236">
        <f>O229*H229</f>
        <v>0</v>
      </c>
      <c r="Q229" s="236">
        <v>0</v>
      </c>
      <c r="R229" s="236">
        <f>Q229*H229</f>
        <v>0</v>
      </c>
      <c r="S229" s="236">
        <v>0</v>
      </c>
      <c r="T229" s="237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8" t="s">
        <v>473</v>
      </c>
      <c r="AT229" s="238" t="s">
        <v>386</v>
      </c>
      <c r="AU229" s="238" t="s">
        <v>85</v>
      </c>
      <c r="AY229" s="18" t="s">
        <v>205</v>
      </c>
      <c r="BE229" s="239">
        <f>IF(N229="základní",J229,0)</f>
        <v>0</v>
      </c>
      <c r="BF229" s="239">
        <f>IF(N229="snížená",J229,0)</f>
        <v>0</v>
      </c>
      <c r="BG229" s="239">
        <f>IF(N229="zákl. přenesená",J229,0)</f>
        <v>0</v>
      </c>
      <c r="BH229" s="239">
        <f>IF(N229="sníž. přenesená",J229,0)</f>
        <v>0</v>
      </c>
      <c r="BI229" s="239">
        <f>IF(N229="nulová",J229,0)</f>
        <v>0</v>
      </c>
      <c r="BJ229" s="18" t="s">
        <v>83</v>
      </c>
      <c r="BK229" s="239">
        <f>ROUND(I229*H229,2)</f>
        <v>0</v>
      </c>
      <c r="BL229" s="18" t="s">
        <v>303</v>
      </c>
      <c r="BM229" s="238" t="s">
        <v>1421</v>
      </c>
    </row>
    <row r="230" s="2" customFormat="1" ht="24.15" customHeight="1">
      <c r="A230" s="39"/>
      <c r="B230" s="40"/>
      <c r="C230" s="227" t="s">
        <v>828</v>
      </c>
      <c r="D230" s="227" t="s">
        <v>208</v>
      </c>
      <c r="E230" s="228" t="s">
        <v>4438</v>
      </c>
      <c r="F230" s="229" t="s">
        <v>4439</v>
      </c>
      <c r="G230" s="230" t="s">
        <v>547</v>
      </c>
      <c r="H230" s="231">
        <v>4</v>
      </c>
      <c r="I230" s="232"/>
      <c r="J230" s="233">
        <f>ROUND(I230*H230,2)</f>
        <v>0</v>
      </c>
      <c r="K230" s="229" t="s">
        <v>1</v>
      </c>
      <c r="L230" s="45"/>
      <c r="M230" s="234" t="s">
        <v>1</v>
      </c>
      <c r="N230" s="235" t="s">
        <v>41</v>
      </c>
      <c r="O230" s="92"/>
      <c r="P230" s="236">
        <f>O230*H230</f>
        <v>0</v>
      </c>
      <c r="Q230" s="236">
        <v>0</v>
      </c>
      <c r="R230" s="236">
        <f>Q230*H230</f>
        <v>0</v>
      </c>
      <c r="S230" s="236">
        <v>0</v>
      </c>
      <c r="T230" s="237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8" t="s">
        <v>303</v>
      </c>
      <c r="AT230" s="238" t="s">
        <v>208</v>
      </c>
      <c r="AU230" s="238" t="s">
        <v>85</v>
      </c>
      <c r="AY230" s="18" t="s">
        <v>205</v>
      </c>
      <c r="BE230" s="239">
        <f>IF(N230="základní",J230,0)</f>
        <v>0</v>
      </c>
      <c r="BF230" s="239">
        <f>IF(N230="snížená",J230,0)</f>
        <v>0</v>
      </c>
      <c r="BG230" s="239">
        <f>IF(N230="zákl. přenesená",J230,0)</f>
        <v>0</v>
      </c>
      <c r="BH230" s="239">
        <f>IF(N230="sníž. přenesená",J230,0)</f>
        <v>0</v>
      </c>
      <c r="BI230" s="239">
        <f>IF(N230="nulová",J230,0)</f>
        <v>0</v>
      </c>
      <c r="BJ230" s="18" t="s">
        <v>83</v>
      </c>
      <c r="BK230" s="239">
        <f>ROUND(I230*H230,2)</f>
        <v>0</v>
      </c>
      <c r="BL230" s="18" t="s">
        <v>303</v>
      </c>
      <c r="BM230" s="238" t="s">
        <v>1434</v>
      </c>
    </row>
    <row r="231" s="2" customFormat="1" ht="24.15" customHeight="1">
      <c r="A231" s="39"/>
      <c r="B231" s="40"/>
      <c r="C231" s="289" t="s">
        <v>833</v>
      </c>
      <c r="D231" s="289" t="s">
        <v>386</v>
      </c>
      <c r="E231" s="290" t="s">
        <v>4440</v>
      </c>
      <c r="F231" s="291" t="s">
        <v>4441</v>
      </c>
      <c r="G231" s="292" t="s">
        <v>547</v>
      </c>
      <c r="H231" s="293">
        <v>4</v>
      </c>
      <c r="I231" s="294"/>
      <c r="J231" s="295">
        <f>ROUND(I231*H231,2)</f>
        <v>0</v>
      </c>
      <c r="K231" s="291" t="s">
        <v>1</v>
      </c>
      <c r="L231" s="296"/>
      <c r="M231" s="297" t="s">
        <v>1</v>
      </c>
      <c r="N231" s="298" t="s">
        <v>41</v>
      </c>
      <c r="O231" s="92"/>
      <c r="P231" s="236">
        <f>O231*H231</f>
        <v>0</v>
      </c>
      <c r="Q231" s="236">
        <v>0</v>
      </c>
      <c r="R231" s="236">
        <f>Q231*H231</f>
        <v>0</v>
      </c>
      <c r="S231" s="236">
        <v>0</v>
      </c>
      <c r="T231" s="237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8" t="s">
        <v>473</v>
      </c>
      <c r="AT231" s="238" t="s">
        <v>386</v>
      </c>
      <c r="AU231" s="238" t="s">
        <v>85</v>
      </c>
      <c r="AY231" s="18" t="s">
        <v>205</v>
      </c>
      <c r="BE231" s="239">
        <f>IF(N231="základní",J231,0)</f>
        <v>0</v>
      </c>
      <c r="BF231" s="239">
        <f>IF(N231="snížená",J231,0)</f>
        <v>0</v>
      </c>
      <c r="BG231" s="239">
        <f>IF(N231="zákl. přenesená",J231,0)</f>
        <v>0</v>
      </c>
      <c r="BH231" s="239">
        <f>IF(N231="sníž. přenesená",J231,0)</f>
        <v>0</v>
      </c>
      <c r="BI231" s="239">
        <f>IF(N231="nulová",J231,0)</f>
        <v>0</v>
      </c>
      <c r="BJ231" s="18" t="s">
        <v>83</v>
      </c>
      <c r="BK231" s="239">
        <f>ROUND(I231*H231,2)</f>
        <v>0</v>
      </c>
      <c r="BL231" s="18" t="s">
        <v>303</v>
      </c>
      <c r="BM231" s="238" t="s">
        <v>1447</v>
      </c>
    </row>
    <row r="232" s="2" customFormat="1" ht="16.5" customHeight="1">
      <c r="A232" s="39"/>
      <c r="B232" s="40"/>
      <c r="C232" s="227" t="s">
        <v>840</v>
      </c>
      <c r="D232" s="227" t="s">
        <v>208</v>
      </c>
      <c r="E232" s="228" t="s">
        <v>4442</v>
      </c>
      <c r="F232" s="229" t="s">
        <v>4443</v>
      </c>
      <c r="G232" s="230" t="s">
        <v>547</v>
      </c>
      <c r="H232" s="231">
        <v>420</v>
      </c>
      <c r="I232" s="232"/>
      <c r="J232" s="233">
        <f>ROUND(I232*H232,2)</f>
        <v>0</v>
      </c>
      <c r="K232" s="229" t="s">
        <v>1</v>
      </c>
      <c r="L232" s="45"/>
      <c r="M232" s="234" t="s">
        <v>1</v>
      </c>
      <c r="N232" s="235" t="s">
        <v>41</v>
      </c>
      <c r="O232" s="92"/>
      <c r="P232" s="236">
        <f>O232*H232</f>
        <v>0</v>
      </c>
      <c r="Q232" s="236">
        <v>0</v>
      </c>
      <c r="R232" s="236">
        <f>Q232*H232</f>
        <v>0</v>
      </c>
      <c r="S232" s="236">
        <v>0</v>
      </c>
      <c r="T232" s="237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8" t="s">
        <v>303</v>
      </c>
      <c r="AT232" s="238" t="s">
        <v>208</v>
      </c>
      <c r="AU232" s="238" t="s">
        <v>85</v>
      </c>
      <c r="AY232" s="18" t="s">
        <v>205</v>
      </c>
      <c r="BE232" s="239">
        <f>IF(N232="základní",J232,0)</f>
        <v>0</v>
      </c>
      <c r="BF232" s="239">
        <f>IF(N232="snížená",J232,0)</f>
        <v>0</v>
      </c>
      <c r="BG232" s="239">
        <f>IF(N232="zákl. přenesená",J232,0)</f>
        <v>0</v>
      </c>
      <c r="BH232" s="239">
        <f>IF(N232="sníž. přenesená",J232,0)</f>
        <v>0</v>
      </c>
      <c r="BI232" s="239">
        <f>IF(N232="nulová",J232,0)</f>
        <v>0</v>
      </c>
      <c r="BJ232" s="18" t="s">
        <v>83</v>
      </c>
      <c r="BK232" s="239">
        <f>ROUND(I232*H232,2)</f>
        <v>0</v>
      </c>
      <c r="BL232" s="18" t="s">
        <v>303</v>
      </c>
      <c r="BM232" s="238" t="s">
        <v>1460</v>
      </c>
    </row>
    <row r="233" s="2" customFormat="1" ht="16.5" customHeight="1">
      <c r="A233" s="39"/>
      <c r="B233" s="40"/>
      <c r="C233" s="289" t="s">
        <v>857</v>
      </c>
      <c r="D233" s="289" t="s">
        <v>386</v>
      </c>
      <c r="E233" s="290" t="s">
        <v>4444</v>
      </c>
      <c r="F233" s="291" t="s">
        <v>4443</v>
      </c>
      <c r="G233" s="292" t="s">
        <v>547</v>
      </c>
      <c r="H233" s="293">
        <v>420</v>
      </c>
      <c r="I233" s="294"/>
      <c r="J233" s="295">
        <f>ROUND(I233*H233,2)</f>
        <v>0</v>
      </c>
      <c r="K233" s="291" t="s">
        <v>1</v>
      </c>
      <c r="L233" s="296"/>
      <c r="M233" s="297" t="s">
        <v>1</v>
      </c>
      <c r="N233" s="298" t="s">
        <v>41</v>
      </c>
      <c r="O233" s="92"/>
      <c r="P233" s="236">
        <f>O233*H233</f>
        <v>0</v>
      </c>
      <c r="Q233" s="236">
        <v>0</v>
      </c>
      <c r="R233" s="236">
        <f>Q233*H233</f>
        <v>0</v>
      </c>
      <c r="S233" s="236">
        <v>0</v>
      </c>
      <c r="T233" s="237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8" t="s">
        <v>473</v>
      </c>
      <c r="AT233" s="238" t="s">
        <v>386</v>
      </c>
      <c r="AU233" s="238" t="s">
        <v>85</v>
      </c>
      <c r="AY233" s="18" t="s">
        <v>205</v>
      </c>
      <c r="BE233" s="239">
        <f>IF(N233="základní",J233,0)</f>
        <v>0</v>
      </c>
      <c r="BF233" s="239">
        <f>IF(N233="snížená",J233,0)</f>
        <v>0</v>
      </c>
      <c r="BG233" s="239">
        <f>IF(N233="zákl. přenesená",J233,0)</f>
        <v>0</v>
      </c>
      <c r="BH233" s="239">
        <f>IF(N233="sníž. přenesená",J233,0)</f>
        <v>0</v>
      </c>
      <c r="BI233" s="239">
        <f>IF(N233="nulová",J233,0)</f>
        <v>0</v>
      </c>
      <c r="BJ233" s="18" t="s">
        <v>83</v>
      </c>
      <c r="BK233" s="239">
        <f>ROUND(I233*H233,2)</f>
        <v>0</v>
      </c>
      <c r="BL233" s="18" t="s">
        <v>303</v>
      </c>
      <c r="BM233" s="238" t="s">
        <v>1472</v>
      </c>
    </row>
    <row r="234" s="2" customFormat="1" ht="24.15" customHeight="1">
      <c r="A234" s="39"/>
      <c r="B234" s="40"/>
      <c r="C234" s="227" t="s">
        <v>870</v>
      </c>
      <c r="D234" s="227" t="s">
        <v>208</v>
      </c>
      <c r="E234" s="228" t="s">
        <v>4212</v>
      </c>
      <c r="F234" s="229" t="s">
        <v>4445</v>
      </c>
      <c r="G234" s="230" t="s">
        <v>547</v>
      </c>
      <c r="H234" s="231">
        <v>11</v>
      </c>
      <c r="I234" s="232"/>
      <c r="J234" s="233">
        <f>ROUND(I234*H234,2)</f>
        <v>0</v>
      </c>
      <c r="K234" s="229" t="s">
        <v>1</v>
      </c>
      <c r="L234" s="45"/>
      <c r="M234" s="234" t="s">
        <v>1</v>
      </c>
      <c r="N234" s="235" t="s">
        <v>41</v>
      </c>
      <c r="O234" s="92"/>
      <c r="P234" s="236">
        <f>O234*H234</f>
        <v>0</v>
      </c>
      <c r="Q234" s="236">
        <v>0</v>
      </c>
      <c r="R234" s="236">
        <f>Q234*H234</f>
        <v>0</v>
      </c>
      <c r="S234" s="236">
        <v>0</v>
      </c>
      <c r="T234" s="237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8" t="s">
        <v>303</v>
      </c>
      <c r="AT234" s="238" t="s">
        <v>208</v>
      </c>
      <c r="AU234" s="238" t="s">
        <v>85</v>
      </c>
      <c r="AY234" s="18" t="s">
        <v>205</v>
      </c>
      <c r="BE234" s="239">
        <f>IF(N234="základní",J234,0)</f>
        <v>0</v>
      </c>
      <c r="BF234" s="239">
        <f>IF(N234="snížená",J234,0)</f>
        <v>0</v>
      </c>
      <c r="BG234" s="239">
        <f>IF(N234="zákl. přenesená",J234,0)</f>
        <v>0</v>
      </c>
      <c r="BH234" s="239">
        <f>IF(N234="sníž. přenesená",J234,0)</f>
        <v>0</v>
      </c>
      <c r="BI234" s="239">
        <f>IF(N234="nulová",J234,0)</f>
        <v>0</v>
      </c>
      <c r="BJ234" s="18" t="s">
        <v>83</v>
      </c>
      <c r="BK234" s="239">
        <f>ROUND(I234*H234,2)</f>
        <v>0</v>
      </c>
      <c r="BL234" s="18" t="s">
        <v>303</v>
      </c>
      <c r="BM234" s="238" t="s">
        <v>1484</v>
      </c>
    </row>
    <row r="235" s="2" customFormat="1" ht="16.5" customHeight="1">
      <c r="A235" s="39"/>
      <c r="B235" s="40"/>
      <c r="C235" s="289" t="s">
        <v>875</v>
      </c>
      <c r="D235" s="289" t="s">
        <v>386</v>
      </c>
      <c r="E235" s="290" t="s">
        <v>4446</v>
      </c>
      <c r="F235" s="291" t="s">
        <v>4447</v>
      </c>
      <c r="G235" s="292" t="s">
        <v>547</v>
      </c>
      <c r="H235" s="293">
        <v>33</v>
      </c>
      <c r="I235" s="294"/>
      <c r="J235" s="295">
        <f>ROUND(I235*H235,2)</f>
        <v>0</v>
      </c>
      <c r="K235" s="291" t="s">
        <v>1</v>
      </c>
      <c r="L235" s="296"/>
      <c r="M235" s="297" t="s">
        <v>1</v>
      </c>
      <c r="N235" s="298" t="s">
        <v>41</v>
      </c>
      <c r="O235" s="92"/>
      <c r="P235" s="236">
        <f>O235*H235</f>
        <v>0</v>
      </c>
      <c r="Q235" s="236">
        <v>0</v>
      </c>
      <c r="R235" s="236">
        <f>Q235*H235</f>
        <v>0</v>
      </c>
      <c r="S235" s="236">
        <v>0</v>
      </c>
      <c r="T235" s="237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8" t="s">
        <v>473</v>
      </c>
      <c r="AT235" s="238" t="s">
        <v>386</v>
      </c>
      <c r="AU235" s="238" t="s">
        <v>85</v>
      </c>
      <c r="AY235" s="18" t="s">
        <v>205</v>
      </c>
      <c r="BE235" s="239">
        <f>IF(N235="základní",J235,0)</f>
        <v>0</v>
      </c>
      <c r="BF235" s="239">
        <f>IF(N235="snížená",J235,0)</f>
        <v>0</v>
      </c>
      <c r="BG235" s="239">
        <f>IF(N235="zákl. přenesená",J235,0)</f>
        <v>0</v>
      </c>
      <c r="BH235" s="239">
        <f>IF(N235="sníž. přenesená",J235,0)</f>
        <v>0</v>
      </c>
      <c r="BI235" s="239">
        <f>IF(N235="nulová",J235,0)</f>
        <v>0</v>
      </c>
      <c r="BJ235" s="18" t="s">
        <v>83</v>
      </c>
      <c r="BK235" s="239">
        <f>ROUND(I235*H235,2)</f>
        <v>0</v>
      </c>
      <c r="BL235" s="18" t="s">
        <v>303</v>
      </c>
      <c r="BM235" s="238" t="s">
        <v>1496</v>
      </c>
    </row>
    <row r="236" s="2" customFormat="1" ht="16.5" customHeight="1">
      <c r="A236" s="39"/>
      <c r="B236" s="40"/>
      <c r="C236" s="227" t="s">
        <v>884</v>
      </c>
      <c r="D236" s="227" t="s">
        <v>208</v>
      </c>
      <c r="E236" s="228" t="s">
        <v>4448</v>
      </c>
      <c r="F236" s="229" t="s">
        <v>4449</v>
      </c>
      <c r="G236" s="230" t="s">
        <v>547</v>
      </c>
      <c r="H236" s="231">
        <v>11</v>
      </c>
      <c r="I236" s="232"/>
      <c r="J236" s="233">
        <f>ROUND(I236*H236,2)</f>
        <v>0</v>
      </c>
      <c r="K236" s="229" t="s">
        <v>1</v>
      </c>
      <c r="L236" s="45"/>
      <c r="M236" s="234" t="s">
        <v>1</v>
      </c>
      <c r="N236" s="235" t="s">
        <v>41</v>
      </c>
      <c r="O236" s="92"/>
      <c r="P236" s="236">
        <f>O236*H236</f>
        <v>0</v>
      </c>
      <c r="Q236" s="236">
        <v>0</v>
      </c>
      <c r="R236" s="236">
        <f>Q236*H236</f>
        <v>0</v>
      </c>
      <c r="S236" s="236">
        <v>0</v>
      </c>
      <c r="T236" s="237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8" t="s">
        <v>303</v>
      </c>
      <c r="AT236" s="238" t="s">
        <v>208</v>
      </c>
      <c r="AU236" s="238" t="s">
        <v>85</v>
      </c>
      <c r="AY236" s="18" t="s">
        <v>205</v>
      </c>
      <c r="BE236" s="239">
        <f>IF(N236="základní",J236,0)</f>
        <v>0</v>
      </c>
      <c r="BF236" s="239">
        <f>IF(N236="snížená",J236,0)</f>
        <v>0</v>
      </c>
      <c r="BG236" s="239">
        <f>IF(N236="zákl. přenesená",J236,0)</f>
        <v>0</v>
      </c>
      <c r="BH236" s="239">
        <f>IF(N236="sníž. přenesená",J236,0)</f>
        <v>0</v>
      </c>
      <c r="BI236" s="239">
        <f>IF(N236="nulová",J236,0)</f>
        <v>0</v>
      </c>
      <c r="BJ236" s="18" t="s">
        <v>83</v>
      </c>
      <c r="BK236" s="239">
        <f>ROUND(I236*H236,2)</f>
        <v>0</v>
      </c>
      <c r="BL236" s="18" t="s">
        <v>303</v>
      </c>
      <c r="BM236" s="238" t="s">
        <v>1508</v>
      </c>
    </row>
    <row r="237" s="2" customFormat="1" ht="16.5" customHeight="1">
      <c r="A237" s="39"/>
      <c r="B237" s="40"/>
      <c r="C237" s="289" t="s">
        <v>890</v>
      </c>
      <c r="D237" s="289" t="s">
        <v>386</v>
      </c>
      <c r="E237" s="290" t="s">
        <v>4450</v>
      </c>
      <c r="F237" s="291" t="s">
        <v>4449</v>
      </c>
      <c r="G237" s="292" t="s">
        <v>547</v>
      </c>
      <c r="H237" s="293">
        <v>11</v>
      </c>
      <c r="I237" s="294"/>
      <c r="J237" s="295">
        <f>ROUND(I237*H237,2)</f>
        <v>0</v>
      </c>
      <c r="K237" s="291" t="s">
        <v>1</v>
      </c>
      <c r="L237" s="296"/>
      <c r="M237" s="297" t="s">
        <v>1</v>
      </c>
      <c r="N237" s="298" t="s">
        <v>41</v>
      </c>
      <c r="O237" s="92"/>
      <c r="P237" s="236">
        <f>O237*H237</f>
        <v>0</v>
      </c>
      <c r="Q237" s="236">
        <v>0</v>
      </c>
      <c r="R237" s="236">
        <f>Q237*H237</f>
        <v>0</v>
      </c>
      <c r="S237" s="236">
        <v>0</v>
      </c>
      <c r="T237" s="237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8" t="s">
        <v>473</v>
      </c>
      <c r="AT237" s="238" t="s">
        <v>386</v>
      </c>
      <c r="AU237" s="238" t="s">
        <v>85</v>
      </c>
      <c r="AY237" s="18" t="s">
        <v>205</v>
      </c>
      <c r="BE237" s="239">
        <f>IF(N237="základní",J237,0)</f>
        <v>0</v>
      </c>
      <c r="BF237" s="239">
        <f>IF(N237="snížená",J237,0)</f>
        <v>0</v>
      </c>
      <c r="BG237" s="239">
        <f>IF(N237="zákl. přenesená",J237,0)</f>
        <v>0</v>
      </c>
      <c r="BH237" s="239">
        <f>IF(N237="sníž. přenesená",J237,0)</f>
        <v>0</v>
      </c>
      <c r="BI237" s="239">
        <f>IF(N237="nulová",J237,0)</f>
        <v>0</v>
      </c>
      <c r="BJ237" s="18" t="s">
        <v>83</v>
      </c>
      <c r="BK237" s="239">
        <f>ROUND(I237*H237,2)</f>
        <v>0</v>
      </c>
      <c r="BL237" s="18" t="s">
        <v>303</v>
      </c>
      <c r="BM237" s="238" t="s">
        <v>1520</v>
      </c>
    </row>
    <row r="238" s="2" customFormat="1" ht="16.5" customHeight="1">
      <c r="A238" s="39"/>
      <c r="B238" s="40"/>
      <c r="C238" s="227" t="s">
        <v>897</v>
      </c>
      <c r="D238" s="227" t="s">
        <v>208</v>
      </c>
      <c r="E238" s="228" t="s">
        <v>4451</v>
      </c>
      <c r="F238" s="229" t="s">
        <v>4452</v>
      </c>
      <c r="G238" s="230" t="s">
        <v>547</v>
      </c>
      <c r="H238" s="231">
        <v>6</v>
      </c>
      <c r="I238" s="232"/>
      <c r="J238" s="233">
        <f>ROUND(I238*H238,2)</f>
        <v>0</v>
      </c>
      <c r="K238" s="229" t="s">
        <v>1</v>
      </c>
      <c r="L238" s="45"/>
      <c r="M238" s="234" t="s">
        <v>1</v>
      </c>
      <c r="N238" s="235" t="s">
        <v>41</v>
      </c>
      <c r="O238" s="92"/>
      <c r="P238" s="236">
        <f>O238*H238</f>
        <v>0</v>
      </c>
      <c r="Q238" s="236">
        <v>0</v>
      </c>
      <c r="R238" s="236">
        <f>Q238*H238</f>
        <v>0</v>
      </c>
      <c r="S238" s="236">
        <v>0</v>
      </c>
      <c r="T238" s="237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8" t="s">
        <v>303</v>
      </c>
      <c r="AT238" s="238" t="s">
        <v>208</v>
      </c>
      <c r="AU238" s="238" t="s">
        <v>85</v>
      </c>
      <c r="AY238" s="18" t="s">
        <v>205</v>
      </c>
      <c r="BE238" s="239">
        <f>IF(N238="základní",J238,0)</f>
        <v>0</v>
      </c>
      <c r="BF238" s="239">
        <f>IF(N238="snížená",J238,0)</f>
        <v>0</v>
      </c>
      <c r="BG238" s="239">
        <f>IF(N238="zákl. přenesená",J238,0)</f>
        <v>0</v>
      </c>
      <c r="BH238" s="239">
        <f>IF(N238="sníž. přenesená",J238,0)</f>
        <v>0</v>
      </c>
      <c r="BI238" s="239">
        <f>IF(N238="nulová",J238,0)</f>
        <v>0</v>
      </c>
      <c r="BJ238" s="18" t="s">
        <v>83</v>
      </c>
      <c r="BK238" s="239">
        <f>ROUND(I238*H238,2)</f>
        <v>0</v>
      </c>
      <c r="BL238" s="18" t="s">
        <v>303</v>
      </c>
      <c r="BM238" s="238" t="s">
        <v>1532</v>
      </c>
    </row>
    <row r="239" s="2" customFormat="1" ht="24.15" customHeight="1">
      <c r="A239" s="39"/>
      <c r="B239" s="40"/>
      <c r="C239" s="289" t="s">
        <v>903</v>
      </c>
      <c r="D239" s="289" t="s">
        <v>386</v>
      </c>
      <c r="E239" s="290" t="s">
        <v>4453</v>
      </c>
      <c r="F239" s="291" t="s">
        <v>4454</v>
      </c>
      <c r="G239" s="292" t="s">
        <v>547</v>
      </c>
      <c r="H239" s="293">
        <v>6</v>
      </c>
      <c r="I239" s="294"/>
      <c r="J239" s="295">
        <f>ROUND(I239*H239,2)</f>
        <v>0</v>
      </c>
      <c r="K239" s="291" t="s">
        <v>1</v>
      </c>
      <c r="L239" s="296"/>
      <c r="M239" s="297" t="s">
        <v>1</v>
      </c>
      <c r="N239" s="298" t="s">
        <v>41</v>
      </c>
      <c r="O239" s="92"/>
      <c r="P239" s="236">
        <f>O239*H239</f>
        <v>0</v>
      </c>
      <c r="Q239" s="236">
        <v>0</v>
      </c>
      <c r="R239" s="236">
        <f>Q239*H239</f>
        <v>0</v>
      </c>
      <c r="S239" s="236">
        <v>0</v>
      </c>
      <c r="T239" s="237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8" t="s">
        <v>473</v>
      </c>
      <c r="AT239" s="238" t="s">
        <v>386</v>
      </c>
      <c r="AU239" s="238" t="s">
        <v>85</v>
      </c>
      <c r="AY239" s="18" t="s">
        <v>205</v>
      </c>
      <c r="BE239" s="239">
        <f>IF(N239="základní",J239,0)</f>
        <v>0</v>
      </c>
      <c r="BF239" s="239">
        <f>IF(N239="snížená",J239,0)</f>
        <v>0</v>
      </c>
      <c r="BG239" s="239">
        <f>IF(N239="zákl. přenesená",J239,0)</f>
        <v>0</v>
      </c>
      <c r="BH239" s="239">
        <f>IF(N239="sníž. přenesená",J239,0)</f>
        <v>0</v>
      </c>
      <c r="BI239" s="239">
        <f>IF(N239="nulová",J239,0)</f>
        <v>0</v>
      </c>
      <c r="BJ239" s="18" t="s">
        <v>83</v>
      </c>
      <c r="BK239" s="239">
        <f>ROUND(I239*H239,2)</f>
        <v>0</v>
      </c>
      <c r="BL239" s="18" t="s">
        <v>303</v>
      </c>
      <c r="BM239" s="238" t="s">
        <v>1545</v>
      </c>
    </row>
    <row r="240" s="2" customFormat="1" ht="16.5" customHeight="1">
      <c r="A240" s="39"/>
      <c r="B240" s="40"/>
      <c r="C240" s="227" t="s">
        <v>908</v>
      </c>
      <c r="D240" s="227" t="s">
        <v>208</v>
      </c>
      <c r="E240" s="228" t="s">
        <v>4455</v>
      </c>
      <c r="F240" s="229" t="s">
        <v>4456</v>
      </c>
      <c r="G240" s="230" t="s">
        <v>547</v>
      </c>
      <c r="H240" s="231">
        <v>1</v>
      </c>
      <c r="I240" s="232"/>
      <c r="J240" s="233">
        <f>ROUND(I240*H240,2)</f>
        <v>0</v>
      </c>
      <c r="K240" s="229" t="s">
        <v>1</v>
      </c>
      <c r="L240" s="45"/>
      <c r="M240" s="234" t="s">
        <v>1</v>
      </c>
      <c r="N240" s="235" t="s">
        <v>41</v>
      </c>
      <c r="O240" s="92"/>
      <c r="P240" s="236">
        <f>O240*H240</f>
        <v>0</v>
      </c>
      <c r="Q240" s="236">
        <v>0</v>
      </c>
      <c r="R240" s="236">
        <f>Q240*H240</f>
        <v>0</v>
      </c>
      <c r="S240" s="236">
        <v>0</v>
      </c>
      <c r="T240" s="237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8" t="s">
        <v>303</v>
      </c>
      <c r="AT240" s="238" t="s">
        <v>208</v>
      </c>
      <c r="AU240" s="238" t="s">
        <v>85</v>
      </c>
      <c r="AY240" s="18" t="s">
        <v>205</v>
      </c>
      <c r="BE240" s="239">
        <f>IF(N240="základní",J240,0)</f>
        <v>0</v>
      </c>
      <c r="BF240" s="239">
        <f>IF(N240="snížená",J240,0)</f>
        <v>0</v>
      </c>
      <c r="BG240" s="239">
        <f>IF(N240="zákl. přenesená",J240,0)</f>
        <v>0</v>
      </c>
      <c r="BH240" s="239">
        <f>IF(N240="sníž. přenesená",J240,0)</f>
        <v>0</v>
      </c>
      <c r="BI240" s="239">
        <f>IF(N240="nulová",J240,0)</f>
        <v>0</v>
      </c>
      <c r="BJ240" s="18" t="s">
        <v>83</v>
      </c>
      <c r="BK240" s="239">
        <f>ROUND(I240*H240,2)</f>
        <v>0</v>
      </c>
      <c r="BL240" s="18" t="s">
        <v>303</v>
      </c>
      <c r="BM240" s="238" t="s">
        <v>1557</v>
      </c>
    </row>
    <row r="241" s="2" customFormat="1" ht="24.15" customHeight="1">
      <c r="A241" s="39"/>
      <c r="B241" s="40"/>
      <c r="C241" s="289" t="s">
        <v>914</v>
      </c>
      <c r="D241" s="289" t="s">
        <v>386</v>
      </c>
      <c r="E241" s="290" t="s">
        <v>4457</v>
      </c>
      <c r="F241" s="291" t="s">
        <v>4458</v>
      </c>
      <c r="G241" s="292" t="s">
        <v>547</v>
      </c>
      <c r="H241" s="293">
        <v>1</v>
      </c>
      <c r="I241" s="294"/>
      <c r="J241" s="295">
        <f>ROUND(I241*H241,2)</f>
        <v>0</v>
      </c>
      <c r="K241" s="291" t="s">
        <v>1</v>
      </c>
      <c r="L241" s="296"/>
      <c r="M241" s="297" t="s">
        <v>1</v>
      </c>
      <c r="N241" s="298" t="s">
        <v>41</v>
      </c>
      <c r="O241" s="92"/>
      <c r="P241" s="236">
        <f>O241*H241</f>
        <v>0</v>
      </c>
      <c r="Q241" s="236">
        <v>0</v>
      </c>
      <c r="R241" s="236">
        <f>Q241*H241</f>
        <v>0</v>
      </c>
      <c r="S241" s="236">
        <v>0</v>
      </c>
      <c r="T241" s="237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8" t="s">
        <v>473</v>
      </c>
      <c r="AT241" s="238" t="s">
        <v>386</v>
      </c>
      <c r="AU241" s="238" t="s">
        <v>85</v>
      </c>
      <c r="AY241" s="18" t="s">
        <v>205</v>
      </c>
      <c r="BE241" s="239">
        <f>IF(N241="základní",J241,0)</f>
        <v>0</v>
      </c>
      <c r="BF241" s="239">
        <f>IF(N241="snížená",J241,0)</f>
        <v>0</v>
      </c>
      <c r="BG241" s="239">
        <f>IF(N241="zákl. přenesená",J241,0)</f>
        <v>0</v>
      </c>
      <c r="BH241" s="239">
        <f>IF(N241="sníž. přenesená",J241,0)</f>
        <v>0</v>
      </c>
      <c r="BI241" s="239">
        <f>IF(N241="nulová",J241,0)</f>
        <v>0</v>
      </c>
      <c r="BJ241" s="18" t="s">
        <v>83</v>
      </c>
      <c r="BK241" s="239">
        <f>ROUND(I241*H241,2)</f>
        <v>0</v>
      </c>
      <c r="BL241" s="18" t="s">
        <v>303</v>
      </c>
      <c r="BM241" s="238" t="s">
        <v>1568</v>
      </c>
    </row>
    <row r="242" s="2" customFormat="1" ht="21.75" customHeight="1">
      <c r="A242" s="39"/>
      <c r="B242" s="40"/>
      <c r="C242" s="227" t="s">
        <v>919</v>
      </c>
      <c r="D242" s="227" t="s">
        <v>208</v>
      </c>
      <c r="E242" s="228" t="s">
        <v>4459</v>
      </c>
      <c r="F242" s="229" t="s">
        <v>4460</v>
      </c>
      <c r="G242" s="230" t="s">
        <v>547</v>
      </c>
      <c r="H242" s="231">
        <v>48</v>
      </c>
      <c r="I242" s="232"/>
      <c r="J242" s="233">
        <f>ROUND(I242*H242,2)</f>
        <v>0</v>
      </c>
      <c r="K242" s="229" t="s">
        <v>1</v>
      </c>
      <c r="L242" s="45"/>
      <c r="M242" s="234" t="s">
        <v>1</v>
      </c>
      <c r="N242" s="235" t="s">
        <v>41</v>
      </c>
      <c r="O242" s="92"/>
      <c r="P242" s="236">
        <f>O242*H242</f>
        <v>0</v>
      </c>
      <c r="Q242" s="236">
        <v>0</v>
      </c>
      <c r="R242" s="236">
        <f>Q242*H242</f>
        <v>0</v>
      </c>
      <c r="S242" s="236">
        <v>0</v>
      </c>
      <c r="T242" s="237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8" t="s">
        <v>303</v>
      </c>
      <c r="AT242" s="238" t="s">
        <v>208</v>
      </c>
      <c r="AU242" s="238" t="s">
        <v>85</v>
      </c>
      <c r="AY242" s="18" t="s">
        <v>205</v>
      </c>
      <c r="BE242" s="239">
        <f>IF(N242="základní",J242,0)</f>
        <v>0</v>
      </c>
      <c r="BF242" s="239">
        <f>IF(N242="snížená",J242,0)</f>
        <v>0</v>
      </c>
      <c r="BG242" s="239">
        <f>IF(N242="zákl. přenesená",J242,0)</f>
        <v>0</v>
      </c>
      <c r="BH242" s="239">
        <f>IF(N242="sníž. přenesená",J242,0)</f>
        <v>0</v>
      </c>
      <c r="BI242" s="239">
        <f>IF(N242="nulová",J242,0)</f>
        <v>0</v>
      </c>
      <c r="BJ242" s="18" t="s">
        <v>83</v>
      </c>
      <c r="BK242" s="239">
        <f>ROUND(I242*H242,2)</f>
        <v>0</v>
      </c>
      <c r="BL242" s="18" t="s">
        <v>303</v>
      </c>
      <c r="BM242" s="238" t="s">
        <v>1582</v>
      </c>
    </row>
    <row r="243" s="2" customFormat="1" ht="24.15" customHeight="1">
      <c r="A243" s="39"/>
      <c r="B243" s="40"/>
      <c r="C243" s="289" t="s">
        <v>925</v>
      </c>
      <c r="D243" s="289" t="s">
        <v>386</v>
      </c>
      <c r="E243" s="290" t="s">
        <v>4461</v>
      </c>
      <c r="F243" s="291" t="s">
        <v>4462</v>
      </c>
      <c r="G243" s="292" t="s">
        <v>547</v>
      </c>
      <c r="H243" s="293">
        <v>48</v>
      </c>
      <c r="I243" s="294"/>
      <c r="J243" s="295">
        <f>ROUND(I243*H243,2)</f>
        <v>0</v>
      </c>
      <c r="K243" s="291" t="s">
        <v>1</v>
      </c>
      <c r="L243" s="296"/>
      <c r="M243" s="297" t="s">
        <v>1</v>
      </c>
      <c r="N243" s="298" t="s">
        <v>41</v>
      </c>
      <c r="O243" s="92"/>
      <c r="P243" s="236">
        <f>O243*H243</f>
        <v>0</v>
      </c>
      <c r="Q243" s="236">
        <v>0</v>
      </c>
      <c r="R243" s="236">
        <f>Q243*H243</f>
        <v>0</v>
      </c>
      <c r="S243" s="236">
        <v>0</v>
      </c>
      <c r="T243" s="237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8" t="s">
        <v>473</v>
      </c>
      <c r="AT243" s="238" t="s">
        <v>386</v>
      </c>
      <c r="AU243" s="238" t="s">
        <v>85</v>
      </c>
      <c r="AY243" s="18" t="s">
        <v>205</v>
      </c>
      <c r="BE243" s="239">
        <f>IF(N243="základní",J243,0)</f>
        <v>0</v>
      </c>
      <c r="BF243" s="239">
        <f>IF(N243="snížená",J243,0)</f>
        <v>0</v>
      </c>
      <c r="BG243" s="239">
        <f>IF(N243="zákl. přenesená",J243,0)</f>
        <v>0</v>
      </c>
      <c r="BH243" s="239">
        <f>IF(N243="sníž. přenesená",J243,0)</f>
        <v>0</v>
      </c>
      <c r="BI243" s="239">
        <f>IF(N243="nulová",J243,0)</f>
        <v>0</v>
      </c>
      <c r="BJ243" s="18" t="s">
        <v>83</v>
      </c>
      <c r="BK243" s="239">
        <f>ROUND(I243*H243,2)</f>
        <v>0</v>
      </c>
      <c r="BL243" s="18" t="s">
        <v>303</v>
      </c>
      <c r="BM243" s="238" t="s">
        <v>1592</v>
      </c>
    </row>
    <row r="244" s="2" customFormat="1" ht="16.5" customHeight="1">
      <c r="A244" s="39"/>
      <c r="B244" s="40"/>
      <c r="C244" s="227" t="s">
        <v>930</v>
      </c>
      <c r="D244" s="227" t="s">
        <v>208</v>
      </c>
      <c r="E244" s="228" t="s">
        <v>4463</v>
      </c>
      <c r="F244" s="229" t="s">
        <v>4464</v>
      </c>
      <c r="G244" s="230" t="s">
        <v>547</v>
      </c>
      <c r="H244" s="231">
        <v>192</v>
      </c>
      <c r="I244" s="232"/>
      <c r="J244" s="233">
        <f>ROUND(I244*H244,2)</f>
        <v>0</v>
      </c>
      <c r="K244" s="229" t="s">
        <v>1</v>
      </c>
      <c r="L244" s="45"/>
      <c r="M244" s="234" t="s">
        <v>1</v>
      </c>
      <c r="N244" s="235" t="s">
        <v>41</v>
      </c>
      <c r="O244" s="92"/>
      <c r="P244" s="236">
        <f>O244*H244</f>
        <v>0</v>
      </c>
      <c r="Q244" s="236">
        <v>0</v>
      </c>
      <c r="R244" s="236">
        <f>Q244*H244</f>
        <v>0</v>
      </c>
      <c r="S244" s="236">
        <v>0</v>
      </c>
      <c r="T244" s="237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8" t="s">
        <v>303</v>
      </c>
      <c r="AT244" s="238" t="s">
        <v>208</v>
      </c>
      <c r="AU244" s="238" t="s">
        <v>85</v>
      </c>
      <c r="AY244" s="18" t="s">
        <v>205</v>
      </c>
      <c r="BE244" s="239">
        <f>IF(N244="základní",J244,0)</f>
        <v>0</v>
      </c>
      <c r="BF244" s="239">
        <f>IF(N244="snížená",J244,0)</f>
        <v>0</v>
      </c>
      <c r="BG244" s="239">
        <f>IF(N244="zákl. přenesená",J244,0)</f>
        <v>0</v>
      </c>
      <c r="BH244" s="239">
        <f>IF(N244="sníž. přenesená",J244,0)</f>
        <v>0</v>
      </c>
      <c r="BI244" s="239">
        <f>IF(N244="nulová",J244,0)</f>
        <v>0</v>
      </c>
      <c r="BJ244" s="18" t="s">
        <v>83</v>
      </c>
      <c r="BK244" s="239">
        <f>ROUND(I244*H244,2)</f>
        <v>0</v>
      </c>
      <c r="BL244" s="18" t="s">
        <v>303</v>
      </c>
      <c r="BM244" s="238" t="s">
        <v>1605</v>
      </c>
    </row>
    <row r="245" s="2" customFormat="1" ht="24.15" customHeight="1">
      <c r="A245" s="39"/>
      <c r="B245" s="40"/>
      <c r="C245" s="289" t="s">
        <v>939</v>
      </c>
      <c r="D245" s="289" t="s">
        <v>386</v>
      </c>
      <c r="E245" s="290" t="s">
        <v>4465</v>
      </c>
      <c r="F245" s="291" t="s">
        <v>4466</v>
      </c>
      <c r="G245" s="292" t="s">
        <v>547</v>
      </c>
      <c r="H245" s="293">
        <v>192</v>
      </c>
      <c r="I245" s="294"/>
      <c r="J245" s="295">
        <f>ROUND(I245*H245,2)</f>
        <v>0</v>
      </c>
      <c r="K245" s="291" t="s">
        <v>1</v>
      </c>
      <c r="L245" s="296"/>
      <c r="M245" s="297" t="s">
        <v>1</v>
      </c>
      <c r="N245" s="298" t="s">
        <v>41</v>
      </c>
      <c r="O245" s="92"/>
      <c r="P245" s="236">
        <f>O245*H245</f>
        <v>0</v>
      </c>
      <c r="Q245" s="236">
        <v>0</v>
      </c>
      <c r="R245" s="236">
        <f>Q245*H245</f>
        <v>0</v>
      </c>
      <c r="S245" s="236">
        <v>0</v>
      </c>
      <c r="T245" s="237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8" t="s">
        <v>473</v>
      </c>
      <c r="AT245" s="238" t="s">
        <v>386</v>
      </c>
      <c r="AU245" s="238" t="s">
        <v>85</v>
      </c>
      <c r="AY245" s="18" t="s">
        <v>205</v>
      </c>
      <c r="BE245" s="239">
        <f>IF(N245="základní",J245,0)</f>
        <v>0</v>
      </c>
      <c r="BF245" s="239">
        <f>IF(N245="snížená",J245,0)</f>
        <v>0</v>
      </c>
      <c r="BG245" s="239">
        <f>IF(N245="zákl. přenesená",J245,0)</f>
        <v>0</v>
      </c>
      <c r="BH245" s="239">
        <f>IF(N245="sníž. přenesená",J245,0)</f>
        <v>0</v>
      </c>
      <c r="BI245" s="239">
        <f>IF(N245="nulová",J245,0)</f>
        <v>0</v>
      </c>
      <c r="BJ245" s="18" t="s">
        <v>83</v>
      </c>
      <c r="BK245" s="239">
        <f>ROUND(I245*H245,2)</f>
        <v>0</v>
      </c>
      <c r="BL245" s="18" t="s">
        <v>303</v>
      </c>
      <c r="BM245" s="238" t="s">
        <v>1621</v>
      </c>
    </row>
    <row r="246" s="2" customFormat="1" ht="16.5" customHeight="1">
      <c r="A246" s="39"/>
      <c r="B246" s="40"/>
      <c r="C246" s="227" t="s">
        <v>944</v>
      </c>
      <c r="D246" s="227" t="s">
        <v>208</v>
      </c>
      <c r="E246" s="228" t="s">
        <v>4467</v>
      </c>
      <c r="F246" s="229" t="s">
        <v>4468</v>
      </c>
      <c r="G246" s="230" t="s">
        <v>547</v>
      </c>
      <c r="H246" s="231">
        <v>84</v>
      </c>
      <c r="I246" s="232"/>
      <c r="J246" s="233">
        <f>ROUND(I246*H246,2)</f>
        <v>0</v>
      </c>
      <c r="K246" s="229" t="s">
        <v>1</v>
      </c>
      <c r="L246" s="45"/>
      <c r="M246" s="234" t="s">
        <v>1</v>
      </c>
      <c r="N246" s="235" t="s">
        <v>41</v>
      </c>
      <c r="O246" s="92"/>
      <c r="P246" s="236">
        <f>O246*H246</f>
        <v>0</v>
      </c>
      <c r="Q246" s="236">
        <v>0</v>
      </c>
      <c r="R246" s="236">
        <f>Q246*H246</f>
        <v>0</v>
      </c>
      <c r="S246" s="236">
        <v>0</v>
      </c>
      <c r="T246" s="237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8" t="s">
        <v>303</v>
      </c>
      <c r="AT246" s="238" t="s">
        <v>208</v>
      </c>
      <c r="AU246" s="238" t="s">
        <v>85</v>
      </c>
      <c r="AY246" s="18" t="s">
        <v>205</v>
      </c>
      <c r="BE246" s="239">
        <f>IF(N246="základní",J246,0)</f>
        <v>0</v>
      </c>
      <c r="BF246" s="239">
        <f>IF(N246="snížená",J246,0)</f>
        <v>0</v>
      </c>
      <c r="BG246" s="239">
        <f>IF(N246="zákl. přenesená",J246,0)</f>
        <v>0</v>
      </c>
      <c r="BH246" s="239">
        <f>IF(N246="sníž. přenesená",J246,0)</f>
        <v>0</v>
      </c>
      <c r="BI246" s="239">
        <f>IF(N246="nulová",J246,0)</f>
        <v>0</v>
      </c>
      <c r="BJ246" s="18" t="s">
        <v>83</v>
      </c>
      <c r="BK246" s="239">
        <f>ROUND(I246*H246,2)</f>
        <v>0</v>
      </c>
      <c r="BL246" s="18" t="s">
        <v>303</v>
      </c>
      <c r="BM246" s="238" t="s">
        <v>1631</v>
      </c>
    </row>
    <row r="247" s="2" customFormat="1" ht="24.15" customHeight="1">
      <c r="A247" s="39"/>
      <c r="B247" s="40"/>
      <c r="C247" s="289" t="s">
        <v>949</v>
      </c>
      <c r="D247" s="289" t="s">
        <v>386</v>
      </c>
      <c r="E247" s="290" t="s">
        <v>4469</v>
      </c>
      <c r="F247" s="291" t="s">
        <v>4470</v>
      </c>
      <c r="G247" s="292" t="s">
        <v>547</v>
      </c>
      <c r="H247" s="293">
        <v>84</v>
      </c>
      <c r="I247" s="294"/>
      <c r="J247" s="295">
        <f>ROUND(I247*H247,2)</f>
        <v>0</v>
      </c>
      <c r="K247" s="291" t="s">
        <v>1</v>
      </c>
      <c r="L247" s="296"/>
      <c r="M247" s="297" t="s">
        <v>1</v>
      </c>
      <c r="N247" s="298" t="s">
        <v>41</v>
      </c>
      <c r="O247" s="92"/>
      <c r="P247" s="236">
        <f>O247*H247</f>
        <v>0</v>
      </c>
      <c r="Q247" s="236">
        <v>0</v>
      </c>
      <c r="R247" s="236">
        <f>Q247*H247</f>
        <v>0</v>
      </c>
      <c r="S247" s="236">
        <v>0</v>
      </c>
      <c r="T247" s="237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8" t="s">
        <v>473</v>
      </c>
      <c r="AT247" s="238" t="s">
        <v>386</v>
      </c>
      <c r="AU247" s="238" t="s">
        <v>85</v>
      </c>
      <c r="AY247" s="18" t="s">
        <v>205</v>
      </c>
      <c r="BE247" s="239">
        <f>IF(N247="základní",J247,0)</f>
        <v>0</v>
      </c>
      <c r="BF247" s="239">
        <f>IF(N247="snížená",J247,0)</f>
        <v>0</v>
      </c>
      <c r="BG247" s="239">
        <f>IF(N247="zákl. přenesená",J247,0)</f>
        <v>0</v>
      </c>
      <c r="BH247" s="239">
        <f>IF(N247="sníž. přenesená",J247,0)</f>
        <v>0</v>
      </c>
      <c r="BI247" s="239">
        <f>IF(N247="nulová",J247,0)</f>
        <v>0</v>
      </c>
      <c r="BJ247" s="18" t="s">
        <v>83</v>
      </c>
      <c r="BK247" s="239">
        <f>ROUND(I247*H247,2)</f>
        <v>0</v>
      </c>
      <c r="BL247" s="18" t="s">
        <v>303</v>
      </c>
      <c r="BM247" s="238" t="s">
        <v>1644</v>
      </c>
    </row>
    <row r="248" s="2" customFormat="1" ht="21.75" customHeight="1">
      <c r="A248" s="39"/>
      <c r="B248" s="40"/>
      <c r="C248" s="227" t="s">
        <v>953</v>
      </c>
      <c r="D248" s="227" t="s">
        <v>208</v>
      </c>
      <c r="E248" s="228" t="s">
        <v>4471</v>
      </c>
      <c r="F248" s="229" t="s">
        <v>4472</v>
      </c>
      <c r="G248" s="230" t="s">
        <v>547</v>
      </c>
      <c r="H248" s="231">
        <v>24</v>
      </c>
      <c r="I248" s="232"/>
      <c r="J248" s="233">
        <f>ROUND(I248*H248,2)</f>
        <v>0</v>
      </c>
      <c r="K248" s="229" t="s">
        <v>1</v>
      </c>
      <c r="L248" s="45"/>
      <c r="M248" s="234" t="s">
        <v>1</v>
      </c>
      <c r="N248" s="235" t="s">
        <v>41</v>
      </c>
      <c r="O248" s="92"/>
      <c r="P248" s="236">
        <f>O248*H248</f>
        <v>0</v>
      </c>
      <c r="Q248" s="236">
        <v>0</v>
      </c>
      <c r="R248" s="236">
        <f>Q248*H248</f>
        <v>0</v>
      </c>
      <c r="S248" s="236">
        <v>0</v>
      </c>
      <c r="T248" s="237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8" t="s">
        <v>303</v>
      </c>
      <c r="AT248" s="238" t="s">
        <v>208</v>
      </c>
      <c r="AU248" s="238" t="s">
        <v>85</v>
      </c>
      <c r="AY248" s="18" t="s">
        <v>205</v>
      </c>
      <c r="BE248" s="239">
        <f>IF(N248="základní",J248,0)</f>
        <v>0</v>
      </c>
      <c r="BF248" s="239">
        <f>IF(N248="snížená",J248,0)</f>
        <v>0</v>
      </c>
      <c r="BG248" s="239">
        <f>IF(N248="zákl. přenesená",J248,0)</f>
        <v>0</v>
      </c>
      <c r="BH248" s="239">
        <f>IF(N248="sníž. přenesená",J248,0)</f>
        <v>0</v>
      </c>
      <c r="BI248" s="239">
        <f>IF(N248="nulová",J248,0)</f>
        <v>0</v>
      </c>
      <c r="BJ248" s="18" t="s">
        <v>83</v>
      </c>
      <c r="BK248" s="239">
        <f>ROUND(I248*H248,2)</f>
        <v>0</v>
      </c>
      <c r="BL248" s="18" t="s">
        <v>303</v>
      </c>
      <c r="BM248" s="238" t="s">
        <v>1652</v>
      </c>
    </row>
    <row r="249" s="2" customFormat="1" ht="21.75" customHeight="1">
      <c r="A249" s="39"/>
      <c r="B249" s="40"/>
      <c r="C249" s="289" t="s">
        <v>960</v>
      </c>
      <c r="D249" s="289" t="s">
        <v>386</v>
      </c>
      <c r="E249" s="290" t="s">
        <v>4473</v>
      </c>
      <c r="F249" s="291" t="s">
        <v>4472</v>
      </c>
      <c r="G249" s="292" t="s">
        <v>547</v>
      </c>
      <c r="H249" s="293">
        <v>24</v>
      </c>
      <c r="I249" s="294"/>
      <c r="J249" s="295">
        <f>ROUND(I249*H249,2)</f>
        <v>0</v>
      </c>
      <c r="K249" s="291" t="s">
        <v>1</v>
      </c>
      <c r="L249" s="296"/>
      <c r="M249" s="297" t="s">
        <v>1</v>
      </c>
      <c r="N249" s="298" t="s">
        <v>41</v>
      </c>
      <c r="O249" s="92"/>
      <c r="P249" s="236">
        <f>O249*H249</f>
        <v>0</v>
      </c>
      <c r="Q249" s="236">
        <v>0</v>
      </c>
      <c r="R249" s="236">
        <f>Q249*H249</f>
        <v>0</v>
      </c>
      <c r="S249" s="236">
        <v>0</v>
      </c>
      <c r="T249" s="237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8" t="s">
        <v>473</v>
      </c>
      <c r="AT249" s="238" t="s">
        <v>386</v>
      </c>
      <c r="AU249" s="238" t="s">
        <v>85</v>
      </c>
      <c r="AY249" s="18" t="s">
        <v>205</v>
      </c>
      <c r="BE249" s="239">
        <f>IF(N249="základní",J249,0)</f>
        <v>0</v>
      </c>
      <c r="BF249" s="239">
        <f>IF(N249="snížená",J249,0)</f>
        <v>0</v>
      </c>
      <c r="BG249" s="239">
        <f>IF(N249="zákl. přenesená",J249,0)</f>
        <v>0</v>
      </c>
      <c r="BH249" s="239">
        <f>IF(N249="sníž. přenesená",J249,0)</f>
        <v>0</v>
      </c>
      <c r="BI249" s="239">
        <f>IF(N249="nulová",J249,0)</f>
        <v>0</v>
      </c>
      <c r="BJ249" s="18" t="s">
        <v>83</v>
      </c>
      <c r="BK249" s="239">
        <f>ROUND(I249*H249,2)</f>
        <v>0</v>
      </c>
      <c r="BL249" s="18" t="s">
        <v>303</v>
      </c>
      <c r="BM249" s="238" t="s">
        <v>1671</v>
      </c>
    </row>
    <row r="250" s="2" customFormat="1" ht="21.75" customHeight="1">
      <c r="A250" s="39"/>
      <c r="B250" s="40"/>
      <c r="C250" s="227" t="s">
        <v>981</v>
      </c>
      <c r="D250" s="227" t="s">
        <v>208</v>
      </c>
      <c r="E250" s="228" t="s">
        <v>4474</v>
      </c>
      <c r="F250" s="229" t="s">
        <v>4475</v>
      </c>
      <c r="G250" s="230" t="s">
        <v>3145</v>
      </c>
      <c r="H250" s="231">
        <v>3</v>
      </c>
      <c r="I250" s="232"/>
      <c r="J250" s="233">
        <f>ROUND(I250*H250,2)</f>
        <v>0</v>
      </c>
      <c r="K250" s="229" t="s">
        <v>1</v>
      </c>
      <c r="L250" s="45"/>
      <c r="M250" s="234" t="s">
        <v>1</v>
      </c>
      <c r="N250" s="235" t="s">
        <v>41</v>
      </c>
      <c r="O250" s="92"/>
      <c r="P250" s="236">
        <f>O250*H250</f>
        <v>0</v>
      </c>
      <c r="Q250" s="236">
        <v>0</v>
      </c>
      <c r="R250" s="236">
        <f>Q250*H250</f>
        <v>0</v>
      </c>
      <c r="S250" s="236">
        <v>0</v>
      </c>
      <c r="T250" s="237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8" t="s">
        <v>303</v>
      </c>
      <c r="AT250" s="238" t="s">
        <v>208</v>
      </c>
      <c r="AU250" s="238" t="s">
        <v>85</v>
      </c>
      <c r="AY250" s="18" t="s">
        <v>205</v>
      </c>
      <c r="BE250" s="239">
        <f>IF(N250="základní",J250,0)</f>
        <v>0</v>
      </c>
      <c r="BF250" s="239">
        <f>IF(N250="snížená",J250,0)</f>
        <v>0</v>
      </c>
      <c r="BG250" s="239">
        <f>IF(N250="zákl. přenesená",J250,0)</f>
        <v>0</v>
      </c>
      <c r="BH250" s="239">
        <f>IF(N250="sníž. přenesená",J250,0)</f>
        <v>0</v>
      </c>
      <c r="BI250" s="239">
        <f>IF(N250="nulová",J250,0)</f>
        <v>0</v>
      </c>
      <c r="BJ250" s="18" t="s">
        <v>83</v>
      </c>
      <c r="BK250" s="239">
        <f>ROUND(I250*H250,2)</f>
        <v>0</v>
      </c>
      <c r="BL250" s="18" t="s">
        <v>303</v>
      </c>
      <c r="BM250" s="238" t="s">
        <v>1679</v>
      </c>
    </row>
    <row r="251" s="2" customFormat="1" ht="24.15" customHeight="1">
      <c r="A251" s="39"/>
      <c r="B251" s="40"/>
      <c r="C251" s="289" t="s">
        <v>1002</v>
      </c>
      <c r="D251" s="289" t="s">
        <v>386</v>
      </c>
      <c r="E251" s="290" t="s">
        <v>4476</v>
      </c>
      <c r="F251" s="291" t="s">
        <v>4477</v>
      </c>
      <c r="G251" s="292" t="s">
        <v>3145</v>
      </c>
      <c r="H251" s="293">
        <v>3</v>
      </c>
      <c r="I251" s="294"/>
      <c r="J251" s="295">
        <f>ROUND(I251*H251,2)</f>
        <v>0</v>
      </c>
      <c r="K251" s="291" t="s">
        <v>1</v>
      </c>
      <c r="L251" s="296"/>
      <c r="M251" s="297" t="s">
        <v>1</v>
      </c>
      <c r="N251" s="298" t="s">
        <v>41</v>
      </c>
      <c r="O251" s="92"/>
      <c r="P251" s="236">
        <f>O251*H251</f>
        <v>0</v>
      </c>
      <c r="Q251" s="236">
        <v>0</v>
      </c>
      <c r="R251" s="236">
        <f>Q251*H251</f>
        <v>0</v>
      </c>
      <c r="S251" s="236">
        <v>0</v>
      </c>
      <c r="T251" s="237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8" t="s">
        <v>473</v>
      </c>
      <c r="AT251" s="238" t="s">
        <v>386</v>
      </c>
      <c r="AU251" s="238" t="s">
        <v>85</v>
      </c>
      <c r="AY251" s="18" t="s">
        <v>205</v>
      </c>
      <c r="BE251" s="239">
        <f>IF(N251="základní",J251,0)</f>
        <v>0</v>
      </c>
      <c r="BF251" s="239">
        <f>IF(N251="snížená",J251,0)</f>
        <v>0</v>
      </c>
      <c r="BG251" s="239">
        <f>IF(N251="zákl. přenesená",J251,0)</f>
        <v>0</v>
      </c>
      <c r="BH251" s="239">
        <f>IF(N251="sníž. přenesená",J251,0)</f>
        <v>0</v>
      </c>
      <c r="BI251" s="239">
        <f>IF(N251="nulová",J251,0)</f>
        <v>0</v>
      </c>
      <c r="BJ251" s="18" t="s">
        <v>83</v>
      </c>
      <c r="BK251" s="239">
        <f>ROUND(I251*H251,2)</f>
        <v>0</v>
      </c>
      <c r="BL251" s="18" t="s">
        <v>303</v>
      </c>
      <c r="BM251" s="238" t="s">
        <v>1691</v>
      </c>
    </row>
    <row r="252" s="2" customFormat="1" ht="16.5" customHeight="1">
      <c r="A252" s="39"/>
      <c r="B252" s="40"/>
      <c r="C252" s="227" t="s">
        <v>1009</v>
      </c>
      <c r="D252" s="227" t="s">
        <v>208</v>
      </c>
      <c r="E252" s="228" t="s">
        <v>4221</v>
      </c>
      <c r="F252" s="229" t="s">
        <v>4222</v>
      </c>
      <c r="G252" s="230" t="s">
        <v>547</v>
      </c>
      <c r="H252" s="231">
        <v>1</v>
      </c>
      <c r="I252" s="232"/>
      <c r="J252" s="233">
        <f>ROUND(I252*H252,2)</f>
        <v>0</v>
      </c>
      <c r="K252" s="229" t="s">
        <v>1</v>
      </c>
      <c r="L252" s="45"/>
      <c r="M252" s="234" t="s">
        <v>1</v>
      </c>
      <c r="N252" s="235" t="s">
        <v>41</v>
      </c>
      <c r="O252" s="92"/>
      <c r="P252" s="236">
        <f>O252*H252</f>
        <v>0</v>
      </c>
      <c r="Q252" s="236">
        <v>0</v>
      </c>
      <c r="R252" s="236">
        <f>Q252*H252</f>
        <v>0</v>
      </c>
      <c r="S252" s="236">
        <v>0</v>
      </c>
      <c r="T252" s="237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8" t="s">
        <v>303</v>
      </c>
      <c r="AT252" s="238" t="s">
        <v>208</v>
      </c>
      <c r="AU252" s="238" t="s">
        <v>85</v>
      </c>
      <c r="AY252" s="18" t="s">
        <v>205</v>
      </c>
      <c r="BE252" s="239">
        <f>IF(N252="základní",J252,0)</f>
        <v>0</v>
      </c>
      <c r="BF252" s="239">
        <f>IF(N252="snížená",J252,0)</f>
        <v>0</v>
      </c>
      <c r="BG252" s="239">
        <f>IF(N252="zákl. přenesená",J252,0)</f>
        <v>0</v>
      </c>
      <c r="BH252" s="239">
        <f>IF(N252="sníž. přenesená",J252,0)</f>
        <v>0</v>
      </c>
      <c r="BI252" s="239">
        <f>IF(N252="nulová",J252,0)</f>
        <v>0</v>
      </c>
      <c r="BJ252" s="18" t="s">
        <v>83</v>
      </c>
      <c r="BK252" s="239">
        <f>ROUND(I252*H252,2)</f>
        <v>0</v>
      </c>
      <c r="BL252" s="18" t="s">
        <v>303</v>
      </c>
      <c r="BM252" s="238" t="s">
        <v>1710</v>
      </c>
    </row>
    <row r="253" s="12" customFormat="1" ht="22.8" customHeight="1">
      <c r="A253" s="12"/>
      <c r="B253" s="211"/>
      <c r="C253" s="212"/>
      <c r="D253" s="213" t="s">
        <v>75</v>
      </c>
      <c r="E253" s="225" t="s">
        <v>4223</v>
      </c>
      <c r="F253" s="225" t="s">
        <v>4224</v>
      </c>
      <c r="G253" s="212"/>
      <c r="H253" s="212"/>
      <c r="I253" s="215"/>
      <c r="J253" s="226">
        <f>BK253</f>
        <v>0</v>
      </c>
      <c r="K253" s="212"/>
      <c r="L253" s="217"/>
      <c r="M253" s="218"/>
      <c r="N253" s="219"/>
      <c r="O253" s="219"/>
      <c r="P253" s="220">
        <v>0</v>
      </c>
      <c r="Q253" s="219"/>
      <c r="R253" s="220">
        <v>0</v>
      </c>
      <c r="S253" s="219"/>
      <c r="T253" s="221"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22" t="s">
        <v>85</v>
      </c>
      <c r="AT253" s="223" t="s">
        <v>75</v>
      </c>
      <c r="AU253" s="223" t="s">
        <v>83</v>
      </c>
      <c r="AY253" s="222" t="s">
        <v>205</v>
      </c>
      <c r="BK253" s="224">
        <v>0</v>
      </c>
    </row>
    <row r="254" s="12" customFormat="1" ht="22.8" customHeight="1">
      <c r="A254" s="12"/>
      <c r="B254" s="211"/>
      <c r="C254" s="212"/>
      <c r="D254" s="213" t="s">
        <v>75</v>
      </c>
      <c r="E254" s="225" t="s">
        <v>4271</v>
      </c>
      <c r="F254" s="225" t="s">
        <v>4272</v>
      </c>
      <c r="G254" s="212"/>
      <c r="H254" s="212"/>
      <c r="I254" s="215"/>
      <c r="J254" s="226">
        <f>BK254</f>
        <v>0</v>
      </c>
      <c r="K254" s="212"/>
      <c r="L254" s="217"/>
      <c r="M254" s="218"/>
      <c r="N254" s="219"/>
      <c r="O254" s="219"/>
      <c r="P254" s="220">
        <f>SUM(P255:P257)</f>
        <v>0</v>
      </c>
      <c r="Q254" s="219"/>
      <c r="R254" s="220">
        <f>SUM(R255:R257)</f>
        <v>0</v>
      </c>
      <c r="S254" s="219"/>
      <c r="T254" s="221">
        <f>SUM(T255:T257)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22" t="s">
        <v>85</v>
      </c>
      <c r="AT254" s="223" t="s">
        <v>75</v>
      </c>
      <c r="AU254" s="223" t="s">
        <v>83</v>
      </c>
      <c r="AY254" s="222" t="s">
        <v>205</v>
      </c>
      <c r="BK254" s="224">
        <f>SUM(BK255:BK257)</f>
        <v>0</v>
      </c>
    </row>
    <row r="255" s="2" customFormat="1" ht="37.8" customHeight="1">
      <c r="A255" s="39"/>
      <c r="B255" s="40"/>
      <c r="C255" s="227" t="s">
        <v>1015</v>
      </c>
      <c r="D255" s="227" t="s">
        <v>208</v>
      </c>
      <c r="E255" s="228" t="s">
        <v>4478</v>
      </c>
      <c r="F255" s="229" t="s">
        <v>4479</v>
      </c>
      <c r="G255" s="230" t="s">
        <v>547</v>
      </c>
      <c r="H255" s="231">
        <v>2</v>
      </c>
      <c r="I255" s="232"/>
      <c r="J255" s="233">
        <f>ROUND(I255*H255,2)</f>
        <v>0</v>
      </c>
      <c r="K255" s="229" t="s">
        <v>1</v>
      </c>
      <c r="L255" s="45"/>
      <c r="M255" s="234" t="s">
        <v>1</v>
      </c>
      <c r="N255" s="235" t="s">
        <v>41</v>
      </c>
      <c r="O255" s="92"/>
      <c r="P255" s="236">
        <f>O255*H255</f>
        <v>0</v>
      </c>
      <c r="Q255" s="236">
        <v>0</v>
      </c>
      <c r="R255" s="236">
        <f>Q255*H255</f>
        <v>0</v>
      </c>
      <c r="S255" s="236">
        <v>0</v>
      </c>
      <c r="T255" s="237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8" t="s">
        <v>303</v>
      </c>
      <c r="AT255" s="238" t="s">
        <v>208</v>
      </c>
      <c r="AU255" s="238" t="s">
        <v>85</v>
      </c>
      <c r="AY255" s="18" t="s">
        <v>205</v>
      </c>
      <c r="BE255" s="239">
        <f>IF(N255="základní",J255,0)</f>
        <v>0</v>
      </c>
      <c r="BF255" s="239">
        <f>IF(N255="snížená",J255,0)</f>
        <v>0</v>
      </c>
      <c r="BG255" s="239">
        <f>IF(N255="zákl. přenesená",J255,0)</f>
        <v>0</v>
      </c>
      <c r="BH255" s="239">
        <f>IF(N255="sníž. přenesená",J255,0)</f>
        <v>0</v>
      </c>
      <c r="BI255" s="239">
        <f>IF(N255="nulová",J255,0)</f>
        <v>0</v>
      </c>
      <c r="BJ255" s="18" t="s">
        <v>83</v>
      </c>
      <c r="BK255" s="239">
        <f>ROUND(I255*H255,2)</f>
        <v>0</v>
      </c>
      <c r="BL255" s="18" t="s">
        <v>303</v>
      </c>
      <c r="BM255" s="238" t="s">
        <v>1720</v>
      </c>
    </row>
    <row r="256" s="2" customFormat="1" ht="37.8" customHeight="1">
      <c r="A256" s="39"/>
      <c r="B256" s="40"/>
      <c r="C256" s="289" t="s">
        <v>1030</v>
      </c>
      <c r="D256" s="289" t="s">
        <v>386</v>
      </c>
      <c r="E256" s="290" t="s">
        <v>4480</v>
      </c>
      <c r="F256" s="291" t="s">
        <v>4479</v>
      </c>
      <c r="G256" s="292" t="s">
        <v>3753</v>
      </c>
      <c r="H256" s="293">
        <v>1</v>
      </c>
      <c r="I256" s="294"/>
      <c r="J256" s="295">
        <f>ROUND(I256*H256,2)</f>
        <v>0</v>
      </c>
      <c r="K256" s="291" t="s">
        <v>1</v>
      </c>
      <c r="L256" s="296"/>
      <c r="M256" s="297" t="s">
        <v>1</v>
      </c>
      <c r="N256" s="298" t="s">
        <v>41</v>
      </c>
      <c r="O256" s="92"/>
      <c r="P256" s="236">
        <f>O256*H256</f>
        <v>0</v>
      </c>
      <c r="Q256" s="236">
        <v>0</v>
      </c>
      <c r="R256" s="236">
        <f>Q256*H256</f>
        <v>0</v>
      </c>
      <c r="S256" s="236">
        <v>0</v>
      </c>
      <c r="T256" s="237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8" t="s">
        <v>473</v>
      </c>
      <c r="AT256" s="238" t="s">
        <v>386</v>
      </c>
      <c r="AU256" s="238" t="s">
        <v>85</v>
      </c>
      <c r="AY256" s="18" t="s">
        <v>205</v>
      </c>
      <c r="BE256" s="239">
        <f>IF(N256="základní",J256,0)</f>
        <v>0</v>
      </c>
      <c r="BF256" s="239">
        <f>IF(N256="snížená",J256,0)</f>
        <v>0</v>
      </c>
      <c r="BG256" s="239">
        <f>IF(N256="zákl. přenesená",J256,0)</f>
        <v>0</v>
      </c>
      <c r="BH256" s="239">
        <f>IF(N256="sníž. přenesená",J256,0)</f>
        <v>0</v>
      </c>
      <c r="BI256" s="239">
        <f>IF(N256="nulová",J256,0)</f>
        <v>0</v>
      </c>
      <c r="BJ256" s="18" t="s">
        <v>83</v>
      </c>
      <c r="BK256" s="239">
        <f>ROUND(I256*H256,2)</f>
        <v>0</v>
      </c>
      <c r="BL256" s="18" t="s">
        <v>303</v>
      </c>
      <c r="BM256" s="238" t="s">
        <v>1730</v>
      </c>
    </row>
    <row r="257" s="2" customFormat="1" ht="37.8" customHeight="1">
      <c r="A257" s="39"/>
      <c r="B257" s="40"/>
      <c r="C257" s="289" t="s">
        <v>1036</v>
      </c>
      <c r="D257" s="289" t="s">
        <v>386</v>
      </c>
      <c r="E257" s="290" t="s">
        <v>4481</v>
      </c>
      <c r="F257" s="291" t="s">
        <v>4482</v>
      </c>
      <c r="G257" s="292" t="s">
        <v>1634</v>
      </c>
      <c r="H257" s="293">
        <v>120</v>
      </c>
      <c r="I257" s="294"/>
      <c r="J257" s="295">
        <f>ROUND(I257*H257,2)</f>
        <v>0</v>
      </c>
      <c r="K257" s="291" t="s">
        <v>1</v>
      </c>
      <c r="L257" s="296"/>
      <c r="M257" s="297" t="s">
        <v>1</v>
      </c>
      <c r="N257" s="298" t="s">
        <v>41</v>
      </c>
      <c r="O257" s="92"/>
      <c r="P257" s="236">
        <f>O257*H257</f>
        <v>0</v>
      </c>
      <c r="Q257" s="236">
        <v>0</v>
      </c>
      <c r="R257" s="236">
        <f>Q257*H257</f>
        <v>0</v>
      </c>
      <c r="S257" s="236">
        <v>0</v>
      </c>
      <c r="T257" s="237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8" t="s">
        <v>473</v>
      </c>
      <c r="AT257" s="238" t="s">
        <v>386</v>
      </c>
      <c r="AU257" s="238" t="s">
        <v>85</v>
      </c>
      <c r="AY257" s="18" t="s">
        <v>205</v>
      </c>
      <c r="BE257" s="239">
        <f>IF(N257="základní",J257,0)</f>
        <v>0</v>
      </c>
      <c r="BF257" s="239">
        <f>IF(N257="snížená",J257,0)</f>
        <v>0</v>
      </c>
      <c r="BG257" s="239">
        <f>IF(N257="zákl. přenesená",J257,0)</f>
        <v>0</v>
      </c>
      <c r="BH257" s="239">
        <f>IF(N257="sníž. přenesená",J257,0)</f>
        <v>0</v>
      </c>
      <c r="BI257" s="239">
        <f>IF(N257="nulová",J257,0)</f>
        <v>0</v>
      </c>
      <c r="BJ257" s="18" t="s">
        <v>83</v>
      </c>
      <c r="BK257" s="239">
        <f>ROUND(I257*H257,2)</f>
        <v>0</v>
      </c>
      <c r="BL257" s="18" t="s">
        <v>303</v>
      </c>
      <c r="BM257" s="238" t="s">
        <v>1744</v>
      </c>
    </row>
    <row r="258" s="12" customFormat="1" ht="25.92" customHeight="1">
      <c r="A258" s="12"/>
      <c r="B258" s="211"/>
      <c r="C258" s="212"/>
      <c r="D258" s="213" t="s">
        <v>75</v>
      </c>
      <c r="E258" s="214" t="s">
        <v>125</v>
      </c>
      <c r="F258" s="214" t="s">
        <v>126</v>
      </c>
      <c r="G258" s="212"/>
      <c r="H258" s="212"/>
      <c r="I258" s="215"/>
      <c r="J258" s="216">
        <f>BK258</f>
        <v>0</v>
      </c>
      <c r="K258" s="212"/>
      <c r="L258" s="217"/>
      <c r="M258" s="218"/>
      <c r="N258" s="219"/>
      <c r="O258" s="219"/>
      <c r="P258" s="220">
        <f>P259+P261+P263</f>
        <v>0</v>
      </c>
      <c r="Q258" s="219"/>
      <c r="R258" s="220">
        <f>R259+R261+R263</f>
        <v>0</v>
      </c>
      <c r="S258" s="219"/>
      <c r="T258" s="221">
        <f>T259+T261+T263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2" t="s">
        <v>252</v>
      </c>
      <c r="AT258" s="223" t="s">
        <v>75</v>
      </c>
      <c r="AU258" s="223" t="s">
        <v>76</v>
      </c>
      <c r="AY258" s="222" t="s">
        <v>205</v>
      </c>
      <c r="BK258" s="224">
        <f>BK259+BK261+BK263</f>
        <v>0</v>
      </c>
    </row>
    <row r="259" s="12" customFormat="1" ht="22.8" customHeight="1">
      <c r="A259" s="12"/>
      <c r="B259" s="211"/>
      <c r="C259" s="212"/>
      <c r="D259" s="213" t="s">
        <v>75</v>
      </c>
      <c r="E259" s="225" t="s">
        <v>4284</v>
      </c>
      <c r="F259" s="225" t="s">
        <v>4285</v>
      </c>
      <c r="G259" s="212"/>
      <c r="H259" s="212"/>
      <c r="I259" s="215"/>
      <c r="J259" s="226">
        <f>BK259</f>
        <v>0</v>
      </c>
      <c r="K259" s="212"/>
      <c r="L259" s="217"/>
      <c r="M259" s="218"/>
      <c r="N259" s="219"/>
      <c r="O259" s="219"/>
      <c r="P259" s="220">
        <f>P260</f>
        <v>0</v>
      </c>
      <c r="Q259" s="219"/>
      <c r="R259" s="220">
        <f>R260</f>
        <v>0</v>
      </c>
      <c r="S259" s="219"/>
      <c r="T259" s="221">
        <f>T260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2" t="s">
        <v>252</v>
      </c>
      <c r="AT259" s="223" t="s">
        <v>75</v>
      </c>
      <c r="AU259" s="223" t="s">
        <v>83</v>
      </c>
      <c r="AY259" s="222" t="s">
        <v>205</v>
      </c>
      <c r="BK259" s="224">
        <f>BK260</f>
        <v>0</v>
      </c>
    </row>
    <row r="260" s="2" customFormat="1" ht="16.5" customHeight="1">
      <c r="A260" s="39"/>
      <c r="B260" s="40"/>
      <c r="C260" s="227" t="s">
        <v>1041</v>
      </c>
      <c r="D260" s="227" t="s">
        <v>208</v>
      </c>
      <c r="E260" s="228" t="s">
        <v>4286</v>
      </c>
      <c r="F260" s="229" t="s">
        <v>4483</v>
      </c>
      <c r="G260" s="230" t="s">
        <v>3145</v>
      </c>
      <c r="H260" s="231">
        <v>1</v>
      </c>
      <c r="I260" s="232"/>
      <c r="J260" s="233">
        <f>ROUND(I260*H260,2)</f>
        <v>0</v>
      </c>
      <c r="K260" s="229" t="s">
        <v>1</v>
      </c>
      <c r="L260" s="45"/>
      <c r="M260" s="234" t="s">
        <v>1</v>
      </c>
      <c r="N260" s="235" t="s">
        <v>41</v>
      </c>
      <c r="O260" s="92"/>
      <c r="P260" s="236">
        <f>O260*H260</f>
        <v>0</v>
      </c>
      <c r="Q260" s="236">
        <v>0</v>
      </c>
      <c r="R260" s="236">
        <f>Q260*H260</f>
        <v>0</v>
      </c>
      <c r="S260" s="236">
        <v>0</v>
      </c>
      <c r="T260" s="237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8" t="s">
        <v>213</v>
      </c>
      <c r="AT260" s="238" t="s">
        <v>208</v>
      </c>
      <c r="AU260" s="238" t="s">
        <v>85</v>
      </c>
      <c r="AY260" s="18" t="s">
        <v>205</v>
      </c>
      <c r="BE260" s="239">
        <f>IF(N260="základní",J260,0)</f>
        <v>0</v>
      </c>
      <c r="BF260" s="239">
        <f>IF(N260="snížená",J260,0)</f>
        <v>0</v>
      </c>
      <c r="BG260" s="239">
        <f>IF(N260="zákl. přenesená",J260,0)</f>
        <v>0</v>
      </c>
      <c r="BH260" s="239">
        <f>IF(N260="sníž. přenesená",J260,0)</f>
        <v>0</v>
      </c>
      <c r="BI260" s="239">
        <f>IF(N260="nulová",J260,0)</f>
        <v>0</v>
      </c>
      <c r="BJ260" s="18" t="s">
        <v>83</v>
      </c>
      <c r="BK260" s="239">
        <f>ROUND(I260*H260,2)</f>
        <v>0</v>
      </c>
      <c r="BL260" s="18" t="s">
        <v>213</v>
      </c>
      <c r="BM260" s="238" t="s">
        <v>1756</v>
      </c>
    </row>
    <row r="261" s="12" customFormat="1" ht="22.8" customHeight="1">
      <c r="A261" s="12"/>
      <c r="B261" s="211"/>
      <c r="C261" s="212"/>
      <c r="D261" s="213" t="s">
        <v>75</v>
      </c>
      <c r="E261" s="225" t="s">
        <v>4288</v>
      </c>
      <c r="F261" s="225" t="s">
        <v>4289</v>
      </c>
      <c r="G261" s="212"/>
      <c r="H261" s="212"/>
      <c r="I261" s="215"/>
      <c r="J261" s="226">
        <f>BK261</f>
        <v>0</v>
      </c>
      <c r="K261" s="212"/>
      <c r="L261" s="217"/>
      <c r="M261" s="218"/>
      <c r="N261" s="219"/>
      <c r="O261" s="219"/>
      <c r="P261" s="220">
        <f>P262</f>
        <v>0</v>
      </c>
      <c r="Q261" s="219"/>
      <c r="R261" s="220">
        <f>R262</f>
        <v>0</v>
      </c>
      <c r="S261" s="219"/>
      <c r="T261" s="221">
        <f>T262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22" t="s">
        <v>252</v>
      </c>
      <c r="AT261" s="223" t="s">
        <v>75</v>
      </c>
      <c r="AU261" s="223" t="s">
        <v>83</v>
      </c>
      <c r="AY261" s="222" t="s">
        <v>205</v>
      </c>
      <c r="BK261" s="224">
        <f>BK262</f>
        <v>0</v>
      </c>
    </row>
    <row r="262" s="2" customFormat="1" ht="16.5" customHeight="1">
      <c r="A262" s="39"/>
      <c r="B262" s="40"/>
      <c r="C262" s="227" t="s">
        <v>1046</v>
      </c>
      <c r="D262" s="227" t="s">
        <v>208</v>
      </c>
      <c r="E262" s="228" t="s">
        <v>4290</v>
      </c>
      <c r="F262" s="229" t="s">
        <v>4291</v>
      </c>
      <c r="G262" s="230" t="s">
        <v>3145</v>
      </c>
      <c r="H262" s="231">
        <v>1</v>
      </c>
      <c r="I262" s="232"/>
      <c r="J262" s="233">
        <f>ROUND(I262*H262,2)</f>
        <v>0</v>
      </c>
      <c r="K262" s="229" t="s">
        <v>1</v>
      </c>
      <c r="L262" s="45"/>
      <c r="M262" s="234" t="s">
        <v>1</v>
      </c>
      <c r="N262" s="235" t="s">
        <v>41</v>
      </c>
      <c r="O262" s="92"/>
      <c r="P262" s="236">
        <f>O262*H262</f>
        <v>0</v>
      </c>
      <c r="Q262" s="236">
        <v>0</v>
      </c>
      <c r="R262" s="236">
        <f>Q262*H262</f>
        <v>0</v>
      </c>
      <c r="S262" s="236">
        <v>0</v>
      </c>
      <c r="T262" s="237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8" t="s">
        <v>213</v>
      </c>
      <c r="AT262" s="238" t="s">
        <v>208</v>
      </c>
      <c r="AU262" s="238" t="s">
        <v>85</v>
      </c>
      <c r="AY262" s="18" t="s">
        <v>205</v>
      </c>
      <c r="BE262" s="239">
        <f>IF(N262="základní",J262,0)</f>
        <v>0</v>
      </c>
      <c r="BF262" s="239">
        <f>IF(N262="snížená",J262,0)</f>
        <v>0</v>
      </c>
      <c r="BG262" s="239">
        <f>IF(N262="zákl. přenesená",J262,0)</f>
        <v>0</v>
      </c>
      <c r="BH262" s="239">
        <f>IF(N262="sníž. přenesená",J262,0)</f>
        <v>0</v>
      </c>
      <c r="BI262" s="239">
        <f>IF(N262="nulová",J262,0)</f>
        <v>0</v>
      </c>
      <c r="BJ262" s="18" t="s">
        <v>83</v>
      </c>
      <c r="BK262" s="239">
        <f>ROUND(I262*H262,2)</f>
        <v>0</v>
      </c>
      <c r="BL262" s="18" t="s">
        <v>213</v>
      </c>
      <c r="BM262" s="238" t="s">
        <v>1767</v>
      </c>
    </row>
    <row r="263" s="12" customFormat="1" ht="22.8" customHeight="1">
      <c r="A263" s="12"/>
      <c r="B263" s="211"/>
      <c r="C263" s="212"/>
      <c r="D263" s="213" t="s">
        <v>75</v>
      </c>
      <c r="E263" s="225" t="s">
        <v>4292</v>
      </c>
      <c r="F263" s="225" t="s">
        <v>4293</v>
      </c>
      <c r="G263" s="212"/>
      <c r="H263" s="212"/>
      <c r="I263" s="215"/>
      <c r="J263" s="226">
        <f>BK263</f>
        <v>0</v>
      </c>
      <c r="K263" s="212"/>
      <c r="L263" s="217"/>
      <c r="M263" s="218"/>
      <c r="N263" s="219"/>
      <c r="O263" s="219"/>
      <c r="P263" s="220">
        <f>SUM(P264:P275)</f>
        <v>0</v>
      </c>
      <c r="Q263" s="219"/>
      <c r="R263" s="220">
        <f>SUM(R264:R275)</f>
        <v>0</v>
      </c>
      <c r="S263" s="219"/>
      <c r="T263" s="221">
        <f>SUM(T264:T275)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22" t="s">
        <v>252</v>
      </c>
      <c r="AT263" s="223" t="s">
        <v>75</v>
      </c>
      <c r="AU263" s="223" t="s">
        <v>83</v>
      </c>
      <c r="AY263" s="222" t="s">
        <v>205</v>
      </c>
      <c r="BK263" s="224">
        <f>SUM(BK264:BK275)</f>
        <v>0</v>
      </c>
    </row>
    <row r="264" s="2" customFormat="1" ht="16.5" customHeight="1">
      <c r="A264" s="39"/>
      <c r="B264" s="40"/>
      <c r="C264" s="227" t="s">
        <v>1052</v>
      </c>
      <c r="D264" s="227" t="s">
        <v>208</v>
      </c>
      <c r="E264" s="228" t="s">
        <v>4315</v>
      </c>
      <c r="F264" s="229" t="s">
        <v>4484</v>
      </c>
      <c r="G264" s="230" t="s">
        <v>3683</v>
      </c>
      <c r="H264" s="231">
        <v>10</v>
      </c>
      <c r="I264" s="232"/>
      <c r="J264" s="233">
        <f>ROUND(I264*H264,2)</f>
        <v>0</v>
      </c>
      <c r="K264" s="229" t="s">
        <v>1</v>
      </c>
      <c r="L264" s="45"/>
      <c r="M264" s="234" t="s">
        <v>1</v>
      </c>
      <c r="N264" s="235" t="s">
        <v>41</v>
      </c>
      <c r="O264" s="92"/>
      <c r="P264" s="236">
        <f>O264*H264</f>
        <v>0</v>
      </c>
      <c r="Q264" s="236">
        <v>0</v>
      </c>
      <c r="R264" s="236">
        <f>Q264*H264</f>
        <v>0</v>
      </c>
      <c r="S264" s="236">
        <v>0</v>
      </c>
      <c r="T264" s="237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8" t="s">
        <v>213</v>
      </c>
      <c r="AT264" s="238" t="s">
        <v>208</v>
      </c>
      <c r="AU264" s="238" t="s">
        <v>85</v>
      </c>
      <c r="AY264" s="18" t="s">
        <v>205</v>
      </c>
      <c r="BE264" s="239">
        <f>IF(N264="základní",J264,0)</f>
        <v>0</v>
      </c>
      <c r="BF264" s="239">
        <f>IF(N264="snížená",J264,0)</f>
        <v>0</v>
      </c>
      <c r="BG264" s="239">
        <f>IF(N264="zákl. přenesená",J264,0)</f>
        <v>0</v>
      </c>
      <c r="BH264" s="239">
        <f>IF(N264="sníž. přenesená",J264,0)</f>
        <v>0</v>
      </c>
      <c r="BI264" s="239">
        <f>IF(N264="nulová",J264,0)</f>
        <v>0</v>
      </c>
      <c r="BJ264" s="18" t="s">
        <v>83</v>
      </c>
      <c r="BK264" s="239">
        <f>ROUND(I264*H264,2)</f>
        <v>0</v>
      </c>
      <c r="BL264" s="18" t="s">
        <v>213</v>
      </c>
      <c r="BM264" s="238" t="s">
        <v>1779</v>
      </c>
    </row>
    <row r="265" s="2" customFormat="1" ht="24.15" customHeight="1">
      <c r="A265" s="39"/>
      <c r="B265" s="40"/>
      <c r="C265" s="289" t="s">
        <v>1058</v>
      </c>
      <c r="D265" s="289" t="s">
        <v>386</v>
      </c>
      <c r="E265" s="290" t="s">
        <v>4485</v>
      </c>
      <c r="F265" s="291" t="s">
        <v>4486</v>
      </c>
      <c r="G265" s="292" t="s">
        <v>398</v>
      </c>
      <c r="H265" s="293">
        <v>20</v>
      </c>
      <c r="I265" s="294"/>
      <c r="J265" s="295">
        <f>ROUND(I265*H265,2)</f>
        <v>0</v>
      </c>
      <c r="K265" s="291" t="s">
        <v>1</v>
      </c>
      <c r="L265" s="296"/>
      <c r="M265" s="297" t="s">
        <v>1</v>
      </c>
      <c r="N265" s="298" t="s">
        <v>41</v>
      </c>
      <c r="O265" s="92"/>
      <c r="P265" s="236">
        <f>O265*H265</f>
        <v>0</v>
      </c>
      <c r="Q265" s="236">
        <v>0</v>
      </c>
      <c r="R265" s="236">
        <f>Q265*H265</f>
        <v>0</v>
      </c>
      <c r="S265" s="236">
        <v>0</v>
      </c>
      <c r="T265" s="237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8" t="s">
        <v>276</v>
      </c>
      <c r="AT265" s="238" t="s">
        <v>386</v>
      </c>
      <c r="AU265" s="238" t="s">
        <v>85</v>
      </c>
      <c r="AY265" s="18" t="s">
        <v>205</v>
      </c>
      <c r="BE265" s="239">
        <f>IF(N265="základní",J265,0)</f>
        <v>0</v>
      </c>
      <c r="BF265" s="239">
        <f>IF(N265="snížená",J265,0)</f>
        <v>0</v>
      </c>
      <c r="BG265" s="239">
        <f>IF(N265="zákl. přenesená",J265,0)</f>
        <v>0</v>
      </c>
      <c r="BH265" s="239">
        <f>IF(N265="sníž. přenesená",J265,0)</f>
        <v>0</v>
      </c>
      <c r="BI265" s="239">
        <f>IF(N265="nulová",J265,0)</f>
        <v>0</v>
      </c>
      <c r="BJ265" s="18" t="s">
        <v>83</v>
      </c>
      <c r="BK265" s="239">
        <f>ROUND(I265*H265,2)</f>
        <v>0</v>
      </c>
      <c r="BL265" s="18" t="s">
        <v>213</v>
      </c>
      <c r="BM265" s="238" t="s">
        <v>1789</v>
      </c>
    </row>
    <row r="266" s="2" customFormat="1" ht="16.5" customHeight="1">
      <c r="A266" s="39"/>
      <c r="B266" s="40"/>
      <c r="C266" s="227" t="s">
        <v>1062</v>
      </c>
      <c r="D266" s="227" t="s">
        <v>208</v>
      </c>
      <c r="E266" s="228" t="s">
        <v>4487</v>
      </c>
      <c r="F266" s="229" t="s">
        <v>4488</v>
      </c>
      <c r="G266" s="230" t="s">
        <v>3683</v>
      </c>
      <c r="H266" s="231">
        <v>7</v>
      </c>
      <c r="I266" s="232"/>
      <c r="J266" s="233">
        <f>ROUND(I266*H266,2)</f>
        <v>0</v>
      </c>
      <c r="K266" s="229" t="s">
        <v>1</v>
      </c>
      <c r="L266" s="45"/>
      <c r="M266" s="234" t="s">
        <v>1</v>
      </c>
      <c r="N266" s="235" t="s">
        <v>41</v>
      </c>
      <c r="O266" s="92"/>
      <c r="P266" s="236">
        <f>O266*H266</f>
        <v>0</v>
      </c>
      <c r="Q266" s="236">
        <v>0</v>
      </c>
      <c r="R266" s="236">
        <f>Q266*H266</f>
        <v>0</v>
      </c>
      <c r="S266" s="236">
        <v>0</v>
      </c>
      <c r="T266" s="237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8" t="s">
        <v>213</v>
      </c>
      <c r="AT266" s="238" t="s">
        <v>208</v>
      </c>
      <c r="AU266" s="238" t="s">
        <v>85</v>
      </c>
      <c r="AY266" s="18" t="s">
        <v>205</v>
      </c>
      <c r="BE266" s="239">
        <f>IF(N266="základní",J266,0)</f>
        <v>0</v>
      </c>
      <c r="BF266" s="239">
        <f>IF(N266="snížená",J266,0)</f>
        <v>0</v>
      </c>
      <c r="BG266" s="239">
        <f>IF(N266="zákl. přenesená",J266,0)</f>
        <v>0</v>
      </c>
      <c r="BH266" s="239">
        <f>IF(N266="sníž. přenesená",J266,0)</f>
        <v>0</v>
      </c>
      <c r="BI266" s="239">
        <f>IF(N266="nulová",J266,0)</f>
        <v>0</v>
      </c>
      <c r="BJ266" s="18" t="s">
        <v>83</v>
      </c>
      <c r="BK266" s="239">
        <f>ROUND(I266*H266,2)</f>
        <v>0</v>
      </c>
      <c r="BL266" s="18" t="s">
        <v>213</v>
      </c>
      <c r="BM266" s="238" t="s">
        <v>1797</v>
      </c>
    </row>
    <row r="267" s="2" customFormat="1" ht="16.5" customHeight="1">
      <c r="A267" s="39"/>
      <c r="B267" s="40"/>
      <c r="C267" s="289" t="s">
        <v>1068</v>
      </c>
      <c r="D267" s="289" t="s">
        <v>386</v>
      </c>
      <c r="E267" s="290" t="s">
        <v>4489</v>
      </c>
      <c r="F267" s="291" t="s">
        <v>4488</v>
      </c>
      <c r="G267" s="292" t="s">
        <v>4091</v>
      </c>
      <c r="H267" s="293">
        <v>1</v>
      </c>
      <c r="I267" s="294"/>
      <c r="J267" s="295">
        <f>ROUND(I267*H267,2)</f>
        <v>0</v>
      </c>
      <c r="K267" s="291" t="s">
        <v>1</v>
      </c>
      <c r="L267" s="296"/>
      <c r="M267" s="297" t="s">
        <v>1</v>
      </c>
      <c r="N267" s="298" t="s">
        <v>41</v>
      </c>
      <c r="O267" s="92"/>
      <c r="P267" s="236">
        <f>O267*H267</f>
        <v>0</v>
      </c>
      <c r="Q267" s="236">
        <v>0</v>
      </c>
      <c r="R267" s="236">
        <f>Q267*H267</f>
        <v>0</v>
      </c>
      <c r="S267" s="236">
        <v>0</v>
      </c>
      <c r="T267" s="237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8" t="s">
        <v>276</v>
      </c>
      <c r="AT267" s="238" t="s">
        <v>386</v>
      </c>
      <c r="AU267" s="238" t="s">
        <v>85</v>
      </c>
      <c r="AY267" s="18" t="s">
        <v>205</v>
      </c>
      <c r="BE267" s="239">
        <f>IF(N267="základní",J267,0)</f>
        <v>0</v>
      </c>
      <c r="BF267" s="239">
        <f>IF(N267="snížená",J267,0)</f>
        <v>0</v>
      </c>
      <c r="BG267" s="239">
        <f>IF(N267="zákl. přenesená",J267,0)</f>
        <v>0</v>
      </c>
      <c r="BH267" s="239">
        <f>IF(N267="sníž. přenesená",J267,0)</f>
        <v>0</v>
      </c>
      <c r="BI267" s="239">
        <f>IF(N267="nulová",J267,0)</f>
        <v>0</v>
      </c>
      <c r="BJ267" s="18" t="s">
        <v>83</v>
      </c>
      <c r="BK267" s="239">
        <f>ROUND(I267*H267,2)</f>
        <v>0</v>
      </c>
      <c r="BL267" s="18" t="s">
        <v>213</v>
      </c>
      <c r="BM267" s="238" t="s">
        <v>1811</v>
      </c>
    </row>
    <row r="268" s="2" customFormat="1" ht="16.5" customHeight="1">
      <c r="A268" s="39"/>
      <c r="B268" s="40"/>
      <c r="C268" s="227" t="s">
        <v>1074</v>
      </c>
      <c r="D268" s="227" t="s">
        <v>208</v>
      </c>
      <c r="E268" s="228" t="s">
        <v>4490</v>
      </c>
      <c r="F268" s="229" t="s">
        <v>4491</v>
      </c>
      <c r="G268" s="230" t="s">
        <v>3753</v>
      </c>
      <c r="H268" s="231">
        <v>2</v>
      </c>
      <c r="I268" s="232"/>
      <c r="J268" s="233">
        <f>ROUND(I268*H268,2)</f>
        <v>0</v>
      </c>
      <c r="K268" s="229" t="s">
        <v>1</v>
      </c>
      <c r="L268" s="45"/>
      <c r="M268" s="234" t="s">
        <v>1</v>
      </c>
      <c r="N268" s="235" t="s">
        <v>41</v>
      </c>
      <c r="O268" s="92"/>
      <c r="P268" s="236">
        <f>O268*H268</f>
        <v>0</v>
      </c>
      <c r="Q268" s="236">
        <v>0</v>
      </c>
      <c r="R268" s="236">
        <f>Q268*H268</f>
        <v>0</v>
      </c>
      <c r="S268" s="236">
        <v>0</v>
      </c>
      <c r="T268" s="237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8" t="s">
        <v>213</v>
      </c>
      <c r="AT268" s="238" t="s">
        <v>208</v>
      </c>
      <c r="AU268" s="238" t="s">
        <v>85</v>
      </c>
      <c r="AY268" s="18" t="s">
        <v>205</v>
      </c>
      <c r="BE268" s="239">
        <f>IF(N268="základní",J268,0)</f>
        <v>0</v>
      </c>
      <c r="BF268" s="239">
        <f>IF(N268="snížená",J268,0)</f>
        <v>0</v>
      </c>
      <c r="BG268" s="239">
        <f>IF(N268="zákl. přenesená",J268,0)</f>
        <v>0</v>
      </c>
      <c r="BH268" s="239">
        <f>IF(N268="sníž. přenesená",J268,0)</f>
        <v>0</v>
      </c>
      <c r="BI268" s="239">
        <f>IF(N268="nulová",J268,0)</f>
        <v>0</v>
      </c>
      <c r="BJ268" s="18" t="s">
        <v>83</v>
      </c>
      <c r="BK268" s="239">
        <f>ROUND(I268*H268,2)</f>
        <v>0</v>
      </c>
      <c r="BL268" s="18" t="s">
        <v>213</v>
      </c>
      <c r="BM268" s="238" t="s">
        <v>1822</v>
      </c>
    </row>
    <row r="269" s="2" customFormat="1" ht="16.5" customHeight="1">
      <c r="A269" s="39"/>
      <c r="B269" s="40"/>
      <c r="C269" s="289" t="s">
        <v>1081</v>
      </c>
      <c r="D269" s="289" t="s">
        <v>386</v>
      </c>
      <c r="E269" s="290" t="s">
        <v>4492</v>
      </c>
      <c r="F269" s="291" t="s">
        <v>4493</v>
      </c>
      <c r="G269" s="292" t="s">
        <v>4091</v>
      </c>
      <c r="H269" s="293">
        <v>2</v>
      </c>
      <c r="I269" s="294"/>
      <c r="J269" s="295">
        <f>ROUND(I269*H269,2)</f>
        <v>0</v>
      </c>
      <c r="K269" s="291" t="s">
        <v>1</v>
      </c>
      <c r="L269" s="296"/>
      <c r="M269" s="297" t="s">
        <v>1</v>
      </c>
      <c r="N269" s="298" t="s">
        <v>41</v>
      </c>
      <c r="O269" s="92"/>
      <c r="P269" s="236">
        <f>O269*H269</f>
        <v>0</v>
      </c>
      <c r="Q269" s="236">
        <v>0</v>
      </c>
      <c r="R269" s="236">
        <f>Q269*H269</f>
        <v>0</v>
      </c>
      <c r="S269" s="236">
        <v>0</v>
      </c>
      <c r="T269" s="237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8" t="s">
        <v>276</v>
      </c>
      <c r="AT269" s="238" t="s">
        <v>386</v>
      </c>
      <c r="AU269" s="238" t="s">
        <v>85</v>
      </c>
      <c r="AY269" s="18" t="s">
        <v>205</v>
      </c>
      <c r="BE269" s="239">
        <f>IF(N269="základní",J269,0)</f>
        <v>0</v>
      </c>
      <c r="BF269" s="239">
        <f>IF(N269="snížená",J269,0)</f>
        <v>0</v>
      </c>
      <c r="BG269" s="239">
        <f>IF(N269="zákl. přenesená",J269,0)</f>
        <v>0</v>
      </c>
      <c r="BH269" s="239">
        <f>IF(N269="sníž. přenesená",J269,0)</f>
        <v>0</v>
      </c>
      <c r="BI269" s="239">
        <f>IF(N269="nulová",J269,0)</f>
        <v>0</v>
      </c>
      <c r="BJ269" s="18" t="s">
        <v>83</v>
      </c>
      <c r="BK269" s="239">
        <f>ROUND(I269*H269,2)</f>
        <v>0</v>
      </c>
      <c r="BL269" s="18" t="s">
        <v>213</v>
      </c>
      <c r="BM269" s="238" t="s">
        <v>1832</v>
      </c>
    </row>
    <row r="270" s="2" customFormat="1" ht="21.75" customHeight="1">
      <c r="A270" s="39"/>
      <c r="B270" s="40"/>
      <c r="C270" s="227" t="s">
        <v>1086</v>
      </c>
      <c r="D270" s="227" t="s">
        <v>208</v>
      </c>
      <c r="E270" s="228" t="s">
        <v>4494</v>
      </c>
      <c r="F270" s="229" t="s">
        <v>4495</v>
      </c>
      <c r="G270" s="230" t="s">
        <v>3753</v>
      </c>
      <c r="H270" s="231">
        <v>384</v>
      </c>
      <c r="I270" s="232"/>
      <c r="J270" s="233">
        <f>ROUND(I270*H270,2)</f>
        <v>0</v>
      </c>
      <c r="K270" s="229" t="s">
        <v>1</v>
      </c>
      <c r="L270" s="45"/>
      <c r="M270" s="234" t="s">
        <v>1</v>
      </c>
      <c r="N270" s="235" t="s">
        <v>41</v>
      </c>
      <c r="O270" s="92"/>
      <c r="P270" s="236">
        <f>O270*H270</f>
        <v>0</v>
      </c>
      <c r="Q270" s="236">
        <v>0</v>
      </c>
      <c r="R270" s="236">
        <f>Q270*H270</f>
        <v>0</v>
      </c>
      <c r="S270" s="236">
        <v>0</v>
      </c>
      <c r="T270" s="237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8" t="s">
        <v>213</v>
      </c>
      <c r="AT270" s="238" t="s">
        <v>208</v>
      </c>
      <c r="AU270" s="238" t="s">
        <v>85</v>
      </c>
      <c r="AY270" s="18" t="s">
        <v>205</v>
      </c>
      <c r="BE270" s="239">
        <f>IF(N270="základní",J270,0)</f>
        <v>0</v>
      </c>
      <c r="BF270" s="239">
        <f>IF(N270="snížená",J270,0)</f>
        <v>0</v>
      </c>
      <c r="BG270" s="239">
        <f>IF(N270="zákl. přenesená",J270,0)</f>
        <v>0</v>
      </c>
      <c r="BH270" s="239">
        <f>IF(N270="sníž. přenesená",J270,0)</f>
        <v>0</v>
      </c>
      <c r="BI270" s="239">
        <f>IF(N270="nulová",J270,0)</f>
        <v>0</v>
      </c>
      <c r="BJ270" s="18" t="s">
        <v>83</v>
      </c>
      <c r="BK270" s="239">
        <f>ROUND(I270*H270,2)</f>
        <v>0</v>
      </c>
      <c r="BL270" s="18" t="s">
        <v>213</v>
      </c>
      <c r="BM270" s="238" t="s">
        <v>1842</v>
      </c>
    </row>
    <row r="271" s="2" customFormat="1" ht="16.5" customHeight="1">
      <c r="A271" s="39"/>
      <c r="B271" s="40"/>
      <c r="C271" s="289" t="s">
        <v>1092</v>
      </c>
      <c r="D271" s="289" t="s">
        <v>386</v>
      </c>
      <c r="E271" s="290" t="s">
        <v>4496</v>
      </c>
      <c r="F271" s="291" t="s">
        <v>4497</v>
      </c>
      <c r="G271" s="292" t="s">
        <v>3753</v>
      </c>
      <c r="H271" s="293">
        <v>384</v>
      </c>
      <c r="I271" s="294"/>
      <c r="J271" s="295">
        <f>ROUND(I271*H271,2)</f>
        <v>0</v>
      </c>
      <c r="K271" s="291" t="s">
        <v>1</v>
      </c>
      <c r="L271" s="296"/>
      <c r="M271" s="297" t="s">
        <v>1</v>
      </c>
      <c r="N271" s="298" t="s">
        <v>41</v>
      </c>
      <c r="O271" s="92"/>
      <c r="P271" s="236">
        <f>O271*H271</f>
        <v>0</v>
      </c>
      <c r="Q271" s="236">
        <v>0</v>
      </c>
      <c r="R271" s="236">
        <f>Q271*H271</f>
        <v>0</v>
      </c>
      <c r="S271" s="236">
        <v>0</v>
      </c>
      <c r="T271" s="237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8" t="s">
        <v>276</v>
      </c>
      <c r="AT271" s="238" t="s">
        <v>386</v>
      </c>
      <c r="AU271" s="238" t="s">
        <v>85</v>
      </c>
      <c r="AY271" s="18" t="s">
        <v>205</v>
      </c>
      <c r="BE271" s="239">
        <f>IF(N271="základní",J271,0)</f>
        <v>0</v>
      </c>
      <c r="BF271" s="239">
        <f>IF(N271="snížená",J271,0)</f>
        <v>0</v>
      </c>
      <c r="BG271" s="239">
        <f>IF(N271="zákl. přenesená",J271,0)</f>
        <v>0</v>
      </c>
      <c r="BH271" s="239">
        <f>IF(N271="sníž. přenesená",J271,0)</f>
        <v>0</v>
      </c>
      <c r="BI271" s="239">
        <f>IF(N271="nulová",J271,0)</f>
        <v>0</v>
      </c>
      <c r="BJ271" s="18" t="s">
        <v>83</v>
      </c>
      <c r="BK271" s="239">
        <f>ROUND(I271*H271,2)</f>
        <v>0</v>
      </c>
      <c r="BL271" s="18" t="s">
        <v>213</v>
      </c>
      <c r="BM271" s="238" t="s">
        <v>1852</v>
      </c>
    </row>
    <row r="272" s="2" customFormat="1" ht="24.15" customHeight="1">
      <c r="A272" s="39"/>
      <c r="B272" s="40"/>
      <c r="C272" s="227" t="s">
        <v>1098</v>
      </c>
      <c r="D272" s="227" t="s">
        <v>208</v>
      </c>
      <c r="E272" s="228" t="s">
        <v>4498</v>
      </c>
      <c r="F272" s="229" t="s">
        <v>4499</v>
      </c>
      <c r="G272" s="230" t="s">
        <v>3683</v>
      </c>
      <c r="H272" s="231">
        <v>10</v>
      </c>
      <c r="I272" s="232"/>
      <c r="J272" s="233">
        <f>ROUND(I272*H272,2)</f>
        <v>0</v>
      </c>
      <c r="K272" s="229" t="s">
        <v>1</v>
      </c>
      <c r="L272" s="45"/>
      <c r="M272" s="234" t="s">
        <v>1</v>
      </c>
      <c r="N272" s="235" t="s">
        <v>41</v>
      </c>
      <c r="O272" s="92"/>
      <c r="P272" s="236">
        <f>O272*H272</f>
        <v>0</v>
      </c>
      <c r="Q272" s="236">
        <v>0</v>
      </c>
      <c r="R272" s="236">
        <f>Q272*H272</f>
        <v>0</v>
      </c>
      <c r="S272" s="236">
        <v>0</v>
      </c>
      <c r="T272" s="237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8" t="s">
        <v>213</v>
      </c>
      <c r="AT272" s="238" t="s">
        <v>208</v>
      </c>
      <c r="AU272" s="238" t="s">
        <v>85</v>
      </c>
      <c r="AY272" s="18" t="s">
        <v>205</v>
      </c>
      <c r="BE272" s="239">
        <f>IF(N272="základní",J272,0)</f>
        <v>0</v>
      </c>
      <c r="BF272" s="239">
        <f>IF(N272="snížená",J272,0)</f>
        <v>0</v>
      </c>
      <c r="BG272" s="239">
        <f>IF(N272="zákl. přenesená",J272,0)</f>
        <v>0</v>
      </c>
      <c r="BH272" s="239">
        <f>IF(N272="sníž. přenesená",J272,0)</f>
        <v>0</v>
      </c>
      <c r="BI272" s="239">
        <f>IF(N272="nulová",J272,0)</f>
        <v>0</v>
      </c>
      <c r="BJ272" s="18" t="s">
        <v>83</v>
      </c>
      <c r="BK272" s="239">
        <f>ROUND(I272*H272,2)</f>
        <v>0</v>
      </c>
      <c r="BL272" s="18" t="s">
        <v>213</v>
      </c>
      <c r="BM272" s="238" t="s">
        <v>1864</v>
      </c>
    </row>
    <row r="273" s="2" customFormat="1" ht="33" customHeight="1">
      <c r="A273" s="39"/>
      <c r="B273" s="40"/>
      <c r="C273" s="227" t="s">
        <v>1113</v>
      </c>
      <c r="D273" s="227" t="s">
        <v>208</v>
      </c>
      <c r="E273" s="228" t="s">
        <v>4500</v>
      </c>
      <c r="F273" s="229" t="s">
        <v>4501</v>
      </c>
      <c r="G273" s="230" t="s">
        <v>3753</v>
      </c>
      <c r="H273" s="231">
        <v>8</v>
      </c>
      <c r="I273" s="232"/>
      <c r="J273" s="233">
        <f>ROUND(I273*H273,2)</f>
        <v>0</v>
      </c>
      <c r="K273" s="229" t="s">
        <v>1</v>
      </c>
      <c r="L273" s="45"/>
      <c r="M273" s="234" t="s">
        <v>1</v>
      </c>
      <c r="N273" s="235" t="s">
        <v>41</v>
      </c>
      <c r="O273" s="92"/>
      <c r="P273" s="236">
        <f>O273*H273</f>
        <v>0</v>
      </c>
      <c r="Q273" s="236">
        <v>0</v>
      </c>
      <c r="R273" s="236">
        <f>Q273*H273</f>
        <v>0</v>
      </c>
      <c r="S273" s="236">
        <v>0</v>
      </c>
      <c r="T273" s="237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8" t="s">
        <v>213</v>
      </c>
      <c r="AT273" s="238" t="s">
        <v>208</v>
      </c>
      <c r="AU273" s="238" t="s">
        <v>85</v>
      </c>
      <c r="AY273" s="18" t="s">
        <v>205</v>
      </c>
      <c r="BE273" s="239">
        <f>IF(N273="základní",J273,0)</f>
        <v>0</v>
      </c>
      <c r="BF273" s="239">
        <f>IF(N273="snížená",J273,0)</f>
        <v>0</v>
      </c>
      <c r="BG273" s="239">
        <f>IF(N273="zákl. přenesená",J273,0)</f>
        <v>0</v>
      </c>
      <c r="BH273" s="239">
        <f>IF(N273="sníž. přenesená",J273,0)</f>
        <v>0</v>
      </c>
      <c r="BI273" s="239">
        <f>IF(N273="nulová",J273,0)</f>
        <v>0</v>
      </c>
      <c r="BJ273" s="18" t="s">
        <v>83</v>
      </c>
      <c r="BK273" s="239">
        <f>ROUND(I273*H273,2)</f>
        <v>0</v>
      </c>
      <c r="BL273" s="18" t="s">
        <v>213</v>
      </c>
      <c r="BM273" s="238" t="s">
        <v>1888</v>
      </c>
    </row>
    <row r="274" s="2" customFormat="1" ht="16.5" customHeight="1">
      <c r="A274" s="39"/>
      <c r="B274" s="40"/>
      <c r="C274" s="227" t="s">
        <v>1118</v>
      </c>
      <c r="D274" s="227" t="s">
        <v>208</v>
      </c>
      <c r="E274" s="228" t="s">
        <v>4502</v>
      </c>
      <c r="F274" s="229" t="s">
        <v>4503</v>
      </c>
      <c r="G274" s="230" t="s">
        <v>3683</v>
      </c>
      <c r="H274" s="231">
        <v>22</v>
      </c>
      <c r="I274" s="232"/>
      <c r="J274" s="233">
        <f>ROUND(I274*H274,2)</f>
        <v>0</v>
      </c>
      <c r="K274" s="229" t="s">
        <v>1</v>
      </c>
      <c r="L274" s="45"/>
      <c r="M274" s="234" t="s">
        <v>1</v>
      </c>
      <c r="N274" s="235" t="s">
        <v>41</v>
      </c>
      <c r="O274" s="92"/>
      <c r="P274" s="236">
        <f>O274*H274</f>
        <v>0</v>
      </c>
      <c r="Q274" s="236">
        <v>0</v>
      </c>
      <c r="R274" s="236">
        <f>Q274*H274</f>
        <v>0</v>
      </c>
      <c r="S274" s="236">
        <v>0</v>
      </c>
      <c r="T274" s="237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8" t="s">
        <v>213</v>
      </c>
      <c r="AT274" s="238" t="s">
        <v>208</v>
      </c>
      <c r="AU274" s="238" t="s">
        <v>85</v>
      </c>
      <c r="AY274" s="18" t="s">
        <v>205</v>
      </c>
      <c r="BE274" s="239">
        <f>IF(N274="základní",J274,0)</f>
        <v>0</v>
      </c>
      <c r="BF274" s="239">
        <f>IF(N274="snížená",J274,0)</f>
        <v>0</v>
      </c>
      <c r="BG274" s="239">
        <f>IF(N274="zákl. přenesená",J274,0)</f>
        <v>0</v>
      </c>
      <c r="BH274" s="239">
        <f>IF(N274="sníž. přenesená",J274,0)</f>
        <v>0</v>
      </c>
      <c r="BI274" s="239">
        <f>IF(N274="nulová",J274,0)</f>
        <v>0</v>
      </c>
      <c r="BJ274" s="18" t="s">
        <v>83</v>
      </c>
      <c r="BK274" s="239">
        <f>ROUND(I274*H274,2)</f>
        <v>0</v>
      </c>
      <c r="BL274" s="18" t="s">
        <v>213</v>
      </c>
      <c r="BM274" s="238" t="s">
        <v>1898</v>
      </c>
    </row>
    <row r="275" s="2" customFormat="1" ht="16.5" customHeight="1">
      <c r="A275" s="39"/>
      <c r="B275" s="40"/>
      <c r="C275" s="227" t="s">
        <v>1128</v>
      </c>
      <c r="D275" s="227" t="s">
        <v>208</v>
      </c>
      <c r="E275" s="228" t="s">
        <v>4504</v>
      </c>
      <c r="F275" s="229" t="s">
        <v>4505</v>
      </c>
      <c r="G275" s="230" t="s">
        <v>3145</v>
      </c>
      <c r="H275" s="231">
        <v>1</v>
      </c>
      <c r="I275" s="232"/>
      <c r="J275" s="233">
        <f>ROUND(I275*H275,2)</f>
        <v>0</v>
      </c>
      <c r="K275" s="229" t="s">
        <v>1</v>
      </c>
      <c r="L275" s="45"/>
      <c r="M275" s="306" t="s">
        <v>1</v>
      </c>
      <c r="N275" s="307" t="s">
        <v>41</v>
      </c>
      <c r="O275" s="308"/>
      <c r="P275" s="309">
        <f>O275*H275</f>
        <v>0</v>
      </c>
      <c r="Q275" s="309">
        <v>0</v>
      </c>
      <c r="R275" s="309">
        <f>Q275*H275</f>
        <v>0</v>
      </c>
      <c r="S275" s="309">
        <v>0</v>
      </c>
      <c r="T275" s="31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8" t="s">
        <v>213</v>
      </c>
      <c r="AT275" s="238" t="s">
        <v>208</v>
      </c>
      <c r="AU275" s="238" t="s">
        <v>85</v>
      </c>
      <c r="AY275" s="18" t="s">
        <v>205</v>
      </c>
      <c r="BE275" s="239">
        <f>IF(N275="základní",J275,0)</f>
        <v>0</v>
      </c>
      <c r="BF275" s="239">
        <f>IF(N275="snížená",J275,0)</f>
        <v>0</v>
      </c>
      <c r="BG275" s="239">
        <f>IF(N275="zákl. přenesená",J275,0)</f>
        <v>0</v>
      </c>
      <c r="BH275" s="239">
        <f>IF(N275="sníž. přenesená",J275,0)</f>
        <v>0</v>
      </c>
      <c r="BI275" s="239">
        <f>IF(N275="nulová",J275,0)</f>
        <v>0</v>
      </c>
      <c r="BJ275" s="18" t="s">
        <v>83</v>
      </c>
      <c r="BK275" s="239">
        <f>ROUND(I275*H275,2)</f>
        <v>0</v>
      </c>
      <c r="BL275" s="18" t="s">
        <v>213</v>
      </c>
      <c r="BM275" s="238" t="s">
        <v>1910</v>
      </c>
    </row>
    <row r="276" s="2" customFormat="1" ht="6.96" customHeight="1">
      <c r="A276" s="39"/>
      <c r="B276" s="67"/>
      <c r="C276" s="68"/>
      <c r="D276" s="68"/>
      <c r="E276" s="68"/>
      <c r="F276" s="68"/>
      <c r="G276" s="68"/>
      <c r="H276" s="68"/>
      <c r="I276" s="68"/>
      <c r="J276" s="68"/>
      <c r="K276" s="68"/>
      <c r="L276" s="45"/>
      <c r="M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</sheetData>
  <sheetProtection sheet="1" autoFilter="0" formatColumns="0" formatRows="0" objects="1" scenarios="1" spinCount="100000" saltValue="yPWAv2WtFGr2hYheNVrGFwRHvekM85naqAhNmhwqRcjrmS8vxO8NfRv5qoa0iItHflMEm1EnKw2+OTnI2qgJxA==" hashValue="WJxc5TyyzDyOqdtUalJnGLuwWkXqEdssmT7F04fUwoiPMUO4+7Byx0BRGAz+/bx1Soz7sppnz4NYnBbDcjVecw==" algorithmName="SHA-512" password="CC2B"/>
  <autoFilter ref="C135:K27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4:H124"/>
    <mergeCell ref="E126:H126"/>
    <mergeCell ref="E128:H12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108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1" customFormat="1" ht="12" customHeight="1">
      <c r="B8" s="21"/>
      <c r="D8" s="151" t="s">
        <v>129</v>
      </c>
      <c r="L8" s="21"/>
    </row>
    <row r="9" s="2" customFormat="1" ht="16.5" customHeight="1">
      <c r="A9" s="39"/>
      <c r="B9" s="45"/>
      <c r="C9" s="39"/>
      <c r="D9" s="39"/>
      <c r="E9" s="152" t="s">
        <v>130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131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3" t="s">
        <v>4506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12. 5. 2025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1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28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30</v>
      </c>
      <c r="E22" s="39"/>
      <c r="F22" s="39"/>
      <c r="G22" s="39"/>
      <c r="H22" s="39"/>
      <c r="I22" s="151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1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33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3995</v>
      </c>
      <c r="F26" s="39"/>
      <c r="G26" s="39"/>
      <c r="H26" s="39"/>
      <c r="I26" s="151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36</v>
      </c>
      <c r="E32" s="39"/>
      <c r="F32" s="39"/>
      <c r="G32" s="39"/>
      <c r="H32" s="39"/>
      <c r="I32" s="39"/>
      <c r="J32" s="161">
        <f>ROUND(J135,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38</v>
      </c>
      <c r="G34" s="39"/>
      <c r="H34" s="39"/>
      <c r="I34" s="162" t="s">
        <v>37</v>
      </c>
      <c r="J34" s="162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40</v>
      </c>
      <c r="E35" s="151" t="s">
        <v>41</v>
      </c>
      <c r="F35" s="164">
        <f>ROUND((SUM(BE135:BE218)),  2)</f>
        <v>0</v>
      </c>
      <c r="G35" s="39"/>
      <c r="H35" s="39"/>
      <c r="I35" s="165">
        <v>0.20999999999999999</v>
      </c>
      <c r="J35" s="164">
        <f>ROUND(((SUM(BE135:BE218))*I35),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42</v>
      </c>
      <c r="F36" s="164">
        <f>ROUND((SUM(BF135:BF218)),  2)</f>
        <v>0</v>
      </c>
      <c r="G36" s="39"/>
      <c r="H36" s="39"/>
      <c r="I36" s="165">
        <v>0.12</v>
      </c>
      <c r="J36" s="164">
        <f>ROUND(((SUM(BF135:BF218))*I36),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43</v>
      </c>
      <c r="F37" s="164">
        <f>ROUND((SUM(BG135:BG218)),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44</v>
      </c>
      <c r="F38" s="164">
        <f>ROUND((SUM(BH135:BH218)),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45</v>
      </c>
      <c r="F39" s="164">
        <f>ROUND((SUM(BI135:BI218)),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46</v>
      </c>
      <c r="E41" s="168"/>
      <c r="F41" s="168"/>
      <c r="G41" s="169" t="s">
        <v>47</v>
      </c>
      <c r="H41" s="170" t="s">
        <v>48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129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4" t="s">
        <v>130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131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D1.01.4c3 - Slaboproudé elektroinstalace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Turnov</v>
      </c>
      <c r="G91" s="41"/>
      <c r="H91" s="41"/>
      <c r="I91" s="33" t="s">
        <v>22</v>
      </c>
      <c r="J91" s="80" t="str">
        <f>IF(J14="","",J14)</f>
        <v>12. 5. 2025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Město Turnov</v>
      </c>
      <c r="G93" s="41"/>
      <c r="H93" s="41"/>
      <c r="I93" s="33" t="s">
        <v>30</v>
      </c>
      <c r="J93" s="37" t="str">
        <f>E23</f>
        <v>Jan Hošek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Ing. Pour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J135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J136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161</v>
      </c>
      <c r="E100" s="197"/>
      <c r="F100" s="197"/>
      <c r="G100" s="197"/>
      <c r="H100" s="197"/>
      <c r="I100" s="197"/>
      <c r="J100" s="198">
        <f>J137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89"/>
      <c r="C101" s="190"/>
      <c r="D101" s="191" t="s">
        <v>168</v>
      </c>
      <c r="E101" s="192"/>
      <c r="F101" s="192"/>
      <c r="G101" s="192"/>
      <c r="H101" s="192"/>
      <c r="I101" s="192"/>
      <c r="J101" s="193">
        <f>J142</f>
        <v>0</v>
      </c>
      <c r="K101" s="190"/>
      <c r="L101" s="19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5"/>
      <c r="C102" s="134"/>
      <c r="D102" s="196" t="s">
        <v>3997</v>
      </c>
      <c r="E102" s="197"/>
      <c r="F102" s="197"/>
      <c r="G102" s="197"/>
      <c r="H102" s="197"/>
      <c r="I102" s="197"/>
      <c r="J102" s="198">
        <f>J143</f>
        <v>0</v>
      </c>
      <c r="K102" s="134"/>
      <c r="L102" s="19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5"/>
      <c r="C103" s="134"/>
      <c r="D103" s="196" t="s">
        <v>3998</v>
      </c>
      <c r="E103" s="197"/>
      <c r="F103" s="197"/>
      <c r="G103" s="197"/>
      <c r="H103" s="197"/>
      <c r="I103" s="197"/>
      <c r="J103" s="198">
        <f>J145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5"/>
      <c r="C104" s="134"/>
      <c r="D104" s="196" t="s">
        <v>3999</v>
      </c>
      <c r="E104" s="197"/>
      <c r="F104" s="197"/>
      <c r="G104" s="197"/>
      <c r="H104" s="197"/>
      <c r="I104" s="197"/>
      <c r="J104" s="198">
        <f>J154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5"/>
      <c r="C105" s="134"/>
      <c r="D105" s="196" t="s">
        <v>4000</v>
      </c>
      <c r="E105" s="197"/>
      <c r="F105" s="197"/>
      <c r="G105" s="197"/>
      <c r="H105" s="197"/>
      <c r="I105" s="197"/>
      <c r="J105" s="198">
        <f>J163</f>
        <v>0</v>
      </c>
      <c r="K105" s="134"/>
      <c r="L105" s="19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5"/>
      <c r="C106" s="134"/>
      <c r="D106" s="196" t="s">
        <v>4001</v>
      </c>
      <c r="E106" s="197"/>
      <c r="F106" s="197"/>
      <c r="G106" s="197"/>
      <c r="H106" s="197"/>
      <c r="I106" s="197"/>
      <c r="J106" s="198">
        <f>J169</f>
        <v>0</v>
      </c>
      <c r="K106" s="134"/>
      <c r="L106" s="199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5"/>
      <c r="C107" s="134"/>
      <c r="D107" s="196" t="s">
        <v>4002</v>
      </c>
      <c r="E107" s="197"/>
      <c r="F107" s="197"/>
      <c r="G107" s="197"/>
      <c r="H107" s="197"/>
      <c r="I107" s="197"/>
      <c r="J107" s="198">
        <f>J173</f>
        <v>0</v>
      </c>
      <c r="K107" s="134"/>
      <c r="L107" s="19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5"/>
      <c r="C108" s="134"/>
      <c r="D108" s="196" t="s">
        <v>4003</v>
      </c>
      <c r="E108" s="197"/>
      <c r="F108" s="197"/>
      <c r="G108" s="197"/>
      <c r="H108" s="197"/>
      <c r="I108" s="197"/>
      <c r="J108" s="198">
        <f>J202</f>
        <v>0</v>
      </c>
      <c r="K108" s="134"/>
      <c r="L108" s="199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5"/>
      <c r="C109" s="134"/>
      <c r="D109" s="196" t="s">
        <v>4004</v>
      </c>
      <c r="E109" s="197"/>
      <c r="F109" s="197"/>
      <c r="G109" s="197"/>
      <c r="H109" s="197"/>
      <c r="I109" s="197"/>
      <c r="J109" s="198">
        <f>J203</f>
        <v>0</v>
      </c>
      <c r="K109" s="134"/>
      <c r="L109" s="199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89"/>
      <c r="C110" s="190"/>
      <c r="D110" s="191" t="s">
        <v>3699</v>
      </c>
      <c r="E110" s="192"/>
      <c r="F110" s="192"/>
      <c r="G110" s="192"/>
      <c r="H110" s="192"/>
      <c r="I110" s="192"/>
      <c r="J110" s="193">
        <f>J206</f>
        <v>0</v>
      </c>
      <c r="K110" s="190"/>
      <c r="L110" s="194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95"/>
      <c r="C111" s="134"/>
      <c r="D111" s="196" t="s">
        <v>4005</v>
      </c>
      <c r="E111" s="197"/>
      <c r="F111" s="197"/>
      <c r="G111" s="197"/>
      <c r="H111" s="197"/>
      <c r="I111" s="197"/>
      <c r="J111" s="198">
        <f>J207</f>
        <v>0</v>
      </c>
      <c r="K111" s="134"/>
      <c r="L111" s="199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5"/>
      <c r="C112" s="134"/>
      <c r="D112" s="196" t="s">
        <v>4006</v>
      </c>
      <c r="E112" s="197"/>
      <c r="F112" s="197"/>
      <c r="G112" s="197"/>
      <c r="H112" s="197"/>
      <c r="I112" s="197"/>
      <c r="J112" s="198">
        <f>J209</f>
        <v>0</v>
      </c>
      <c r="K112" s="134"/>
      <c r="L112" s="199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5"/>
      <c r="C113" s="134"/>
      <c r="D113" s="196" t="s">
        <v>4007</v>
      </c>
      <c r="E113" s="197"/>
      <c r="F113" s="197"/>
      <c r="G113" s="197"/>
      <c r="H113" s="197"/>
      <c r="I113" s="197"/>
      <c r="J113" s="198">
        <f>J211</f>
        <v>0</v>
      </c>
      <c r="K113" s="134"/>
      <c r="L113" s="199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190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4" t="str">
        <f>E7</f>
        <v>Požární stanice pro jednotku dobrovolných hasičů Turnov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" customFormat="1" ht="12" customHeight="1">
      <c r="B124" s="22"/>
      <c r="C124" s="33" t="s">
        <v>129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184" t="s">
        <v>130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131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E11</f>
        <v>D1.01.4c3 - Slaboproudé elektroinstalace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F14</f>
        <v>Turnov</v>
      </c>
      <c r="G129" s="41"/>
      <c r="H129" s="41"/>
      <c r="I129" s="33" t="s">
        <v>22</v>
      </c>
      <c r="J129" s="80" t="str">
        <f>IF(J14="","",J14)</f>
        <v>12. 5. 2025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E17</f>
        <v>Město Turnov</v>
      </c>
      <c r="G131" s="41"/>
      <c r="H131" s="41"/>
      <c r="I131" s="33" t="s">
        <v>30</v>
      </c>
      <c r="J131" s="37" t="str">
        <f>E23</f>
        <v>Jan Hošek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28</v>
      </c>
      <c r="D132" s="41"/>
      <c r="E132" s="41"/>
      <c r="F132" s="28" t="str">
        <f>IF(E20="","",E20)</f>
        <v>Vyplň údaj</v>
      </c>
      <c r="G132" s="41"/>
      <c r="H132" s="41"/>
      <c r="I132" s="33" t="s">
        <v>33</v>
      </c>
      <c r="J132" s="37" t="str">
        <f>E26</f>
        <v>Ing. Pour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00"/>
      <c r="B134" s="201"/>
      <c r="C134" s="202" t="s">
        <v>191</v>
      </c>
      <c r="D134" s="203" t="s">
        <v>61</v>
      </c>
      <c r="E134" s="203" t="s">
        <v>57</v>
      </c>
      <c r="F134" s="203" t="s">
        <v>58</v>
      </c>
      <c r="G134" s="203" t="s">
        <v>192</v>
      </c>
      <c r="H134" s="203" t="s">
        <v>193</v>
      </c>
      <c r="I134" s="203" t="s">
        <v>194</v>
      </c>
      <c r="J134" s="203" t="s">
        <v>135</v>
      </c>
      <c r="K134" s="204" t="s">
        <v>195</v>
      </c>
      <c r="L134" s="205"/>
      <c r="M134" s="101" t="s">
        <v>1</v>
      </c>
      <c r="N134" s="102" t="s">
        <v>40</v>
      </c>
      <c r="O134" s="102" t="s">
        <v>196</v>
      </c>
      <c r="P134" s="102" t="s">
        <v>197</v>
      </c>
      <c r="Q134" s="102" t="s">
        <v>198</v>
      </c>
      <c r="R134" s="102" t="s">
        <v>199</v>
      </c>
      <c r="S134" s="102" t="s">
        <v>200</v>
      </c>
      <c r="T134" s="103" t="s">
        <v>201</v>
      </c>
      <c r="U134" s="200"/>
      <c r="V134" s="200"/>
      <c r="W134" s="200"/>
      <c r="X134" s="200"/>
      <c r="Y134" s="200"/>
      <c r="Z134" s="200"/>
      <c r="AA134" s="200"/>
      <c r="AB134" s="200"/>
      <c r="AC134" s="200"/>
      <c r="AD134" s="200"/>
      <c r="AE134" s="200"/>
    </row>
    <row r="135" s="2" customFormat="1" ht="22.8" customHeight="1">
      <c r="A135" s="39"/>
      <c r="B135" s="40"/>
      <c r="C135" s="108" t="s">
        <v>202</v>
      </c>
      <c r="D135" s="41"/>
      <c r="E135" s="41"/>
      <c r="F135" s="41"/>
      <c r="G135" s="41"/>
      <c r="H135" s="41"/>
      <c r="I135" s="41"/>
      <c r="J135" s="206">
        <f>BK135</f>
        <v>0</v>
      </c>
      <c r="K135" s="41"/>
      <c r="L135" s="45"/>
      <c r="M135" s="104"/>
      <c r="N135" s="207"/>
      <c r="O135" s="105"/>
      <c r="P135" s="208">
        <f>P136+P142+P206</f>
        <v>0</v>
      </c>
      <c r="Q135" s="105"/>
      <c r="R135" s="208">
        <f>R136+R142+R206</f>
        <v>0</v>
      </c>
      <c r="S135" s="105"/>
      <c r="T135" s="209">
        <f>T136+T142+T206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75</v>
      </c>
      <c r="AU135" s="18" t="s">
        <v>137</v>
      </c>
      <c r="BK135" s="210">
        <f>BK136+BK142+BK206</f>
        <v>0</v>
      </c>
    </row>
    <row r="136" s="12" customFormat="1" ht="25.92" customHeight="1">
      <c r="A136" s="12"/>
      <c r="B136" s="211"/>
      <c r="C136" s="212"/>
      <c r="D136" s="213" t="s">
        <v>75</v>
      </c>
      <c r="E136" s="214" t="s">
        <v>203</v>
      </c>
      <c r="F136" s="214" t="s">
        <v>204</v>
      </c>
      <c r="G136" s="212"/>
      <c r="H136" s="212"/>
      <c r="I136" s="215"/>
      <c r="J136" s="216">
        <f>BK136</f>
        <v>0</v>
      </c>
      <c r="K136" s="212"/>
      <c r="L136" s="217"/>
      <c r="M136" s="218"/>
      <c r="N136" s="219"/>
      <c r="O136" s="219"/>
      <c r="P136" s="220">
        <f>P137</f>
        <v>0</v>
      </c>
      <c r="Q136" s="219"/>
      <c r="R136" s="220">
        <f>R137</f>
        <v>0</v>
      </c>
      <c r="S136" s="219"/>
      <c r="T136" s="221">
        <f>T137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2" t="s">
        <v>83</v>
      </c>
      <c r="AT136" s="223" t="s">
        <v>75</v>
      </c>
      <c r="AU136" s="223" t="s">
        <v>76</v>
      </c>
      <c r="AY136" s="222" t="s">
        <v>205</v>
      </c>
      <c r="BK136" s="224">
        <f>BK137</f>
        <v>0</v>
      </c>
    </row>
    <row r="137" s="12" customFormat="1" ht="22.8" customHeight="1">
      <c r="A137" s="12"/>
      <c r="B137" s="211"/>
      <c r="C137" s="212"/>
      <c r="D137" s="213" t="s">
        <v>75</v>
      </c>
      <c r="E137" s="225" t="s">
        <v>282</v>
      </c>
      <c r="F137" s="225" t="s">
        <v>1293</v>
      </c>
      <c r="G137" s="212"/>
      <c r="H137" s="212"/>
      <c r="I137" s="215"/>
      <c r="J137" s="226">
        <f>BK137</f>
        <v>0</v>
      </c>
      <c r="K137" s="212"/>
      <c r="L137" s="217"/>
      <c r="M137" s="218"/>
      <c r="N137" s="219"/>
      <c r="O137" s="219"/>
      <c r="P137" s="220">
        <f>SUM(P138:P141)</f>
        <v>0</v>
      </c>
      <c r="Q137" s="219"/>
      <c r="R137" s="220">
        <f>SUM(R138:R141)</f>
        <v>0</v>
      </c>
      <c r="S137" s="219"/>
      <c r="T137" s="221">
        <f>SUM(T138:T141)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2" t="s">
        <v>83</v>
      </c>
      <c r="AT137" s="223" t="s">
        <v>75</v>
      </c>
      <c r="AU137" s="223" t="s">
        <v>83</v>
      </c>
      <c r="AY137" s="222" t="s">
        <v>205</v>
      </c>
      <c r="BK137" s="224">
        <f>SUM(BK138:BK141)</f>
        <v>0</v>
      </c>
    </row>
    <row r="138" s="2" customFormat="1" ht="24.15" customHeight="1">
      <c r="A138" s="39"/>
      <c r="B138" s="40"/>
      <c r="C138" s="227" t="s">
        <v>83</v>
      </c>
      <c r="D138" s="227" t="s">
        <v>208</v>
      </c>
      <c r="E138" s="228" t="s">
        <v>4008</v>
      </c>
      <c r="F138" s="229" t="s">
        <v>4009</v>
      </c>
      <c r="G138" s="230" t="s">
        <v>547</v>
      </c>
      <c r="H138" s="231">
        <v>2</v>
      </c>
      <c r="I138" s="232"/>
      <c r="J138" s="233">
        <f>ROUND(I138*H138,2)</f>
        <v>0</v>
      </c>
      <c r="K138" s="229" t="s">
        <v>1</v>
      </c>
      <c r="L138" s="45"/>
      <c r="M138" s="234" t="s">
        <v>1</v>
      </c>
      <c r="N138" s="235" t="s">
        <v>41</v>
      </c>
      <c r="O138" s="92"/>
      <c r="P138" s="236">
        <f>O138*H138</f>
        <v>0</v>
      </c>
      <c r="Q138" s="236">
        <v>0</v>
      </c>
      <c r="R138" s="236">
        <f>Q138*H138</f>
        <v>0</v>
      </c>
      <c r="S138" s="236">
        <v>0</v>
      </c>
      <c r="T138" s="237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8" t="s">
        <v>213</v>
      </c>
      <c r="AT138" s="238" t="s">
        <v>208</v>
      </c>
      <c r="AU138" s="238" t="s">
        <v>85</v>
      </c>
      <c r="AY138" s="18" t="s">
        <v>205</v>
      </c>
      <c r="BE138" s="239">
        <f>IF(N138="základní",J138,0)</f>
        <v>0</v>
      </c>
      <c r="BF138" s="239">
        <f>IF(N138="snížená",J138,0)</f>
        <v>0</v>
      </c>
      <c r="BG138" s="239">
        <f>IF(N138="zákl. přenesená",J138,0)</f>
        <v>0</v>
      </c>
      <c r="BH138" s="239">
        <f>IF(N138="sníž. přenesená",J138,0)</f>
        <v>0</v>
      </c>
      <c r="BI138" s="239">
        <f>IF(N138="nulová",J138,0)</f>
        <v>0</v>
      </c>
      <c r="BJ138" s="18" t="s">
        <v>83</v>
      </c>
      <c r="BK138" s="239">
        <f>ROUND(I138*H138,2)</f>
        <v>0</v>
      </c>
      <c r="BL138" s="18" t="s">
        <v>213</v>
      </c>
      <c r="BM138" s="238" t="s">
        <v>85</v>
      </c>
    </row>
    <row r="139" s="2" customFormat="1" ht="24.15" customHeight="1">
      <c r="A139" s="39"/>
      <c r="B139" s="40"/>
      <c r="C139" s="227" t="s">
        <v>85</v>
      </c>
      <c r="D139" s="227" t="s">
        <v>208</v>
      </c>
      <c r="E139" s="228" t="s">
        <v>4010</v>
      </c>
      <c r="F139" s="229" t="s">
        <v>4011</v>
      </c>
      <c r="G139" s="230" t="s">
        <v>547</v>
      </c>
      <c r="H139" s="231">
        <v>6</v>
      </c>
      <c r="I139" s="232"/>
      <c r="J139" s="233">
        <f>ROUND(I139*H139,2)</f>
        <v>0</v>
      </c>
      <c r="K139" s="229" t="s">
        <v>1</v>
      </c>
      <c r="L139" s="45"/>
      <c r="M139" s="234" t="s">
        <v>1</v>
      </c>
      <c r="N139" s="235" t="s">
        <v>41</v>
      </c>
      <c r="O139" s="92"/>
      <c r="P139" s="236">
        <f>O139*H139</f>
        <v>0</v>
      </c>
      <c r="Q139" s="236">
        <v>0</v>
      </c>
      <c r="R139" s="236">
        <f>Q139*H139</f>
        <v>0</v>
      </c>
      <c r="S139" s="236">
        <v>0</v>
      </c>
      <c r="T139" s="237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8" t="s">
        <v>213</v>
      </c>
      <c r="AT139" s="238" t="s">
        <v>208</v>
      </c>
      <c r="AU139" s="238" t="s">
        <v>85</v>
      </c>
      <c r="AY139" s="18" t="s">
        <v>205</v>
      </c>
      <c r="BE139" s="239">
        <f>IF(N139="základní",J139,0)</f>
        <v>0</v>
      </c>
      <c r="BF139" s="239">
        <f>IF(N139="snížená",J139,0)</f>
        <v>0</v>
      </c>
      <c r="BG139" s="239">
        <f>IF(N139="zákl. přenesená",J139,0)</f>
        <v>0</v>
      </c>
      <c r="BH139" s="239">
        <f>IF(N139="sníž. přenesená",J139,0)</f>
        <v>0</v>
      </c>
      <c r="BI139" s="239">
        <f>IF(N139="nulová",J139,0)</f>
        <v>0</v>
      </c>
      <c r="BJ139" s="18" t="s">
        <v>83</v>
      </c>
      <c r="BK139" s="239">
        <f>ROUND(I139*H139,2)</f>
        <v>0</v>
      </c>
      <c r="BL139" s="18" t="s">
        <v>213</v>
      </c>
      <c r="BM139" s="238" t="s">
        <v>213</v>
      </c>
    </row>
    <row r="140" s="2" customFormat="1" ht="21.75" customHeight="1">
      <c r="A140" s="39"/>
      <c r="B140" s="40"/>
      <c r="C140" s="227" t="s">
        <v>214</v>
      </c>
      <c r="D140" s="227" t="s">
        <v>208</v>
      </c>
      <c r="E140" s="228" t="s">
        <v>4012</v>
      </c>
      <c r="F140" s="229" t="s">
        <v>4013</v>
      </c>
      <c r="G140" s="230" t="s">
        <v>255</v>
      </c>
      <c r="H140" s="231">
        <v>10</v>
      </c>
      <c r="I140" s="232"/>
      <c r="J140" s="233">
        <f>ROUND(I140*H140,2)</f>
        <v>0</v>
      </c>
      <c r="K140" s="229" t="s">
        <v>1</v>
      </c>
      <c r="L140" s="45"/>
      <c r="M140" s="234" t="s">
        <v>1</v>
      </c>
      <c r="N140" s="235" t="s">
        <v>41</v>
      </c>
      <c r="O140" s="92"/>
      <c r="P140" s="236">
        <f>O140*H140</f>
        <v>0</v>
      </c>
      <c r="Q140" s="236">
        <v>0</v>
      </c>
      <c r="R140" s="236">
        <f>Q140*H140</f>
        <v>0</v>
      </c>
      <c r="S140" s="236">
        <v>0</v>
      </c>
      <c r="T140" s="237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8" t="s">
        <v>213</v>
      </c>
      <c r="AT140" s="238" t="s">
        <v>208</v>
      </c>
      <c r="AU140" s="238" t="s">
        <v>85</v>
      </c>
      <c r="AY140" s="18" t="s">
        <v>205</v>
      </c>
      <c r="BE140" s="239">
        <f>IF(N140="základní",J140,0)</f>
        <v>0</v>
      </c>
      <c r="BF140" s="239">
        <f>IF(N140="snížená",J140,0)</f>
        <v>0</v>
      </c>
      <c r="BG140" s="239">
        <f>IF(N140="zákl. přenesená",J140,0)</f>
        <v>0</v>
      </c>
      <c r="BH140" s="239">
        <f>IF(N140="sníž. přenesená",J140,0)</f>
        <v>0</v>
      </c>
      <c r="BI140" s="239">
        <f>IF(N140="nulová",J140,0)</f>
        <v>0</v>
      </c>
      <c r="BJ140" s="18" t="s">
        <v>83</v>
      </c>
      <c r="BK140" s="239">
        <f>ROUND(I140*H140,2)</f>
        <v>0</v>
      </c>
      <c r="BL140" s="18" t="s">
        <v>213</v>
      </c>
      <c r="BM140" s="238" t="s">
        <v>260</v>
      </c>
    </row>
    <row r="141" s="2" customFormat="1" ht="21.75" customHeight="1">
      <c r="A141" s="39"/>
      <c r="B141" s="40"/>
      <c r="C141" s="227" t="s">
        <v>213</v>
      </c>
      <c r="D141" s="227" t="s">
        <v>208</v>
      </c>
      <c r="E141" s="228" t="s">
        <v>4014</v>
      </c>
      <c r="F141" s="229" t="s">
        <v>4015</v>
      </c>
      <c r="G141" s="230" t="s">
        <v>255</v>
      </c>
      <c r="H141" s="231">
        <v>3</v>
      </c>
      <c r="I141" s="232"/>
      <c r="J141" s="233">
        <f>ROUND(I141*H141,2)</f>
        <v>0</v>
      </c>
      <c r="K141" s="229" t="s">
        <v>1</v>
      </c>
      <c r="L141" s="45"/>
      <c r="M141" s="234" t="s">
        <v>1</v>
      </c>
      <c r="N141" s="235" t="s">
        <v>41</v>
      </c>
      <c r="O141" s="92"/>
      <c r="P141" s="236">
        <f>O141*H141</f>
        <v>0</v>
      </c>
      <c r="Q141" s="236">
        <v>0</v>
      </c>
      <c r="R141" s="236">
        <f>Q141*H141</f>
        <v>0</v>
      </c>
      <c r="S141" s="236">
        <v>0</v>
      </c>
      <c r="T141" s="237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8" t="s">
        <v>213</v>
      </c>
      <c r="AT141" s="238" t="s">
        <v>208</v>
      </c>
      <c r="AU141" s="238" t="s">
        <v>85</v>
      </c>
      <c r="AY141" s="18" t="s">
        <v>205</v>
      </c>
      <c r="BE141" s="239">
        <f>IF(N141="základní",J141,0)</f>
        <v>0</v>
      </c>
      <c r="BF141" s="239">
        <f>IF(N141="snížená",J141,0)</f>
        <v>0</v>
      </c>
      <c r="BG141" s="239">
        <f>IF(N141="zákl. přenesená",J141,0)</f>
        <v>0</v>
      </c>
      <c r="BH141" s="239">
        <f>IF(N141="sníž. přenesená",J141,0)</f>
        <v>0</v>
      </c>
      <c r="BI141" s="239">
        <f>IF(N141="nulová",J141,0)</f>
        <v>0</v>
      </c>
      <c r="BJ141" s="18" t="s">
        <v>83</v>
      </c>
      <c r="BK141" s="239">
        <f>ROUND(I141*H141,2)</f>
        <v>0</v>
      </c>
      <c r="BL141" s="18" t="s">
        <v>213</v>
      </c>
      <c r="BM141" s="238" t="s">
        <v>276</v>
      </c>
    </row>
    <row r="142" s="12" customFormat="1" ht="25.92" customHeight="1">
      <c r="A142" s="12"/>
      <c r="B142" s="211"/>
      <c r="C142" s="212"/>
      <c r="D142" s="213" t="s">
        <v>75</v>
      </c>
      <c r="E142" s="214" t="s">
        <v>1610</v>
      </c>
      <c r="F142" s="214" t="s">
        <v>1611</v>
      </c>
      <c r="G142" s="212"/>
      <c r="H142" s="212"/>
      <c r="I142" s="215"/>
      <c r="J142" s="216">
        <f>BK142</f>
        <v>0</v>
      </c>
      <c r="K142" s="212"/>
      <c r="L142" s="217"/>
      <c r="M142" s="218"/>
      <c r="N142" s="219"/>
      <c r="O142" s="219"/>
      <c r="P142" s="220">
        <f>P143+P145+P154+P163+P169+P173+P202+P203</f>
        <v>0</v>
      </c>
      <c r="Q142" s="219"/>
      <c r="R142" s="220">
        <f>R143+R145+R154+R163+R169+R173+R202+R203</f>
        <v>0</v>
      </c>
      <c r="S142" s="219"/>
      <c r="T142" s="221">
        <f>T143+T145+T154+T163+T169+T173+T202+T203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2" t="s">
        <v>85</v>
      </c>
      <c r="AT142" s="223" t="s">
        <v>75</v>
      </c>
      <c r="AU142" s="223" t="s">
        <v>76</v>
      </c>
      <c r="AY142" s="222" t="s">
        <v>205</v>
      </c>
      <c r="BK142" s="224">
        <f>BK143+BK145+BK154+BK163+BK169+BK173+BK202+BK203</f>
        <v>0</v>
      </c>
    </row>
    <row r="143" s="12" customFormat="1" ht="22.8" customHeight="1">
      <c r="A143" s="12"/>
      <c r="B143" s="211"/>
      <c r="C143" s="212"/>
      <c r="D143" s="213" t="s">
        <v>75</v>
      </c>
      <c r="E143" s="225" t="s">
        <v>4017</v>
      </c>
      <c r="F143" s="225" t="s">
        <v>4018</v>
      </c>
      <c r="G143" s="212"/>
      <c r="H143" s="212"/>
      <c r="I143" s="215"/>
      <c r="J143" s="226">
        <f>BK143</f>
        <v>0</v>
      </c>
      <c r="K143" s="212"/>
      <c r="L143" s="217"/>
      <c r="M143" s="218"/>
      <c r="N143" s="219"/>
      <c r="O143" s="219"/>
      <c r="P143" s="220">
        <f>P144</f>
        <v>0</v>
      </c>
      <c r="Q143" s="219"/>
      <c r="R143" s="220">
        <f>R144</f>
        <v>0</v>
      </c>
      <c r="S143" s="219"/>
      <c r="T143" s="221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2" t="s">
        <v>85</v>
      </c>
      <c r="AT143" s="223" t="s">
        <v>75</v>
      </c>
      <c r="AU143" s="223" t="s">
        <v>83</v>
      </c>
      <c r="AY143" s="222" t="s">
        <v>205</v>
      </c>
      <c r="BK143" s="224">
        <f>BK144</f>
        <v>0</v>
      </c>
    </row>
    <row r="144" s="2" customFormat="1" ht="21.75" customHeight="1">
      <c r="A144" s="39"/>
      <c r="B144" s="40"/>
      <c r="C144" s="227" t="s">
        <v>252</v>
      </c>
      <c r="D144" s="227" t="s">
        <v>208</v>
      </c>
      <c r="E144" s="228" t="s">
        <v>4019</v>
      </c>
      <c r="F144" s="229" t="s">
        <v>4507</v>
      </c>
      <c r="G144" s="230" t="s">
        <v>547</v>
      </c>
      <c r="H144" s="231">
        <v>20</v>
      </c>
      <c r="I144" s="232"/>
      <c r="J144" s="233">
        <f>ROUND(I144*H144,2)</f>
        <v>0</v>
      </c>
      <c r="K144" s="229" t="s">
        <v>1</v>
      </c>
      <c r="L144" s="45"/>
      <c r="M144" s="234" t="s">
        <v>1</v>
      </c>
      <c r="N144" s="235" t="s">
        <v>41</v>
      </c>
      <c r="O144" s="92"/>
      <c r="P144" s="236">
        <f>O144*H144</f>
        <v>0</v>
      </c>
      <c r="Q144" s="236">
        <v>0</v>
      </c>
      <c r="R144" s="236">
        <f>Q144*H144</f>
        <v>0</v>
      </c>
      <c r="S144" s="236">
        <v>0</v>
      </c>
      <c r="T144" s="237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8" t="s">
        <v>303</v>
      </c>
      <c r="AT144" s="238" t="s">
        <v>208</v>
      </c>
      <c r="AU144" s="238" t="s">
        <v>85</v>
      </c>
      <c r="AY144" s="18" t="s">
        <v>205</v>
      </c>
      <c r="BE144" s="239">
        <f>IF(N144="základní",J144,0)</f>
        <v>0</v>
      </c>
      <c r="BF144" s="239">
        <f>IF(N144="snížená",J144,0)</f>
        <v>0</v>
      </c>
      <c r="BG144" s="239">
        <f>IF(N144="zákl. přenesená",J144,0)</f>
        <v>0</v>
      </c>
      <c r="BH144" s="239">
        <f>IF(N144="sníž. přenesená",J144,0)</f>
        <v>0</v>
      </c>
      <c r="BI144" s="239">
        <f>IF(N144="nulová",J144,0)</f>
        <v>0</v>
      </c>
      <c r="BJ144" s="18" t="s">
        <v>83</v>
      </c>
      <c r="BK144" s="239">
        <f>ROUND(I144*H144,2)</f>
        <v>0</v>
      </c>
      <c r="BL144" s="18" t="s">
        <v>303</v>
      </c>
      <c r="BM144" s="238" t="s">
        <v>297</v>
      </c>
    </row>
    <row r="145" s="12" customFormat="1" ht="22.8" customHeight="1">
      <c r="A145" s="12"/>
      <c r="B145" s="211"/>
      <c r="C145" s="212"/>
      <c r="D145" s="213" t="s">
        <v>75</v>
      </c>
      <c r="E145" s="225" t="s">
        <v>4021</v>
      </c>
      <c r="F145" s="225" t="s">
        <v>4022</v>
      </c>
      <c r="G145" s="212"/>
      <c r="H145" s="212"/>
      <c r="I145" s="215"/>
      <c r="J145" s="226">
        <f>BK145</f>
        <v>0</v>
      </c>
      <c r="K145" s="212"/>
      <c r="L145" s="217"/>
      <c r="M145" s="218"/>
      <c r="N145" s="219"/>
      <c r="O145" s="219"/>
      <c r="P145" s="220">
        <f>SUM(P146:P153)</f>
        <v>0</v>
      </c>
      <c r="Q145" s="219"/>
      <c r="R145" s="220">
        <f>SUM(R146:R153)</f>
        <v>0</v>
      </c>
      <c r="S145" s="219"/>
      <c r="T145" s="221">
        <f>SUM(T146:T153)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2" t="s">
        <v>85</v>
      </c>
      <c r="AT145" s="223" t="s">
        <v>75</v>
      </c>
      <c r="AU145" s="223" t="s">
        <v>83</v>
      </c>
      <c r="AY145" s="222" t="s">
        <v>205</v>
      </c>
      <c r="BK145" s="224">
        <f>SUM(BK146:BK153)</f>
        <v>0</v>
      </c>
    </row>
    <row r="146" s="2" customFormat="1" ht="16.5" customHeight="1">
      <c r="A146" s="39"/>
      <c r="B146" s="40"/>
      <c r="C146" s="227" t="s">
        <v>260</v>
      </c>
      <c r="D146" s="227" t="s">
        <v>208</v>
      </c>
      <c r="E146" s="228" t="s">
        <v>4023</v>
      </c>
      <c r="F146" s="229" t="s">
        <v>4024</v>
      </c>
      <c r="G146" s="230" t="s">
        <v>3753</v>
      </c>
      <c r="H146" s="231">
        <v>3</v>
      </c>
      <c r="I146" s="232"/>
      <c r="J146" s="233">
        <f>ROUND(I146*H146,2)</f>
        <v>0</v>
      </c>
      <c r="K146" s="229" t="s">
        <v>1</v>
      </c>
      <c r="L146" s="45"/>
      <c r="M146" s="234" t="s">
        <v>1</v>
      </c>
      <c r="N146" s="235" t="s">
        <v>41</v>
      </c>
      <c r="O146" s="92"/>
      <c r="P146" s="236">
        <f>O146*H146</f>
        <v>0</v>
      </c>
      <c r="Q146" s="236">
        <v>0</v>
      </c>
      <c r="R146" s="236">
        <f>Q146*H146</f>
        <v>0</v>
      </c>
      <c r="S146" s="236">
        <v>0</v>
      </c>
      <c r="T146" s="237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8" t="s">
        <v>303</v>
      </c>
      <c r="AT146" s="238" t="s">
        <v>208</v>
      </c>
      <c r="AU146" s="238" t="s">
        <v>85</v>
      </c>
      <c r="AY146" s="18" t="s">
        <v>205</v>
      </c>
      <c r="BE146" s="239">
        <f>IF(N146="základní",J146,0)</f>
        <v>0</v>
      </c>
      <c r="BF146" s="239">
        <f>IF(N146="snížená",J146,0)</f>
        <v>0</v>
      </c>
      <c r="BG146" s="239">
        <f>IF(N146="zákl. přenesená",J146,0)</f>
        <v>0</v>
      </c>
      <c r="BH146" s="239">
        <f>IF(N146="sníž. přenesená",J146,0)</f>
        <v>0</v>
      </c>
      <c r="BI146" s="239">
        <f>IF(N146="nulová",J146,0)</f>
        <v>0</v>
      </c>
      <c r="BJ146" s="18" t="s">
        <v>83</v>
      </c>
      <c r="BK146" s="239">
        <f>ROUND(I146*H146,2)</f>
        <v>0</v>
      </c>
      <c r="BL146" s="18" t="s">
        <v>303</v>
      </c>
      <c r="BM146" s="238" t="s">
        <v>8</v>
      </c>
    </row>
    <row r="147" s="2" customFormat="1" ht="44.25" customHeight="1">
      <c r="A147" s="39"/>
      <c r="B147" s="40"/>
      <c r="C147" s="289" t="s">
        <v>270</v>
      </c>
      <c r="D147" s="289" t="s">
        <v>386</v>
      </c>
      <c r="E147" s="290" t="s">
        <v>4508</v>
      </c>
      <c r="F147" s="291" t="s">
        <v>4509</v>
      </c>
      <c r="G147" s="292" t="s">
        <v>3753</v>
      </c>
      <c r="H147" s="293">
        <v>1</v>
      </c>
      <c r="I147" s="294"/>
      <c r="J147" s="295">
        <f>ROUND(I147*H147,2)</f>
        <v>0</v>
      </c>
      <c r="K147" s="291" t="s">
        <v>1</v>
      </c>
      <c r="L147" s="296"/>
      <c r="M147" s="297" t="s">
        <v>1</v>
      </c>
      <c r="N147" s="298" t="s">
        <v>41</v>
      </c>
      <c r="O147" s="92"/>
      <c r="P147" s="236">
        <f>O147*H147</f>
        <v>0</v>
      </c>
      <c r="Q147" s="236">
        <v>0</v>
      </c>
      <c r="R147" s="236">
        <f>Q147*H147</f>
        <v>0</v>
      </c>
      <c r="S147" s="236">
        <v>0</v>
      </c>
      <c r="T147" s="237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8" t="s">
        <v>473</v>
      </c>
      <c r="AT147" s="238" t="s">
        <v>386</v>
      </c>
      <c r="AU147" s="238" t="s">
        <v>85</v>
      </c>
      <c r="AY147" s="18" t="s">
        <v>205</v>
      </c>
      <c r="BE147" s="239">
        <f>IF(N147="základní",J147,0)</f>
        <v>0</v>
      </c>
      <c r="BF147" s="239">
        <f>IF(N147="snížená",J147,0)</f>
        <v>0</v>
      </c>
      <c r="BG147" s="239">
        <f>IF(N147="zákl. přenesená",J147,0)</f>
        <v>0</v>
      </c>
      <c r="BH147" s="239">
        <f>IF(N147="sníž. přenesená",J147,0)</f>
        <v>0</v>
      </c>
      <c r="BI147" s="239">
        <f>IF(N147="nulová",J147,0)</f>
        <v>0</v>
      </c>
      <c r="BJ147" s="18" t="s">
        <v>83</v>
      </c>
      <c r="BK147" s="239">
        <f>ROUND(I147*H147,2)</f>
        <v>0</v>
      </c>
      <c r="BL147" s="18" t="s">
        <v>303</v>
      </c>
      <c r="BM147" s="238" t="s">
        <v>333</v>
      </c>
    </row>
    <row r="148" s="2" customFormat="1" ht="21.75" customHeight="1">
      <c r="A148" s="39"/>
      <c r="B148" s="40"/>
      <c r="C148" s="289" t="s">
        <v>276</v>
      </c>
      <c r="D148" s="289" t="s">
        <v>386</v>
      </c>
      <c r="E148" s="290" t="s">
        <v>4510</v>
      </c>
      <c r="F148" s="291" t="s">
        <v>4511</v>
      </c>
      <c r="G148" s="292" t="s">
        <v>3753</v>
      </c>
      <c r="H148" s="293">
        <v>1</v>
      </c>
      <c r="I148" s="294"/>
      <c r="J148" s="295">
        <f>ROUND(I148*H148,2)</f>
        <v>0</v>
      </c>
      <c r="K148" s="291" t="s">
        <v>1</v>
      </c>
      <c r="L148" s="296"/>
      <c r="M148" s="297" t="s">
        <v>1</v>
      </c>
      <c r="N148" s="298" t="s">
        <v>41</v>
      </c>
      <c r="O148" s="92"/>
      <c r="P148" s="236">
        <f>O148*H148</f>
        <v>0</v>
      </c>
      <c r="Q148" s="236">
        <v>0</v>
      </c>
      <c r="R148" s="236">
        <f>Q148*H148</f>
        <v>0</v>
      </c>
      <c r="S148" s="236">
        <v>0</v>
      </c>
      <c r="T148" s="237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8" t="s">
        <v>473</v>
      </c>
      <c r="AT148" s="238" t="s">
        <v>386</v>
      </c>
      <c r="AU148" s="238" t="s">
        <v>85</v>
      </c>
      <c r="AY148" s="18" t="s">
        <v>205</v>
      </c>
      <c r="BE148" s="239">
        <f>IF(N148="základní",J148,0)</f>
        <v>0</v>
      </c>
      <c r="BF148" s="239">
        <f>IF(N148="snížená",J148,0)</f>
        <v>0</v>
      </c>
      <c r="BG148" s="239">
        <f>IF(N148="zákl. přenesená",J148,0)</f>
        <v>0</v>
      </c>
      <c r="BH148" s="239">
        <f>IF(N148="sníž. přenesená",J148,0)</f>
        <v>0</v>
      </c>
      <c r="BI148" s="239">
        <f>IF(N148="nulová",J148,0)</f>
        <v>0</v>
      </c>
      <c r="BJ148" s="18" t="s">
        <v>83</v>
      </c>
      <c r="BK148" s="239">
        <f>ROUND(I148*H148,2)</f>
        <v>0</v>
      </c>
      <c r="BL148" s="18" t="s">
        <v>303</v>
      </c>
      <c r="BM148" s="238" t="s">
        <v>303</v>
      </c>
    </row>
    <row r="149" s="2" customFormat="1" ht="16.5" customHeight="1">
      <c r="A149" s="39"/>
      <c r="B149" s="40"/>
      <c r="C149" s="227" t="s">
        <v>282</v>
      </c>
      <c r="D149" s="227" t="s">
        <v>208</v>
      </c>
      <c r="E149" s="228" t="s">
        <v>4512</v>
      </c>
      <c r="F149" s="229" t="s">
        <v>4513</v>
      </c>
      <c r="G149" s="230" t="s">
        <v>3683</v>
      </c>
      <c r="H149" s="231">
        <v>2</v>
      </c>
      <c r="I149" s="232"/>
      <c r="J149" s="233">
        <f>ROUND(I149*H149,2)</f>
        <v>0</v>
      </c>
      <c r="K149" s="229" t="s">
        <v>1</v>
      </c>
      <c r="L149" s="45"/>
      <c r="M149" s="234" t="s">
        <v>1</v>
      </c>
      <c r="N149" s="235" t="s">
        <v>41</v>
      </c>
      <c r="O149" s="92"/>
      <c r="P149" s="236">
        <f>O149*H149</f>
        <v>0</v>
      </c>
      <c r="Q149" s="236">
        <v>0</v>
      </c>
      <c r="R149" s="236">
        <f>Q149*H149</f>
        <v>0</v>
      </c>
      <c r="S149" s="236">
        <v>0</v>
      </c>
      <c r="T149" s="237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8" t="s">
        <v>303</v>
      </c>
      <c r="AT149" s="238" t="s">
        <v>208</v>
      </c>
      <c r="AU149" s="238" t="s">
        <v>85</v>
      </c>
      <c r="AY149" s="18" t="s">
        <v>205</v>
      </c>
      <c r="BE149" s="239">
        <f>IF(N149="základní",J149,0)</f>
        <v>0</v>
      </c>
      <c r="BF149" s="239">
        <f>IF(N149="snížená",J149,0)</f>
        <v>0</v>
      </c>
      <c r="BG149" s="239">
        <f>IF(N149="zákl. přenesená",J149,0)</f>
        <v>0</v>
      </c>
      <c r="BH149" s="239">
        <f>IF(N149="sníž. přenesená",J149,0)</f>
        <v>0</v>
      </c>
      <c r="BI149" s="239">
        <f>IF(N149="nulová",J149,0)</f>
        <v>0</v>
      </c>
      <c r="BJ149" s="18" t="s">
        <v>83</v>
      </c>
      <c r="BK149" s="239">
        <f>ROUND(I149*H149,2)</f>
        <v>0</v>
      </c>
      <c r="BL149" s="18" t="s">
        <v>303</v>
      </c>
      <c r="BM149" s="238" t="s">
        <v>365</v>
      </c>
    </row>
    <row r="150" s="2" customFormat="1" ht="21.75" customHeight="1">
      <c r="A150" s="39"/>
      <c r="B150" s="40"/>
      <c r="C150" s="289" t="s">
        <v>297</v>
      </c>
      <c r="D150" s="289" t="s">
        <v>386</v>
      </c>
      <c r="E150" s="290" t="s">
        <v>4514</v>
      </c>
      <c r="F150" s="291" t="s">
        <v>4515</v>
      </c>
      <c r="G150" s="292" t="s">
        <v>933</v>
      </c>
      <c r="H150" s="293">
        <v>1</v>
      </c>
      <c r="I150" s="294"/>
      <c r="J150" s="295">
        <f>ROUND(I150*H150,2)</f>
        <v>0</v>
      </c>
      <c r="K150" s="291" t="s">
        <v>1</v>
      </c>
      <c r="L150" s="296"/>
      <c r="M150" s="297" t="s">
        <v>1</v>
      </c>
      <c r="N150" s="298" t="s">
        <v>41</v>
      </c>
      <c r="O150" s="92"/>
      <c r="P150" s="236">
        <f>O150*H150</f>
        <v>0</v>
      </c>
      <c r="Q150" s="236">
        <v>0</v>
      </c>
      <c r="R150" s="236">
        <f>Q150*H150</f>
        <v>0</v>
      </c>
      <c r="S150" s="236">
        <v>0</v>
      </c>
      <c r="T150" s="237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8" t="s">
        <v>473</v>
      </c>
      <c r="AT150" s="238" t="s">
        <v>386</v>
      </c>
      <c r="AU150" s="238" t="s">
        <v>85</v>
      </c>
      <c r="AY150" s="18" t="s">
        <v>205</v>
      </c>
      <c r="BE150" s="239">
        <f>IF(N150="základní",J150,0)</f>
        <v>0</v>
      </c>
      <c r="BF150" s="239">
        <f>IF(N150="snížená",J150,0)</f>
        <v>0</v>
      </c>
      <c r="BG150" s="239">
        <f>IF(N150="zákl. přenesená",J150,0)</f>
        <v>0</v>
      </c>
      <c r="BH150" s="239">
        <f>IF(N150="sníž. přenesená",J150,0)</f>
        <v>0</v>
      </c>
      <c r="BI150" s="239">
        <f>IF(N150="nulová",J150,0)</f>
        <v>0</v>
      </c>
      <c r="BJ150" s="18" t="s">
        <v>83</v>
      </c>
      <c r="BK150" s="239">
        <f>ROUND(I150*H150,2)</f>
        <v>0</v>
      </c>
      <c r="BL150" s="18" t="s">
        <v>303</v>
      </c>
      <c r="BM150" s="238" t="s">
        <v>377</v>
      </c>
    </row>
    <row r="151" s="2" customFormat="1" ht="16.5" customHeight="1">
      <c r="A151" s="39"/>
      <c r="B151" s="40"/>
      <c r="C151" s="227" t="s">
        <v>305</v>
      </c>
      <c r="D151" s="227" t="s">
        <v>208</v>
      </c>
      <c r="E151" s="228" t="s">
        <v>4338</v>
      </c>
      <c r="F151" s="229" t="s">
        <v>4516</v>
      </c>
      <c r="G151" s="230" t="s">
        <v>3753</v>
      </c>
      <c r="H151" s="231">
        <v>1</v>
      </c>
      <c r="I151" s="232"/>
      <c r="J151" s="233">
        <f>ROUND(I151*H151,2)</f>
        <v>0</v>
      </c>
      <c r="K151" s="229" t="s">
        <v>1</v>
      </c>
      <c r="L151" s="45"/>
      <c r="M151" s="234" t="s">
        <v>1</v>
      </c>
      <c r="N151" s="235" t="s">
        <v>41</v>
      </c>
      <c r="O151" s="92"/>
      <c r="P151" s="236">
        <f>O151*H151</f>
        <v>0</v>
      </c>
      <c r="Q151" s="236">
        <v>0</v>
      </c>
      <c r="R151" s="236">
        <f>Q151*H151</f>
        <v>0</v>
      </c>
      <c r="S151" s="236">
        <v>0</v>
      </c>
      <c r="T151" s="237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8" t="s">
        <v>303</v>
      </c>
      <c r="AT151" s="238" t="s">
        <v>208</v>
      </c>
      <c r="AU151" s="238" t="s">
        <v>85</v>
      </c>
      <c r="AY151" s="18" t="s">
        <v>205</v>
      </c>
      <c r="BE151" s="239">
        <f>IF(N151="základní",J151,0)</f>
        <v>0</v>
      </c>
      <c r="BF151" s="239">
        <f>IF(N151="snížená",J151,0)</f>
        <v>0</v>
      </c>
      <c r="BG151" s="239">
        <f>IF(N151="zákl. přenesená",J151,0)</f>
        <v>0</v>
      </c>
      <c r="BH151" s="239">
        <f>IF(N151="sníž. přenesená",J151,0)</f>
        <v>0</v>
      </c>
      <c r="BI151" s="239">
        <f>IF(N151="nulová",J151,0)</f>
        <v>0</v>
      </c>
      <c r="BJ151" s="18" t="s">
        <v>83</v>
      </c>
      <c r="BK151" s="239">
        <f>ROUND(I151*H151,2)</f>
        <v>0</v>
      </c>
      <c r="BL151" s="18" t="s">
        <v>303</v>
      </c>
      <c r="BM151" s="238" t="s">
        <v>395</v>
      </c>
    </row>
    <row r="152" s="2" customFormat="1" ht="16.5" customHeight="1">
      <c r="A152" s="39"/>
      <c r="B152" s="40"/>
      <c r="C152" s="289" t="s">
        <v>8</v>
      </c>
      <c r="D152" s="289" t="s">
        <v>386</v>
      </c>
      <c r="E152" s="290" t="s">
        <v>4039</v>
      </c>
      <c r="F152" s="291" t="s">
        <v>4516</v>
      </c>
      <c r="G152" s="292" t="s">
        <v>3753</v>
      </c>
      <c r="H152" s="293">
        <v>1</v>
      </c>
      <c r="I152" s="294"/>
      <c r="J152" s="295">
        <f>ROUND(I152*H152,2)</f>
        <v>0</v>
      </c>
      <c r="K152" s="291" t="s">
        <v>1</v>
      </c>
      <c r="L152" s="296"/>
      <c r="M152" s="297" t="s">
        <v>1</v>
      </c>
      <c r="N152" s="298" t="s">
        <v>41</v>
      </c>
      <c r="O152" s="92"/>
      <c r="P152" s="236">
        <f>O152*H152</f>
        <v>0</v>
      </c>
      <c r="Q152" s="236">
        <v>0</v>
      </c>
      <c r="R152" s="236">
        <f>Q152*H152</f>
        <v>0</v>
      </c>
      <c r="S152" s="236">
        <v>0</v>
      </c>
      <c r="T152" s="237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8" t="s">
        <v>473</v>
      </c>
      <c r="AT152" s="238" t="s">
        <v>386</v>
      </c>
      <c r="AU152" s="238" t="s">
        <v>85</v>
      </c>
      <c r="AY152" s="18" t="s">
        <v>205</v>
      </c>
      <c r="BE152" s="239">
        <f>IF(N152="základní",J152,0)</f>
        <v>0</v>
      </c>
      <c r="BF152" s="239">
        <f>IF(N152="snížená",J152,0)</f>
        <v>0</v>
      </c>
      <c r="BG152" s="239">
        <f>IF(N152="zákl. přenesená",J152,0)</f>
        <v>0</v>
      </c>
      <c r="BH152" s="239">
        <f>IF(N152="sníž. přenesená",J152,0)</f>
        <v>0</v>
      </c>
      <c r="BI152" s="239">
        <f>IF(N152="nulová",J152,0)</f>
        <v>0</v>
      </c>
      <c r="BJ152" s="18" t="s">
        <v>83</v>
      </c>
      <c r="BK152" s="239">
        <f>ROUND(I152*H152,2)</f>
        <v>0</v>
      </c>
      <c r="BL152" s="18" t="s">
        <v>303</v>
      </c>
      <c r="BM152" s="238" t="s">
        <v>412</v>
      </c>
    </row>
    <row r="153" s="2" customFormat="1" ht="16.5" customHeight="1">
      <c r="A153" s="39"/>
      <c r="B153" s="40"/>
      <c r="C153" s="227" t="s">
        <v>250</v>
      </c>
      <c r="D153" s="227" t="s">
        <v>208</v>
      </c>
      <c r="E153" s="228" t="s">
        <v>4040</v>
      </c>
      <c r="F153" s="229" t="s">
        <v>4340</v>
      </c>
      <c r="G153" s="230" t="s">
        <v>3683</v>
      </c>
      <c r="H153" s="231">
        <v>8</v>
      </c>
      <c r="I153" s="232"/>
      <c r="J153" s="233">
        <f>ROUND(I153*H153,2)</f>
        <v>0</v>
      </c>
      <c r="K153" s="229" t="s">
        <v>1</v>
      </c>
      <c r="L153" s="45"/>
      <c r="M153" s="234" t="s">
        <v>1</v>
      </c>
      <c r="N153" s="235" t="s">
        <v>41</v>
      </c>
      <c r="O153" s="92"/>
      <c r="P153" s="236">
        <f>O153*H153</f>
        <v>0</v>
      </c>
      <c r="Q153" s="236">
        <v>0</v>
      </c>
      <c r="R153" s="236">
        <f>Q153*H153</f>
        <v>0</v>
      </c>
      <c r="S153" s="236">
        <v>0</v>
      </c>
      <c r="T153" s="237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8" t="s">
        <v>303</v>
      </c>
      <c r="AT153" s="238" t="s">
        <v>208</v>
      </c>
      <c r="AU153" s="238" t="s">
        <v>85</v>
      </c>
      <c r="AY153" s="18" t="s">
        <v>205</v>
      </c>
      <c r="BE153" s="239">
        <f>IF(N153="základní",J153,0)</f>
        <v>0</v>
      </c>
      <c r="BF153" s="239">
        <f>IF(N153="snížená",J153,0)</f>
        <v>0</v>
      </c>
      <c r="BG153" s="239">
        <f>IF(N153="zákl. přenesená",J153,0)</f>
        <v>0</v>
      </c>
      <c r="BH153" s="239">
        <f>IF(N153="sníž. přenesená",J153,0)</f>
        <v>0</v>
      </c>
      <c r="BI153" s="239">
        <f>IF(N153="nulová",J153,0)</f>
        <v>0</v>
      </c>
      <c r="BJ153" s="18" t="s">
        <v>83</v>
      </c>
      <c r="BK153" s="239">
        <f>ROUND(I153*H153,2)</f>
        <v>0</v>
      </c>
      <c r="BL153" s="18" t="s">
        <v>303</v>
      </c>
      <c r="BM153" s="238" t="s">
        <v>431</v>
      </c>
    </row>
    <row r="154" s="12" customFormat="1" ht="22.8" customHeight="1">
      <c r="A154" s="12"/>
      <c r="B154" s="211"/>
      <c r="C154" s="212"/>
      <c r="D154" s="213" t="s">
        <v>75</v>
      </c>
      <c r="E154" s="225" t="s">
        <v>4042</v>
      </c>
      <c r="F154" s="225" t="s">
        <v>4043</v>
      </c>
      <c r="G154" s="212"/>
      <c r="H154" s="212"/>
      <c r="I154" s="215"/>
      <c r="J154" s="226">
        <f>BK154</f>
        <v>0</v>
      </c>
      <c r="K154" s="212"/>
      <c r="L154" s="217"/>
      <c r="M154" s="218"/>
      <c r="N154" s="219"/>
      <c r="O154" s="219"/>
      <c r="P154" s="220">
        <f>SUM(P155:P162)</f>
        <v>0</v>
      </c>
      <c r="Q154" s="219"/>
      <c r="R154" s="220">
        <f>SUM(R155:R162)</f>
        <v>0</v>
      </c>
      <c r="S154" s="219"/>
      <c r="T154" s="221">
        <f>SUM(T155:T162)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2" t="s">
        <v>85</v>
      </c>
      <c r="AT154" s="223" t="s">
        <v>75</v>
      </c>
      <c r="AU154" s="223" t="s">
        <v>83</v>
      </c>
      <c r="AY154" s="222" t="s">
        <v>205</v>
      </c>
      <c r="BK154" s="224">
        <f>SUM(BK155:BK162)</f>
        <v>0</v>
      </c>
    </row>
    <row r="155" s="2" customFormat="1" ht="16.5" customHeight="1">
      <c r="A155" s="39"/>
      <c r="B155" s="40"/>
      <c r="C155" s="227" t="s">
        <v>333</v>
      </c>
      <c r="D155" s="227" t="s">
        <v>208</v>
      </c>
      <c r="E155" s="228" t="s">
        <v>4381</v>
      </c>
      <c r="F155" s="229" t="s">
        <v>4081</v>
      </c>
      <c r="G155" s="230" t="s">
        <v>255</v>
      </c>
      <c r="H155" s="231">
        <v>70</v>
      </c>
      <c r="I155" s="232"/>
      <c r="J155" s="233">
        <f>ROUND(I155*H155,2)</f>
        <v>0</v>
      </c>
      <c r="K155" s="229" t="s">
        <v>1</v>
      </c>
      <c r="L155" s="45"/>
      <c r="M155" s="234" t="s">
        <v>1</v>
      </c>
      <c r="N155" s="235" t="s">
        <v>41</v>
      </c>
      <c r="O155" s="92"/>
      <c r="P155" s="236">
        <f>O155*H155</f>
        <v>0</v>
      </c>
      <c r="Q155" s="236">
        <v>0</v>
      </c>
      <c r="R155" s="236">
        <f>Q155*H155</f>
        <v>0</v>
      </c>
      <c r="S155" s="236">
        <v>0</v>
      </c>
      <c r="T155" s="237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8" t="s">
        <v>303</v>
      </c>
      <c r="AT155" s="238" t="s">
        <v>208</v>
      </c>
      <c r="AU155" s="238" t="s">
        <v>85</v>
      </c>
      <c r="AY155" s="18" t="s">
        <v>205</v>
      </c>
      <c r="BE155" s="239">
        <f>IF(N155="základní",J155,0)</f>
        <v>0</v>
      </c>
      <c r="BF155" s="239">
        <f>IF(N155="snížená",J155,0)</f>
        <v>0</v>
      </c>
      <c r="BG155" s="239">
        <f>IF(N155="zákl. přenesená",J155,0)</f>
        <v>0</v>
      </c>
      <c r="BH155" s="239">
        <f>IF(N155="sníž. přenesená",J155,0)</f>
        <v>0</v>
      </c>
      <c r="BI155" s="239">
        <f>IF(N155="nulová",J155,0)</f>
        <v>0</v>
      </c>
      <c r="BJ155" s="18" t="s">
        <v>83</v>
      </c>
      <c r="BK155" s="239">
        <f>ROUND(I155*H155,2)</f>
        <v>0</v>
      </c>
      <c r="BL155" s="18" t="s">
        <v>303</v>
      </c>
      <c r="BM155" s="238" t="s">
        <v>444</v>
      </c>
    </row>
    <row r="156" s="2" customFormat="1" ht="16.5" customHeight="1">
      <c r="A156" s="39"/>
      <c r="B156" s="40"/>
      <c r="C156" s="289" t="s">
        <v>341</v>
      </c>
      <c r="D156" s="289" t="s">
        <v>386</v>
      </c>
      <c r="E156" s="290" t="s">
        <v>4382</v>
      </c>
      <c r="F156" s="291" t="s">
        <v>4081</v>
      </c>
      <c r="G156" s="292" t="s">
        <v>255</v>
      </c>
      <c r="H156" s="293">
        <v>70</v>
      </c>
      <c r="I156" s="294"/>
      <c r="J156" s="295">
        <f>ROUND(I156*H156,2)</f>
        <v>0</v>
      </c>
      <c r="K156" s="291" t="s">
        <v>1</v>
      </c>
      <c r="L156" s="296"/>
      <c r="M156" s="297" t="s">
        <v>1</v>
      </c>
      <c r="N156" s="298" t="s">
        <v>41</v>
      </c>
      <c r="O156" s="92"/>
      <c r="P156" s="236">
        <f>O156*H156</f>
        <v>0</v>
      </c>
      <c r="Q156" s="236">
        <v>0</v>
      </c>
      <c r="R156" s="236">
        <f>Q156*H156</f>
        <v>0</v>
      </c>
      <c r="S156" s="236">
        <v>0</v>
      </c>
      <c r="T156" s="237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8" t="s">
        <v>473</v>
      </c>
      <c r="AT156" s="238" t="s">
        <v>386</v>
      </c>
      <c r="AU156" s="238" t="s">
        <v>85</v>
      </c>
      <c r="AY156" s="18" t="s">
        <v>205</v>
      </c>
      <c r="BE156" s="239">
        <f>IF(N156="základní",J156,0)</f>
        <v>0</v>
      </c>
      <c r="BF156" s="239">
        <f>IF(N156="snížená",J156,0)</f>
        <v>0</v>
      </c>
      <c r="BG156" s="239">
        <f>IF(N156="zákl. přenesená",J156,0)</f>
        <v>0</v>
      </c>
      <c r="BH156" s="239">
        <f>IF(N156="sníž. přenesená",J156,0)</f>
        <v>0</v>
      </c>
      <c r="BI156" s="239">
        <f>IF(N156="nulová",J156,0)</f>
        <v>0</v>
      </c>
      <c r="BJ156" s="18" t="s">
        <v>83</v>
      </c>
      <c r="BK156" s="239">
        <f>ROUND(I156*H156,2)</f>
        <v>0</v>
      </c>
      <c r="BL156" s="18" t="s">
        <v>303</v>
      </c>
      <c r="BM156" s="238" t="s">
        <v>460</v>
      </c>
    </row>
    <row r="157" s="2" customFormat="1" ht="24.15" customHeight="1">
      <c r="A157" s="39"/>
      <c r="B157" s="40"/>
      <c r="C157" s="227" t="s">
        <v>303</v>
      </c>
      <c r="D157" s="227" t="s">
        <v>208</v>
      </c>
      <c r="E157" s="228" t="s">
        <v>4517</v>
      </c>
      <c r="F157" s="229" t="s">
        <v>4518</v>
      </c>
      <c r="G157" s="230" t="s">
        <v>255</v>
      </c>
      <c r="H157" s="231">
        <v>200</v>
      </c>
      <c r="I157" s="232"/>
      <c r="J157" s="233">
        <f>ROUND(I157*H157,2)</f>
        <v>0</v>
      </c>
      <c r="K157" s="229" t="s">
        <v>1</v>
      </c>
      <c r="L157" s="45"/>
      <c r="M157" s="234" t="s">
        <v>1</v>
      </c>
      <c r="N157" s="235" t="s">
        <v>41</v>
      </c>
      <c r="O157" s="92"/>
      <c r="P157" s="236">
        <f>O157*H157</f>
        <v>0</v>
      </c>
      <c r="Q157" s="236">
        <v>0</v>
      </c>
      <c r="R157" s="236">
        <f>Q157*H157</f>
        <v>0</v>
      </c>
      <c r="S157" s="236">
        <v>0</v>
      </c>
      <c r="T157" s="237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8" t="s">
        <v>303</v>
      </c>
      <c r="AT157" s="238" t="s">
        <v>208</v>
      </c>
      <c r="AU157" s="238" t="s">
        <v>85</v>
      </c>
      <c r="AY157" s="18" t="s">
        <v>205</v>
      </c>
      <c r="BE157" s="239">
        <f>IF(N157="základní",J157,0)</f>
        <v>0</v>
      </c>
      <c r="BF157" s="239">
        <f>IF(N157="snížená",J157,0)</f>
        <v>0</v>
      </c>
      <c r="BG157" s="239">
        <f>IF(N157="zákl. přenesená",J157,0)</f>
        <v>0</v>
      </c>
      <c r="BH157" s="239">
        <f>IF(N157="sníž. přenesená",J157,0)</f>
        <v>0</v>
      </c>
      <c r="BI157" s="239">
        <f>IF(N157="nulová",J157,0)</f>
        <v>0</v>
      </c>
      <c r="BJ157" s="18" t="s">
        <v>83</v>
      </c>
      <c r="BK157" s="239">
        <f>ROUND(I157*H157,2)</f>
        <v>0</v>
      </c>
      <c r="BL157" s="18" t="s">
        <v>303</v>
      </c>
      <c r="BM157" s="238" t="s">
        <v>473</v>
      </c>
    </row>
    <row r="158" s="2" customFormat="1" ht="16.5" customHeight="1">
      <c r="A158" s="39"/>
      <c r="B158" s="40"/>
      <c r="C158" s="289" t="s">
        <v>353</v>
      </c>
      <c r="D158" s="289" t="s">
        <v>386</v>
      </c>
      <c r="E158" s="290" t="s">
        <v>4519</v>
      </c>
      <c r="F158" s="291" t="s">
        <v>4520</v>
      </c>
      <c r="G158" s="292" t="s">
        <v>255</v>
      </c>
      <c r="H158" s="293">
        <v>200</v>
      </c>
      <c r="I158" s="294"/>
      <c r="J158" s="295">
        <f>ROUND(I158*H158,2)</f>
        <v>0</v>
      </c>
      <c r="K158" s="291" t="s">
        <v>1</v>
      </c>
      <c r="L158" s="296"/>
      <c r="M158" s="297" t="s">
        <v>1</v>
      </c>
      <c r="N158" s="298" t="s">
        <v>41</v>
      </c>
      <c r="O158" s="92"/>
      <c r="P158" s="236">
        <f>O158*H158</f>
        <v>0</v>
      </c>
      <c r="Q158" s="236">
        <v>0</v>
      </c>
      <c r="R158" s="236">
        <f>Q158*H158</f>
        <v>0</v>
      </c>
      <c r="S158" s="236">
        <v>0</v>
      </c>
      <c r="T158" s="237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8" t="s">
        <v>473</v>
      </c>
      <c r="AT158" s="238" t="s">
        <v>386</v>
      </c>
      <c r="AU158" s="238" t="s">
        <v>85</v>
      </c>
      <c r="AY158" s="18" t="s">
        <v>205</v>
      </c>
      <c r="BE158" s="239">
        <f>IF(N158="základní",J158,0)</f>
        <v>0</v>
      </c>
      <c r="BF158" s="239">
        <f>IF(N158="snížená",J158,0)</f>
        <v>0</v>
      </c>
      <c r="BG158" s="239">
        <f>IF(N158="zákl. přenesená",J158,0)</f>
        <v>0</v>
      </c>
      <c r="BH158" s="239">
        <f>IF(N158="sníž. přenesená",J158,0)</f>
        <v>0</v>
      </c>
      <c r="BI158" s="239">
        <f>IF(N158="nulová",J158,0)</f>
        <v>0</v>
      </c>
      <c r="BJ158" s="18" t="s">
        <v>83</v>
      </c>
      <c r="BK158" s="239">
        <f>ROUND(I158*H158,2)</f>
        <v>0</v>
      </c>
      <c r="BL158" s="18" t="s">
        <v>303</v>
      </c>
      <c r="BM158" s="238" t="s">
        <v>489</v>
      </c>
    </row>
    <row r="159" s="2" customFormat="1" ht="24.15" customHeight="1">
      <c r="A159" s="39"/>
      <c r="B159" s="40"/>
      <c r="C159" s="227" t="s">
        <v>365</v>
      </c>
      <c r="D159" s="227" t="s">
        <v>208</v>
      </c>
      <c r="E159" s="228" t="s">
        <v>4521</v>
      </c>
      <c r="F159" s="229" t="s">
        <v>4053</v>
      </c>
      <c r="G159" s="230" t="s">
        <v>255</v>
      </c>
      <c r="H159" s="231">
        <v>100</v>
      </c>
      <c r="I159" s="232"/>
      <c r="J159" s="233">
        <f>ROUND(I159*H159,2)</f>
        <v>0</v>
      </c>
      <c r="K159" s="229" t="s">
        <v>1</v>
      </c>
      <c r="L159" s="45"/>
      <c r="M159" s="234" t="s">
        <v>1</v>
      </c>
      <c r="N159" s="235" t="s">
        <v>41</v>
      </c>
      <c r="O159" s="92"/>
      <c r="P159" s="236">
        <f>O159*H159</f>
        <v>0</v>
      </c>
      <c r="Q159" s="236">
        <v>0</v>
      </c>
      <c r="R159" s="236">
        <f>Q159*H159</f>
        <v>0</v>
      </c>
      <c r="S159" s="236">
        <v>0</v>
      </c>
      <c r="T159" s="237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8" t="s">
        <v>303</v>
      </c>
      <c r="AT159" s="238" t="s">
        <v>208</v>
      </c>
      <c r="AU159" s="238" t="s">
        <v>85</v>
      </c>
      <c r="AY159" s="18" t="s">
        <v>205</v>
      </c>
      <c r="BE159" s="239">
        <f>IF(N159="základní",J159,0)</f>
        <v>0</v>
      </c>
      <c r="BF159" s="239">
        <f>IF(N159="snížená",J159,0)</f>
        <v>0</v>
      </c>
      <c r="BG159" s="239">
        <f>IF(N159="zákl. přenesená",J159,0)</f>
        <v>0</v>
      </c>
      <c r="BH159" s="239">
        <f>IF(N159="sníž. přenesená",J159,0)</f>
        <v>0</v>
      </c>
      <c r="BI159" s="239">
        <f>IF(N159="nulová",J159,0)</f>
        <v>0</v>
      </c>
      <c r="BJ159" s="18" t="s">
        <v>83</v>
      </c>
      <c r="BK159" s="239">
        <f>ROUND(I159*H159,2)</f>
        <v>0</v>
      </c>
      <c r="BL159" s="18" t="s">
        <v>303</v>
      </c>
      <c r="BM159" s="238" t="s">
        <v>502</v>
      </c>
    </row>
    <row r="160" s="2" customFormat="1" ht="16.5" customHeight="1">
      <c r="A160" s="39"/>
      <c r="B160" s="40"/>
      <c r="C160" s="289" t="s">
        <v>372</v>
      </c>
      <c r="D160" s="289" t="s">
        <v>386</v>
      </c>
      <c r="E160" s="290" t="s">
        <v>4522</v>
      </c>
      <c r="F160" s="291" t="s">
        <v>4523</v>
      </c>
      <c r="G160" s="292" t="s">
        <v>255</v>
      </c>
      <c r="H160" s="293">
        <v>100</v>
      </c>
      <c r="I160" s="294"/>
      <c r="J160" s="295">
        <f>ROUND(I160*H160,2)</f>
        <v>0</v>
      </c>
      <c r="K160" s="291" t="s">
        <v>1</v>
      </c>
      <c r="L160" s="296"/>
      <c r="M160" s="297" t="s">
        <v>1</v>
      </c>
      <c r="N160" s="298" t="s">
        <v>41</v>
      </c>
      <c r="O160" s="92"/>
      <c r="P160" s="236">
        <f>O160*H160</f>
        <v>0</v>
      </c>
      <c r="Q160" s="236">
        <v>0</v>
      </c>
      <c r="R160" s="236">
        <f>Q160*H160</f>
        <v>0</v>
      </c>
      <c r="S160" s="236">
        <v>0</v>
      </c>
      <c r="T160" s="237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8" t="s">
        <v>473</v>
      </c>
      <c r="AT160" s="238" t="s">
        <v>386</v>
      </c>
      <c r="AU160" s="238" t="s">
        <v>85</v>
      </c>
      <c r="AY160" s="18" t="s">
        <v>205</v>
      </c>
      <c r="BE160" s="239">
        <f>IF(N160="základní",J160,0)</f>
        <v>0</v>
      </c>
      <c r="BF160" s="239">
        <f>IF(N160="snížená",J160,0)</f>
        <v>0</v>
      </c>
      <c r="BG160" s="239">
        <f>IF(N160="zákl. přenesená",J160,0)</f>
        <v>0</v>
      </c>
      <c r="BH160" s="239">
        <f>IF(N160="sníž. přenesená",J160,0)</f>
        <v>0</v>
      </c>
      <c r="BI160" s="239">
        <f>IF(N160="nulová",J160,0)</f>
        <v>0</v>
      </c>
      <c r="BJ160" s="18" t="s">
        <v>83</v>
      </c>
      <c r="BK160" s="239">
        <f>ROUND(I160*H160,2)</f>
        <v>0</v>
      </c>
      <c r="BL160" s="18" t="s">
        <v>303</v>
      </c>
      <c r="BM160" s="238" t="s">
        <v>525</v>
      </c>
    </row>
    <row r="161" s="2" customFormat="1" ht="16.5" customHeight="1">
      <c r="A161" s="39"/>
      <c r="B161" s="40"/>
      <c r="C161" s="227" t="s">
        <v>377</v>
      </c>
      <c r="D161" s="227" t="s">
        <v>208</v>
      </c>
      <c r="E161" s="228" t="s">
        <v>4384</v>
      </c>
      <c r="F161" s="229" t="s">
        <v>4084</v>
      </c>
      <c r="G161" s="230" t="s">
        <v>255</v>
      </c>
      <c r="H161" s="231">
        <v>6</v>
      </c>
      <c r="I161" s="232"/>
      <c r="J161" s="233">
        <f>ROUND(I161*H161,2)</f>
        <v>0</v>
      </c>
      <c r="K161" s="229" t="s">
        <v>1</v>
      </c>
      <c r="L161" s="45"/>
      <c r="M161" s="234" t="s">
        <v>1</v>
      </c>
      <c r="N161" s="235" t="s">
        <v>41</v>
      </c>
      <c r="O161" s="92"/>
      <c r="P161" s="236">
        <f>O161*H161</f>
        <v>0</v>
      </c>
      <c r="Q161" s="236">
        <v>0</v>
      </c>
      <c r="R161" s="236">
        <f>Q161*H161</f>
        <v>0</v>
      </c>
      <c r="S161" s="236">
        <v>0</v>
      </c>
      <c r="T161" s="237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8" t="s">
        <v>303</v>
      </c>
      <c r="AT161" s="238" t="s">
        <v>208</v>
      </c>
      <c r="AU161" s="238" t="s">
        <v>85</v>
      </c>
      <c r="AY161" s="18" t="s">
        <v>205</v>
      </c>
      <c r="BE161" s="239">
        <f>IF(N161="základní",J161,0)</f>
        <v>0</v>
      </c>
      <c r="BF161" s="239">
        <f>IF(N161="snížená",J161,0)</f>
        <v>0</v>
      </c>
      <c r="BG161" s="239">
        <f>IF(N161="zákl. přenesená",J161,0)</f>
        <v>0</v>
      </c>
      <c r="BH161" s="239">
        <f>IF(N161="sníž. přenesená",J161,0)</f>
        <v>0</v>
      </c>
      <c r="BI161" s="239">
        <f>IF(N161="nulová",J161,0)</f>
        <v>0</v>
      </c>
      <c r="BJ161" s="18" t="s">
        <v>83</v>
      </c>
      <c r="BK161" s="239">
        <f>ROUND(I161*H161,2)</f>
        <v>0</v>
      </c>
      <c r="BL161" s="18" t="s">
        <v>303</v>
      </c>
      <c r="BM161" s="238" t="s">
        <v>537</v>
      </c>
    </row>
    <row r="162" s="2" customFormat="1" ht="16.5" customHeight="1">
      <c r="A162" s="39"/>
      <c r="B162" s="40"/>
      <c r="C162" s="289" t="s">
        <v>7</v>
      </c>
      <c r="D162" s="289" t="s">
        <v>386</v>
      </c>
      <c r="E162" s="290" t="s">
        <v>4385</v>
      </c>
      <c r="F162" s="291" t="s">
        <v>4084</v>
      </c>
      <c r="G162" s="292" t="s">
        <v>255</v>
      </c>
      <c r="H162" s="293">
        <v>6</v>
      </c>
      <c r="I162" s="294"/>
      <c r="J162" s="295">
        <f>ROUND(I162*H162,2)</f>
        <v>0</v>
      </c>
      <c r="K162" s="291" t="s">
        <v>1</v>
      </c>
      <c r="L162" s="296"/>
      <c r="M162" s="297" t="s">
        <v>1</v>
      </c>
      <c r="N162" s="298" t="s">
        <v>41</v>
      </c>
      <c r="O162" s="92"/>
      <c r="P162" s="236">
        <f>O162*H162</f>
        <v>0</v>
      </c>
      <c r="Q162" s="236">
        <v>0</v>
      </c>
      <c r="R162" s="236">
        <f>Q162*H162</f>
        <v>0</v>
      </c>
      <c r="S162" s="236">
        <v>0</v>
      </c>
      <c r="T162" s="237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8" t="s">
        <v>473</v>
      </c>
      <c r="AT162" s="238" t="s">
        <v>386</v>
      </c>
      <c r="AU162" s="238" t="s">
        <v>85</v>
      </c>
      <c r="AY162" s="18" t="s">
        <v>205</v>
      </c>
      <c r="BE162" s="239">
        <f>IF(N162="základní",J162,0)</f>
        <v>0</v>
      </c>
      <c r="BF162" s="239">
        <f>IF(N162="snížená",J162,0)</f>
        <v>0</v>
      </c>
      <c r="BG162" s="239">
        <f>IF(N162="zákl. přenesená",J162,0)</f>
        <v>0</v>
      </c>
      <c r="BH162" s="239">
        <f>IF(N162="sníž. přenesená",J162,0)</f>
        <v>0</v>
      </c>
      <c r="BI162" s="239">
        <f>IF(N162="nulová",J162,0)</f>
        <v>0</v>
      </c>
      <c r="BJ162" s="18" t="s">
        <v>83</v>
      </c>
      <c r="BK162" s="239">
        <f>ROUND(I162*H162,2)</f>
        <v>0</v>
      </c>
      <c r="BL162" s="18" t="s">
        <v>303</v>
      </c>
      <c r="BM162" s="238" t="s">
        <v>550</v>
      </c>
    </row>
    <row r="163" s="12" customFormat="1" ht="22.8" customHeight="1">
      <c r="A163" s="12"/>
      <c r="B163" s="211"/>
      <c r="C163" s="212"/>
      <c r="D163" s="213" t="s">
        <v>75</v>
      </c>
      <c r="E163" s="225" t="s">
        <v>4093</v>
      </c>
      <c r="F163" s="225" t="s">
        <v>4094</v>
      </c>
      <c r="G163" s="212"/>
      <c r="H163" s="212"/>
      <c r="I163" s="215"/>
      <c r="J163" s="226">
        <f>BK163</f>
        <v>0</v>
      </c>
      <c r="K163" s="212"/>
      <c r="L163" s="217"/>
      <c r="M163" s="218"/>
      <c r="N163" s="219"/>
      <c r="O163" s="219"/>
      <c r="P163" s="220">
        <f>SUM(P164:P168)</f>
        <v>0</v>
      </c>
      <c r="Q163" s="219"/>
      <c r="R163" s="220">
        <f>SUM(R164:R168)</f>
        <v>0</v>
      </c>
      <c r="S163" s="219"/>
      <c r="T163" s="221">
        <f>SUM(T164:T168)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2" t="s">
        <v>85</v>
      </c>
      <c r="AT163" s="223" t="s">
        <v>75</v>
      </c>
      <c r="AU163" s="223" t="s">
        <v>83</v>
      </c>
      <c r="AY163" s="222" t="s">
        <v>205</v>
      </c>
      <c r="BK163" s="224">
        <f>SUM(BK164:BK168)</f>
        <v>0</v>
      </c>
    </row>
    <row r="164" s="2" customFormat="1" ht="24.15" customHeight="1">
      <c r="A164" s="39"/>
      <c r="B164" s="40"/>
      <c r="C164" s="227" t="s">
        <v>395</v>
      </c>
      <c r="D164" s="227" t="s">
        <v>208</v>
      </c>
      <c r="E164" s="228" t="s">
        <v>4107</v>
      </c>
      <c r="F164" s="229" t="s">
        <v>4108</v>
      </c>
      <c r="G164" s="230" t="s">
        <v>255</v>
      </c>
      <c r="H164" s="231">
        <v>1463</v>
      </c>
      <c r="I164" s="232"/>
      <c r="J164" s="233">
        <f>ROUND(I164*H164,2)</f>
        <v>0</v>
      </c>
      <c r="K164" s="229" t="s">
        <v>1</v>
      </c>
      <c r="L164" s="45"/>
      <c r="M164" s="234" t="s">
        <v>1</v>
      </c>
      <c r="N164" s="235" t="s">
        <v>41</v>
      </c>
      <c r="O164" s="92"/>
      <c r="P164" s="236">
        <f>O164*H164</f>
        <v>0</v>
      </c>
      <c r="Q164" s="236">
        <v>0</v>
      </c>
      <c r="R164" s="236">
        <f>Q164*H164</f>
        <v>0</v>
      </c>
      <c r="S164" s="236">
        <v>0</v>
      </c>
      <c r="T164" s="237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8" t="s">
        <v>303</v>
      </c>
      <c r="AT164" s="238" t="s">
        <v>208</v>
      </c>
      <c r="AU164" s="238" t="s">
        <v>85</v>
      </c>
      <c r="AY164" s="18" t="s">
        <v>205</v>
      </c>
      <c r="BE164" s="239">
        <f>IF(N164="základní",J164,0)</f>
        <v>0</v>
      </c>
      <c r="BF164" s="239">
        <f>IF(N164="snížená",J164,0)</f>
        <v>0</v>
      </c>
      <c r="BG164" s="239">
        <f>IF(N164="zákl. přenesená",J164,0)</f>
        <v>0</v>
      </c>
      <c r="BH164" s="239">
        <f>IF(N164="sníž. přenesená",J164,0)</f>
        <v>0</v>
      </c>
      <c r="BI164" s="239">
        <f>IF(N164="nulová",J164,0)</f>
        <v>0</v>
      </c>
      <c r="BJ164" s="18" t="s">
        <v>83</v>
      </c>
      <c r="BK164" s="239">
        <f>ROUND(I164*H164,2)</f>
        <v>0</v>
      </c>
      <c r="BL164" s="18" t="s">
        <v>303</v>
      </c>
      <c r="BM164" s="238" t="s">
        <v>561</v>
      </c>
    </row>
    <row r="165" s="2" customFormat="1" ht="16.5" customHeight="1">
      <c r="A165" s="39"/>
      <c r="B165" s="40"/>
      <c r="C165" s="289" t="s">
        <v>405</v>
      </c>
      <c r="D165" s="289" t="s">
        <v>386</v>
      </c>
      <c r="E165" s="290" t="s">
        <v>4524</v>
      </c>
      <c r="F165" s="291" t="s">
        <v>4525</v>
      </c>
      <c r="G165" s="292" t="s">
        <v>255</v>
      </c>
      <c r="H165" s="293">
        <v>1420</v>
      </c>
      <c r="I165" s="294"/>
      <c r="J165" s="295">
        <f>ROUND(I165*H165,2)</f>
        <v>0</v>
      </c>
      <c r="K165" s="291" t="s">
        <v>1</v>
      </c>
      <c r="L165" s="296"/>
      <c r="M165" s="297" t="s">
        <v>1</v>
      </c>
      <c r="N165" s="298" t="s">
        <v>41</v>
      </c>
      <c r="O165" s="92"/>
      <c r="P165" s="236">
        <f>O165*H165</f>
        <v>0</v>
      </c>
      <c r="Q165" s="236">
        <v>0</v>
      </c>
      <c r="R165" s="236">
        <f>Q165*H165</f>
        <v>0</v>
      </c>
      <c r="S165" s="236">
        <v>0</v>
      </c>
      <c r="T165" s="237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8" t="s">
        <v>473</v>
      </c>
      <c r="AT165" s="238" t="s">
        <v>386</v>
      </c>
      <c r="AU165" s="238" t="s">
        <v>85</v>
      </c>
      <c r="AY165" s="18" t="s">
        <v>205</v>
      </c>
      <c r="BE165" s="239">
        <f>IF(N165="základní",J165,0)</f>
        <v>0</v>
      </c>
      <c r="BF165" s="239">
        <f>IF(N165="snížená",J165,0)</f>
        <v>0</v>
      </c>
      <c r="BG165" s="239">
        <f>IF(N165="zákl. přenesená",J165,0)</f>
        <v>0</v>
      </c>
      <c r="BH165" s="239">
        <f>IF(N165="sníž. přenesená",J165,0)</f>
        <v>0</v>
      </c>
      <c r="BI165" s="239">
        <f>IF(N165="nulová",J165,0)</f>
        <v>0</v>
      </c>
      <c r="BJ165" s="18" t="s">
        <v>83</v>
      </c>
      <c r="BK165" s="239">
        <f>ROUND(I165*H165,2)</f>
        <v>0</v>
      </c>
      <c r="BL165" s="18" t="s">
        <v>303</v>
      </c>
      <c r="BM165" s="238" t="s">
        <v>572</v>
      </c>
    </row>
    <row r="166" s="2" customFormat="1" ht="16.5" customHeight="1">
      <c r="A166" s="39"/>
      <c r="B166" s="40"/>
      <c r="C166" s="289" t="s">
        <v>412</v>
      </c>
      <c r="D166" s="289" t="s">
        <v>386</v>
      </c>
      <c r="E166" s="290" t="s">
        <v>4526</v>
      </c>
      <c r="F166" s="291" t="s">
        <v>4527</v>
      </c>
      <c r="G166" s="292" t="s">
        <v>255</v>
      </c>
      <c r="H166" s="293">
        <v>43</v>
      </c>
      <c r="I166" s="294"/>
      <c r="J166" s="295">
        <f>ROUND(I166*H166,2)</f>
        <v>0</v>
      </c>
      <c r="K166" s="291" t="s">
        <v>1</v>
      </c>
      <c r="L166" s="296"/>
      <c r="M166" s="297" t="s">
        <v>1</v>
      </c>
      <c r="N166" s="298" t="s">
        <v>41</v>
      </c>
      <c r="O166" s="92"/>
      <c r="P166" s="236">
        <f>O166*H166</f>
        <v>0</v>
      </c>
      <c r="Q166" s="236">
        <v>0</v>
      </c>
      <c r="R166" s="236">
        <f>Q166*H166</f>
        <v>0</v>
      </c>
      <c r="S166" s="236">
        <v>0</v>
      </c>
      <c r="T166" s="237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8" t="s">
        <v>473</v>
      </c>
      <c r="AT166" s="238" t="s">
        <v>386</v>
      </c>
      <c r="AU166" s="238" t="s">
        <v>85</v>
      </c>
      <c r="AY166" s="18" t="s">
        <v>205</v>
      </c>
      <c r="BE166" s="239">
        <f>IF(N166="základní",J166,0)</f>
        <v>0</v>
      </c>
      <c r="BF166" s="239">
        <f>IF(N166="snížená",J166,0)</f>
        <v>0</v>
      </c>
      <c r="BG166" s="239">
        <f>IF(N166="zákl. přenesená",J166,0)</f>
        <v>0</v>
      </c>
      <c r="BH166" s="239">
        <f>IF(N166="sníž. přenesená",J166,0)</f>
        <v>0</v>
      </c>
      <c r="BI166" s="239">
        <f>IF(N166="nulová",J166,0)</f>
        <v>0</v>
      </c>
      <c r="BJ166" s="18" t="s">
        <v>83</v>
      </c>
      <c r="BK166" s="239">
        <f>ROUND(I166*H166,2)</f>
        <v>0</v>
      </c>
      <c r="BL166" s="18" t="s">
        <v>303</v>
      </c>
      <c r="BM166" s="238" t="s">
        <v>581</v>
      </c>
    </row>
    <row r="167" s="2" customFormat="1" ht="24.15" customHeight="1">
      <c r="A167" s="39"/>
      <c r="B167" s="40"/>
      <c r="C167" s="227" t="s">
        <v>425</v>
      </c>
      <c r="D167" s="227" t="s">
        <v>208</v>
      </c>
      <c r="E167" s="228" t="s">
        <v>4528</v>
      </c>
      <c r="F167" s="229" t="s">
        <v>4118</v>
      </c>
      <c r="G167" s="230" t="s">
        <v>255</v>
      </c>
      <c r="H167" s="231">
        <v>0</v>
      </c>
      <c r="I167" s="232"/>
      <c r="J167" s="233">
        <f>ROUND(I167*H167,2)</f>
        <v>0</v>
      </c>
      <c r="K167" s="229" t="s">
        <v>1</v>
      </c>
      <c r="L167" s="45"/>
      <c r="M167" s="234" t="s">
        <v>1</v>
      </c>
      <c r="N167" s="235" t="s">
        <v>41</v>
      </c>
      <c r="O167" s="92"/>
      <c r="P167" s="236">
        <f>O167*H167</f>
        <v>0</v>
      </c>
      <c r="Q167" s="236">
        <v>0</v>
      </c>
      <c r="R167" s="236">
        <f>Q167*H167</f>
        <v>0</v>
      </c>
      <c r="S167" s="236">
        <v>0</v>
      </c>
      <c r="T167" s="237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8" t="s">
        <v>303</v>
      </c>
      <c r="AT167" s="238" t="s">
        <v>208</v>
      </c>
      <c r="AU167" s="238" t="s">
        <v>85</v>
      </c>
      <c r="AY167" s="18" t="s">
        <v>205</v>
      </c>
      <c r="BE167" s="239">
        <f>IF(N167="základní",J167,0)</f>
        <v>0</v>
      </c>
      <c r="BF167" s="239">
        <f>IF(N167="snížená",J167,0)</f>
        <v>0</v>
      </c>
      <c r="BG167" s="239">
        <f>IF(N167="zákl. přenesená",J167,0)</f>
        <v>0</v>
      </c>
      <c r="BH167" s="239">
        <f>IF(N167="sníž. přenesená",J167,0)</f>
        <v>0</v>
      </c>
      <c r="BI167" s="239">
        <f>IF(N167="nulová",J167,0)</f>
        <v>0</v>
      </c>
      <c r="BJ167" s="18" t="s">
        <v>83</v>
      </c>
      <c r="BK167" s="239">
        <f>ROUND(I167*H167,2)</f>
        <v>0</v>
      </c>
      <c r="BL167" s="18" t="s">
        <v>303</v>
      </c>
      <c r="BM167" s="238" t="s">
        <v>590</v>
      </c>
    </row>
    <row r="168" s="2" customFormat="1" ht="21.75" customHeight="1">
      <c r="A168" s="39"/>
      <c r="B168" s="40"/>
      <c r="C168" s="289" t="s">
        <v>431</v>
      </c>
      <c r="D168" s="289" t="s">
        <v>386</v>
      </c>
      <c r="E168" s="290" t="s">
        <v>4529</v>
      </c>
      <c r="F168" s="291" t="s">
        <v>4530</v>
      </c>
      <c r="G168" s="292" t="s">
        <v>255</v>
      </c>
      <c r="H168" s="293">
        <v>70</v>
      </c>
      <c r="I168" s="294"/>
      <c r="J168" s="295">
        <f>ROUND(I168*H168,2)</f>
        <v>0</v>
      </c>
      <c r="K168" s="291" t="s">
        <v>1</v>
      </c>
      <c r="L168" s="296"/>
      <c r="M168" s="297" t="s">
        <v>1</v>
      </c>
      <c r="N168" s="298" t="s">
        <v>41</v>
      </c>
      <c r="O168" s="92"/>
      <c r="P168" s="236">
        <f>O168*H168</f>
        <v>0</v>
      </c>
      <c r="Q168" s="236">
        <v>0</v>
      </c>
      <c r="R168" s="236">
        <f>Q168*H168</f>
        <v>0</v>
      </c>
      <c r="S168" s="236">
        <v>0</v>
      </c>
      <c r="T168" s="237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8" t="s">
        <v>473</v>
      </c>
      <c r="AT168" s="238" t="s">
        <v>386</v>
      </c>
      <c r="AU168" s="238" t="s">
        <v>85</v>
      </c>
      <c r="AY168" s="18" t="s">
        <v>205</v>
      </c>
      <c r="BE168" s="239">
        <f>IF(N168="základní",J168,0)</f>
        <v>0</v>
      </c>
      <c r="BF168" s="239">
        <f>IF(N168="snížená",J168,0)</f>
        <v>0</v>
      </c>
      <c r="BG168" s="239">
        <f>IF(N168="zákl. přenesená",J168,0)</f>
        <v>0</v>
      </c>
      <c r="BH168" s="239">
        <f>IF(N168="sníž. přenesená",J168,0)</f>
        <v>0</v>
      </c>
      <c r="BI168" s="239">
        <f>IF(N168="nulová",J168,0)</f>
        <v>0</v>
      </c>
      <c r="BJ168" s="18" t="s">
        <v>83</v>
      </c>
      <c r="BK168" s="239">
        <f>ROUND(I168*H168,2)</f>
        <v>0</v>
      </c>
      <c r="BL168" s="18" t="s">
        <v>303</v>
      </c>
      <c r="BM168" s="238" t="s">
        <v>600</v>
      </c>
    </row>
    <row r="169" s="12" customFormat="1" ht="22.8" customHeight="1">
      <c r="A169" s="12"/>
      <c r="B169" s="211"/>
      <c r="C169" s="212"/>
      <c r="D169" s="213" t="s">
        <v>75</v>
      </c>
      <c r="E169" s="225" t="s">
        <v>4135</v>
      </c>
      <c r="F169" s="225" t="s">
        <v>4136</v>
      </c>
      <c r="G169" s="212"/>
      <c r="H169" s="212"/>
      <c r="I169" s="215"/>
      <c r="J169" s="226">
        <f>BK169</f>
        <v>0</v>
      </c>
      <c r="K169" s="212"/>
      <c r="L169" s="217"/>
      <c r="M169" s="218"/>
      <c r="N169" s="219"/>
      <c r="O169" s="219"/>
      <c r="P169" s="220">
        <f>SUM(P170:P172)</f>
        <v>0</v>
      </c>
      <c r="Q169" s="219"/>
      <c r="R169" s="220">
        <f>SUM(R170:R172)</f>
        <v>0</v>
      </c>
      <c r="S169" s="219"/>
      <c r="T169" s="221">
        <f>SUM(T170:T172)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2" t="s">
        <v>85</v>
      </c>
      <c r="AT169" s="223" t="s">
        <v>75</v>
      </c>
      <c r="AU169" s="223" t="s">
        <v>83</v>
      </c>
      <c r="AY169" s="222" t="s">
        <v>205</v>
      </c>
      <c r="BK169" s="224">
        <f>SUM(BK170:BK172)</f>
        <v>0</v>
      </c>
    </row>
    <row r="170" s="2" customFormat="1" ht="24.15" customHeight="1">
      <c r="A170" s="39"/>
      <c r="B170" s="40"/>
      <c r="C170" s="227" t="s">
        <v>438</v>
      </c>
      <c r="D170" s="227" t="s">
        <v>208</v>
      </c>
      <c r="E170" s="228" t="s">
        <v>4137</v>
      </c>
      <c r="F170" s="229" t="s">
        <v>4138</v>
      </c>
      <c r="G170" s="230" t="s">
        <v>547</v>
      </c>
      <c r="H170" s="231">
        <v>356</v>
      </c>
      <c r="I170" s="232"/>
      <c r="J170" s="233">
        <f>ROUND(I170*H170,2)</f>
        <v>0</v>
      </c>
      <c r="K170" s="229" t="s">
        <v>1</v>
      </c>
      <c r="L170" s="45"/>
      <c r="M170" s="234" t="s">
        <v>1</v>
      </c>
      <c r="N170" s="235" t="s">
        <v>41</v>
      </c>
      <c r="O170" s="92"/>
      <c r="P170" s="236">
        <f>O170*H170</f>
        <v>0</v>
      </c>
      <c r="Q170" s="236">
        <v>0</v>
      </c>
      <c r="R170" s="236">
        <f>Q170*H170</f>
        <v>0</v>
      </c>
      <c r="S170" s="236">
        <v>0</v>
      </c>
      <c r="T170" s="237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8" t="s">
        <v>303</v>
      </c>
      <c r="AT170" s="238" t="s">
        <v>208</v>
      </c>
      <c r="AU170" s="238" t="s">
        <v>85</v>
      </c>
      <c r="AY170" s="18" t="s">
        <v>205</v>
      </c>
      <c r="BE170" s="239">
        <f>IF(N170="základní",J170,0)</f>
        <v>0</v>
      </c>
      <c r="BF170" s="239">
        <f>IF(N170="snížená",J170,0)</f>
        <v>0</v>
      </c>
      <c r="BG170" s="239">
        <f>IF(N170="zákl. přenesená",J170,0)</f>
        <v>0</v>
      </c>
      <c r="BH170" s="239">
        <f>IF(N170="sníž. přenesená",J170,0)</f>
        <v>0</v>
      </c>
      <c r="BI170" s="239">
        <f>IF(N170="nulová",J170,0)</f>
        <v>0</v>
      </c>
      <c r="BJ170" s="18" t="s">
        <v>83</v>
      </c>
      <c r="BK170" s="239">
        <f>ROUND(I170*H170,2)</f>
        <v>0</v>
      </c>
      <c r="BL170" s="18" t="s">
        <v>303</v>
      </c>
      <c r="BM170" s="238" t="s">
        <v>620</v>
      </c>
    </row>
    <row r="171" s="2" customFormat="1" ht="16.5" customHeight="1">
      <c r="A171" s="39"/>
      <c r="B171" s="40"/>
      <c r="C171" s="289" t="s">
        <v>444</v>
      </c>
      <c r="D171" s="289" t="s">
        <v>386</v>
      </c>
      <c r="E171" s="290" t="s">
        <v>4143</v>
      </c>
      <c r="F171" s="291" t="s">
        <v>4144</v>
      </c>
      <c r="G171" s="292" t="s">
        <v>3753</v>
      </c>
      <c r="H171" s="293">
        <v>146</v>
      </c>
      <c r="I171" s="294"/>
      <c r="J171" s="295">
        <f>ROUND(I171*H171,2)</f>
        <v>0</v>
      </c>
      <c r="K171" s="291" t="s">
        <v>1</v>
      </c>
      <c r="L171" s="296"/>
      <c r="M171" s="297" t="s">
        <v>1</v>
      </c>
      <c r="N171" s="298" t="s">
        <v>41</v>
      </c>
      <c r="O171" s="92"/>
      <c r="P171" s="236">
        <f>O171*H171</f>
        <v>0</v>
      </c>
      <c r="Q171" s="236">
        <v>0</v>
      </c>
      <c r="R171" s="236">
        <f>Q171*H171</f>
        <v>0</v>
      </c>
      <c r="S171" s="236">
        <v>0</v>
      </c>
      <c r="T171" s="237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8" t="s">
        <v>473</v>
      </c>
      <c r="AT171" s="238" t="s">
        <v>386</v>
      </c>
      <c r="AU171" s="238" t="s">
        <v>85</v>
      </c>
      <c r="AY171" s="18" t="s">
        <v>205</v>
      </c>
      <c r="BE171" s="239">
        <f>IF(N171="základní",J171,0)</f>
        <v>0</v>
      </c>
      <c r="BF171" s="239">
        <f>IF(N171="snížená",J171,0)</f>
        <v>0</v>
      </c>
      <c r="BG171" s="239">
        <f>IF(N171="zákl. přenesená",J171,0)</f>
        <v>0</v>
      </c>
      <c r="BH171" s="239">
        <f>IF(N171="sníž. přenesená",J171,0)</f>
        <v>0</v>
      </c>
      <c r="BI171" s="239">
        <f>IF(N171="nulová",J171,0)</f>
        <v>0</v>
      </c>
      <c r="BJ171" s="18" t="s">
        <v>83</v>
      </c>
      <c r="BK171" s="239">
        <f>ROUND(I171*H171,2)</f>
        <v>0</v>
      </c>
      <c r="BL171" s="18" t="s">
        <v>303</v>
      </c>
      <c r="BM171" s="238" t="s">
        <v>636</v>
      </c>
    </row>
    <row r="172" s="2" customFormat="1" ht="24.15" customHeight="1">
      <c r="A172" s="39"/>
      <c r="B172" s="40"/>
      <c r="C172" s="289" t="s">
        <v>449</v>
      </c>
      <c r="D172" s="289" t="s">
        <v>386</v>
      </c>
      <c r="E172" s="290" t="s">
        <v>4145</v>
      </c>
      <c r="F172" s="291" t="s">
        <v>4146</v>
      </c>
      <c r="G172" s="292" t="s">
        <v>1560</v>
      </c>
      <c r="H172" s="293">
        <v>60</v>
      </c>
      <c r="I172" s="294"/>
      <c r="J172" s="295">
        <f>ROUND(I172*H172,2)</f>
        <v>0</v>
      </c>
      <c r="K172" s="291" t="s">
        <v>1</v>
      </c>
      <c r="L172" s="296"/>
      <c r="M172" s="297" t="s">
        <v>1</v>
      </c>
      <c r="N172" s="298" t="s">
        <v>41</v>
      </c>
      <c r="O172" s="92"/>
      <c r="P172" s="236">
        <f>O172*H172</f>
        <v>0</v>
      </c>
      <c r="Q172" s="236">
        <v>0</v>
      </c>
      <c r="R172" s="236">
        <f>Q172*H172</f>
        <v>0</v>
      </c>
      <c r="S172" s="236">
        <v>0</v>
      </c>
      <c r="T172" s="237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8" t="s">
        <v>473</v>
      </c>
      <c r="AT172" s="238" t="s">
        <v>386</v>
      </c>
      <c r="AU172" s="238" t="s">
        <v>85</v>
      </c>
      <c r="AY172" s="18" t="s">
        <v>205</v>
      </c>
      <c r="BE172" s="239">
        <f>IF(N172="základní",J172,0)</f>
        <v>0</v>
      </c>
      <c r="BF172" s="239">
        <f>IF(N172="snížená",J172,0)</f>
        <v>0</v>
      </c>
      <c r="BG172" s="239">
        <f>IF(N172="zákl. přenesená",J172,0)</f>
        <v>0</v>
      </c>
      <c r="BH172" s="239">
        <f>IF(N172="sníž. přenesená",J172,0)</f>
        <v>0</v>
      </c>
      <c r="BI172" s="239">
        <f>IF(N172="nulová",J172,0)</f>
        <v>0</v>
      </c>
      <c r="BJ172" s="18" t="s">
        <v>83</v>
      </c>
      <c r="BK172" s="239">
        <f>ROUND(I172*H172,2)</f>
        <v>0</v>
      </c>
      <c r="BL172" s="18" t="s">
        <v>303</v>
      </c>
      <c r="BM172" s="238" t="s">
        <v>648</v>
      </c>
    </row>
    <row r="173" s="12" customFormat="1" ht="22.8" customHeight="1">
      <c r="A173" s="12"/>
      <c r="B173" s="211"/>
      <c r="C173" s="212"/>
      <c r="D173" s="213" t="s">
        <v>75</v>
      </c>
      <c r="E173" s="225" t="s">
        <v>4157</v>
      </c>
      <c r="F173" s="225" t="s">
        <v>4158</v>
      </c>
      <c r="G173" s="212"/>
      <c r="H173" s="212"/>
      <c r="I173" s="215"/>
      <c r="J173" s="226">
        <f>BK173</f>
        <v>0</v>
      </c>
      <c r="K173" s="212"/>
      <c r="L173" s="217"/>
      <c r="M173" s="218"/>
      <c r="N173" s="219"/>
      <c r="O173" s="219"/>
      <c r="P173" s="220">
        <f>SUM(P174:P201)</f>
        <v>0</v>
      </c>
      <c r="Q173" s="219"/>
      <c r="R173" s="220">
        <f>SUM(R174:R201)</f>
        <v>0</v>
      </c>
      <c r="S173" s="219"/>
      <c r="T173" s="221">
        <f>SUM(T174:T201)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2" t="s">
        <v>85</v>
      </c>
      <c r="AT173" s="223" t="s">
        <v>75</v>
      </c>
      <c r="AU173" s="223" t="s">
        <v>83</v>
      </c>
      <c r="AY173" s="222" t="s">
        <v>205</v>
      </c>
      <c r="BK173" s="224">
        <f>SUM(BK174:BK201)</f>
        <v>0</v>
      </c>
    </row>
    <row r="174" s="2" customFormat="1" ht="33" customHeight="1">
      <c r="A174" s="39"/>
      <c r="B174" s="40"/>
      <c r="C174" s="227" t="s">
        <v>460</v>
      </c>
      <c r="D174" s="227" t="s">
        <v>208</v>
      </c>
      <c r="E174" s="228" t="s">
        <v>4531</v>
      </c>
      <c r="F174" s="229" t="s">
        <v>4532</v>
      </c>
      <c r="G174" s="230" t="s">
        <v>547</v>
      </c>
      <c r="H174" s="231">
        <v>8</v>
      </c>
      <c r="I174" s="232"/>
      <c r="J174" s="233">
        <f>ROUND(I174*H174,2)</f>
        <v>0</v>
      </c>
      <c r="K174" s="229" t="s">
        <v>1</v>
      </c>
      <c r="L174" s="45"/>
      <c r="M174" s="234" t="s">
        <v>1</v>
      </c>
      <c r="N174" s="235" t="s">
        <v>41</v>
      </c>
      <c r="O174" s="92"/>
      <c r="P174" s="236">
        <f>O174*H174</f>
        <v>0</v>
      </c>
      <c r="Q174" s="236">
        <v>0</v>
      </c>
      <c r="R174" s="236">
        <f>Q174*H174</f>
        <v>0</v>
      </c>
      <c r="S174" s="236">
        <v>0</v>
      </c>
      <c r="T174" s="237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8" t="s">
        <v>303</v>
      </c>
      <c r="AT174" s="238" t="s">
        <v>208</v>
      </c>
      <c r="AU174" s="238" t="s">
        <v>85</v>
      </c>
      <c r="AY174" s="18" t="s">
        <v>205</v>
      </c>
      <c r="BE174" s="239">
        <f>IF(N174="základní",J174,0)</f>
        <v>0</v>
      </c>
      <c r="BF174" s="239">
        <f>IF(N174="snížená",J174,0)</f>
        <v>0</v>
      </c>
      <c r="BG174" s="239">
        <f>IF(N174="zákl. přenesená",J174,0)</f>
        <v>0</v>
      </c>
      <c r="BH174" s="239">
        <f>IF(N174="sníž. přenesená",J174,0)</f>
        <v>0</v>
      </c>
      <c r="BI174" s="239">
        <f>IF(N174="nulová",J174,0)</f>
        <v>0</v>
      </c>
      <c r="BJ174" s="18" t="s">
        <v>83</v>
      </c>
      <c r="BK174" s="239">
        <f>ROUND(I174*H174,2)</f>
        <v>0</v>
      </c>
      <c r="BL174" s="18" t="s">
        <v>303</v>
      </c>
      <c r="BM174" s="238" t="s">
        <v>660</v>
      </c>
    </row>
    <row r="175" s="2" customFormat="1" ht="16.5" customHeight="1">
      <c r="A175" s="39"/>
      <c r="B175" s="40"/>
      <c r="C175" s="289" t="s">
        <v>467</v>
      </c>
      <c r="D175" s="289" t="s">
        <v>386</v>
      </c>
      <c r="E175" s="290" t="s">
        <v>4533</v>
      </c>
      <c r="F175" s="291" t="s">
        <v>4534</v>
      </c>
      <c r="G175" s="292" t="s">
        <v>547</v>
      </c>
      <c r="H175" s="293">
        <v>8</v>
      </c>
      <c r="I175" s="294"/>
      <c r="J175" s="295">
        <f>ROUND(I175*H175,2)</f>
        <v>0</v>
      </c>
      <c r="K175" s="291" t="s">
        <v>1</v>
      </c>
      <c r="L175" s="296"/>
      <c r="M175" s="297" t="s">
        <v>1</v>
      </c>
      <c r="N175" s="298" t="s">
        <v>41</v>
      </c>
      <c r="O175" s="92"/>
      <c r="P175" s="236">
        <f>O175*H175</f>
        <v>0</v>
      </c>
      <c r="Q175" s="236">
        <v>0</v>
      </c>
      <c r="R175" s="236">
        <f>Q175*H175</f>
        <v>0</v>
      </c>
      <c r="S175" s="236">
        <v>0</v>
      </c>
      <c r="T175" s="237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8" t="s">
        <v>473</v>
      </c>
      <c r="AT175" s="238" t="s">
        <v>386</v>
      </c>
      <c r="AU175" s="238" t="s">
        <v>85</v>
      </c>
      <c r="AY175" s="18" t="s">
        <v>205</v>
      </c>
      <c r="BE175" s="239">
        <f>IF(N175="základní",J175,0)</f>
        <v>0</v>
      </c>
      <c r="BF175" s="239">
        <f>IF(N175="snížená",J175,0)</f>
        <v>0</v>
      </c>
      <c r="BG175" s="239">
        <f>IF(N175="zákl. přenesená",J175,0)</f>
        <v>0</v>
      </c>
      <c r="BH175" s="239">
        <f>IF(N175="sníž. přenesená",J175,0)</f>
        <v>0</v>
      </c>
      <c r="BI175" s="239">
        <f>IF(N175="nulová",J175,0)</f>
        <v>0</v>
      </c>
      <c r="BJ175" s="18" t="s">
        <v>83</v>
      </c>
      <c r="BK175" s="239">
        <f>ROUND(I175*H175,2)</f>
        <v>0</v>
      </c>
      <c r="BL175" s="18" t="s">
        <v>303</v>
      </c>
      <c r="BM175" s="238" t="s">
        <v>675</v>
      </c>
    </row>
    <row r="176" s="2" customFormat="1" ht="16.5" customHeight="1">
      <c r="A176" s="39"/>
      <c r="B176" s="40"/>
      <c r="C176" s="289" t="s">
        <v>473</v>
      </c>
      <c r="D176" s="289" t="s">
        <v>386</v>
      </c>
      <c r="E176" s="290" t="s">
        <v>4535</v>
      </c>
      <c r="F176" s="291" t="s">
        <v>4536</v>
      </c>
      <c r="G176" s="292" t="s">
        <v>547</v>
      </c>
      <c r="H176" s="293">
        <v>1</v>
      </c>
      <c r="I176" s="294"/>
      <c r="J176" s="295">
        <f>ROUND(I176*H176,2)</f>
        <v>0</v>
      </c>
      <c r="K176" s="291" t="s">
        <v>1</v>
      </c>
      <c r="L176" s="296"/>
      <c r="M176" s="297" t="s">
        <v>1</v>
      </c>
      <c r="N176" s="298" t="s">
        <v>41</v>
      </c>
      <c r="O176" s="92"/>
      <c r="P176" s="236">
        <f>O176*H176</f>
        <v>0</v>
      </c>
      <c r="Q176" s="236">
        <v>0</v>
      </c>
      <c r="R176" s="236">
        <f>Q176*H176</f>
        <v>0</v>
      </c>
      <c r="S176" s="236">
        <v>0</v>
      </c>
      <c r="T176" s="237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8" t="s">
        <v>473</v>
      </c>
      <c r="AT176" s="238" t="s">
        <v>386</v>
      </c>
      <c r="AU176" s="238" t="s">
        <v>85</v>
      </c>
      <c r="AY176" s="18" t="s">
        <v>205</v>
      </c>
      <c r="BE176" s="239">
        <f>IF(N176="základní",J176,0)</f>
        <v>0</v>
      </c>
      <c r="BF176" s="239">
        <f>IF(N176="snížená",J176,0)</f>
        <v>0</v>
      </c>
      <c r="BG176" s="239">
        <f>IF(N176="zákl. přenesená",J176,0)</f>
        <v>0</v>
      </c>
      <c r="BH176" s="239">
        <f>IF(N176="sníž. přenesená",J176,0)</f>
        <v>0</v>
      </c>
      <c r="BI176" s="239">
        <f>IF(N176="nulová",J176,0)</f>
        <v>0</v>
      </c>
      <c r="BJ176" s="18" t="s">
        <v>83</v>
      </c>
      <c r="BK176" s="239">
        <f>ROUND(I176*H176,2)</f>
        <v>0</v>
      </c>
      <c r="BL176" s="18" t="s">
        <v>303</v>
      </c>
      <c r="BM176" s="238" t="s">
        <v>688</v>
      </c>
    </row>
    <row r="177" s="2" customFormat="1" ht="16.5" customHeight="1">
      <c r="A177" s="39"/>
      <c r="B177" s="40"/>
      <c r="C177" s="289" t="s">
        <v>481</v>
      </c>
      <c r="D177" s="289" t="s">
        <v>386</v>
      </c>
      <c r="E177" s="290" t="s">
        <v>4537</v>
      </c>
      <c r="F177" s="291" t="s">
        <v>4538</v>
      </c>
      <c r="G177" s="292" t="s">
        <v>547</v>
      </c>
      <c r="H177" s="293">
        <v>1</v>
      </c>
      <c r="I177" s="294"/>
      <c r="J177" s="295">
        <f>ROUND(I177*H177,2)</f>
        <v>0</v>
      </c>
      <c r="K177" s="291" t="s">
        <v>1</v>
      </c>
      <c r="L177" s="296"/>
      <c r="M177" s="297" t="s">
        <v>1</v>
      </c>
      <c r="N177" s="298" t="s">
        <v>41</v>
      </c>
      <c r="O177" s="92"/>
      <c r="P177" s="236">
        <f>O177*H177</f>
        <v>0</v>
      </c>
      <c r="Q177" s="236">
        <v>0</v>
      </c>
      <c r="R177" s="236">
        <f>Q177*H177</f>
        <v>0</v>
      </c>
      <c r="S177" s="236">
        <v>0</v>
      </c>
      <c r="T177" s="237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8" t="s">
        <v>473</v>
      </c>
      <c r="AT177" s="238" t="s">
        <v>386</v>
      </c>
      <c r="AU177" s="238" t="s">
        <v>85</v>
      </c>
      <c r="AY177" s="18" t="s">
        <v>205</v>
      </c>
      <c r="BE177" s="239">
        <f>IF(N177="základní",J177,0)</f>
        <v>0</v>
      </c>
      <c r="BF177" s="239">
        <f>IF(N177="snížená",J177,0)</f>
        <v>0</v>
      </c>
      <c r="BG177" s="239">
        <f>IF(N177="zákl. přenesená",J177,0)</f>
        <v>0</v>
      </c>
      <c r="BH177" s="239">
        <f>IF(N177="sníž. přenesená",J177,0)</f>
        <v>0</v>
      </c>
      <c r="BI177" s="239">
        <f>IF(N177="nulová",J177,0)</f>
        <v>0</v>
      </c>
      <c r="BJ177" s="18" t="s">
        <v>83</v>
      </c>
      <c r="BK177" s="239">
        <f>ROUND(I177*H177,2)</f>
        <v>0</v>
      </c>
      <c r="BL177" s="18" t="s">
        <v>303</v>
      </c>
      <c r="BM177" s="238" t="s">
        <v>706</v>
      </c>
    </row>
    <row r="178" s="2" customFormat="1" ht="16.5" customHeight="1">
      <c r="A178" s="39"/>
      <c r="B178" s="40"/>
      <c r="C178" s="227" t="s">
        <v>489</v>
      </c>
      <c r="D178" s="227" t="s">
        <v>208</v>
      </c>
      <c r="E178" s="228" t="s">
        <v>4539</v>
      </c>
      <c r="F178" s="229" t="s">
        <v>4540</v>
      </c>
      <c r="G178" s="230" t="s">
        <v>547</v>
      </c>
      <c r="H178" s="231">
        <v>4</v>
      </c>
      <c r="I178" s="232"/>
      <c r="J178" s="233">
        <f>ROUND(I178*H178,2)</f>
        <v>0</v>
      </c>
      <c r="K178" s="229" t="s">
        <v>1</v>
      </c>
      <c r="L178" s="45"/>
      <c r="M178" s="234" t="s">
        <v>1</v>
      </c>
      <c r="N178" s="235" t="s">
        <v>41</v>
      </c>
      <c r="O178" s="92"/>
      <c r="P178" s="236">
        <f>O178*H178</f>
        <v>0</v>
      </c>
      <c r="Q178" s="236">
        <v>0</v>
      </c>
      <c r="R178" s="236">
        <f>Q178*H178</f>
        <v>0</v>
      </c>
      <c r="S178" s="236">
        <v>0</v>
      </c>
      <c r="T178" s="237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8" t="s">
        <v>303</v>
      </c>
      <c r="AT178" s="238" t="s">
        <v>208</v>
      </c>
      <c r="AU178" s="238" t="s">
        <v>85</v>
      </c>
      <c r="AY178" s="18" t="s">
        <v>205</v>
      </c>
      <c r="BE178" s="239">
        <f>IF(N178="základní",J178,0)</f>
        <v>0</v>
      </c>
      <c r="BF178" s="239">
        <f>IF(N178="snížená",J178,0)</f>
        <v>0</v>
      </c>
      <c r="BG178" s="239">
        <f>IF(N178="zákl. přenesená",J178,0)</f>
        <v>0</v>
      </c>
      <c r="BH178" s="239">
        <f>IF(N178="sníž. přenesená",J178,0)</f>
        <v>0</v>
      </c>
      <c r="BI178" s="239">
        <f>IF(N178="nulová",J178,0)</f>
        <v>0</v>
      </c>
      <c r="BJ178" s="18" t="s">
        <v>83</v>
      </c>
      <c r="BK178" s="239">
        <f>ROUND(I178*H178,2)</f>
        <v>0</v>
      </c>
      <c r="BL178" s="18" t="s">
        <v>303</v>
      </c>
      <c r="BM178" s="238" t="s">
        <v>719</v>
      </c>
    </row>
    <row r="179" s="2" customFormat="1" ht="37.8" customHeight="1">
      <c r="A179" s="39"/>
      <c r="B179" s="40"/>
      <c r="C179" s="289" t="s">
        <v>494</v>
      </c>
      <c r="D179" s="289" t="s">
        <v>386</v>
      </c>
      <c r="E179" s="290" t="s">
        <v>4541</v>
      </c>
      <c r="F179" s="291" t="s">
        <v>4542</v>
      </c>
      <c r="G179" s="292" t="s">
        <v>547</v>
      </c>
      <c r="H179" s="293">
        <v>4</v>
      </c>
      <c r="I179" s="294"/>
      <c r="J179" s="295">
        <f>ROUND(I179*H179,2)</f>
        <v>0</v>
      </c>
      <c r="K179" s="291" t="s">
        <v>1</v>
      </c>
      <c r="L179" s="296"/>
      <c r="M179" s="297" t="s">
        <v>1</v>
      </c>
      <c r="N179" s="298" t="s">
        <v>41</v>
      </c>
      <c r="O179" s="92"/>
      <c r="P179" s="236">
        <f>O179*H179</f>
        <v>0</v>
      </c>
      <c r="Q179" s="236">
        <v>0</v>
      </c>
      <c r="R179" s="236">
        <f>Q179*H179</f>
        <v>0</v>
      </c>
      <c r="S179" s="236">
        <v>0</v>
      </c>
      <c r="T179" s="237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8" t="s">
        <v>473</v>
      </c>
      <c r="AT179" s="238" t="s">
        <v>386</v>
      </c>
      <c r="AU179" s="238" t="s">
        <v>85</v>
      </c>
      <c r="AY179" s="18" t="s">
        <v>205</v>
      </c>
      <c r="BE179" s="239">
        <f>IF(N179="základní",J179,0)</f>
        <v>0</v>
      </c>
      <c r="BF179" s="239">
        <f>IF(N179="snížená",J179,0)</f>
        <v>0</v>
      </c>
      <c r="BG179" s="239">
        <f>IF(N179="zákl. přenesená",J179,0)</f>
        <v>0</v>
      </c>
      <c r="BH179" s="239">
        <f>IF(N179="sníž. přenesená",J179,0)</f>
        <v>0</v>
      </c>
      <c r="BI179" s="239">
        <f>IF(N179="nulová",J179,0)</f>
        <v>0</v>
      </c>
      <c r="BJ179" s="18" t="s">
        <v>83</v>
      </c>
      <c r="BK179" s="239">
        <f>ROUND(I179*H179,2)</f>
        <v>0</v>
      </c>
      <c r="BL179" s="18" t="s">
        <v>303</v>
      </c>
      <c r="BM179" s="238" t="s">
        <v>732</v>
      </c>
    </row>
    <row r="180" s="2" customFormat="1" ht="16.5" customHeight="1">
      <c r="A180" s="39"/>
      <c r="B180" s="40"/>
      <c r="C180" s="227" t="s">
        <v>502</v>
      </c>
      <c r="D180" s="227" t="s">
        <v>208</v>
      </c>
      <c r="E180" s="228" t="s">
        <v>4543</v>
      </c>
      <c r="F180" s="229" t="s">
        <v>4544</v>
      </c>
      <c r="G180" s="230" t="s">
        <v>547</v>
      </c>
      <c r="H180" s="231">
        <v>6</v>
      </c>
      <c r="I180" s="232"/>
      <c r="J180" s="233">
        <f>ROUND(I180*H180,2)</f>
        <v>0</v>
      </c>
      <c r="K180" s="229" t="s">
        <v>1</v>
      </c>
      <c r="L180" s="45"/>
      <c r="M180" s="234" t="s">
        <v>1</v>
      </c>
      <c r="N180" s="235" t="s">
        <v>41</v>
      </c>
      <c r="O180" s="92"/>
      <c r="P180" s="236">
        <f>O180*H180</f>
        <v>0</v>
      </c>
      <c r="Q180" s="236">
        <v>0</v>
      </c>
      <c r="R180" s="236">
        <f>Q180*H180</f>
        <v>0</v>
      </c>
      <c r="S180" s="236">
        <v>0</v>
      </c>
      <c r="T180" s="237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8" t="s">
        <v>303</v>
      </c>
      <c r="AT180" s="238" t="s">
        <v>208</v>
      </c>
      <c r="AU180" s="238" t="s">
        <v>85</v>
      </c>
      <c r="AY180" s="18" t="s">
        <v>205</v>
      </c>
      <c r="BE180" s="239">
        <f>IF(N180="základní",J180,0)</f>
        <v>0</v>
      </c>
      <c r="BF180" s="239">
        <f>IF(N180="snížená",J180,0)</f>
        <v>0</v>
      </c>
      <c r="BG180" s="239">
        <f>IF(N180="zákl. přenesená",J180,0)</f>
        <v>0</v>
      </c>
      <c r="BH180" s="239">
        <f>IF(N180="sníž. přenesená",J180,0)</f>
        <v>0</v>
      </c>
      <c r="BI180" s="239">
        <f>IF(N180="nulová",J180,0)</f>
        <v>0</v>
      </c>
      <c r="BJ180" s="18" t="s">
        <v>83</v>
      </c>
      <c r="BK180" s="239">
        <f>ROUND(I180*H180,2)</f>
        <v>0</v>
      </c>
      <c r="BL180" s="18" t="s">
        <v>303</v>
      </c>
      <c r="BM180" s="238" t="s">
        <v>747</v>
      </c>
    </row>
    <row r="181" s="2" customFormat="1" ht="37.8" customHeight="1">
      <c r="A181" s="39"/>
      <c r="B181" s="40"/>
      <c r="C181" s="289" t="s">
        <v>513</v>
      </c>
      <c r="D181" s="289" t="s">
        <v>386</v>
      </c>
      <c r="E181" s="290" t="s">
        <v>4545</v>
      </c>
      <c r="F181" s="291" t="s">
        <v>4546</v>
      </c>
      <c r="G181" s="292" t="s">
        <v>547</v>
      </c>
      <c r="H181" s="293">
        <v>2</v>
      </c>
      <c r="I181" s="294"/>
      <c r="J181" s="295">
        <f>ROUND(I181*H181,2)</f>
        <v>0</v>
      </c>
      <c r="K181" s="291" t="s">
        <v>1</v>
      </c>
      <c r="L181" s="296"/>
      <c r="M181" s="297" t="s">
        <v>1</v>
      </c>
      <c r="N181" s="298" t="s">
        <v>41</v>
      </c>
      <c r="O181" s="92"/>
      <c r="P181" s="236">
        <f>O181*H181</f>
        <v>0</v>
      </c>
      <c r="Q181" s="236">
        <v>0</v>
      </c>
      <c r="R181" s="236">
        <f>Q181*H181</f>
        <v>0</v>
      </c>
      <c r="S181" s="236">
        <v>0</v>
      </c>
      <c r="T181" s="237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8" t="s">
        <v>473</v>
      </c>
      <c r="AT181" s="238" t="s">
        <v>386</v>
      </c>
      <c r="AU181" s="238" t="s">
        <v>85</v>
      </c>
      <c r="AY181" s="18" t="s">
        <v>205</v>
      </c>
      <c r="BE181" s="239">
        <f>IF(N181="základní",J181,0)</f>
        <v>0</v>
      </c>
      <c r="BF181" s="239">
        <f>IF(N181="snížená",J181,0)</f>
        <v>0</v>
      </c>
      <c r="BG181" s="239">
        <f>IF(N181="zákl. přenesená",J181,0)</f>
        <v>0</v>
      </c>
      <c r="BH181" s="239">
        <f>IF(N181="sníž. přenesená",J181,0)</f>
        <v>0</v>
      </c>
      <c r="BI181" s="239">
        <f>IF(N181="nulová",J181,0)</f>
        <v>0</v>
      </c>
      <c r="BJ181" s="18" t="s">
        <v>83</v>
      </c>
      <c r="BK181" s="239">
        <f>ROUND(I181*H181,2)</f>
        <v>0</v>
      </c>
      <c r="BL181" s="18" t="s">
        <v>303</v>
      </c>
      <c r="BM181" s="238" t="s">
        <v>759</v>
      </c>
    </row>
    <row r="182" s="2" customFormat="1" ht="44.25" customHeight="1">
      <c r="A182" s="39"/>
      <c r="B182" s="40"/>
      <c r="C182" s="289" t="s">
        <v>525</v>
      </c>
      <c r="D182" s="289" t="s">
        <v>386</v>
      </c>
      <c r="E182" s="290" t="s">
        <v>4547</v>
      </c>
      <c r="F182" s="291" t="s">
        <v>4548</v>
      </c>
      <c r="G182" s="292" t="s">
        <v>547</v>
      </c>
      <c r="H182" s="293">
        <v>4</v>
      </c>
      <c r="I182" s="294"/>
      <c r="J182" s="295">
        <f>ROUND(I182*H182,2)</f>
        <v>0</v>
      </c>
      <c r="K182" s="291" t="s">
        <v>1</v>
      </c>
      <c r="L182" s="296"/>
      <c r="M182" s="297" t="s">
        <v>1</v>
      </c>
      <c r="N182" s="298" t="s">
        <v>41</v>
      </c>
      <c r="O182" s="92"/>
      <c r="P182" s="236">
        <f>O182*H182</f>
        <v>0</v>
      </c>
      <c r="Q182" s="236">
        <v>0</v>
      </c>
      <c r="R182" s="236">
        <f>Q182*H182</f>
        <v>0</v>
      </c>
      <c r="S182" s="236">
        <v>0</v>
      </c>
      <c r="T182" s="237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8" t="s">
        <v>473</v>
      </c>
      <c r="AT182" s="238" t="s">
        <v>386</v>
      </c>
      <c r="AU182" s="238" t="s">
        <v>85</v>
      </c>
      <c r="AY182" s="18" t="s">
        <v>205</v>
      </c>
      <c r="BE182" s="239">
        <f>IF(N182="základní",J182,0)</f>
        <v>0</v>
      </c>
      <c r="BF182" s="239">
        <f>IF(N182="snížená",J182,0)</f>
        <v>0</v>
      </c>
      <c r="BG182" s="239">
        <f>IF(N182="zákl. přenesená",J182,0)</f>
        <v>0</v>
      </c>
      <c r="BH182" s="239">
        <f>IF(N182="sníž. přenesená",J182,0)</f>
        <v>0</v>
      </c>
      <c r="BI182" s="239">
        <f>IF(N182="nulová",J182,0)</f>
        <v>0</v>
      </c>
      <c r="BJ182" s="18" t="s">
        <v>83</v>
      </c>
      <c r="BK182" s="239">
        <f>ROUND(I182*H182,2)</f>
        <v>0</v>
      </c>
      <c r="BL182" s="18" t="s">
        <v>303</v>
      </c>
      <c r="BM182" s="238" t="s">
        <v>769</v>
      </c>
    </row>
    <row r="183" s="2" customFormat="1" ht="16.5" customHeight="1">
      <c r="A183" s="39"/>
      <c r="B183" s="40"/>
      <c r="C183" s="227" t="s">
        <v>530</v>
      </c>
      <c r="D183" s="227" t="s">
        <v>208</v>
      </c>
      <c r="E183" s="228" t="s">
        <v>4549</v>
      </c>
      <c r="F183" s="229" t="s">
        <v>4550</v>
      </c>
      <c r="G183" s="230" t="s">
        <v>547</v>
      </c>
      <c r="H183" s="231">
        <v>4</v>
      </c>
      <c r="I183" s="232"/>
      <c r="J183" s="233">
        <f>ROUND(I183*H183,2)</f>
        <v>0</v>
      </c>
      <c r="K183" s="229" t="s">
        <v>1</v>
      </c>
      <c r="L183" s="45"/>
      <c r="M183" s="234" t="s">
        <v>1</v>
      </c>
      <c r="N183" s="235" t="s">
        <v>41</v>
      </c>
      <c r="O183" s="92"/>
      <c r="P183" s="236">
        <f>O183*H183</f>
        <v>0</v>
      </c>
      <c r="Q183" s="236">
        <v>0</v>
      </c>
      <c r="R183" s="236">
        <f>Q183*H183</f>
        <v>0</v>
      </c>
      <c r="S183" s="236">
        <v>0</v>
      </c>
      <c r="T183" s="237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8" t="s">
        <v>303</v>
      </c>
      <c r="AT183" s="238" t="s">
        <v>208</v>
      </c>
      <c r="AU183" s="238" t="s">
        <v>85</v>
      </c>
      <c r="AY183" s="18" t="s">
        <v>205</v>
      </c>
      <c r="BE183" s="239">
        <f>IF(N183="základní",J183,0)</f>
        <v>0</v>
      </c>
      <c r="BF183" s="239">
        <f>IF(N183="snížená",J183,0)</f>
        <v>0</v>
      </c>
      <c r="BG183" s="239">
        <f>IF(N183="zákl. přenesená",J183,0)</f>
        <v>0</v>
      </c>
      <c r="BH183" s="239">
        <f>IF(N183="sníž. přenesená",J183,0)</f>
        <v>0</v>
      </c>
      <c r="BI183" s="239">
        <f>IF(N183="nulová",J183,0)</f>
        <v>0</v>
      </c>
      <c r="BJ183" s="18" t="s">
        <v>83</v>
      </c>
      <c r="BK183" s="239">
        <f>ROUND(I183*H183,2)</f>
        <v>0</v>
      </c>
      <c r="BL183" s="18" t="s">
        <v>303</v>
      </c>
      <c r="BM183" s="238" t="s">
        <v>779</v>
      </c>
    </row>
    <row r="184" s="2" customFormat="1" ht="16.5" customHeight="1">
      <c r="A184" s="39"/>
      <c r="B184" s="40"/>
      <c r="C184" s="289" t="s">
        <v>537</v>
      </c>
      <c r="D184" s="289" t="s">
        <v>386</v>
      </c>
      <c r="E184" s="290" t="s">
        <v>4551</v>
      </c>
      <c r="F184" s="291" t="s">
        <v>4552</v>
      </c>
      <c r="G184" s="292" t="s">
        <v>547</v>
      </c>
      <c r="H184" s="293">
        <v>4</v>
      </c>
      <c r="I184" s="294"/>
      <c r="J184" s="295">
        <f>ROUND(I184*H184,2)</f>
        <v>0</v>
      </c>
      <c r="K184" s="291" t="s">
        <v>1</v>
      </c>
      <c r="L184" s="296"/>
      <c r="M184" s="297" t="s">
        <v>1</v>
      </c>
      <c r="N184" s="298" t="s">
        <v>41</v>
      </c>
      <c r="O184" s="92"/>
      <c r="P184" s="236">
        <f>O184*H184</f>
        <v>0</v>
      </c>
      <c r="Q184" s="236">
        <v>0</v>
      </c>
      <c r="R184" s="236">
        <f>Q184*H184</f>
        <v>0</v>
      </c>
      <c r="S184" s="236">
        <v>0</v>
      </c>
      <c r="T184" s="237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8" t="s">
        <v>473</v>
      </c>
      <c r="AT184" s="238" t="s">
        <v>386</v>
      </c>
      <c r="AU184" s="238" t="s">
        <v>85</v>
      </c>
      <c r="AY184" s="18" t="s">
        <v>205</v>
      </c>
      <c r="BE184" s="239">
        <f>IF(N184="základní",J184,0)</f>
        <v>0</v>
      </c>
      <c r="BF184" s="239">
        <f>IF(N184="snížená",J184,0)</f>
        <v>0</v>
      </c>
      <c r="BG184" s="239">
        <f>IF(N184="zákl. přenesená",J184,0)</f>
        <v>0</v>
      </c>
      <c r="BH184" s="239">
        <f>IF(N184="sníž. přenesená",J184,0)</f>
        <v>0</v>
      </c>
      <c r="BI184" s="239">
        <f>IF(N184="nulová",J184,0)</f>
        <v>0</v>
      </c>
      <c r="BJ184" s="18" t="s">
        <v>83</v>
      </c>
      <c r="BK184" s="239">
        <f>ROUND(I184*H184,2)</f>
        <v>0</v>
      </c>
      <c r="BL184" s="18" t="s">
        <v>303</v>
      </c>
      <c r="BM184" s="238" t="s">
        <v>791</v>
      </c>
    </row>
    <row r="185" s="2" customFormat="1" ht="16.5" customHeight="1">
      <c r="A185" s="39"/>
      <c r="B185" s="40"/>
      <c r="C185" s="227" t="s">
        <v>544</v>
      </c>
      <c r="D185" s="227" t="s">
        <v>208</v>
      </c>
      <c r="E185" s="228" t="s">
        <v>4553</v>
      </c>
      <c r="F185" s="229" t="s">
        <v>4554</v>
      </c>
      <c r="G185" s="230" t="s">
        <v>547</v>
      </c>
      <c r="H185" s="231">
        <v>14</v>
      </c>
      <c r="I185" s="232"/>
      <c r="J185" s="233">
        <f>ROUND(I185*H185,2)</f>
        <v>0</v>
      </c>
      <c r="K185" s="229" t="s">
        <v>1</v>
      </c>
      <c r="L185" s="45"/>
      <c r="M185" s="234" t="s">
        <v>1</v>
      </c>
      <c r="N185" s="235" t="s">
        <v>41</v>
      </c>
      <c r="O185" s="92"/>
      <c r="P185" s="236">
        <f>O185*H185</f>
        <v>0</v>
      </c>
      <c r="Q185" s="236">
        <v>0</v>
      </c>
      <c r="R185" s="236">
        <f>Q185*H185</f>
        <v>0</v>
      </c>
      <c r="S185" s="236">
        <v>0</v>
      </c>
      <c r="T185" s="237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8" t="s">
        <v>303</v>
      </c>
      <c r="AT185" s="238" t="s">
        <v>208</v>
      </c>
      <c r="AU185" s="238" t="s">
        <v>85</v>
      </c>
      <c r="AY185" s="18" t="s">
        <v>205</v>
      </c>
      <c r="BE185" s="239">
        <f>IF(N185="základní",J185,0)</f>
        <v>0</v>
      </c>
      <c r="BF185" s="239">
        <f>IF(N185="snížená",J185,0)</f>
        <v>0</v>
      </c>
      <c r="BG185" s="239">
        <f>IF(N185="zákl. přenesená",J185,0)</f>
        <v>0</v>
      </c>
      <c r="BH185" s="239">
        <f>IF(N185="sníž. přenesená",J185,0)</f>
        <v>0</v>
      </c>
      <c r="BI185" s="239">
        <f>IF(N185="nulová",J185,0)</f>
        <v>0</v>
      </c>
      <c r="BJ185" s="18" t="s">
        <v>83</v>
      </c>
      <c r="BK185" s="239">
        <f>ROUND(I185*H185,2)</f>
        <v>0</v>
      </c>
      <c r="BL185" s="18" t="s">
        <v>303</v>
      </c>
      <c r="BM185" s="238" t="s">
        <v>813</v>
      </c>
    </row>
    <row r="186" s="2" customFormat="1" ht="21.75" customHeight="1">
      <c r="A186" s="39"/>
      <c r="B186" s="40"/>
      <c r="C186" s="289" t="s">
        <v>550</v>
      </c>
      <c r="D186" s="289" t="s">
        <v>386</v>
      </c>
      <c r="E186" s="290" t="s">
        <v>4555</v>
      </c>
      <c r="F186" s="291" t="s">
        <v>4556</v>
      </c>
      <c r="G186" s="292" t="s">
        <v>547</v>
      </c>
      <c r="H186" s="293">
        <v>14</v>
      </c>
      <c r="I186" s="294"/>
      <c r="J186" s="295">
        <f>ROUND(I186*H186,2)</f>
        <v>0</v>
      </c>
      <c r="K186" s="291" t="s">
        <v>1</v>
      </c>
      <c r="L186" s="296"/>
      <c r="M186" s="297" t="s">
        <v>1</v>
      </c>
      <c r="N186" s="298" t="s">
        <v>41</v>
      </c>
      <c r="O186" s="92"/>
      <c r="P186" s="236">
        <f>O186*H186</f>
        <v>0</v>
      </c>
      <c r="Q186" s="236">
        <v>0</v>
      </c>
      <c r="R186" s="236">
        <f>Q186*H186</f>
        <v>0</v>
      </c>
      <c r="S186" s="236">
        <v>0</v>
      </c>
      <c r="T186" s="237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8" t="s">
        <v>473</v>
      </c>
      <c r="AT186" s="238" t="s">
        <v>386</v>
      </c>
      <c r="AU186" s="238" t="s">
        <v>85</v>
      </c>
      <c r="AY186" s="18" t="s">
        <v>205</v>
      </c>
      <c r="BE186" s="239">
        <f>IF(N186="základní",J186,0)</f>
        <v>0</v>
      </c>
      <c r="BF186" s="239">
        <f>IF(N186="snížená",J186,0)</f>
        <v>0</v>
      </c>
      <c r="BG186" s="239">
        <f>IF(N186="zákl. přenesená",J186,0)</f>
        <v>0</v>
      </c>
      <c r="BH186" s="239">
        <f>IF(N186="sníž. přenesená",J186,0)</f>
        <v>0</v>
      </c>
      <c r="BI186" s="239">
        <f>IF(N186="nulová",J186,0)</f>
        <v>0</v>
      </c>
      <c r="BJ186" s="18" t="s">
        <v>83</v>
      </c>
      <c r="BK186" s="239">
        <f>ROUND(I186*H186,2)</f>
        <v>0</v>
      </c>
      <c r="BL186" s="18" t="s">
        <v>303</v>
      </c>
      <c r="BM186" s="238" t="s">
        <v>828</v>
      </c>
    </row>
    <row r="187" s="2" customFormat="1" ht="24.15" customHeight="1">
      <c r="A187" s="39"/>
      <c r="B187" s="40"/>
      <c r="C187" s="227" t="s">
        <v>556</v>
      </c>
      <c r="D187" s="227" t="s">
        <v>208</v>
      </c>
      <c r="E187" s="228" t="s">
        <v>4557</v>
      </c>
      <c r="F187" s="229" t="s">
        <v>4558</v>
      </c>
      <c r="G187" s="230" t="s">
        <v>547</v>
      </c>
      <c r="H187" s="231">
        <v>1</v>
      </c>
      <c r="I187" s="232"/>
      <c r="J187" s="233">
        <f>ROUND(I187*H187,2)</f>
        <v>0</v>
      </c>
      <c r="K187" s="229" t="s">
        <v>1</v>
      </c>
      <c r="L187" s="45"/>
      <c r="M187" s="234" t="s">
        <v>1</v>
      </c>
      <c r="N187" s="235" t="s">
        <v>41</v>
      </c>
      <c r="O187" s="92"/>
      <c r="P187" s="236">
        <f>O187*H187</f>
        <v>0</v>
      </c>
      <c r="Q187" s="236">
        <v>0</v>
      </c>
      <c r="R187" s="236">
        <f>Q187*H187</f>
        <v>0</v>
      </c>
      <c r="S187" s="236">
        <v>0</v>
      </c>
      <c r="T187" s="237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8" t="s">
        <v>303</v>
      </c>
      <c r="AT187" s="238" t="s">
        <v>208</v>
      </c>
      <c r="AU187" s="238" t="s">
        <v>85</v>
      </c>
      <c r="AY187" s="18" t="s">
        <v>205</v>
      </c>
      <c r="BE187" s="239">
        <f>IF(N187="základní",J187,0)</f>
        <v>0</v>
      </c>
      <c r="BF187" s="239">
        <f>IF(N187="snížená",J187,0)</f>
        <v>0</v>
      </c>
      <c r="BG187" s="239">
        <f>IF(N187="zákl. přenesená",J187,0)</f>
        <v>0</v>
      </c>
      <c r="BH187" s="239">
        <f>IF(N187="sníž. přenesená",J187,0)</f>
        <v>0</v>
      </c>
      <c r="BI187" s="239">
        <f>IF(N187="nulová",J187,0)</f>
        <v>0</v>
      </c>
      <c r="BJ187" s="18" t="s">
        <v>83</v>
      </c>
      <c r="BK187" s="239">
        <f>ROUND(I187*H187,2)</f>
        <v>0</v>
      </c>
      <c r="BL187" s="18" t="s">
        <v>303</v>
      </c>
      <c r="BM187" s="238" t="s">
        <v>840</v>
      </c>
    </row>
    <row r="188" s="2" customFormat="1" ht="24.15" customHeight="1">
      <c r="A188" s="39"/>
      <c r="B188" s="40"/>
      <c r="C188" s="289" t="s">
        <v>561</v>
      </c>
      <c r="D188" s="289" t="s">
        <v>386</v>
      </c>
      <c r="E188" s="290" t="s">
        <v>4198</v>
      </c>
      <c r="F188" s="291" t="s">
        <v>4558</v>
      </c>
      <c r="G188" s="292" t="s">
        <v>547</v>
      </c>
      <c r="H188" s="293">
        <v>1</v>
      </c>
      <c r="I188" s="294"/>
      <c r="J188" s="295">
        <f>ROUND(I188*H188,2)</f>
        <v>0</v>
      </c>
      <c r="K188" s="291" t="s">
        <v>1</v>
      </c>
      <c r="L188" s="296"/>
      <c r="M188" s="297" t="s">
        <v>1</v>
      </c>
      <c r="N188" s="298" t="s">
        <v>41</v>
      </c>
      <c r="O188" s="92"/>
      <c r="P188" s="236">
        <f>O188*H188</f>
        <v>0</v>
      </c>
      <c r="Q188" s="236">
        <v>0</v>
      </c>
      <c r="R188" s="236">
        <f>Q188*H188</f>
        <v>0</v>
      </c>
      <c r="S188" s="236">
        <v>0</v>
      </c>
      <c r="T188" s="237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8" t="s">
        <v>473</v>
      </c>
      <c r="AT188" s="238" t="s">
        <v>386</v>
      </c>
      <c r="AU188" s="238" t="s">
        <v>85</v>
      </c>
      <c r="AY188" s="18" t="s">
        <v>205</v>
      </c>
      <c r="BE188" s="239">
        <f>IF(N188="základní",J188,0)</f>
        <v>0</v>
      </c>
      <c r="BF188" s="239">
        <f>IF(N188="snížená",J188,0)</f>
        <v>0</v>
      </c>
      <c r="BG188" s="239">
        <f>IF(N188="zákl. přenesená",J188,0)</f>
        <v>0</v>
      </c>
      <c r="BH188" s="239">
        <f>IF(N188="sníž. přenesená",J188,0)</f>
        <v>0</v>
      </c>
      <c r="BI188" s="239">
        <f>IF(N188="nulová",J188,0)</f>
        <v>0</v>
      </c>
      <c r="BJ188" s="18" t="s">
        <v>83</v>
      </c>
      <c r="BK188" s="239">
        <f>ROUND(I188*H188,2)</f>
        <v>0</v>
      </c>
      <c r="BL188" s="18" t="s">
        <v>303</v>
      </c>
      <c r="BM188" s="238" t="s">
        <v>870</v>
      </c>
    </row>
    <row r="189" s="2" customFormat="1" ht="16.5" customHeight="1">
      <c r="A189" s="39"/>
      <c r="B189" s="40"/>
      <c r="C189" s="227" t="s">
        <v>566</v>
      </c>
      <c r="D189" s="227" t="s">
        <v>208</v>
      </c>
      <c r="E189" s="228" t="s">
        <v>4559</v>
      </c>
      <c r="F189" s="229" t="s">
        <v>4560</v>
      </c>
      <c r="G189" s="230" t="s">
        <v>547</v>
      </c>
      <c r="H189" s="231">
        <v>2</v>
      </c>
      <c r="I189" s="232"/>
      <c r="J189" s="233">
        <f>ROUND(I189*H189,2)</f>
        <v>0</v>
      </c>
      <c r="K189" s="229" t="s">
        <v>1</v>
      </c>
      <c r="L189" s="45"/>
      <c r="M189" s="234" t="s">
        <v>1</v>
      </c>
      <c r="N189" s="235" t="s">
        <v>41</v>
      </c>
      <c r="O189" s="92"/>
      <c r="P189" s="236">
        <f>O189*H189</f>
        <v>0</v>
      </c>
      <c r="Q189" s="236">
        <v>0</v>
      </c>
      <c r="R189" s="236">
        <f>Q189*H189</f>
        <v>0</v>
      </c>
      <c r="S189" s="236">
        <v>0</v>
      </c>
      <c r="T189" s="237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8" t="s">
        <v>303</v>
      </c>
      <c r="AT189" s="238" t="s">
        <v>208</v>
      </c>
      <c r="AU189" s="238" t="s">
        <v>85</v>
      </c>
      <c r="AY189" s="18" t="s">
        <v>205</v>
      </c>
      <c r="BE189" s="239">
        <f>IF(N189="základní",J189,0)</f>
        <v>0</v>
      </c>
      <c r="BF189" s="239">
        <f>IF(N189="snížená",J189,0)</f>
        <v>0</v>
      </c>
      <c r="BG189" s="239">
        <f>IF(N189="zákl. přenesená",J189,0)</f>
        <v>0</v>
      </c>
      <c r="BH189" s="239">
        <f>IF(N189="sníž. přenesená",J189,0)</f>
        <v>0</v>
      </c>
      <c r="BI189" s="239">
        <f>IF(N189="nulová",J189,0)</f>
        <v>0</v>
      </c>
      <c r="BJ189" s="18" t="s">
        <v>83</v>
      </c>
      <c r="BK189" s="239">
        <f>ROUND(I189*H189,2)</f>
        <v>0</v>
      </c>
      <c r="BL189" s="18" t="s">
        <v>303</v>
      </c>
      <c r="BM189" s="238" t="s">
        <v>884</v>
      </c>
    </row>
    <row r="190" s="2" customFormat="1" ht="16.5" customHeight="1">
      <c r="A190" s="39"/>
      <c r="B190" s="40"/>
      <c r="C190" s="289" t="s">
        <v>572</v>
      </c>
      <c r="D190" s="289" t="s">
        <v>386</v>
      </c>
      <c r="E190" s="290" t="s">
        <v>4561</v>
      </c>
      <c r="F190" s="291" t="s">
        <v>4560</v>
      </c>
      <c r="G190" s="292" t="s">
        <v>547</v>
      </c>
      <c r="H190" s="293">
        <v>2</v>
      </c>
      <c r="I190" s="294"/>
      <c r="J190" s="295">
        <f>ROUND(I190*H190,2)</f>
        <v>0</v>
      </c>
      <c r="K190" s="291" t="s">
        <v>1</v>
      </c>
      <c r="L190" s="296"/>
      <c r="M190" s="297" t="s">
        <v>1</v>
      </c>
      <c r="N190" s="298" t="s">
        <v>41</v>
      </c>
      <c r="O190" s="92"/>
      <c r="P190" s="236">
        <f>O190*H190</f>
        <v>0</v>
      </c>
      <c r="Q190" s="236">
        <v>0</v>
      </c>
      <c r="R190" s="236">
        <f>Q190*H190</f>
        <v>0</v>
      </c>
      <c r="S190" s="236">
        <v>0</v>
      </c>
      <c r="T190" s="237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8" t="s">
        <v>473</v>
      </c>
      <c r="AT190" s="238" t="s">
        <v>386</v>
      </c>
      <c r="AU190" s="238" t="s">
        <v>85</v>
      </c>
      <c r="AY190" s="18" t="s">
        <v>205</v>
      </c>
      <c r="BE190" s="239">
        <f>IF(N190="základní",J190,0)</f>
        <v>0</v>
      </c>
      <c r="BF190" s="239">
        <f>IF(N190="snížená",J190,0)</f>
        <v>0</v>
      </c>
      <c r="BG190" s="239">
        <f>IF(N190="zákl. přenesená",J190,0)</f>
        <v>0</v>
      </c>
      <c r="BH190" s="239">
        <f>IF(N190="sníž. přenesená",J190,0)</f>
        <v>0</v>
      </c>
      <c r="BI190" s="239">
        <f>IF(N190="nulová",J190,0)</f>
        <v>0</v>
      </c>
      <c r="BJ190" s="18" t="s">
        <v>83</v>
      </c>
      <c r="BK190" s="239">
        <f>ROUND(I190*H190,2)</f>
        <v>0</v>
      </c>
      <c r="BL190" s="18" t="s">
        <v>303</v>
      </c>
      <c r="BM190" s="238" t="s">
        <v>897</v>
      </c>
    </row>
    <row r="191" s="2" customFormat="1" ht="16.5" customHeight="1">
      <c r="A191" s="39"/>
      <c r="B191" s="40"/>
      <c r="C191" s="227" t="s">
        <v>577</v>
      </c>
      <c r="D191" s="227" t="s">
        <v>208</v>
      </c>
      <c r="E191" s="228" t="s">
        <v>4562</v>
      </c>
      <c r="F191" s="229" t="s">
        <v>4563</v>
      </c>
      <c r="G191" s="230" t="s">
        <v>547</v>
      </c>
      <c r="H191" s="231">
        <v>5</v>
      </c>
      <c r="I191" s="232"/>
      <c r="J191" s="233">
        <f>ROUND(I191*H191,2)</f>
        <v>0</v>
      </c>
      <c r="K191" s="229" t="s">
        <v>1</v>
      </c>
      <c r="L191" s="45"/>
      <c r="M191" s="234" t="s">
        <v>1</v>
      </c>
      <c r="N191" s="235" t="s">
        <v>41</v>
      </c>
      <c r="O191" s="92"/>
      <c r="P191" s="236">
        <f>O191*H191</f>
        <v>0</v>
      </c>
      <c r="Q191" s="236">
        <v>0</v>
      </c>
      <c r="R191" s="236">
        <f>Q191*H191</f>
        <v>0</v>
      </c>
      <c r="S191" s="236">
        <v>0</v>
      </c>
      <c r="T191" s="237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8" t="s">
        <v>303</v>
      </c>
      <c r="AT191" s="238" t="s">
        <v>208</v>
      </c>
      <c r="AU191" s="238" t="s">
        <v>85</v>
      </c>
      <c r="AY191" s="18" t="s">
        <v>205</v>
      </c>
      <c r="BE191" s="239">
        <f>IF(N191="základní",J191,0)</f>
        <v>0</v>
      </c>
      <c r="BF191" s="239">
        <f>IF(N191="snížená",J191,0)</f>
        <v>0</v>
      </c>
      <c r="BG191" s="239">
        <f>IF(N191="zákl. přenesená",J191,0)</f>
        <v>0</v>
      </c>
      <c r="BH191" s="239">
        <f>IF(N191="sníž. přenesená",J191,0)</f>
        <v>0</v>
      </c>
      <c r="BI191" s="239">
        <f>IF(N191="nulová",J191,0)</f>
        <v>0</v>
      </c>
      <c r="BJ191" s="18" t="s">
        <v>83</v>
      </c>
      <c r="BK191" s="239">
        <f>ROUND(I191*H191,2)</f>
        <v>0</v>
      </c>
      <c r="BL191" s="18" t="s">
        <v>303</v>
      </c>
      <c r="BM191" s="238" t="s">
        <v>908</v>
      </c>
    </row>
    <row r="192" s="2" customFormat="1" ht="16.5" customHeight="1">
      <c r="A192" s="39"/>
      <c r="B192" s="40"/>
      <c r="C192" s="289" t="s">
        <v>581</v>
      </c>
      <c r="D192" s="289" t="s">
        <v>386</v>
      </c>
      <c r="E192" s="290" t="s">
        <v>4564</v>
      </c>
      <c r="F192" s="291" t="s">
        <v>4563</v>
      </c>
      <c r="G192" s="292" t="s">
        <v>547</v>
      </c>
      <c r="H192" s="293">
        <v>5</v>
      </c>
      <c r="I192" s="294"/>
      <c r="J192" s="295">
        <f>ROUND(I192*H192,2)</f>
        <v>0</v>
      </c>
      <c r="K192" s="291" t="s">
        <v>1</v>
      </c>
      <c r="L192" s="296"/>
      <c r="M192" s="297" t="s">
        <v>1</v>
      </c>
      <c r="N192" s="298" t="s">
        <v>41</v>
      </c>
      <c r="O192" s="92"/>
      <c r="P192" s="236">
        <f>O192*H192</f>
        <v>0</v>
      </c>
      <c r="Q192" s="236">
        <v>0</v>
      </c>
      <c r="R192" s="236">
        <f>Q192*H192</f>
        <v>0</v>
      </c>
      <c r="S192" s="236">
        <v>0</v>
      </c>
      <c r="T192" s="237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8" t="s">
        <v>473</v>
      </c>
      <c r="AT192" s="238" t="s">
        <v>386</v>
      </c>
      <c r="AU192" s="238" t="s">
        <v>85</v>
      </c>
      <c r="AY192" s="18" t="s">
        <v>205</v>
      </c>
      <c r="BE192" s="239">
        <f>IF(N192="základní",J192,0)</f>
        <v>0</v>
      </c>
      <c r="BF192" s="239">
        <f>IF(N192="snížená",J192,0)</f>
        <v>0</v>
      </c>
      <c r="BG192" s="239">
        <f>IF(N192="zákl. přenesená",J192,0)</f>
        <v>0</v>
      </c>
      <c r="BH192" s="239">
        <f>IF(N192="sníž. přenesená",J192,0)</f>
        <v>0</v>
      </c>
      <c r="BI192" s="239">
        <f>IF(N192="nulová",J192,0)</f>
        <v>0</v>
      </c>
      <c r="BJ192" s="18" t="s">
        <v>83</v>
      </c>
      <c r="BK192" s="239">
        <f>ROUND(I192*H192,2)</f>
        <v>0</v>
      </c>
      <c r="BL192" s="18" t="s">
        <v>303</v>
      </c>
      <c r="BM192" s="238" t="s">
        <v>919</v>
      </c>
    </row>
    <row r="193" s="2" customFormat="1" ht="21.75" customHeight="1">
      <c r="A193" s="39"/>
      <c r="B193" s="40"/>
      <c r="C193" s="227" t="s">
        <v>585</v>
      </c>
      <c r="D193" s="227" t="s">
        <v>208</v>
      </c>
      <c r="E193" s="228" t="s">
        <v>4565</v>
      </c>
      <c r="F193" s="229" t="s">
        <v>4566</v>
      </c>
      <c r="G193" s="230" t="s">
        <v>547</v>
      </c>
      <c r="H193" s="231">
        <v>1</v>
      </c>
      <c r="I193" s="232"/>
      <c r="J193" s="233">
        <f>ROUND(I193*H193,2)</f>
        <v>0</v>
      </c>
      <c r="K193" s="229" t="s">
        <v>1</v>
      </c>
      <c r="L193" s="45"/>
      <c r="M193" s="234" t="s">
        <v>1</v>
      </c>
      <c r="N193" s="235" t="s">
        <v>41</v>
      </c>
      <c r="O193" s="92"/>
      <c r="P193" s="236">
        <f>O193*H193</f>
        <v>0</v>
      </c>
      <c r="Q193" s="236">
        <v>0</v>
      </c>
      <c r="R193" s="236">
        <f>Q193*H193</f>
        <v>0</v>
      </c>
      <c r="S193" s="236">
        <v>0</v>
      </c>
      <c r="T193" s="237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8" t="s">
        <v>303</v>
      </c>
      <c r="AT193" s="238" t="s">
        <v>208</v>
      </c>
      <c r="AU193" s="238" t="s">
        <v>85</v>
      </c>
      <c r="AY193" s="18" t="s">
        <v>205</v>
      </c>
      <c r="BE193" s="239">
        <f>IF(N193="základní",J193,0)</f>
        <v>0</v>
      </c>
      <c r="BF193" s="239">
        <f>IF(N193="snížená",J193,0)</f>
        <v>0</v>
      </c>
      <c r="BG193" s="239">
        <f>IF(N193="zákl. přenesená",J193,0)</f>
        <v>0</v>
      </c>
      <c r="BH193" s="239">
        <f>IF(N193="sníž. přenesená",J193,0)</f>
        <v>0</v>
      </c>
      <c r="BI193" s="239">
        <f>IF(N193="nulová",J193,0)</f>
        <v>0</v>
      </c>
      <c r="BJ193" s="18" t="s">
        <v>83</v>
      </c>
      <c r="BK193" s="239">
        <f>ROUND(I193*H193,2)</f>
        <v>0</v>
      </c>
      <c r="BL193" s="18" t="s">
        <v>303</v>
      </c>
      <c r="BM193" s="238" t="s">
        <v>930</v>
      </c>
    </row>
    <row r="194" s="2" customFormat="1" ht="21.75" customHeight="1">
      <c r="A194" s="39"/>
      <c r="B194" s="40"/>
      <c r="C194" s="289" t="s">
        <v>590</v>
      </c>
      <c r="D194" s="289" t="s">
        <v>386</v>
      </c>
      <c r="E194" s="290" t="s">
        <v>4567</v>
      </c>
      <c r="F194" s="291" t="s">
        <v>4568</v>
      </c>
      <c r="G194" s="292" t="s">
        <v>547</v>
      </c>
      <c r="H194" s="293">
        <v>1</v>
      </c>
      <c r="I194" s="294"/>
      <c r="J194" s="295">
        <f>ROUND(I194*H194,2)</f>
        <v>0</v>
      </c>
      <c r="K194" s="291" t="s">
        <v>1</v>
      </c>
      <c r="L194" s="296"/>
      <c r="M194" s="297" t="s">
        <v>1</v>
      </c>
      <c r="N194" s="298" t="s">
        <v>41</v>
      </c>
      <c r="O194" s="92"/>
      <c r="P194" s="236">
        <f>O194*H194</f>
        <v>0</v>
      </c>
      <c r="Q194" s="236">
        <v>0</v>
      </c>
      <c r="R194" s="236">
        <f>Q194*H194</f>
        <v>0</v>
      </c>
      <c r="S194" s="236">
        <v>0</v>
      </c>
      <c r="T194" s="237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8" t="s">
        <v>473</v>
      </c>
      <c r="AT194" s="238" t="s">
        <v>386</v>
      </c>
      <c r="AU194" s="238" t="s">
        <v>85</v>
      </c>
      <c r="AY194" s="18" t="s">
        <v>205</v>
      </c>
      <c r="BE194" s="239">
        <f>IF(N194="základní",J194,0)</f>
        <v>0</v>
      </c>
      <c r="BF194" s="239">
        <f>IF(N194="snížená",J194,0)</f>
        <v>0</v>
      </c>
      <c r="BG194" s="239">
        <f>IF(N194="zákl. přenesená",J194,0)</f>
        <v>0</v>
      </c>
      <c r="BH194" s="239">
        <f>IF(N194="sníž. přenesená",J194,0)</f>
        <v>0</v>
      </c>
      <c r="BI194" s="239">
        <f>IF(N194="nulová",J194,0)</f>
        <v>0</v>
      </c>
      <c r="BJ194" s="18" t="s">
        <v>83</v>
      </c>
      <c r="BK194" s="239">
        <f>ROUND(I194*H194,2)</f>
        <v>0</v>
      </c>
      <c r="BL194" s="18" t="s">
        <v>303</v>
      </c>
      <c r="BM194" s="238" t="s">
        <v>944</v>
      </c>
    </row>
    <row r="195" s="2" customFormat="1" ht="16.5" customHeight="1">
      <c r="A195" s="39"/>
      <c r="B195" s="40"/>
      <c r="C195" s="227" t="s">
        <v>593</v>
      </c>
      <c r="D195" s="227" t="s">
        <v>208</v>
      </c>
      <c r="E195" s="228" t="s">
        <v>4569</v>
      </c>
      <c r="F195" s="229" t="s">
        <v>4570</v>
      </c>
      <c r="G195" s="230" t="s">
        <v>547</v>
      </c>
      <c r="H195" s="231">
        <v>1</v>
      </c>
      <c r="I195" s="232"/>
      <c r="J195" s="233">
        <f>ROUND(I195*H195,2)</f>
        <v>0</v>
      </c>
      <c r="K195" s="229" t="s">
        <v>1</v>
      </c>
      <c r="L195" s="45"/>
      <c r="M195" s="234" t="s">
        <v>1</v>
      </c>
      <c r="N195" s="235" t="s">
        <v>41</v>
      </c>
      <c r="O195" s="92"/>
      <c r="P195" s="236">
        <f>O195*H195</f>
        <v>0</v>
      </c>
      <c r="Q195" s="236">
        <v>0</v>
      </c>
      <c r="R195" s="236">
        <f>Q195*H195</f>
        <v>0</v>
      </c>
      <c r="S195" s="236">
        <v>0</v>
      </c>
      <c r="T195" s="237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8" t="s">
        <v>303</v>
      </c>
      <c r="AT195" s="238" t="s">
        <v>208</v>
      </c>
      <c r="AU195" s="238" t="s">
        <v>85</v>
      </c>
      <c r="AY195" s="18" t="s">
        <v>205</v>
      </c>
      <c r="BE195" s="239">
        <f>IF(N195="základní",J195,0)</f>
        <v>0</v>
      </c>
      <c r="BF195" s="239">
        <f>IF(N195="snížená",J195,0)</f>
        <v>0</v>
      </c>
      <c r="BG195" s="239">
        <f>IF(N195="zákl. přenesená",J195,0)</f>
        <v>0</v>
      </c>
      <c r="BH195" s="239">
        <f>IF(N195="sníž. přenesená",J195,0)</f>
        <v>0</v>
      </c>
      <c r="BI195" s="239">
        <f>IF(N195="nulová",J195,0)</f>
        <v>0</v>
      </c>
      <c r="BJ195" s="18" t="s">
        <v>83</v>
      </c>
      <c r="BK195" s="239">
        <f>ROUND(I195*H195,2)</f>
        <v>0</v>
      </c>
      <c r="BL195" s="18" t="s">
        <v>303</v>
      </c>
      <c r="BM195" s="238" t="s">
        <v>953</v>
      </c>
    </row>
    <row r="196" s="2" customFormat="1" ht="16.5" customHeight="1">
      <c r="A196" s="39"/>
      <c r="B196" s="40"/>
      <c r="C196" s="289" t="s">
        <v>600</v>
      </c>
      <c r="D196" s="289" t="s">
        <v>386</v>
      </c>
      <c r="E196" s="290" t="s">
        <v>4571</v>
      </c>
      <c r="F196" s="291" t="s">
        <v>4570</v>
      </c>
      <c r="G196" s="292" t="s">
        <v>547</v>
      </c>
      <c r="H196" s="293">
        <v>1</v>
      </c>
      <c r="I196" s="294"/>
      <c r="J196" s="295">
        <f>ROUND(I196*H196,2)</f>
        <v>0</v>
      </c>
      <c r="K196" s="291" t="s">
        <v>1</v>
      </c>
      <c r="L196" s="296"/>
      <c r="M196" s="297" t="s">
        <v>1</v>
      </c>
      <c r="N196" s="298" t="s">
        <v>41</v>
      </c>
      <c r="O196" s="92"/>
      <c r="P196" s="236">
        <f>O196*H196</f>
        <v>0</v>
      </c>
      <c r="Q196" s="236">
        <v>0</v>
      </c>
      <c r="R196" s="236">
        <f>Q196*H196</f>
        <v>0</v>
      </c>
      <c r="S196" s="236">
        <v>0</v>
      </c>
      <c r="T196" s="237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8" t="s">
        <v>473</v>
      </c>
      <c r="AT196" s="238" t="s">
        <v>386</v>
      </c>
      <c r="AU196" s="238" t="s">
        <v>85</v>
      </c>
      <c r="AY196" s="18" t="s">
        <v>205</v>
      </c>
      <c r="BE196" s="239">
        <f>IF(N196="základní",J196,0)</f>
        <v>0</v>
      </c>
      <c r="BF196" s="239">
        <f>IF(N196="snížená",J196,0)</f>
        <v>0</v>
      </c>
      <c r="BG196" s="239">
        <f>IF(N196="zákl. přenesená",J196,0)</f>
        <v>0</v>
      </c>
      <c r="BH196" s="239">
        <f>IF(N196="sníž. přenesená",J196,0)</f>
        <v>0</v>
      </c>
      <c r="BI196" s="239">
        <f>IF(N196="nulová",J196,0)</f>
        <v>0</v>
      </c>
      <c r="BJ196" s="18" t="s">
        <v>83</v>
      </c>
      <c r="BK196" s="239">
        <f>ROUND(I196*H196,2)</f>
        <v>0</v>
      </c>
      <c r="BL196" s="18" t="s">
        <v>303</v>
      </c>
      <c r="BM196" s="238" t="s">
        <v>981</v>
      </c>
    </row>
    <row r="197" s="2" customFormat="1" ht="16.5" customHeight="1">
      <c r="A197" s="39"/>
      <c r="B197" s="40"/>
      <c r="C197" s="227" t="s">
        <v>611</v>
      </c>
      <c r="D197" s="227" t="s">
        <v>208</v>
      </c>
      <c r="E197" s="228" t="s">
        <v>4572</v>
      </c>
      <c r="F197" s="229" t="s">
        <v>4573</v>
      </c>
      <c r="G197" s="230" t="s">
        <v>547</v>
      </c>
      <c r="H197" s="231">
        <v>1</v>
      </c>
      <c r="I197" s="232"/>
      <c r="J197" s="233">
        <f>ROUND(I197*H197,2)</f>
        <v>0</v>
      </c>
      <c r="K197" s="229" t="s">
        <v>1</v>
      </c>
      <c r="L197" s="45"/>
      <c r="M197" s="234" t="s">
        <v>1</v>
      </c>
      <c r="N197" s="235" t="s">
        <v>41</v>
      </c>
      <c r="O197" s="92"/>
      <c r="P197" s="236">
        <f>O197*H197</f>
        <v>0</v>
      </c>
      <c r="Q197" s="236">
        <v>0</v>
      </c>
      <c r="R197" s="236">
        <f>Q197*H197</f>
        <v>0</v>
      </c>
      <c r="S197" s="236">
        <v>0</v>
      </c>
      <c r="T197" s="237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8" t="s">
        <v>303</v>
      </c>
      <c r="AT197" s="238" t="s">
        <v>208</v>
      </c>
      <c r="AU197" s="238" t="s">
        <v>85</v>
      </c>
      <c r="AY197" s="18" t="s">
        <v>205</v>
      </c>
      <c r="BE197" s="239">
        <f>IF(N197="základní",J197,0)</f>
        <v>0</v>
      </c>
      <c r="BF197" s="239">
        <f>IF(N197="snížená",J197,0)</f>
        <v>0</v>
      </c>
      <c r="BG197" s="239">
        <f>IF(N197="zákl. přenesená",J197,0)</f>
        <v>0</v>
      </c>
      <c r="BH197" s="239">
        <f>IF(N197="sníž. přenesená",J197,0)</f>
        <v>0</v>
      </c>
      <c r="BI197" s="239">
        <f>IF(N197="nulová",J197,0)</f>
        <v>0</v>
      </c>
      <c r="BJ197" s="18" t="s">
        <v>83</v>
      </c>
      <c r="BK197" s="239">
        <f>ROUND(I197*H197,2)</f>
        <v>0</v>
      </c>
      <c r="BL197" s="18" t="s">
        <v>303</v>
      </c>
      <c r="BM197" s="238" t="s">
        <v>1009</v>
      </c>
    </row>
    <row r="198" s="2" customFormat="1" ht="16.5" customHeight="1">
      <c r="A198" s="39"/>
      <c r="B198" s="40"/>
      <c r="C198" s="289" t="s">
        <v>620</v>
      </c>
      <c r="D198" s="289" t="s">
        <v>386</v>
      </c>
      <c r="E198" s="290" t="s">
        <v>4574</v>
      </c>
      <c r="F198" s="291" t="s">
        <v>4575</v>
      </c>
      <c r="G198" s="292" t="s">
        <v>547</v>
      </c>
      <c r="H198" s="293">
        <v>1</v>
      </c>
      <c r="I198" s="294"/>
      <c r="J198" s="295">
        <f>ROUND(I198*H198,2)</f>
        <v>0</v>
      </c>
      <c r="K198" s="291" t="s">
        <v>1</v>
      </c>
      <c r="L198" s="296"/>
      <c r="M198" s="297" t="s">
        <v>1</v>
      </c>
      <c r="N198" s="298" t="s">
        <v>41</v>
      </c>
      <c r="O198" s="92"/>
      <c r="P198" s="236">
        <f>O198*H198</f>
        <v>0</v>
      </c>
      <c r="Q198" s="236">
        <v>0</v>
      </c>
      <c r="R198" s="236">
        <f>Q198*H198</f>
        <v>0</v>
      </c>
      <c r="S198" s="236">
        <v>0</v>
      </c>
      <c r="T198" s="237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8" t="s">
        <v>473</v>
      </c>
      <c r="AT198" s="238" t="s">
        <v>386</v>
      </c>
      <c r="AU198" s="238" t="s">
        <v>85</v>
      </c>
      <c r="AY198" s="18" t="s">
        <v>205</v>
      </c>
      <c r="BE198" s="239">
        <f>IF(N198="základní",J198,0)</f>
        <v>0</v>
      </c>
      <c r="BF198" s="239">
        <f>IF(N198="snížená",J198,0)</f>
        <v>0</v>
      </c>
      <c r="BG198" s="239">
        <f>IF(N198="zákl. přenesená",J198,0)</f>
        <v>0</v>
      </c>
      <c r="BH198" s="239">
        <f>IF(N198="sníž. přenesená",J198,0)</f>
        <v>0</v>
      </c>
      <c r="BI198" s="239">
        <f>IF(N198="nulová",J198,0)</f>
        <v>0</v>
      </c>
      <c r="BJ198" s="18" t="s">
        <v>83</v>
      </c>
      <c r="BK198" s="239">
        <f>ROUND(I198*H198,2)</f>
        <v>0</v>
      </c>
      <c r="BL198" s="18" t="s">
        <v>303</v>
      </c>
      <c r="BM198" s="238" t="s">
        <v>1030</v>
      </c>
    </row>
    <row r="199" s="2" customFormat="1" ht="21.75" customHeight="1">
      <c r="A199" s="39"/>
      <c r="B199" s="40"/>
      <c r="C199" s="227" t="s">
        <v>628</v>
      </c>
      <c r="D199" s="227" t="s">
        <v>208</v>
      </c>
      <c r="E199" s="228" t="s">
        <v>4576</v>
      </c>
      <c r="F199" s="229" t="s">
        <v>4577</v>
      </c>
      <c r="G199" s="230" t="s">
        <v>547</v>
      </c>
      <c r="H199" s="231">
        <v>4</v>
      </c>
      <c r="I199" s="232"/>
      <c r="J199" s="233">
        <f>ROUND(I199*H199,2)</f>
        <v>0</v>
      </c>
      <c r="K199" s="229" t="s">
        <v>1</v>
      </c>
      <c r="L199" s="45"/>
      <c r="M199" s="234" t="s">
        <v>1</v>
      </c>
      <c r="N199" s="235" t="s">
        <v>41</v>
      </c>
      <c r="O199" s="92"/>
      <c r="P199" s="236">
        <f>O199*H199</f>
        <v>0</v>
      </c>
      <c r="Q199" s="236">
        <v>0</v>
      </c>
      <c r="R199" s="236">
        <f>Q199*H199</f>
        <v>0</v>
      </c>
      <c r="S199" s="236">
        <v>0</v>
      </c>
      <c r="T199" s="237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8" t="s">
        <v>303</v>
      </c>
      <c r="AT199" s="238" t="s">
        <v>208</v>
      </c>
      <c r="AU199" s="238" t="s">
        <v>85</v>
      </c>
      <c r="AY199" s="18" t="s">
        <v>205</v>
      </c>
      <c r="BE199" s="239">
        <f>IF(N199="základní",J199,0)</f>
        <v>0</v>
      </c>
      <c r="BF199" s="239">
        <f>IF(N199="snížená",J199,0)</f>
        <v>0</v>
      </c>
      <c r="BG199" s="239">
        <f>IF(N199="zákl. přenesená",J199,0)</f>
        <v>0</v>
      </c>
      <c r="BH199" s="239">
        <f>IF(N199="sníž. přenesená",J199,0)</f>
        <v>0</v>
      </c>
      <c r="BI199" s="239">
        <f>IF(N199="nulová",J199,0)</f>
        <v>0</v>
      </c>
      <c r="BJ199" s="18" t="s">
        <v>83</v>
      </c>
      <c r="BK199" s="239">
        <f>ROUND(I199*H199,2)</f>
        <v>0</v>
      </c>
      <c r="BL199" s="18" t="s">
        <v>303</v>
      </c>
      <c r="BM199" s="238" t="s">
        <v>1041</v>
      </c>
    </row>
    <row r="200" s="2" customFormat="1" ht="21.75" customHeight="1">
      <c r="A200" s="39"/>
      <c r="B200" s="40"/>
      <c r="C200" s="289" t="s">
        <v>636</v>
      </c>
      <c r="D200" s="289" t="s">
        <v>386</v>
      </c>
      <c r="E200" s="290" t="s">
        <v>4578</v>
      </c>
      <c r="F200" s="291" t="s">
        <v>4577</v>
      </c>
      <c r="G200" s="292" t="s">
        <v>547</v>
      </c>
      <c r="H200" s="293">
        <v>4</v>
      </c>
      <c r="I200" s="294"/>
      <c r="J200" s="295">
        <f>ROUND(I200*H200,2)</f>
        <v>0</v>
      </c>
      <c r="K200" s="291" t="s">
        <v>1</v>
      </c>
      <c r="L200" s="296"/>
      <c r="M200" s="297" t="s">
        <v>1</v>
      </c>
      <c r="N200" s="298" t="s">
        <v>41</v>
      </c>
      <c r="O200" s="92"/>
      <c r="P200" s="236">
        <f>O200*H200</f>
        <v>0</v>
      </c>
      <c r="Q200" s="236">
        <v>0</v>
      </c>
      <c r="R200" s="236">
        <f>Q200*H200</f>
        <v>0</v>
      </c>
      <c r="S200" s="236">
        <v>0</v>
      </c>
      <c r="T200" s="237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8" t="s">
        <v>473</v>
      </c>
      <c r="AT200" s="238" t="s">
        <v>386</v>
      </c>
      <c r="AU200" s="238" t="s">
        <v>85</v>
      </c>
      <c r="AY200" s="18" t="s">
        <v>205</v>
      </c>
      <c r="BE200" s="239">
        <f>IF(N200="základní",J200,0)</f>
        <v>0</v>
      </c>
      <c r="BF200" s="239">
        <f>IF(N200="snížená",J200,0)</f>
        <v>0</v>
      </c>
      <c r="BG200" s="239">
        <f>IF(N200="zákl. přenesená",J200,0)</f>
        <v>0</v>
      </c>
      <c r="BH200" s="239">
        <f>IF(N200="sníž. přenesená",J200,0)</f>
        <v>0</v>
      </c>
      <c r="BI200" s="239">
        <f>IF(N200="nulová",J200,0)</f>
        <v>0</v>
      </c>
      <c r="BJ200" s="18" t="s">
        <v>83</v>
      </c>
      <c r="BK200" s="239">
        <f>ROUND(I200*H200,2)</f>
        <v>0</v>
      </c>
      <c r="BL200" s="18" t="s">
        <v>303</v>
      </c>
      <c r="BM200" s="238" t="s">
        <v>1052</v>
      </c>
    </row>
    <row r="201" s="2" customFormat="1" ht="16.5" customHeight="1">
      <c r="A201" s="39"/>
      <c r="B201" s="40"/>
      <c r="C201" s="227" t="s">
        <v>642</v>
      </c>
      <c r="D201" s="227" t="s">
        <v>208</v>
      </c>
      <c r="E201" s="228" t="s">
        <v>4221</v>
      </c>
      <c r="F201" s="229" t="s">
        <v>4222</v>
      </c>
      <c r="G201" s="230" t="s">
        <v>547</v>
      </c>
      <c r="H201" s="231">
        <v>2</v>
      </c>
      <c r="I201" s="232"/>
      <c r="J201" s="233">
        <f>ROUND(I201*H201,2)</f>
        <v>0</v>
      </c>
      <c r="K201" s="229" t="s">
        <v>1</v>
      </c>
      <c r="L201" s="45"/>
      <c r="M201" s="234" t="s">
        <v>1</v>
      </c>
      <c r="N201" s="235" t="s">
        <v>41</v>
      </c>
      <c r="O201" s="92"/>
      <c r="P201" s="236">
        <f>O201*H201</f>
        <v>0</v>
      </c>
      <c r="Q201" s="236">
        <v>0</v>
      </c>
      <c r="R201" s="236">
        <f>Q201*H201</f>
        <v>0</v>
      </c>
      <c r="S201" s="236">
        <v>0</v>
      </c>
      <c r="T201" s="237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8" t="s">
        <v>303</v>
      </c>
      <c r="AT201" s="238" t="s">
        <v>208</v>
      </c>
      <c r="AU201" s="238" t="s">
        <v>85</v>
      </c>
      <c r="AY201" s="18" t="s">
        <v>205</v>
      </c>
      <c r="BE201" s="239">
        <f>IF(N201="základní",J201,0)</f>
        <v>0</v>
      </c>
      <c r="BF201" s="239">
        <f>IF(N201="snížená",J201,0)</f>
        <v>0</v>
      </c>
      <c r="BG201" s="239">
        <f>IF(N201="zákl. přenesená",J201,0)</f>
        <v>0</v>
      </c>
      <c r="BH201" s="239">
        <f>IF(N201="sníž. přenesená",J201,0)</f>
        <v>0</v>
      </c>
      <c r="BI201" s="239">
        <f>IF(N201="nulová",J201,0)</f>
        <v>0</v>
      </c>
      <c r="BJ201" s="18" t="s">
        <v>83</v>
      </c>
      <c r="BK201" s="239">
        <f>ROUND(I201*H201,2)</f>
        <v>0</v>
      </c>
      <c r="BL201" s="18" t="s">
        <v>303</v>
      </c>
      <c r="BM201" s="238" t="s">
        <v>1062</v>
      </c>
    </row>
    <row r="202" s="12" customFormat="1" ht="22.8" customHeight="1">
      <c r="A202" s="12"/>
      <c r="B202" s="211"/>
      <c r="C202" s="212"/>
      <c r="D202" s="213" t="s">
        <v>75</v>
      </c>
      <c r="E202" s="225" t="s">
        <v>4223</v>
      </c>
      <c r="F202" s="225" t="s">
        <v>4224</v>
      </c>
      <c r="G202" s="212"/>
      <c r="H202" s="212"/>
      <c r="I202" s="215"/>
      <c r="J202" s="226">
        <f>BK202</f>
        <v>0</v>
      </c>
      <c r="K202" s="212"/>
      <c r="L202" s="217"/>
      <c r="M202" s="218"/>
      <c r="N202" s="219"/>
      <c r="O202" s="219"/>
      <c r="P202" s="220">
        <v>0</v>
      </c>
      <c r="Q202" s="219"/>
      <c r="R202" s="220">
        <v>0</v>
      </c>
      <c r="S202" s="219"/>
      <c r="T202" s="221"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2" t="s">
        <v>85</v>
      </c>
      <c r="AT202" s="223" t="s">
        <v>75</v>
      </c>
      <c r="AU202" s="223" t="s">
        <v>83</v>
      </c>
      <c r="AY202" s="222" t="s">
        <v>205</v>
      </c>
      <c r="BK202" s="224">
        <v>0</v>
      </c>
    </row>
    <row r="203" s="12" customFormat="1" ht="22.8" customHeight="1">
      <c r="A203" s="12"/>
      <c r="B203" s="211"/>
      <c r="C203" s="212"/>
      <c r="D203" s="213" t="s">
        <v>75</v>
      </c>
      <c r="E203" s="225" t="s">
        <v>4271</v>
      </c>
      <c r="F203" s="225" t="s">
        <v>4272</v>
      </c>
      <c r="G203" s="212"/>
      <c r="H203" s="212"/>
      <c r="I203" s="215"/>
      <c r="J203" s="226">
        <f>BK203</f>
        <v>0</v>
      </c>
      <c r="K203" s="212"/>
      <c r="L203" s="217"/>
      <c r="M203" s="218"/>
      <c r="N203" s="219"/>
      <c r="O203" s="219"/>
      <c r="P203" s="220">
        <f>SUM(P204:P205)</f>
        <v>0</v>
      </c>
      <c r="Q203" s="219"/>
      <c r="R203" s="220">
        <f>SUM(R204:R205)</f>
        <v>0</v>
      </c>
      <c r="S203" s="219"/>
      <c r="T203" s="221">
        <f>SUM(T204:T205)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22" t="s">
        <v>85</v>
      </c>
      <c r="AT203" s="223" t="s">
        <v>75</v>
      </c>
      <c r="AU203" s="223" t="s">
        <v>83</v>
      </c>
      <c r="AY203" s="222" t="s">
        <v>205</v>
      </c>
      <c r="BK203" s="224">
        <f>SUM(BK204:BK205)</f>
        <v>0</v>
      </c>
    </row>
    <row r="204" s="2" customFormat="1" ht="37.8" customHeight="1">
      <c r="A204" s="39"/>
      <c r="B204" s="40"/>
      <c r="C204" s="227" t="s">
        <v>648</v>
      </c>
      <c r="D204" s="227" t="s">
        <v>208</v>
      </c>
      <c r="E204" s="228" t="s">
        <v>4282</v>
      </c>
      <c r="F204" s="229" t="s">
        <v>4579</v>
      </c>
      <c r="G204" s="230" t="s">
        <v>3683</v>
      </c>
      <c r="H204" s="231">
        <v>10</v>
      </c>
      <c r="I204" s="232"/>
      <c r="J204" s="233">
        <f>ROUND(I204*H204,2)</f>
        <v>0</v>
      </c>
      <c r="K204" s="229" t="s">
        <v>1</v>
      </c>
      <c r="L204" s="45"/>
      <c r="M204" s="234" t="s">
        <v>1</v>
      </c>
      <c r="N204" s="235" t="s">
        <v>41</v>
      </c>
      <c r="O204" s="92"/>
      <c r="P204" s="236">
        <f>O204*H204</f>
        <v>0</v>
      </c>
      <c r="Q204" s="236">
        <v>0</v>
      </c>
      <c r="R204" s="236">
        <f>Q204*H204</f>
        <v>0</v>
      </c>
      <c r="S204" s="236">
        <v>0</v>
      </c>
      <c r="T204" s="237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8" t="s">
        <v>303</v>
      </c>
      <c r="AT204" s="238" t="s">
        <v>208</v>
      </c>
      <c r="AU204" s="238" t="s">
        <v>85</v>
      </c>
      <c r="AY204" s="18" t="s">
        <v>205</v>
      </c>
      <c r="BE204" s="239">
        <f>IF(N204="základní",J204,0)</f>
        <v>0</v>
      </c>
      <c r="BF204" s="239">
        <f>IF(N204="snížená",J204,0)</f>
        <v>0</v>
      </c>
      <c r="BG204" s="239">
        <f>IF(N204="zákl. přenesená",J204,0)</f>
        <v>0</v>
      </c>
      <c r="BH204" s="239">
        <f>IF(N204="sníž. přenesená",J204,0)</f>
        <v>0</v>
      </c>
      <c r="BI204" s="239">
        <f>IF(N204="nulová",J204,0)</f>
        <v>0</v>
      </c>
      <c r="BJ204" s="18" t="s">
        <v>83</v>
      </c>
      <c r="BK204" s="239">
        <f>ROUND(I204*H204,2)</f>
        <v>0</v>
      </c>
      <c r="BL204" s="18" t="s">
        <v>303</v>
      </c>
      <c r="BM204" s="238" t="s">
        <v>1074</v>
      </c>
    </row>
    <row r="205" s="2" customFormat="1" ht="37.8" customHeight="1">
      <c r="A205" s="39"/>
      <c r="B205" s="40"/>
      <c r="C205" s="289" t="s">
        <v>653</v>
      </c>
      <c r="D205" s="289" t="s">
        <v>386</v>
      </c>
      <c r="E205" s="290" t="s">
        <v>4480</v>
      </c>
      <c r="F205" s="291" t="s">
        <v>4579</v>
      </c>
      <c r="G205" s="292" t="s">
        <v>3753</v>
      </c>
      <c r="H205" s="293">
        <v>1</v>
      </c>
      <c r="I205" s="294"/>
      <c r="J205" s="295">
        <f>ROUND(I205*H205,2)</f>
        <v>0</v>
      </c>
      <c r="K205" s="291" t="s">
        <v>1</v>
      </c>
      <c r="L205" s="296"/>
      <c r="M205" s="297" t="s">
        <v>1</v>
      </c>
      <c r="N205" s="298" t="s">
        <v>41</v>
      </c>
      <c r="O205" s="92"/>
      <c r="P205" s="236">
        <f>O205*H205</f>
        <v>0</v>
      </c>
      <c r="Q205" s="236">
        <v>0</v>
      </c>
      <c r="R205" s="236">
        <f>Q205*H205</f>
        <v>0</v>
      </c>
      <c r="S205" s="236">
        <v>0</v>
      </c>
      <c r="T205" s="237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8" t="s">
        <v>473</v>
      </c>
      <c r="AT205" s="238" t="s">
        <v>386</v>
      </c>
      <c r="AU205" s="238" t="s">
        <v>85</v>
      </c>
      <c r="AY205" s="18" t="s">
        <v>205</v>
      </c>
      <c r="BE205" s="239">
        <f>IF(N205="základní",J205,0)</f>
        <v>0</v>
      </c>
      <c r="BF205" s="239">
        <f>IF(N205="snížená",J205,0)</f>
        <v>0</v>
      </c>
      <c r="BG205" s="239">
        <f>IF(N205="zákl. přenesená",J205,0)</f>
        <v>0</v>
      </c>
      <c r="BH205" s="239">
        <f>IF(N205="sníž. přenesená",J205,0)</f>
        <v>0</v>
      </c>
      <c r="BI205" s="239">
        <f>IF(N205="nulová",J205,0)</f>
        <v>0</v>
      </c>
      <c r="BJ205" s="18" t="s">
        <v>83</v>
      </c>
      <c r="BK205" s="239">
        <f>ROUND(I205*H205,2)</f>
        <v>0</v>
      </c>
      <c r="BL205" s="18" t="s">
        <v>303</v>
      </c>
      <c r="BM205" s="238" t="s">
        <v>1086</v>
      </c>
    </row>
    <row r="206" s="12" customFormat="1" ht="25.92" customHeight="1">
      <c r="A206" s="12"/>
      <c r="B206" s="211"/>
      <c r="C206" s="212"/>
      <c r="D206" s="213" t="s">
        <v>75</v>
      </c>
      <c r="E206" s="214" t="s">
        <v>125</v>
      </c>
      <c r="F206" s="214" t="s">
        <v>126</v>
      </c>
      <c r="G206" s="212"/>
      <c r="H206" s="212"/>
      <c r="I206" s="215"/>
      <c r="J206" s="216">
        <f>BK206</f>
        <v>0</v>
      </c>
      <c r="K206" s="212"/>
      <c r="L206" s="217"/>
      <c r="M206" s="218"/>
      <c r="N206" s="219"/>
      <c r="O206" s="219"/>
      <c r="P206" s="220">
        <f>P207+P209+P211</f>
        <v>0</v>
      </c>
      <c r="Q206" s="219"/>
      <c r="R206" s="220">
        <f>R207+R209+R211</f>
        <v>0</v>
      </c>
      <c r="S206" s="219"/>
      <c r="T206" s="221">
        <f>T207+T209+T211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2" t="s">
        <v>252</v>
      </c>
      <c r="AT206" s="223" t="s">
        <v>75</v>
      </c>
      <c r="AU206" s="223" t="s">
        <v>76</v>
      </c>
      <c r="AY206" s="222" t="s">
        <v>205</v>
      </c>
      <c r="BK206" s="224">
        <f>BK207+BK209+BK211</f>
        <v>0</v>
      </c>
    </row>
    <row r="207" s="12" customFormat="1" ht="22.8" customHeight="1">
      <c r="A207" s="12"/>
      <c r="B207" s="211"/>
      <c r="C207" s="212"/>
      <c r="D207" s="213" t="s">
        <v>75</v>
      </c>
      <c r="E207" s="225" t="s">
        <v>4284</v>
      </c>
      <c r="F207" s="225" t="s">
        <v>4285</v>
      </c>
      <c r="G207" s="212"/>
      <c r="H207" s="212"/>
      <c r="I207" s="215"/>
      <c r="J207" s="226">
        <f>BK207</f>
        <v>0</v>
      </c>
      <c r="K207" s="212"/>
      <c r="L207" s="217"/>
      <c r="M207" s="218"/>
      <c r="N207" s="219"/>
      <c r="O207" s="219"/>
      <c r="P207" s="220">
        <f>P208</f>
        <v>0</v>
      </c>
      <c r="Q207" s="219"/>
      <c r="R207" s="220">
        <f>R208</f>
        <v>0</v>
      </c>
      <c r="S207" s="219"/>
      <c r="T207" s="221">
        <f>T208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22" t="s">
        <v>252</v>
      </c>
      <c r="AT207" s="223" t="s">
        <v>75</v>
      </c>
      <c r="AU207" s="223" t="s">
        <v>83</v>
      </c>
      <c r="AY207" s="222" t="s">
        <v>205</v>
      </c>
      <c r="BK207" s="224">
        <f>BK208</f>
        <v>0</v>
      </c>
    </row>
    <row r="208" s="2" customFormat="1" ht="21.75" customHeight="1">
      <c r="A208" s="39"/>
      <c r="B208" s="40"/>
      <c r="C208" s="227" t="s">
        <v>660</v>
      </c>
      <c r="D208" s="227" t="s">
        <v>208</v>
      </c>
      <c r="E208" s="228" t="s">
        <v>4286</v>
      </c>
      <c r="F208" s="229" t="s">
        <v>4580</v>
      </c>
      <c r="G208" s="230" t="s">
        <v>3145</v>
      </c>
      <c r="H208" s="231">
        <v>1</v>
      </c>
      <c r="I208" s="232"/>
      <c r="J208" s="233">
        <f>ROUND(I208*H208,2)</f>
        <v>0</v>
      </c>
      <c r="K208" s="229" t="s">
        <v>1</v>
      </c>
      <c r="L208" s="45"/>
      <c r="M208" s="234" t="s">
        <v>1</v>
      </c>
      <c r="N208" s="235" t="s">
        <v>41</v>
      </c>
      <c r="O208" s="92"/>
      <c r="P208" s="236">
        <f>O208*H208</f>
        <v>0</v>
      </c>
      <c r="Q208" s="236">
        <v>0</v>
      </c>
      <c r="R208" s="236">
        <f>Q208*H208</f>
        <v>0</v>
      </c>
      <c r="S208" s="236">
        <v>0</v>
      </c>
      <c r="T208" s="237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8" t="s">
        <v>213</v>
      </c>
      <c r="AT208" s="238" t="s">
        <v>208</v>
      </c>
      <c r="AU208" s="238" t="s">
        <v>85</v>
      </c>
      <c r="AY208" s="18" t="s">
        <v>205</v>
      </c>
      <c r="BE208" s="239">
        <f>IF(N208="základní",J208,0)</f>
        <v>0</v>
      </c>
      <c r="BF208" s="239">
        <f>IF(N208="snížená",J208,0)</f>
        <v>0</v>
      </c>
      <c r="BG208" s="239">
        <f>IF(N208="zákl. přenesená",J208,0)</f>
        <v>0</v>
      </c>
      <c r="BH208" s="239">
        <f>IF(N208="sníž. přenesená",J208,0)</f>
        <v>0</v>
      </c>
      <c r="BI208" s="239">
        <f>IF(N208="nulová",J208,0)</f>
        <v>0</v>
      </c>
      <c r="BJ208" s="18" t="s">
        <v>83</v>
      </c>
      <c r="BK208" s="239">
        <f>ROUND(I208*H208,2)</f>
        <v>0</v>
      </c>
      <c r="BL208" s="18" t="s">
        <v>213</v>
      </c>
      <c r="BM208" s="238" t="s">
        <v>1098</v>
      </c>
    </row>
    <row r="209" s="12" customFormat="1" ht="22.8" customHeight="1">
      <c r="A209" s="12"/>
      <c r="B209" s="211"/>
      <c r="C209" s="212"/>
      <c r="D209" s="213" t="s">
        <v>75</v>
      </c>
      <c r="E209" s="225" t="s">
        <v>4288</v>
      </c>
      <c r="F209" s="225" t="s">
        <v>4289</v>
      </c>
      <c r="G209" s="212"/>
      <c r="H209" s="212"/>
      <c r="I209" s="215"/>
      <c r="J209" s="226">
        <f>BK209</f>
        <v>0</v>
      </c>
      <c r="K209" s="212"/>
      <c r="L209" s="217"/>
      <c r="M209" s="218"/>
      <c r="N209" s="219"/>
      <c r="O209" s="219"/>
      <c r="P209" s="220">
        <f>P210</f>
        <v>0</v>
      </c>
      <c r="Q209" s="219"/>
      <c r="R209" s="220">
        <f>R210</f>
        <v>0</v>
      </c>
      <c r="S209" s="219"/>
      <c r="T209" s="221">
        <f>T210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2" t="s">
        <v>252</v>
      </c>
      <c r="AT209" s="223" t="s">
        <v>75</v>
      </c>
      <c r="AU209" s="223" t="s">
        <v>83</v>
      </c>
      <c r="AY209" s="222" t="s">
        <v>205</v>
      </c>
      <c r="BK209" s="224">
        <f>BK210</f>
        <v>0</v>
      </c>
    </row>
    <row r="210" s="2" customFormat="1" ht="16.5" customHeight="1">
      <c r="A210" s="39"/>
      <c r="B210" s="40"/>
      <c r="C210" s="227" t="s">
        <v>669</v>
      </c>
      <c r="D210" s="227" t="s">
        <v>208</v>
      </c>
      <c r="E210" s="228" t="s">
        <v>4290</v>
      </c>
      <c r="F210" s="229" t="s">
        <v>4291</v>
      </c>
      <c r="G210" s="230" t="s">
        <v>3145</v>
      </c>
      <c r="H210" s="231">
        <v>1</v>
      </c>
      <c r="I210" s="232"/>
      <c r="J210" s="233">
        <f>ROUND(I210*H210,2)</f>
        <v>0</v>
      </c>
      <c r="K210" s="229" t="s">
        <v>1</v>
      </c>
      <c r="L210" s="45"/>
      <c r="M210" s="234" t="s">
        <v>1</v>
      </c>
      <c r="N210" s="235" t="s">
        <v>41</v>
      </c>
      <c r="O210" s="92"/>
      <c r="P210" s="236">
        <f>O210*H210</f>
        <v>0</v>
      </c>
      <c r="Q210" s="236">
        <v>0</v>
      </c>
      <c r="R210" s="236">
        <f>Q210*H210</f>
        <v>0</v>
      </c>
      <c r="S210" s="236">
        <v>0</v>
      </c>
      <c r="T210" s="237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8" t="s">
        <v>213</v>
      </c>
      <c r="AT210" s="238" t="s">
        <v>208</v>
      </c>
      <c r="AU210" s="238" t="s">
        <v>85</v>
      </c>
      <c r="AY210" s="18" t="s">
        <v>205</v>
      </c>
      <c r="BE210" s="239">
        <f>IF(N210="základní",J210,0)</f>
        <v>0</v>
      </c>
      <c r="BF210" s="239">
        <f>IF(N210="snížená",J210,0)</f>
        <v>0</v>
      </c>
      <c r="BG210" s="239">
        <f>IF(N210="zákl. přenesená",J210,0)</f>
        <v>0</v>
      </c>
      <c r="BH210" s="239">
        <f>IF(N210="sníž. přenesená",J210,0)</f>
        <v>0</v>
      </c>
      <c r="BI210" s="239">
        <f>IF(N210="nulová",J210,0)</f>
        <v>0</v>
      </c>
      <c r="BJ210" s="18" t="s">
        <v>83</v>
      </c>
      <c r="BK210" s="239">
        <f>ROUND(I210*H210,2)</f>
        <v>0</v>
      </c>
      <c r="BL210" s="18" t="s">
        <v>213</v>
      </c>
      <c r="BM210" s="238" t="s">
        <v>1118</v>
      </c>
    </row>
    <row r="211" s="12" customFormat="1" ht="22.8" customHeight="1">
      <c r="A211" s="12"/>
      <c r="B211" s="211"/>
      <c r="C211" s="212"/>
      <c r="D211" s="213" t="s">
        <v>75</v>
      </c>
      <c r="E211" s="225" t="s">
        <v>4292</v>
      </c>
      <c r="F211" s="225" t="s">
        <v>4293</v>
      </c>
      <c r="G211" s="212"/>
      <c r="H211" s="212"/>
      <c r="I211" s="215"/>
      <c r="J211" s="226">
        <f>BK211</f>
        <v>0</v>
      </c>
      <c r="K211" s="212"/>
      <c r="L211" s="217"/>
      <c r="M211" s="218"/>
      <c r="N211" s="219"/>
      <c r="O211" s="219"/>
      <c r="P211" s="220">
        <f>SUM(P212:P218)</f>
        <v>0</v>
      </c>
      <c r="Q211" s="219"/>
      <c r="R211" s="220">
        <f>SUM(R212:R218)</f>
        <v>0</v>
      </c>
      <c r="S211" s="219"/>
      <c r="T211" s="221">
        <f>SUM(T212:T218)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2" t="s">
        <v>252</v>
      </c>
      <c r="AT211" s="223" t="s">
        <v>75</v>
      </c>
      <c r="AU211" s="223" t="s">
        <v>83</v>
      </c>
      <c r="AY211" s="222" t="s">
        <v>205</v>
      </c>
      <c r="BK211" s="224">
        <f>SUM(BK212:BK218)</f>
        <v>0</v>
      </c>
    </row>
    <row r="212" s="2" customFormat="1" ht="16.5" customHeight="1">
      <c r="A212" s="39"/>
      <c r="B212" s="40"/>
      <c r="C212" s="227" t="s">
        <v>675</v>
      </c>
      <c r="D212" s="227" t="s">
        <v>208</v>
      </c>
      <c r="E212" s="228" t="s">
        <v>4294</v>
      </c>
      <c r="F212" s="229" t="s">
        <v>4295</v>
      </c>
      <c r="G212" s="230" t="s">
        <v>3145</v>
      </c>
      <c r="H212" s="231">
        <v>1</v>
      </c>
      <c r="I212" s="232"/>
      <c r="J212" s="233">
        <f>ROUND(I212*H212,2)</f>
        <v>0</v>
      </c>
      <c r="K212" s="229" t="s">
        <v>1</v>
      </c>
      <c r="L212" s="45"/>
      <c r="M212" s="234" t="s">
        <v>1</v>
      </c>
      <c r="N212" s="235" t="s">
        <v>41</v>
      </c>
      <c r="O212" s="92"/>
      <c r="P212" s="236">
        <f>O212*H212</f>
        <v>0</v>
      </c>
      <c r="Q212" s="236">
        <v>0</v>
      </c>
      <c r="R212" s="236">
        <f>Q212*H212</f>
        <v>0</v>
      </c>
      <c r="S212" s="236">
        <v>0</v>
      </c>
      <c r="T212" s="237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8" t="s">
        <v>213</v>
      </c>
      <c r="AT212" s="238" t="s">
        <v>208</v>
      </c>
      <c r="AU212" s="238" t="s">
        <v>85</v>
      </c>
      <c r="AY212" s="18" t="s">
        <v>205</v>
      </c>
      <c r="BE212" s="239">
        <f>IF(N212="základní",J212,0)</f>
        <v>0</v>
      </c>
      <c r="BF212" s="239">
        <f>IF(N212="snížená",J212,0)</f>
        <v>0</v>
      </c>
      <c r="BG212" s="239">
        <f>IF(N212="zákl. přenesená",J212,0)</f>
        <v>0</v>
      </c>
      <c r="BH212" s="239">
        <f>IF(N212="sníž. přenesená",J212,0)</f>
        <v>0</v>
      </c>
      <c r="BI212" s="239">
        <f>IF(N212="nulová",J212,0)</f>
        <v>0</v>
      </c>
      <c r="BJ212" s="18" t="s">
        <v>83</v>
      </c>
      <c r="BK212" s="239">
        <f>ROUND(I212*H212,2)</f>
        <v>0</v>
      </c>
      <c r="BL212" s="18" t="s">
        <v>213</v>
      </c>
      <c r="BM212" s="238" t="s">
        <v>1133</v>
      </c>
    </row>
    <row r="213" s="2" customFormat="1" ht="16.5" customHeight="1">
      <c r="A213" s="39"/>
      <c r="B213" s="40"/>
      <c r="C213" s="227" t="s">
        <v>681</v>
      </c>
      <c r="D213" s="227" t="s">
        <v>208</v>
      </c>
      <c r="E213" s="228" t="s">
        <v>4581</v>
      </c>
      <c r="F213" s="229" t="s">
        <v>4582</v>
      </c>
      <c r="G213" s="230" t="s">
        <v>3683</v>
      </c>
      <c r="H213" s="231">
        <v>30</v>
      </c>
      <c r="I213" s="232"/>
      <c r="J213" s="233">
        <f>ROUND(I213*H213,2)</f>
        <v>0</v>
      </c>
      <c r="K213" s="229" t="s">
        <v>1</v>
      </c>
      <c r="L213" s="45"/>
      <c r="M213" s="234" t="s">
        <v>1</v>
      </c>
      <c r="N213" s="235" t="s">
        <v>41</v>
      </c>
      <c r="O213" s="92"/>
      <c r="P213" s="236">
        <f>O213*H213</f>
        <v>0</v>
      </c>
      <c r="Q213" s="236">
        <v>0</v>
      </c>
      <c r="R213" s="236">
        <f>Q213*H213</f>
        <v>0</v>
      </c>
      <c r="S213" s="236">
        <v>0</v>
      </c>
      <c r="T213" s="237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8" t="s">
        <v>213</v>
      </c>
      <c r="AT213" s="238" t="s">
        <v>208</v>
      </c>
      <c r="AU213" s="238" t="s">
        <v>85</v>
      </c>
      <c r="AY213" s="18" t="s">
        <v>205</v>
      </c>
      <c r="BE213" s="239">
        <f>IF(N213="základní",J213,0)</f>
        <v>0</v>
      </c>
      <c r="BF213" s="239">
        <f>IF(N213="snížená",J213,0)</f>
        <v>0</v>
      </c>
      <c r="BG213" s="239">
        <f>IF(N213="zákl. přenesená",J213,0)</f>
        <v>0</v>
      </c>
      <c r="BH213" s="239">
        <f>IF(N213="sníž. přenesená",J213,0)</f>
        <v>0</v>
      </c>
      <c r="BI213" s="239">
        <f>IF(N213="nulová",J213,0)</f>
        <v>0</v>
      </c>
      <c r="BJ213" s="18" t="s">
        <v>83</v>
      </c>
      <c r="BK213" s="239">
        <f>ROUND(I213*H213,2)</f>
        <v>0</v>
      </c>
      <c r="BL213" s="18" t="s">
        <v>213</v>
      </c>
      <c r="BM213" s="238" t="s">
        <v>1145</v>
      </c>
    </row>
    <row r="214" s="2" customFormat="1" ht="16.5" customHeight="1">
      <c r="A214" s="39"/>
      <c r="B214" s="40"/>
      <c r="C214" s="227" t="s">
        <v>688</v>
      </c>
      <c r="D214" s="227" t="s">
        <v>208</v>
      </c>
      <c r="E214" s="228" t="s">
        <v>4315</v>
      </c>
      <c r="F214" s="229" t="s">
        <v>4583</v>
      </c>
      <c r="G214" s="230" t="s">
        <v>3683</v>
      </c>
      <c r="H214" s="231">
        <v>10</v>
      </c>
      <c r="I214" s="232"/>
      <c r="J214" s="233">
        <f>ROUND(I214*H214,2)</f>
        <v>0</v>
      </c>
      <c r="K214" s="229" t="s">
        <v>1</v>
      </c>
      <c r="L214" s="45"/>
      <c r="M214" s="234" t="s">
        <v>1</v>
      </c>
      <c r="N214" s="235" t="s">
        <v>41</v>
      </c>
      <c r="O214" s="92"/>
      <c r="P214" s="236">
        <f>O214*H214</f>
        <v>0</v>
      </c>
      <c r="Q214" s="236">
        <v>0</v>
      </c>
      <c r="R214" s="236">
        <f>Q214*H214</f>
        <v>0</v>
      </c>
      <c r="S214" s="236">
        <v>0</v>
      </c>
      <c r="T214" s="237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8" t="s">
        <v>213</v>
      </c>
      <c r="AT214" s="238" t="s">
        <v>208</v>
      </c>
      <c r="AU214" s="238" t="s">
        <v>85</v>
      </c>
      <c r="AY214" s="18" t="s">
        <v>205</v>
      </c>
      <c r="BE214" s="239">
        <f>IF(N214="základní",J214,0)</f>
        <v>0</v>
      </c>
      <c r="BF214" s="239">
        <f>IF(N214="snížená",J214,0)</f>
        <v>0</v>
      </c>
      <c r="BG214" s="239">
        <f>IF(N214="zákl. přenesená",J214,0)</f>
        <v>0</v>
      </c>
      <c r="BH214" s="239">
        <f>IF(N214="sníž. přenesená",J214,0)</f>
        <v>0</v>
      </c>
      <c r="BI214" s="239">
        <f>IF(N214="nulová",J214,0)</f>
        <v>0</v>
      </c>
      <c r="BJ214" s="18" t="s">
        <v>83</v>
      </c>
      <c r="BK214" s="239">
        <f>ROUND(I214*H214,2)</f>
        <v>0</v>
      </c>
      <c r="BL214" s="18" t="s">
        <v>213</v>
      </c>
      <c r="BM214" s="238" t="s">
        <v>1156</v>
      </c>
    </row>
    <row r="215" s="2" customFormat="1" ht="16.5" customHeight="1">
      <c r="A215" s="39"/>
      <c r="B215" s="40"/>
      <c r="C215" s="289" t="s">
        <v>697</v>
      </c>
      <c r="D215" s="289" t="s">
        <v>386</v>
      </c>
      <c r="E215" s="290" t="s">
        <v>4485</v>
      </c>
      <c r="F215" s="291" t="s">
        <v>4583</v>
      </c>
      <c r="G215" s="292" t="s">
        <v>3753</v>
      </c>
      <c r="H215" s="293">
        <v>1</v>
      </c>
      <c r="I215" s="294"/>
      <c r="J215" s="295">
        <f>ROUND(I215*H215,2)</f>
        <v>0</v>
      </c>
      <c r="K215" s="291" t="s">
        <v>1</v>
      </c>
      <c r="L215" s="296"/>
      <c r="M215" s="297" t="s">
        <v>1</v>
      </c>
      <c r="N215" s="298" t="s">
        <v>41</v>
      </c>
      <c r="O215" s="92"/>
      <c r="P215" s="236">
        <f>O215*H215</f>
        <v>0</v>
      </c>
      <c r="Q215" s="236">
        <v>0</v>
      </c>
      <c r="R215" s="236">
        <f>Q215*H215</f>
        <v>0</v>
      </c>
      <c r="S215" s="236">
        <v>0</v>
      </c>
      <c r="T215" s="237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8" t="s">
        <v>276</v>
      </c>
      <c r="AT215" s="238" t="s">
        <v>386</v>
      </c>
      <c r="AU215" s="238" t="s">
        <v>85</v>
      </c>
      <c r="AY215" s="18" t="s">
        <v>205</v>
      </c>
      <c r="BE215" s="239">
        <f>IF(N215="základní",J215,0)</f>
        <v>0</v>
      </c>
      <c r="BF215" s="239">
        <f>IF(N215="snížená",J215,0)</f>
        <v>0</v>
      </c>
      <c r="BG215" s="239">
        <f>IF(N215="zákl. přenesená",J215,0)</f>
        <v>0</v>
      </c>
      <c r="BH215" s="239">
        <f>IF(N215="sníž. přenesená",J215,0)</f>
        <v>0</v>
      </c>
      <c r="BI215" s="239">
        <f>IF(N215="nulová",J215,0)</f>
        <v>0</v>
      </c>
      <c r="BJ215" s="18" t="s">
        <v>83</v>
      </c>
      <c r="BK215" s="239">
        <f>ROUND(I215*H215,2)</f>
        <v>0</v>
      </c>
      <c r="BL215" s="18" t="s">
        <v>213</v>
      </c>
      <c r="BM215" s="238" t="s">
        <v>1166</v>
      </c>
    </row>
    <row r="216" s="2" customFormat="1" ht="16.5" customHeight="1">
      <c r="A216" s="39"/>
      <c r="B216" s="40"/>
      <c r="C216" s="227" t="s">
        <v>706</v>
      </c>
      <c r="D216" s="227" t="s">
        <v>208</v>
      </c>
      <c r="E216" s="228" t="s">
        <v>4584</v>
      </c>
      <c r="F216" s="229" t="s">
        <v>4585</v>
      </c>
      <c r="G216" s="230" t="s">
        <v>3683</v>
      </c>
      <c r="H216" s="231">
        <v>10</v>
      </c>
      <c r="I216" s="232"/>
      <c r="J216" s="233">
        <f>ROUND(I216*H216,2)</f>
        <v>0</v>
      </c>
      <c r="K216" s="229" t="s">
        <v>1</v>
      </c>
      <c r="L216" s="45"/>
      <c r="M216" s="234" t="s">
        <v>1</v>
      </c>
      <c r="N216" s="235" t="s">
        <v>41</v>
      </c>
      <c r="O216" s="92"/>
      <c r="P216" s="236">
        <f>O216*H216</f>
        <v>0</v>
      </c>
      <c r="Q216" s="236">
        <v>0</v>
      </c>
      <c r="R216" s="236">
        <f>Q216*H216</f>
        <v>0</v>
      </c>
      <c r="S216" s="236">
        <v>0</v>
      </c>
      <c r="T216" s="237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8" t="s">
        <v>213</v>
      </c>
      <c r="AT216" s="238" t="s">
        <v>208</v>
      </c>
      <c r="AU216" s="238" t="s">
        <v>85</v>
      </c>
      <c r="AY216" s="18" t="s">
        <v>205</v>
      </c>
      <c r="BE216" s="239">
        <f>IF(N216="základní",J216,0)</f>
        <v>0</v>
      </c>
      <c r="BF216" s="239">
        <f>IF(N216="snížená",J216,0)</f>
        <v>0</v>
      </c>
      <c r="BG216" s="239">
        <f>IF(N216="zákl. přenesená",J216,0)</f>
        <v>0</v>
      </c>
      <c r="BH216" s="239">
        <f>IF(N216="sníž. přenesená",J216,0)</f>
        <v>0</v>
      </c>
      <c r="BI216" s="239">
        <f>IF(N216="nulová",J216,0)</f>
        <v>0</v>
      </c>
      <c r="BJ216" s="18" t="s">
        <v>83</v>
      </c>
      <c r="BK216" s="239">
        <f>ROUND(I216*H216,2)</f>
        <v>0</v>
      </c>
      <c r="BL216" s="18" t="s">
        <v>213</v>
      </c>
      <c r="BM216" s="238" t="s">
        <v>1177</v>
      </c>
    </row>
    <row r="217" s="2" customFormat="1" ht="16.5" customHeight="1">
      <c r="A217" s="39"/>
      <c r="B217" s="40"/>
      <c r="C217" s="289" t="s">
        <v>711</v>
      </c>
      <c r="D217" s="289" t="s">
        <v>386</v>
      </c>
      <c r="E217" s="290" t="s">
        <v>4586</v>
      </c>
      <c r="F217" s="291" t="s">
        <v>4587</v>
      </c>
      <c r="G217" s="292" t="s">
        <v>3145</v>
      </c>
      <c r="H217" s="293">
        <v>1</v>
      </c>
      <c r="I217" s="294"/>
      <c r="J217" s="295">
        <f>ROUND(I217*H217,2)</f>
        <v>0</v>
      </c>
      <c r="K217" s="291" t="s">
        <v>1</v>
      </c>
      <c r="L217" s="296"/>
      <c r="M217" s="297" t="s">
        <v>1</v>
      </c>
      <c r="N217" s="298" t="s">
        <v>41</v>
      </c>
      <c r="O217" s="92"/>
      <c r="P217" s="236">
        <f>O217*H217</f>
        <v>0</v>
      </c>
      <c r="Q217" s="236">
        <v>0</v>
      </c>
      <c r="R217" s="236">
        <f>Q217*H217</f>
        <v>0</v>
      </c>
      <c r="S217" s="236">
        <v>0</v>
      </c>
      <c r="T217" s="237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8" t="s">
        <v>276</v>
      </c>
      <c r="AT217" s="238" t="s">
        <v>386</v>
      </c>
      <c r="AU217" s="238" t="s">
        <v>85</v>
      </c>
      <c r="AY217" s="18" t="s">
        <v>205</v>
      </c>
      <c r="BE217" s="239">
        <f>IF(N217="základní",J217,0)</f>
        <v>0</v>
      </c>
      <c r="BF217" s="239">
        <f>IF(N217="snížená",J217,0)</f>
        <v>0</v>
      </c>
      <c r="BG217" s="239">
        <f>IF(N217="zákl. přenesená",J217,0)</f>
        <v>0</v>
      </c>
      <c r="BH217" s="239">
        <f>IF(N217="sníž. přenesená",J217,0)</f>
        <v>0</v>
      </c>
      <c r="BI217" s="239">
        <f>IF(N217="nulová",J217,0)</f>
        <v>0</v>
      </c>
      <c r="BJ217" s="18" t="s">
        <v>83</v>
      </c>
      <c r="BK217" s="239">
        <f>ROUND(I217*H217,2)</f>
        <v>0</v>
      </c>
      <c r="BL217" s="18" t="s">
        <v>213</v>
      </c>
      <c r="BM217" s="238" t="s">
        <v>1182</v>
      </c>
    </row>
    <row r="218" s="2" customFormat="1" ht="16.5" customHeight="1">
      <c r="A218" s="39"/>
      <c r="B218" s="40"/>
      <c r="C218" s="227" t="s">
        <v>719</v>
      </c>
      <c r="D218" s="227" t="s">
        <v>208</v>
      </c>
      <c r="E218" s="228" t="s">
        <v>4504</v>
      </c>
      <c r="F218" s="229" t="s">
        <v>4505</v>
      </c>
      <c r="G218" s="230" t="s">
        <v>3145</v>
      </c>
      <c r="H218" s="231">
        <v>1</v>
      </c>
      <c r="I218" s="232"/>
      <c r="J218" s="233">
        <f>ROUND(I218*H218,2)</f>
        <v>0</v>
      </c>
      <c r="K218" s="229" t="s">
        <v>1</v>
      </c>
      <c r="L218" s="45"/>
      <c r="M218" s="306" t="s">
        <v>1</v>
      </c>
      <c r="N218" s="307" t="s">
        <v>41</v>
      </c>
      <c r="O218" s="308"/>
      <c r="P218" s="309">
        <f>O218*H218</f>
        <v>0</v>
      </c>
      <c r="Q218" s="309">
        <v>0</v>
      </c>
      <c r="R218" s="309">
        <f>Q218*H218</f>
        <v>0</v>
      </c>
      <c r="S218" s="309">
        <v>0</v>
      </c>
      <c r="T218" s="31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8" t="s">
        <v>213</v>
      </c>
      <c r="AT218" s="238" t="s">
        <v>208</v>
      </c>
      <c r="AU218" s="238" t="s">
        <v>85</v>
      </c>
      <c r="AY218" s="18" t="s">
        <v>205</v>
      </c>
      <c r="BE218" s="239">
        <f>IF(N218="základní",J218,0)</f>
        <v>0</v>
      </c>
      <c r="BF218" s="239">
        <f>IF(N218="snížená",J218,0)</f>
        <v>0</v>
      </c>
      <c r="BG218" s="239">
        <f>IF(N218="zákl. přenesená",J218,0)</f>
        <v>0</v>
      </c>
      <c r="BH218" s="239">
        <f>IF(N218="sníž. přenesená",J218,0)</f>
        <v>0</v>
      </c>
      <c r="BI218" s="239">
        <f>IF(N218="nulová",J218,0)</f>
        <v>0</v>
      </c>
      <c r="BJ218" s="18" t="s">
        <v>83</v>
      </c>
      <c r="BK218" s="239">
        <f>ROUND(I218*H218,2)</f>
        <v>0</v>
      </c>
      <c r="BL218" s="18" t="s">
        <v>213</v>
      </c>
      <c r="BM218" s="238" t="s">
        <v>1187</v>
      </c>
    </row>
    <row r="219" s="2" customFormat="1" ht="6.96" customHeight="1">
      <c r="A219" s="39"/>
      <c r="B219" s="67"/>
      <c r="C219" s="68"/>
      <c r="D219" s="68"/>
      <c r="E219" s="68"/>
      <c r="F219" s="68"/>
      <c r="G219" s="68"/>
      <c r="H219" s="68"/>
      <c r="I219" s="68"/>
      <c r="J219" s="68"/>
      <c r="K219" s="68"/>
      <c r="L219" s="45"/>
      <c r="M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</sheetData>
  <sheetProtection sheet="1" autoFilter="0" formatColumns="0" formatRows="0" objects="1" scenarios="1" spinCount="100000" saltValue="Kj96IVUXq6OC1951wRYxZ80d1iI+CyT2Cii62jRu7Cav1jmMlgF6JeUKBzl0brqrqqu6+ak/56uVb/wmMpV5jg==" hashValue="ZzbRwkeJEZCODId0QZARS1tGt1AAdmKx+rlJ7Nl272xrhPe7lBGg2mJVC50KS+drqgGMI1iP+JzhOwKOIBuk/w==" algorithmName="SHA-512" password="CC2B"/>
  <autoFilter ref="C134:K21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111</v>
      </c>
    </row>
    <row r="3" s="1" customFormat="1" ht="6.96" customHeight="1">
      <c r="B3" s="147"/>
      <c r="C3" s="148"/>
      <c r="D3" s="148"/>
      <c r="E3" s="148"/>
      <c r="F3" s="148"/>
      <c r="G3" s="148"/>
      <c r="H3" s="148"/>
      <c r="I3" s="148"/>
      <c r="J3" s="148"/>
      <c r="K3" s="148"/>
      <c r="L3" s="21"/>
      <c r="AT3" s="18" t="s">
        <v>85</v>
      </c>
    </row>
    <row r="4" s="1" customFormat="1" ht="24.96" customHeight="1">
      <c r="B4" s="21"/>
      <c r="D4" s="149" t="s">
        <v>128</v>
      </c>
      <c r="L4" s="21"/>
      <c r="M4" s="150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1" t="s">
        <v>16</v>
      </c>
      <c r="L6" s="21"/>
    </row>
    <row r="7" s="1" customFormat="1" ht="16.5" customHeight="1">
      <c r="B7" s="21"/>
      <c r="E7" s="152" t="str">
        <f>'Rekapitulace stavby'!K6</f>
        <v>Požární stanice pro jednotku dobrovolných hasičů Turnov</v>
      </c>
      <c r="F7" s="151"/>
      <c r="G7" s="151"/>
      <c r="H7" s="151"/>
      <c r="L7" s="21"/>
    </row>
    <row r="8" s="1" customFormat="1" ht="12" customHeight="1">
      <c r="B8" s="21"/>
      <c r="D8" s="151" t="s">
        <v>129</v>
      </c>
      <c r="L8" s="21"/>
    </row>
    <row r="9" s="2" customFormat="1" ht="16.5" customHeight="1">
      <c r="A9" s="39"/>
      <c r="B9" s="45"/>
      <c r="C9" s="39"/>
      <c r="D9" s="39"/>
      <c r="E9" s="152" t="s">
        <v>130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1" t="s">
        <v>131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3" t="s">
        <v>4588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1" t="s">
        <v>18</v>
      </c>
      <c r="E13" s="39"/>
      <c r="F13" s="142" t="s">
        <v>1</v>
      </c>
      <c r="G13" s="39"/>
      <c r="H13" s="39"/>
      <c r="I13" s="151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1" t="s">
        <v>20</v>
      </c>
      <c r="E14" s="39"/>
      <c r="F14" s="142" t="s">
        <v>21</v>
      </c>
      <c r="G14" s="39"/>
      <c r="H14" s="39"/>
      <c r="I14" s="151" t="s">
        <v>22</v>
      </c>
      <c r="J14" s="154" t="str">
        <f>'Rekapitulace stavby'!AN8</f>
        <v>12. 5. 2025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1" t="s">
        <v>24</v>
      </c>
      <c r="E16" s="39"/>
      <c r="F16" s="39"/>
      <c r="G16" s="39"/>
      <c r="H16" s="39"/>
      <c r="I16" s="151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1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1" t="s">
        <v>28</v>
      </c>
      <c r="E19" s="39"/>
      <c r="F19" s="39"/>
      <c r="G19" s="39"/>
      <c r="H19" s="39"/>
      <c r="I19" s="151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1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1" t="s">
        <v>30</v>
      </c>
      <c r="E22" s="39"/>
      <c r="F22" s="39"/>
      <c r="G22" s="39"/>
      <c r="H22" s="39"/>
      <c r="I22" s="151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1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1" t="s">
        <v>33</v>
      </c>
      <c r="E25" s="39"/>
      <c r="F25" s="39"/>
      <c r="G25" s="39"/>
      <c r="H25" s="39"/>
      <c r="I25" s="151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1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1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5"/>
      <c r="B29" s="156"/>
      <c r="C29" s="155"/>
      <c r="D29" s="155"/>
      <c r="E29" s="157" t="s">
        <v>1</v>
      </c>
      <c r="F29" s="157"/>
      <c r="G29" s="157"/>
      <c r="H29" s="157"/>
      <c r="I29" s="155"/>
      <c r="J29" s="155"/>
      <c r="K29" s="155"/>
      <c r="L29" s="158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59"/>
      <c r="E31" s="159"/>
      <c r="F31" s="159"/>
      <c r="G31" s="159"/>
      <c r="H31" s="159"/>
      <c r="I31" s="159"/>
      <c r="J31" s="159"/>
      <c r="K31" s="159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0" t="s">
        <v>36</v>
      </c>
      <c r="E32" s="39"/>
      <c r="F32" s="39"/>
      <c r="G32" s="39"/>
      <c r="H32" s="39"/>
      <c r="I32" s="39"/>
      <c r="J32" s="161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59"/>
      <c r="E33" s="159"/>
      <c r="F33" s="159"/>
      <c r="G33" s="159"/>
      <c r="H33" s="159"/>
      <c r="I33" s="159"/>
      <c r="J33" s="159"/>
      <c r="K33" s="159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2" t="s">
        <v>38</v>
      </c>
      <c r="G34" s="39"/>
      <c r="H34" s="39"/>
      <c r="I34" s="162" t="s">
        <v>37</v>
      </c>
      <c r="J34" s="162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3" t="s">
        <v>40</v>
      </c>
      <c r="E35" s="151" t="s">
        <v>41</v>
      </c>
      <c r="F35" s="164">
        <f>ROUND((SUM(BE127:BE406)),  2)</f>
        <v>0</v>
      </c>
      <c r="G35" s="39"/>
      <c r="H35" s="39"/>
      <c r="I35" s="165">
        <v>0.20999999999999999</v>
      </c>
      <c r="J35" s="164">
        <f>ROUND(((SUM(BE127:BE406))*I35),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1" t="s">
        <v>42</v>
      </c>
      <c r="F36" s="164">
        <f>ROUND((SUM(BF127:BF406)),  2)</f>
        <v>0</v>
      </c>
      <c r="G36" s="39"/>
      <c r="H36" s="39"/>
      <c r="I36" s="165">
        <v>0.12</v>
      </c>
      <c r="J36" s="164">
        <f>ROUND(((SUM(BF127:BF406))*I36),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1" t="s">
        <v>43</v>
      </c>
      <c r="F37" s="164">
        <f>ROUND((SUM(BG127:BG406)),  2)</f>
        <v>0</v>
      </c>
      <c r="G37" s="39"/>
      <c r="H37" s="39"/>
      <c r="I37" s="165">
        <v>0.20999999999999999</v>
      </c>
      <c r="J37" s="164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1" t="s">
        <v>44</v>
      </c>
      <c r="F38" s="164">
        <f>ROUND((SUM(BH127:BH406)),  2)</f>
        <v>0</v>
      </c>
      <c r="G38" s="39"/>
      <c r="H38" s="39"/>
      <c r="I38" s="165">
        <v>0.12</v>
      </c>
      <c r="J38" s="164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1" t="s">
        <v>45</v>
      </c>
      <c r="F39" s="164">
        <f>ROUND((SUM(BI127:BI406)),  2)</f>
        <v>0</v>
      </c>
      <c r="G39" s="39"/>
      <c r="H39" s="39"/>
      <c r="I39" s="165">
        <v>0</v>
      </c>
      <c r="J39" s="164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6"/>
      <c r="D41" s="167" t="s">
        <v>46</v>
      </c>
      <c r="E41" s="168"/>
      <c r="F41" s="168"/>
      <c r="G41" s="169" t="s">
        <v>47</v>
      </c>
      <c r="H41" s="170" t="s">
        <v>48</v>
      </c>
      <c r="I41" s="168"/>
      <c r="J41" s="171">
        <f>SUM(J32:J39)</f>
        <v>0</v>
      </c>
      <c r="K41" s="172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3" t="s">
        <v>49</v>
      </c>
      <c r="E50" s="174"/>
      <c r="F50" s="174"/>
      <c r="G50" s="173" t="s">
        <v>50</v>
      </c>
      <c r="H50" s="174"/>
      <c r="I50" s="174"/>
      <c r="J50" s="174"/>
      <c r="K50" s="174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5" t="s">
        <v>51</v>
      </c>
      <c r="E61" s="176"/>
      <c r="F61" s="177" t="s">
        <v>52</v>
      </c>
      <c r="G61" s="175" t="s">
        <v>51</v>
      </c>
      <c r="H61" s="176"/>
      <c r="I61" s="176"/>
      <c r="J61" s="178" t="s">
        <v>52</v>
      </c>
      <c r="K61" s="176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3" t="s">
        <v>53</v>
      </c>
      <c r="E65" s="179"/>
      <c r="F65" s="179"/>
      <c r="G65" s="173" t="s">
        <v>54</v>
      </c>
      <c r="H65" s="179"/>
      <c r="I65" s="179"/>
      <c r="J65" s="179"/>
      <c r="K65" s="179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5" t="s">
        <v>51</v>
      </c>
      <c r="E76" s="176"/>
      <c r="F76" s="177" t="s">
        <v>52</v>
      </c>
      <c r="G76" s="175" t="s">
        <v>51</v>
      </c>
      <c r="H76" s="176"/>
      <c r="I76" s="176"/>
      <c r="J76" s="178" t="s">
        <v>52</v>
      </c>
      <c r="K76" s="176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0"/>
      <c r="C77" s="181"/>
      <c r="D77" s="181"/>
      <c r="E77" s="181"/>
      <c r="F77" s="181"/>
      <c r="G77" s="181"/>
      <c r="H77" s="181"/>
      <c r="I77" s="181"/>
      <c r="J77" s="181"/>
      <c r="K77" s="181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2"/>
      <c r="C81" s="183"/>
      <c r="D81" s="183"/>
      <c r="E81" s="183"/>
      <c r="F81" s="183"/>
      <c r="G81" s="183"/>
      <c r="H81" s="183"/>
      <c r="I81" s="183"/>
      <c r="J81" s="183"/>
      <c r="K81" s="183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133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4" t="str">
        <f>E7</f>
        <v>Požární stanice pro jednotku dobrovolných hasičů Turnov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129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4" t="s">
        <v>130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131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D1.01.4e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Turnov</v>
      </c>
      <c r="G91" s="41"/>
      <c r="H91" s="41"/>
      <c r="I91" s="33" t="s">
        <v>22</v>
      </c>
      <c r="J91" s="80" t="str">
        <f>IF(J14="","",J14)</f>
        <v>12. 5. 2025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Město Turnov</v>
      </c>
      <c r="G93" s="41"/>
      <c r="H93" s="41"/>
      <c r="I93" s="33" t="s">
        <v>30</v>
      </c>
      <c r="J93" s="37" t="str">
        <f>E23</f>
        <v>Jan Hošek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Bc. Čermák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5" t="s">
        <v>134</v>
      </c>
      <c r="D96" s="186"/>
      <c r="E96" s="186"/>
      <c r="F96" s="186"/>
      <c r="G96" s="186"/>
      <c r="H96" s="186"/>
      <c r="I96" s="186"/>
      <c r="J96" s="187" t="s">
        <v>135</v>
      </c>
      <c r="K96" s="186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8" t="s">
        <v>136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137</v>
      </c>
    </row>
    <row r="99" s="9" customFormat="1" ht="24.96" customHeight="1">
      <c r="A99" s="9"/>
      <c r="B99" s="189"/>
      <c r="C99" s="190"/>
      <c r="D99" s="191" t="s">
        <v>138</v>
      </c>
      <c r="E99" s="192"/>
      <c r="F99" s="192"/>
      <c r="G99" s="192"/>
      <c r="H99" s="192"/>
      <c r="I99" s="192"/>
      <c r="J99" s="193">
        <f>J128</f>
        <v>0</v>
      </c>
      <c r="K99" s="190"/>
      <c r="L99" s="19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5"/>
      <c r="C100" s="134"/>
      <c r="D100" s="196" t="s">
        <v>161</v>
      </c>
      <c r="E100" s="197"/>
      <c r="F100" s="197"/>
      <c r="G100" s="197"/>
      <c r="H100" s="197"/>
      <c r="I100" s="197"/>
      <c r="J100" s="198">
        <f>J129</f>
        <v>0</v>
      </c>
      <c r="K100" s="134"/>
      <c r="L100" s="19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5"/>
      <c r="C101" s="134"/>
      <c r="D101" s="196" t="s">
        <v>3691</v>
      </c>
      <c r="E101" s="197"/>
      <c r="F101" s="197"/>
      <c r="G101" s="197"/>
      <c r="H101" s="197"/>
      <c r="I101" s="197"/>
      <c r="J101" s="198">
        <f>J145</f>
        <v>0</v>
      </c>
      <c r="K101" s="134"/>
      <c r="L101" s="19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89"/>
      <c r="C102" s="190"/>
      <c r="D102" s="191" t="s">
        <v>168</v>
      </c>
      <c r="E102" s="192"/>
      <c r="F102" s="192"/>
      <c r="G102" s="192"/>
      <c r="H102" s="192"/>
      <c r="I102" s="192"/>
      <c r="J102" s="193">
        <f>J155</f>
        <v>0</v>
      </c>
      <c r="K102" s="190"/>
      <c r="L102" s="19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5"/>
      <c r="C103" s="134"/>
      <c r="D103" s="196" t="s">
        <v>4589</v>
      </c>
      <c r="E103" s="197"/>
      <c r="F103" s="197"/>
      <c r="G103" s="197"/>
      <c r="H103" s="197"/>
      <c r="I103" s="197"/>
      <c r="J103" s="198">
        <f>J156</f>
        <v>0</v>
      </c>
      <c r="K103" s="134"/>
      <c r="L103" s="19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5"/>
      <c r="C104" s="134"/>
      <c r="D104" s="196" t="s">
        <v>2942</v>
      </c>
      <c r="E104" s="197"/>
      <c r="F104" s="197"/>
      <c r="G104" s="197"/>
      <c r="H104" s="197"/>
      <c r="I104" s="197"/>
      <c r="J104" s="198">
        <f>J183</f>
        <v>0</v>
      </c>
      <c r="K104" s="134"/>
      <c r="L104" s="19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9" customFormat="1" ht="24.96" customHeight="1">
      <c r="A105" s="9"/>
      <c r="B105" s="189"/>
      <c r="C105" s="190"/>
      <c r="D105" s="191" t="s">
        <v>3699</v>
      </c>
      <c r="E105" s="192"/>
      <c r="F105" s="192"/>
      <c r="G105" s="192"/>
      <c r="H105" s="192"/>
      <c r="I105" s="192"/>
      <c r="J105" s="193">
        <f>J367</f>
        <v>0</v>
      </c>
      <c r="K105" s="190"/>
      <c r="L105" s="194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190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4" t="str">
        <f>E7</f>
        <v>Požární stanice pro jednotku dobrovolných hasičů Turnov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129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4" t="s">
        <v>130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131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D1.01.4e - Vzduchotechnika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Turnov</v>
      </c>
      <c r="G121" s="41"/>
      <c r="H121" s="41"/>
      <c r="I121" s="33" t="s">
        <v>22</v>
      </c>
      <c r="J121" s="80" t="str">
        <f>IF(J14="","",J14)</f>
        <v>12. 5. 2025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Město Turnov</v>
      </c>
      <c r="G123" s="41"/>
      <c r="H123" s="41"/>
      <c r="I123" s="33" t="s">
        <v>30</v>
      </c>
      <c r="J123" s="37" t="str">
        <f>E23</f>
        <v>Jan Hošek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28</v>
      </c>
      <c r="D124" s="41"/>
      <c r="E124" s="41"/>
      <c r="F124" s="28" t="str">
        <f>IF(E20="","",E20)</f>
        <v>Vyplň údaj</v>
      </c>
      <c r="G124" s="41"/>
      <c r="H124" s="41"/>
      <c r="I124" s="33" t="s">
        <v>33</v>
      </c>
      <c r="J124" s="37" t="str">
        <f>E26</f>
        <v>Bc. Čermák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0"/>
      <c r="B126" s="201"/>
      <c r="C126" s="202" t="s">
        <v>191</v>
      </c>
      <c r="D126" s="203" t="s">
        <v>61</v>
      </c>
      <c r="E126" s="203" t="s">
        <v>57</v>
      </c>
      <c r="F126" s="203" t="s">
        <v>58</v>
      </c>
      <c r="G126" s="203" t="s">
        <v>192</v>
      </c>
      <c r="H126" s="203" t="s">
        <v>193</v>
      </c>
      <c r="I126" s="203" t="s">
        <v>194</v>
      </c>
      <c r="J126" s="203" t="s">
        <v>135</v>
      </c>
      <c r="K126" s="204" t="s">
        <v>195</v>
      </c>
      <c r="L126" s="205"/>
      <c r="M126" s="101" t="s">
        <v>1</v>
      </c>
      <c r="N126" s="102" t="s">
        <v>40</v>
      </c>
      <c r="O126" s="102" t="s">
        <v>196</v>
      </c>
      <c r="P126" s="102" t="s">
        <v>197</v>
      </c>
      <c r="Q126" s="102" t="s">
        <v>198</v>
      </c>
      <c r="R126" s="102" t="s">
        <v>199</v>
      </c>
      <c r="S126" s="102" t="s">
        <v>200</v>
      </c>
      <c r="T126" s="103" t="s">
        <v>201</v>
      </c>
      <c r="U126" s="200"/>
      <c r="V126" s="200"/>
      <c r="W126" s="200"/>
      <c r="X126" s="200"/>
      <c r="Y126" s="200"/>
      <c r="Z126" s="200"/>
      <c r="AA126" s="200"/>
      <c r="AB126" s="200"/>
      <c r="AC126" s="200"/>
      <c r="AD126" s="200"/>
      <c r="AE126" s="200"/>
    </row>
    <row r="127" s="2" customFormat="1" ht="22.8" customHeight="1">
      <c r="A127" s="39"/>
      <c r="B127" s="40"/>
      <c r="C127" s="108" t="s">
        <v>202</v>
      </c>
      <c r="D127" s="41"/>
      <c r="E127" s="41"/>
      <c r="F127" s="41"/>
      <c r="G127" s="41"/>
      <c r="H127" s="41"/>
      <c r="I127" s="41"/>
      <c r="J127" s="206">
        <f>BK127</f>
        <v>0</v>
      </c>
      <c r="K127" s="41"/>
      <c r="L127" s="45"/>
      <c r="M127" s="104"/>
      <c r="N127" s="207"/>
      <c r="O127" s="105"/>
      <c r="P127" s="208">
        <f>P128+P155+P367</f>
        <v>0</v>
      </c>
      <c r="Q127" s="105"/>
      <c r="R127" s="208">
        <f>R128+R155+R367</f>
        <v>0.68515899999999996</v>
      </c>
      <c r="S127" s="105"/>
      <c r="T127" s="209">
        <f>T128+T155+T367</f>
        <v>0.20880000000000001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75</v>
      </c>
      <c r="AU127" s="18" t="s">
        <v>137</v>
      </c>
      <c r="BK127" s="210">
        <f>BK128+BK155+BK367</f>
        <v>0</v>
      </c>
    </row>
    <row r="128" s="12" customFormat="1" ht="25.92" customHeight="1">
      <c r="A128" s="12"/>
      <c r="B128" s="211"/>
      <c r="C128" s="212"/>
      <c r="D128" s="213" t="s">
        <v>75</v>
      </c>
      <c r="E128" s="214" t="s">
        <v>203</v>
      </c>
      <c r="F128" s="214" t="s">
        <v>204</v>
      </c>
      <c r="G128" s="212"/>
      <c r="H128" s="212"/>
      <c r="I128" s="215"/>
      <c r="J128" s="216">
        <f>BK128</f>
        <v>0</v>
      </c>
      <c r="K128" s="212"/>
      <c r="L128" s="217"/>
      <c r="M128" s="218"/>
      <c r="N128" s="219"/>
      <c r="O128" s="219"/>
      <c r="P128" s="220">
        <f>P129+P145</f>
        <v>0</v>
      </c>
      <c r="Q128" s="219"/>
      <c r="R128" s="220">
        <f>R129+R145</f>
        <v>0.0099850000000000008</v>
      </c>
      <c r="S128" s="219"/>
      <c r="T128" s="221">
        <f>T129+T145</f>
        <v>0.20880000000000001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2" t="s">
        <v>83</v>
      </c>
      <c r="AT128" s="223" t="s">
        <v>75</v>
      </c>
      <c r="AU128" s="223" t="s">
        <v>76</v>
      </c>
      <c r="AY128" s="222" t="s">
        <v>205</v>
      </c>
      <c r="BK128" s="224">
        <f>BK129+BK145</f>
        <v>0</v>
      </c>
    </row>
    <row r="129" s="12" customFormat="1" ht="22.8" customHeight="1">
      <c r="A129" s="12"/>
      <c r="B129" s="211"/>
      <c r="C129" s="212"/>
      <c r="D129" s="213" t="s">
        <v>75</v>
      </c>
      <c r="E129" s="225" t="s">
        <v>282</v>
      </c>
      <c r="F129" s="225" t="s">
        <v>1293</v>
      </c>
      <c r="G129" s="212"/>
      <c r="H129" s="212"/>
      <c r="I129" s="215"/>
      <c r="J129" s="226">
        <f>BK129</f>
        <v>0</v>
      </c>
      <c r="K129" s="212"/>
      <c r="L129" s="217"/>
      <c r="M129" s="218"/>
      <c r="N129" s="219"/>
      <c r="O129" s="219"/>
      <c r="P129" s="220">
        <f>SUM(P130:P144)</f>
        <v>0</v>
      </c>
      <c r="Q129" s="219"/>
      <c r="R129" s="220">
        <f>SUM(R130:R144)</f>
        <v>0.0099850000000000008</v>
      </c>
      <c r="S129" s="219"/>
      <c r="T129" s="221">
        <f>SUM(T130:T144)</f>
        <v>0.20880000000000001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2" t="s">
        <v>83</v>
      </c>
      <c r="AT129" s="223" t="s">
        <v>75</v>
      </c>
      <c r="AU129" s="223" t="s">
        <v>83</v>
      </c>
      <c r="AY129" s="222" t="s">
        <v>205</v>
      </c>
      <c r="BK129" s="224">
        <f>SUM(BK130:BK144)</f>
        <v>0</v>
      </c>
    </row>
    <row r="130" s="2" customFormat="1" ht="24.15" customHeight="1">
      <c r="A130" s="39"/>
      <c r="B130" s="40"/>
      <c r="C130" s="227" t="s">
        <v>83</v>
      </c>
      <c r="D130" s="227" t="s">
        <v>208</v>
      </c>
      <c r="E130" s="228" t="s">
        <v>3709</v>
      </c>
      <c r="F130" s="229" t="s">
        <v>3710</v>
      </c>
      <c r="G130" s="230" t="s">
        <v>255</v>
      </c>
      <c r="H130" s="231">
        <v>2.7000000000000002</v>
      </c>
      <c r="I130" s="232"/>
      <c r="J130" s="233">
        <f>ROUND(I130*H130,2)</f>
        <v>0</v>
      </c>
      <c r="K130" s="229" t="s">
        <v>212</v>
      </c>
      <c r="L130" s="45"/>
      <c r="M130" s="234" t="s">
        <v>1</v>
      </c>
      <c r="N130" s="235" t="s">
        <v>41</v>
      </c>
      <c r="O130" s="92"/>
      <c r="P130" s="236">
        <f>O130*H130</f>
        <v>0</v>
      </c>
      <c r="Q130" s="236">
        <v>0.0012800000000000001</v>
      </c>
      <c r="R130" s="236">
        <f>Q130*H130</f>
        <v>0.0034560000000000003</v>
      </c>
      <c r="S130" s="236">
        <v>0.021000000000000001</v>
      </c>
      <c r="T130" s="237">
        <f>S130*H130</f>
        <v>0.056700000000000007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8" t="s">
        <v>213</v>
      </c>
      <c r="AT130" s="238" t="s">
        <v>208</v>
      </c>
      <c r="AU130" s="238" t="s">
        <v>85</v>
      </c>
      <c r="AY130" s="18" t="s">
        <v>205</v>
      </c>
      <c r="BE130" s="239">
        <f>IF(N130="základní",J130,0)</f>
        <v>0</v>
      </c>
      <c r="BF130" s="239">
        <f>IF(N130="snížená",J130,0)</f>
        <v>0</v>
      </c>
      <c r="BG130" s="239">
        <f>IF(N130="zákl. přenesená",J130,0)</f>
        <v>0</v>
      </c>
      <c r="BH130" s="239">
        <f>IF(N130="sníž. přenesená",J130,0)</f>
        <v>0</v>
      </c>
      <c r="BI130" s="239">
        <f>IF(N130="nulová",J130,0)</f>
        <v>0</v>
      </c>
      <c r="BJ130" s="18" t="s">
        <v>83</v>
      </c>
      <c r="BK130" s="239">
        <f>ROUND(I130*H130,2)</f>
        <v>0</v>
      </c>
      <c r="BL130" s="18" t="s">
        <v>213</v>
      </c>
      <c r="BM130" s="238" t="s">
        <v>4590</v>
      </c>
    </row>
    <row r="131" s="2" customFormat="1">
      <c r="A131" s="39"/>
      <c r="B131" s="40"/>
      <c r="C131" s="41"/>
      <c r="D131" s="240" t="s">
        <v>216</v>
      </c>
      <c r="E131" s="41"/>
      <c r="F131" s="241" t="s">
        <v>3712</v>
      </c>
      <c r="G131" s="41"/>
      <c r="H131" s="41"/>
      <c r="I131" s="242"/>
      <c r="J131" s="41"/>
      <c r="K131" s="41"/>
      <c r="L131" s="45"/>
      <c r="M131" s="243"/>
      <c r="N131" s="244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216</v>
      </c>
      <c r="AU131" s="18" t="s">
        <v>85</v>
      </c>
    </row>
    <row r="132" s="13" customFormat="1">
      <c r="A132" s="13"/>
      <c r="B132" s="245"/>
      <c r="C132" s="246"/>
      <c r="D132" s="247" t="s">
        <v>218</v>
      </c>
      <c r="E132" s="248" t="s">
        <v>1</v>
      </c>
      <c r="F132" s="249" t="s">
        <v>4591</v>
      </c>
      <c r="G132" s="246"/>
      <c r="H132" s="248" t="s">
        <v>1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5" t="s">
        <v>218</v>
      </c>
      <c r="AU132" s="255" t="s">
        <v>85</v>
      </c>
      <c r="AV132" s="13" t="s">
        <v>83</v>
      </c>
      <c r="AW132" s="13" t="s">
        <v>32</v>
      </c>
      <c r="AX132" s="13" t="s">
        <v>76</v>
      </c>
      <c r="AY132" s="255" t="s">
        <v>205</v>
      </c>
    </row>
    <row r="133" s="14" customFormat="1">
      <c r="A133" s="14"/>
      <c r="B133" s="256"/>
      <c r="C133" s="257"/>
      <c r="D133" s="247" t="s">
        <v>218</v>
      </c>
      <c r="E133" s="258" t="s">
        <v>1</v>
      </c>
      <c r="F133" s="259" t="s">
        <v>4592</v>
      </c>
      <c r="G133" s="257"/>
      <c r="H133" s="260">
        <v>2.7000000000000002</v>
      </c>
      <c r="I133" s="261"/>
      <c r="J133" s="257"/>
      <c r="K133" s="257"/>
      <c r="L133" s="262"/>
      <c r="M133" s="263"/>
      <c r="N133" s="264"/>
      <c r="O133" s="264"/>
      <c r="P133" s="264"/>
      <c r="Q133" s="264"/>
      <c r="R133" s="264"/>
      <c r="S133" s="264"/>
      <c r="T133" s="26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6" t="s">
        <v>218</v>
      </c>
      <c r="AU133" s="266" t="s">
        <v>85</v>
      </c>
      <c r="AV133" s="14" t="s">
        <v>85</v>
      </c>
      <c r="AW133" s="14" t="s">
        <v>32</v>
      </c>
      <c r="AX133" s="14" t="s">
        <v>76</v>
      </c>
      <c r="AY133" s="266" t="s">
        <v>205</v>
      </c>
    </row>
    <row r="134" s="15" customFormat="1">
      <c r="A134" s="15"/>
      <c r="B134" s="267"/>
      <c r="C134" s="268"/>
      <c r="D134" s="247" t="s">
        <v>218</v>
      </c>
      <c r="E134" s="269" t="s">
        <v>1</v>
      </c>
      <c r="F134" s="270" t="s">
        <v>229</v>
      </c>
      <c r="G134" s="268"/>
      <c r="H134" s="271">
        <v>2.7000000000000002</v>
      </c>
      <c r="I134" s="272"/>
      <c r="J134" s="268"/>
      <c r="K134" s="268"/>
      <c r="L134" s="273"/>
      <c r="M134" s="274"/>
      <c r="N134" s="275"/>
      <c r="O134" s="275"/>
      <c r="P134" s="275"/>
      <c r="Q134" s="275"/>
      <c r="R134" s="275"/>
      <c r="S134" s="275"/>
      <c r="T134" s="27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77" t="s">
        <v>218</v>
      </c>
      <c r="AU134" s="277" t="s">
        <v>85</v>
      </c>
      <c r="AV134" s="15" t="s">
        <v>213</v>
      </c>
      <c r="AW134" s="15" t="s">
        <v>32</v>
      </c>
      <c r="AX134" s="15" t="s">
        <v>83</v>
      </c>
      <c r="AY134" s="277" t="s">
        <v>205</v>
      </c>
    </row>
    <row r="135" s="2" customFormat="1" ht="24.15" customHeight="1">
      <c r="A135" s="39"/>
      <c r="B135" s="40"/>
      <c r="C135" s="227" t="s">
        <v>85</v>
      </c>
      <c r="D135" s="227" t="s">
        <v>208</v>
      </c>
      <c r="E135" s="228" t="s">
        <v>3109</v>
      </c>
      <c r="F135" s="229" t="s">
        <v>3110</v>
      </c>
      <c r="G135" s="230" t="s">
        <v>255</v>
      </c>
      <c r="H135" s="231">
        <v>2.1000000000000001</v>
      </c>
      <c r="I135" s="232"/>
      <c r="J135" s="233">
        <f>ROUND(I135*H135,2)</f>
        <v>0</v>
      </c>
      <c r="K135" s="229" t="s">
        <v>212</v>
      </c>
      <c r="L135" s="45"/>
      <c r="M135" s="234" t="s">
        <v>1</v>
      </c>
      <c r="N135" s="235" t="s">
        <v>41</v>
      </c>
      <c r="O135" s="92"/>
      <c r="P135" s="236">
        <f>O135*H135</f>
        <v>0</v>
      </c>
      <c r="Q135" s="236">
        <v>0.0024399999999999999</v>
      </c>
      <c r="R135" s="236">
        <f>Q135*H135</f>
        <v>0.0051240000000000001</v>
      </c>
      <c r="S135" s="236">
        <v>0.056000000000000001</v>
      </c>
      <c r="T135" s="237">
        <f>S135*H135</f>
        <v>0.11760000000000001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8" t="s">
        <v>213</v>
      </c>
      <c r="AT135" s="238" t="s">
        <v>208</v>
      </c>
      <c r="AU135" s="238" t="s">
        <v>85</v>
      </c>
      <c r="AY135" s="18" t="s">
        <v>205</v>
      </c>
      <c r="BE135" s="239">
        <f>IF(N135="základní",J135,0)</f>
        <v>0</v>
      </c>
      <c r="BF135" s="239">
        <f>IF(N135="snížená",J135,0)</f>
        <v>0</v>
      </c>
      <c r="BG135" s="239">
        <f>IF(N135="zákl. přenesená",J135,0)</f>
        <v>0</v>
      </c>
      <c r="BH135" s="239">
        <f>IF(N135="sníž. přenesená",J135,0)</f>
        <v>0</v>
      </c>
      <c r="BI135" s="239">
        <f>IF(N135="nulová",J135,0)</f>
        <v>0</v>
      </c>
      <c r="BJ135" s="18" t="s">
        <v>83</v>
      </c>
      <c r="BK135" s="239">
        <f>ROUND(I135*H135,2)</f>
        <v>0</v>
      </c>
      <c r="BL135" s="18" t="s">
        <v>213</v>
      </c>
      <c r="BM135" s="238" t="s">
        <v>4593</v>
      </c>
    </row>
    <row r="136" s="2" customFormat="1">
      <c r="A136" s="39"/>
      <c r="B136" s="40"/>
      <c r="C136" s="41"/>
      <c r="D136" s="240" t="s">
        <v>216</v>
      </c>
      <c r="E136" s="41"/>
      <c r="F136" s="241" t="s">
        <v>3112</v>
      </c>
      <c r="G136" s="41"/>
      <c r="H136" s="41"/>
      <c r="I136" s="242"/>
      <c r="J136" s="41"/>
      <c r="K136" s="41"/>
      <c r="L136" s="45"/>
      <c r="M136" s="243"/>
      <c r="N136" s="244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216</v>
      </c>
      <c r="AU136" s="18" t="s">
        <v>85</v>
      </c>
    </row>
    <row r="137" s="13" customFormat="1">
      <c r="A137" s="13"/>
      <c r="B137" s="245"/>
      <c r="C137" s="246"/>
      <c r="D137" s="247" t="s">
        <v>218</v>
      </c>
      <c r="E137" s="248" t="s">
        <v>1</v>
      </c>
      <c r="F137" s="249" t="s">
        <v>4591</v>
      </c>
      <c r="G137" s="246"/>
      <c r="H137" s="248" t="s">
        <v>1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5" t="s">
        <v>218</v>
      </c>
      <c r="AU137" s="255" t="s">
        <v>85</v>
      </c>
      <c r="AV137" s="13" t="s">
        <v>83</v>
      </c>
      <c r="AW137" s="13" t="s">
        <v>32</v>
      </c>
      <c r="AX137" s="13" t="s">
        <v>76</v>
      </c>
      <c r="AY137" s="255" t="s">
        <v>205</v>
      </c>
    </row>
    <row r="138" s="14" customFormat="1">
      <c r="A138" s="14"/>
      <c r="B138" s="256"/>
      <c r="C138" s="257"/>
      <c r="D138" s="247" t="s">
        <v>218</v>
      </c>
      <c r="E138" s="258" t="s">
        <v>1</v>
      </c>
      <c r="F138" s="259" t="s">
        <v>4594</v>
      </c>
      <c r="G138" s="257"/>
      <c r="H138" s="260">
        <v>2.1000000000000001</v>
      </c>
      <c r="I138" s="261"/>
      <c r="J138" s="257"/>
      <c r="K138" s="257"/>
      <c r="L138" s="262"/>
      <c r="M138" s="263"/>
      <c r="N138" s="264"/>
      <c r="O138" s="264"/>
      <c r="P138" s="264"/>
      <c r="Q138" s="264"/>
      <c r="R138" s="264"/>
      <c r="S138" s="264"/>
      <c r="T138" s="26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6" t="s">
        <v>218</v>
      </c>
      <c r="AU138" s="266" t="s">
        <v>85</v>
      </c>
      <c r="AV138" s="14" t="s">
        <v>85</v>
      </c>
      <c r="AW138" s="14" t="s">
        <v>32</v>
      </c>
      <c r="AX138" s="14" t="s">
        <v>76</v>
      </c>
      <c r="AY138" s="266" t="s">
        <v>205</v>
      </c>
    </row>
    <row r="139" s="15" customFormat="1">
      <c r="A139" s="15"/>
      <c r="B139" s="267"/>
      <c r="C139" s="268"/>
      <c r="D139" s="247" t="s">
        <v>218</v>
      </c>
      <c r="E139" s="269" t="s">
        <v>1</v>
      </c>
      <c r="F139" s="270" t="s">
        <v>229</v>
      </c>
      <c r="G139" s="268"/>
      <c r="H139" s="271">
        <v>2.1000000000000001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77" t="s">
        <v>218</v>
      </c>
      <c r="AU139" s="277" t="s">
        <v>85</v>
      </c>
      <c r="AV139" s="15" t="s">
        <v>213</v>
      </c>
      <c r="AW139" s="15" t="s">
        <v>32</v>
      </c>
      <c r="AX139" s="15" t="s">
        <v>83</v>
      </c>
      <c r="AY139" s="277" t="s">
        <v>205</v>
      </c>
    </row>
    <row r="140" s="2" customFormat="1" ht="24.15" customHeight="1">
      <c r="A140" s="39"/>
      <c r="B140" s="40"/>
      <c r="C140" s="227" t="s">
        <v>214</v>
      </c>
      <c r="D140" s="227" t="s">
        <v>208</v>
      </c>
      <c r="E140" s="228" t="s">
        <v>4595</v>
      </c>
      <c r="F140" s="229" t="s">
        <v>4596</v>
      </c>
      <c r="G140" s="230" t="s">
        <v>255</v>
      </c>
      <c r="H140" s="231">
        <v>0.5</v>
      </c>
      <c r="I140" s="232"/>
      <c r="J140" s="233">
        <f>ROUND(I140*H140,2)</f>
        <v>0</v>
      </c>
      <c r="K140" s="229" t="s">
        <v>212</v>
      </c>
      <c r="L140" s="45"/>
      <c r="M140" s="234" t="s">
        <v>1</v>
      </c>
      <c r="N140" s="235" t="s">
        <v>41</v>
      </c>
      <c r="O140" s="92"/>
      <c r="P140" s="236">
        <f>O140*H140</f>
        <v>0</v>
      </c>
      <c r="Q140" s="236">
        <v>0.00281</v>
      </c>
      <c r="R140" s="236">
        <f>Q140*H140</f>
        <v>0.001405</v>
      </c>
      <c r="S140" s="236">
        <v>0.069000000000000006</v>
      </c>
      <c r="T140" s="237">
        <f>S140*H140</f>
        <v>0.034500000000000003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8" t="s">
        <v>213</v>
      </c>
      <c r="AT140" s="238" t="s">
        <v>208</v>
      </c>
      <c r="AU140" s="238" t="s">
        <v>85</v>
      </c>
      <c r="AY140" s="18" t="s">
        <v>205</v>
      </c>
      <c r="BE140" s="239">
        <f>IF(N140="základní",J140,0)</f>
        <v>0</v>
      </c>
      <c r="BF140" s="239">
        <f>IF(N140="snížená",J140,0)</f>
        <v>0</v>
      </c>
      <c r="BG140" s="239">
        <f>IF(N140="zákl. přenesená",J140,0)</f>
        <v>0</v>
      </c>
      <c r="BH140" s="239">
        <f>IF(N140="sníž. přenesená",J140,0)</f>
        <v>0</v>
      </c>
      <c r="BI140" s="239">
        <f>IF(N140="nulová",J140,0)</f>
        <v>0</v>
      </c>
      <c r="BJ140" s="18" t="s">
        <v>83</v>
      </c>
      <c r="BK140" s="239">
        <f>ROUND(I140*H140,2)</f>
        <v>0</v>
      </c>
      <c r="BL140" s="18" t="s">
        <v>213</v>
      </c>
      <c r="BM140" s="238" t="s">
        <v>4597</v>
      </c>
    </row>
    <row r="141" s="2" customFormat="1">
      <c r="A141" s="39"/>
      <c r="B141" s="40"/>
      <c r="C141" s="41"/>
      <c r="D141" s="240" t="s">
        <v>216</v>
      </c>
      <c r="E141" s="41"/>
      <c r="F141" s="241" t="s">
        <v>4598</v>
      </c>
      <c r="G141" s="41"/>
      <c r="H141" s="41"/>
      <c r="I141" s="242"/>
      <c r="J141" s="41"/>
      <c r="K141" s="41"/>
      <c r="L141" s="45"/>
      <c r="M141" s="243"/>
      <c r="N141" s="244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216</v>
      </c>
      <c r="AU141" s="18" t="s">
        <v>85</v>
      </c>
    </row>
    <row r="142" s="13" customFormat="1">
      <c r="A142" s="13"/>
      <c r="B142" s="245"/>
      <c r="C142" s="246"/>
      <c r="D142" s="247" t="s">
        <v>218</v>
      </c>
      <c r="E142" s="248" t="s">
        <v>1</v>
      </c>
      <c r="F142" s="249" t="s">
        <v>4591</v>
      </c>
      <c r="G142" s="246"/>
      <c r="H142" s="248" t="s">
        <v>1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5" t="s">
        <v>218</v>
      </c>
      <c r="AU142" s="255" t="s">
        <v>85</v>
      </c>
      <c r="AV142" s="13" t="s">
        <v>83</v>
      </c>
      <c r="AW142" s="13" t="s">
        <v>32</v>
      </c>
      <c r="AX142" s="13" t="s">
        <v>76</v>
      </c>
      <c r="AY142" s="255" t="s">
        <v>205</v>
      </c>
    </row>
    <row r="143" s="14" customFormat="1">
      <c r="A143" s="14"/>
      <c r="B143" s="256"/>
      <c r="C143" s="257"/>
      <c r="D143" s="247" t="s">
        <v>218</v>
      </c>
      <c r="E143" s="258" t="s">
        <v>1</v>
      </c>
      <c r="F143" s="259" t="s">
        <v>4599</v>
      </c>
      <c r="G143" s="257"/>
      <c r="H143" s="260">
        <v>0.5</v>
      </c>
      <c r="I143" s="261"/>
      <c r="J143" s="257"/>
      <c r="K143" s="257"/>
      <c r="L143" s="262"/>
      <c r="M143" s="263"/>
      <c r="N143" s="264"/>
      <c r="O143" s="264"/>
      <c r="P143" s="264"/>
      <c r="Q143" s="264"/>
      <c r="R143" s="264"/>
      <c r="S143" s="264"/>
      <c r="T143" s="26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6" t="s">
        <v>218</v>
      </c>
      <c r="AU143" s="266" t="s">
        <v>85</v>
      </c>
      <c r="AV143" s="14" t="s">
        <v>85</v>
      </c>
      <c r="AW143" s="14" t="s">
        <v>32</v>
      </c>
      <c r="AX143" s="14" t="s">
        <v>76</v>
      </c>
      <c r="AY143" s="266" t="s">
        <v>205</v>
      </c>
    </row>
    <row r="144" s="15" customFormat="1">
      <c r="A144" s="15"/>
      <c r="B144" s="267"/>
      <c r="C144" s="268"/>
      <c r="D144" s="247" t="s">
        <v>218</v>
      </c>
      <c r="E144" s="269" t="s">
        <v>1</v>
      </c>
      <c r="F144" s="270" t="s">
        <v>229</v>
      </c>
      <c r="G144" s="268"/>
      <c r="H144" s="271">
        <v>0.5</v>
      </c>
      <c r="I144" s="272"/>
      <c r="J144" s="268"/>
      <c r="K144" s="268"/>
      <c r="L144" s="273"/>
      <c r="M144" s="274"/>
      <c r="N144" s="275"/>
      <c r="O144" s="275"/>
      <c r="P144" s="275"/>
      <c r="Q144" s="275"/>
      <c r="R144" s="275"/>
      <c r="S144" s="275"/>
      <c r="T144" s="276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77" t="s">
        <v>218</v>
      </c>
      <c r="AU144" s="277" t="s">
        <v>85</v>
      </c>
      <c r="AV144" s="15" t="s">
        <v>213</v>
      </c>
      <c r="AW144" s="15" t="s">
        <v>32</v>
      </c>
      <c r="AX144" s="15" t="s">
        <v>83</v>
      </c>
      <c r="AY144" s="277" t="s">
        <v>205</v>
      </c>
    </row>
    <row r="145" s="12" customFormat="1" ht="22.8" customHeight="1">
      <c r="A145" s="12"/>
      <c r="B145" s="211"/>
      <c r="C145" s="212"/>
      <c r="D145" s="213" t="s">
        <v>75</v>
      </c>
      <c r="E145" s="225" t="s">
        <v>1580</v>
      </c>
      <c r="F145" s="225" t="s">
        <v>3714</v>
      </c>
      <c r="G145" s="212"/>
      <c r="H145" s="212"/>
      <c r="I145" s="215"/>
      <c r="J145" s="226">
        <f>BK145</f>
        <v>0</v>
      </c>
      <c r="K145" s="212"/>
      <c r="L145" s="217"/>
      <c r="M145" s="218"/>
      <c r="N145" s="219"/>
      <c r="O145" s="219"/>
      <c r="P145" s="220">
        <f>SUM(P146:P154)</f>
        <v>0</v>
      </c>
      <c r="Q145" s="219"/>
      <c r="R145" s="220">
        <f>SUM(R146:R154)</f>
        <v>0</v>
      </c>
      <c r="S145" s="219"/>
      <c r="T145" s="221">
        <f>SUM(T146:T154)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2" t="s">
        <v>83</v>
      </c>
      <c r="AT145" s="223" t="s">
        <v>75</v>
      </c>
      <c r="AU145" s="223" t="s">
        <v>83</v>
      </c>
      <c r="AY145" s="222" t="s">
        <v>205</v>
      </c>
      <c r="BK145" s="224">
        <f>SUM(BK146:BK154)</f>
        <v>0</v>
      </c>
    </row>
    <row r="146" s="2" customFormat="1" ht="33" customHeight="1">
      <c r="A146" s="39"/>
      <c r="B146" s="40"/>
      <c r="C146" s="227" t="s">
        <v>213</v>
      </c>
      <c r="D146" s="227" t="s">
        <v>208</v>
      </c>
      <c r="E146" s="228" t="s">
        <v>3129</v>
      </c>
      <c r="F146" s="229" t="s">
        <v>3130</v>
      </c>
      <c r="G146" s="230" t="s">
        <v>357</v>
      </c>
      <c r="H146" s="231">
        <v>0.20899999999999999</v>
      </c>
      <c r="I146" s="232"/>
      <c r="J146" s="233">
        <f>ROUND(I146*H146,2)</f>
        <v>0</v>
      </c>
      <c r="K146" s="229" t="s">
        <v>212</v>
      </c>
      <c r="L146" s="45"/>
      <c r="M146" s="234" t="s">
        <v>1</v>
      </c>
      <c r="N146" s="235" t="s">
        <v>41</v>
      </c>
      <c r="O146" s="92"/>
      <c r="P146" s="236">
        <f>O146*H146</f>
        <v>0</v>
      </c>
      <c r="Q146" s="236">
        <v>0</v>
      </c>
      <c r="R146" s="236">
        <f>Q146*H146</f>
        <v>0</v>
      </c>
      <c r="S146" s="236">
        <v>0</v>
      </c>
      <c r="T146" s="237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8" t="s">
        <v>213</v>
      </c>
      <c r="AT146" s="238" t="s">
        <v>208</v>
      </c>
      <c r="AU146" s="238" t="s">
        <v>85</v>
      </c>
      <c r="AY146" s="18" t="s">
        <v>205</v>
      </c>
      <c r="BE146" s="239">
        <f>IF(N146="základní",J146,0)</f>
        <v>0</v>
      </c>
      <c r="BF146" s="239">
        <f>IF(N146="snížená",J146,0)</f>
        <v>0</v>
      </c>
      <c r="BG146" s="239">
        <f>IF(N146="zákl. přenesená",J146,0)</f>
        <v>0</v>
      </c>
      <c r="BH146" s="239">
        <f>IF(N146="sníž. přenesená",J146,0)</f>
        <v>0</v>
      </c>
      <c r="BI146" s="239">
        <f>IF(N146="nulová",J146,0)</f>
        <v>0</v>
      </c>
      <c r="BJ146" s="18" t="s">
        <v>83</v>
      </c>
      <c r="BK146" s="239">
        <f>ROUND(I146*H146,2)</f>
        <v>0</v>
      </c>
      <c r="BL146" s="18" t="s">
        <v>213</v>
      </c>
      <c r="BM146" s="238" t="s">
        <v>4600</v>
      </c>
    </row>
    <row r="147" s="2" customFormat="1">
      <c r="A147" s="39"/>
      <c r="B147" s="40"/>
      <c r="C147" s="41"/>
      <c r="D147" s="240" t="s">
        <v>216</v>
      </c>
      <c r="E147" s="41"/>
      <c r="F147" s="241" t="s">
        <v>3132</v>
      </c>
      <c r="G147" s="41"/>
      <c r="H147" s="41"/>
      <c r="I147" s="242"/>
      <c r="J147" s="41"/>
      <c r="K147" s="41"/>
      <c r="L147" s="45"/>
      <c r="M147" s="243"/>
      <c r="N147" s="244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216</v>
      </c>
      <c r="AU147" s="18" t="s">
        <v>85</v>
      </c>
    </row>
    <row r="148" s="2" customFormat="1" ht="24.15" customHeight="1">
      <c r="A148" s="39"/>
      <c r="B148" s="40"/>
      <c r="C148" s="227" t="s">
        <v>252</v>
      </c>
      <c r="D148" s="227" t="s">
        <v>208</v>
      </c>
      <c r="E148" s="228" t="s">
        <v>1588</v>
      </c>
      <c r="F148" s="229" t="s">
        <v>1589</v>
      </c>
      <c r="G148" s="230" t="s">
        <v>357</v>
      </c>
      <c r="H148" s="231">
        <v>0.20899999999999999</v>
      </c>
      <c r="I148" s="232"/>
      <c r="J148" s="233">
        <f>ROUND(I148*H148,2)</f>
        <v>0</v>
      </c>
      <c r="K148" s="229" t="s">
        <v>212</v>
      </c>
      <c r="L148" s="45"/>
      <c r="M148" s="234" t="s">
        <v>1</v>
      </c>
      <c r="N148" s="235" t="s">
        <v>41</v>
      </c>
      <c r="O148" s="92"/>
      <c r="P148" s="236">
        <f>O148*H148</f>
        <v>0</v>
      </c>
      <c r="Q148" s="236">
        <v>0</v>
      </c>
      <c r="R148" s="236">
        <f>Q148*H148</f>
        <v>0</v>
      </c>
      <c r="S148" s="236">
        <v>0</v>
      </c>
      <c r="T148" s="237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8" t="s">
        <v>213</v>
      </c>
      <c r="AT148" s="238" t="s">
        <v>208</v>
      </c>
      <c r="AU148" s="238" t="s">
        <v>85</v>
      </c>
      <c r="AY148" s="18" t="s">
        <v>205</v>
      </c>
      <c r="BE148" s="239">
        <f>IF(N148="základní",J148,0)</f>
        <v>0</v>
      </c>
      <c r="BF148" s="239">
        <f>IF(N148="snížená",J148,0)</f>
        <v>0</v>
      </c>
      <c r="BG148" s="239">
        <f>IF(N148="zákl. přenesená",J148,0)</f>
        <v>0</v>
      </c>
      <c r="BH148" s="239">
        <f>IF(N148="sníž. přenesená",J148,0)</f>
        <v>0</v>
      </c>
      <c r="BI148" s="239">
        <f>IF(N148="nulová",J148,0)</f>
        <v>0</v>
      </c>
      <c r="BJ148" s="18" t="s">
        <v>83</v>
      </c>
      <c r="BK148" s="239">
        <f>ROUND(I148*H148,2)</f>
        <v>0</v>
      </c>
      <c r="BL148" s="18" t="s">
        <v>213</v>
      </c>
      <c r="BM148" s="238" t="s">
        <v>4601</v>
      </c>
    </row>
    <row r="149" s="2" customFormat="1">
      <c r="A149" s="39"/>
      <c r="B149" s="40"/>
      <c r="C149" s="41"/>
      <c r="D149" s="240" t="s">
        <v>216</v>
      </c>
      <c r="E149" s="41"/>
      <c r="F149" s="241" t="s">
        <v>1591</v>
      </c>
      <c r="G149" s="41"/>
      <c r="H149" s="41"/>
      <c r="I149" s="242"/>
      <c r="J149" s="41"/>
      <c r="K149" s="41"/>
      <c r="L149" s="45"/>
      <c r="M149" s="243"/>
      <c r="N149" s="244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216</v>
      </c>
      <c r="AU149" s="18" t="s">
        <v>85</v>
      </c>
    </row>
    <row r="150" s="2" customFormat="1" ht="24.15" customHeight="1">
      <c r="A150" s="39"/>
      <c r="B150" s="40"/>
      <c r="C150" s="227" t="s">
        <v>260</v>
      </c>
      <c r="D150" s="227" t="s">
        <v>208</v>
      </c>
      <c r="E150" s="228" t="s">
        <v>1593</v>
      </c>
      <c r="F150" s="229" t="s">
        <v>1594</v>
      </c>
      <c r="G150" s="230" t="s">
        <v>357</v>
      </c>
      <c r="H150" s="231">
        <v>5.016</v>
      </c>
      <c r="I150" s="232"/>
      <c r="J150" s="233">
        <f>ROUND(I150*H150,2)</f>
        <v>0</v>
      </c>
      <c r="K150" s="229" t="s">
        <v>212</v>
      </c>
      <c r="L150" s="45"/>
      <c r="M150" s="234" t="s">
        <v>1</v>
      </c>
      <c r="N150" s="235" t="s">
        <v>41</v>
      </c>
      <c r="O150" s="92"/>
      <c r="P150" s="236">
        <f>O150*H150</f>
        <v>0</v>
      </c>
      <c r="Q150" s="236">
        <v>0</v>
      </c>
      <c r="R150" s="236">
        <f>Q150*H150</f>
        <v>0</v>
      </c>
      <c r="S150" s="236">
        <v>0</v>
      </c>
      <c r="T150" s="237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8" t="s">
        <v>213</v>
      </c>
      <c r="AT150" s="238" t="s">
        <v>208</v>
      </c>
      <c r="AU150" s="238" t="s">
        <v>85</v>
      </c>
      <c r="AY150" s="18" t="s">
        <v>205</v>
      </c>
      <c r="BE150" s="239">
        <f>IF(N150="základní",J150,0)</f>
        <v>0</v>
      </c>
      <c r="BF150" s="239">
        <f>IF(N150="snížená",J150,0)</f>
        <v>0</v>
      </c>
      <c r="BG150" s="239">
        <f>IF(N150="zákl. přenesená",J150,0)</f>
        <v>0</v>
      </c>
      <c r="BH150" s="239">
        <f>IF(N150="sníž. přenesená",J150,0)</f>
        <v>0</v>
      </c>
      <c r="BI150" s="239">
        <f>IF(N150="nulová",J150,0)</f>
        <v>0</v>
      </c>
      <c r="BJ150" s="18" t="s">
        <v>83</v>
      </c>
      <c r="BK150" s="239">
        <f>ROUND(I150*H150,2)</f>
        <v>0</v>
      </c>
      <c r="BL150" s="18" t="s">
        <v>213</v>
      </c>
      <c r="BM150" s="238" t="s">
        <v>4602</v>
      </c>
    </row>
    <row r="151" s="2" customFormat="1">
      <c r="A151" s="39"/>
      <c r="B151" s="40"/>
      <c r="C151" s="41"/>
      <c r="D151" s="240" t="s">
        <v>216</v>
      </c>
      <c r="E151" s="41"/>
      <c r="F151" s="241" t="s">
        <v>1596</v>
      </c>
      <c r="G151" s="41"/>
      <c r="H151" s="41"/>
      <c r="I151" s="242"/>
      <c r="J151" s="41"/>
      <c r="K151" s="41"/>
      <c r="L151" s="45"/>
      <c r="M151" s="243"/>
      <c r="N151" s="244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216</v>
      </c>
      <c r="AU151" s="18" t="s">
        <v>85</v>
      </c>
    </row>
    <row r="152" s="14" customFormat="1">
      <c r="A152" s="14"/>
      <c r="B152" s="256"/>
      <c r="C152" s="257"/>
      <c r="D152" s="247" t="s">
        <v>218</v>
      </c>
      <c r="E152" s="257"/>
      <c r="F152" s="259" t="s">
        <v>4603</v>
      </c>
      <c r="G152" s="257"/>
      <c r="H152" s="260">
        <v>5.016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6" t="s">
        <v>218</v>
      </c>
      <c r="AU152" s="266" t="s">
        <v>85</v>
      </c>
      <c r="AV152" s="14" t="s">
        <v>85</v>
      </c>
      <c r="AW152" s="14" t="s">
        <v>4</v>
      </c>
      <c r="AX152" s="14" t="s">
        <v>83</v>
      </c>
      <c r="AY152" s="266" t="s">
        <v>205</v>
      </c>
    </row>
    <row r="153" s="2" customFormat="1" ht="37.8" customHeight="1">
      <c r="A153" s="39"/>
      <c r="B153" s="40"/>
      <c r="C153" s="227" t="s">
        <v>270</v>
      </c>
      <c r="D153" s="227" t="s">
        <v>208</v>
      </c>
      <c r="E153" s="228" t="s">
        <v>4604</v>
      </c>
      <c r="F153" s="229" t="s">
        <v>4605</v>
      </c>
      <c r="G153" s="230" t="s">
        <v>357</v>
      </c>
      <c r="H153" s="231">
        <v>0.20899999999999999</v>
      </c>
      <c r="I153" s="232"/>
      <c r="J153" s="233">
        <f>ROUND(I153*H153,2)</f>
        <v>0</v>
      </c>
      <c r="K153" s="229" t="s">
        <v>212</v>
      </c>
      <c r="L153" s="45"/>
      <c r="M153" s="234" t="s">
        <v>1</v>
      </c>
      <c r="N153" s="235" t="s">
        <v>41</v>
      </c>
      <c r="O153" s="92"/>
      <c r="P153" s="236">
        <f>O153*H153</f>
        <v>0</v>
      </c>
      <c r="Q153" s="236">
        <v>0</v>
      </c>
      <c r="R153" s="236">
        <f>Q153*H153</f>
        <v>0</v>
      </c>
      <c r="S153" s="236">
        <v>0</v>
      </c>
      <c r="T153" s="237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8" t="s">
        <v>213</v>
      </c>
      <c r="AT153" s="238" t="s">
        <v>208</v>
      </c>
      <c r="AU153" s="238" t="s">
        <v>85</v>
      </c>
      <c r="AY153" s="18" t="s">
        <v>205</v>
      </c>
      <c r="BE153" s="239">
        <f>IF(N153="základní",J153,0)</f>
        <v>0</v>
      </c>
      <c r="BF153" s="239">
        <f>IF(N153="snížená",J153,0)</f>
        <v>0</v>
      </c>
      <c r="BG153" s="239">
        <f>IF(N153="zákl. přenesená",J153,0)</f>
        <v>0</v>
      </c>
      <c r="BH153" s="239">
        <f>IF(N153="sníž. přenesená",J153,0)</f>
        <v>0</v>
      </c>
      <c r="BI153" s="239">
        <f>IF(N153="nulová",J153,0)</f>
        <v>0</v>
      </c>
      <c r="BJ153" s="18" t="s">
        <v>83</v>
      </c>
      <c r="BK153" s="239">
        <f>ROUND(I153*H153,2)</f>
        <v>0</v>
      </c>
      <c r="BL153" s="18" t="s">
        <v>213</v>
      </c>
      <c r="BM153" s="238" t="s">
        <v>4606</v>
      </c>
    </row>
    <row r="154" s="2" customFormat="1">
      <c r="A154" s="39"/>
      <c r="B154" s="40"/>
      <c r="C154" s="41"/>
      <c r="D154" s="240" t="s">
        <v>216</v>
      </c>
      <c r="E154" s="41"/>
      <c r="F154" s="241" t="s">
        <v>4607</v>
      </c>
      <c r="G154" s="41"/>
      <c r="H154" s="41"/>
      <c r="I154" s="242"/>
      <c r="J154" s="41"/>
      <c r="K154" s="41"/>
      <c r="L154" s="45"/>
      <c r="M154" s="243"/>
      <c r="N154" s="244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216</v>
      </c>
      <c r="AU154" s="18" t="s">
        <v>85</v>
      </c>
    </row>
    <row r="155" s="12" customFormat="1" ht="25.92" customHeight="1">
      <c r="A155" s="12"/>
      <c r="B155" s="211"/>
      <c r="C155" s="212"/>
      <c r="D155" s="213" t="s">
        <v>75</v>
      </c>
      <c r="E155" s="214" t="s">
        <v>1610</v>
      </c>
      <c r="F155" s="214" t="s">
        <v>1611</v>
      </c>
      <c r="G155" s="212"/>
      <c r="H155" s="212"/>
      <c r="I155" s="215"/>
      <c r="J155" s="216">
        <f>BK155</f>
        <v>0</v>
      </c>
      <c r="K155" s="212"/>
      <c r="L155" s="217"/>
      <c r="M155" s="218"/>
      <c r="N155" s="219"/>
      <c r="O155" s="219"/>
      <c r="P155" s="220">
        <f>P156+P183</f>
        <v>0</v>
      </c>
      <c r="Q155" s="219"/>
      <c r="R155" s="220">
        <f>R156+R183</f>
        <v>0.67517399999999994</v>
      </c>
      <c r="S155" s="219"/>
      <c r="T155" s="221">
        <f>T156+T183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2" t="s">
        <v>85</v>
      </c>
      <c r="AT155" s="223" t="s">
        <v>75</v>
      </c>
      <c r="AU155" s="223" t="s">
        <v>76</v>
      </c>
      <c r="AY155" s="222" t="s">
        <v>205</v>
      </c>
      <c r="BK155" s="224">
        <f>BK156+BK183</f>
        <v>0</v>
      </c>
    </row>
    <row r="156" s="12" customFormat="1" ht="22.8" customHeight="1">
      <c r="A156" s="12"/>
      <c r="B156" s="211"/>
      <c r="C156" s="212"/>
      <c r="D156" s="213" t="s">
        <v>75</v>
      </c>
      <c r="E156" s="225" t="s">
        <v>4608</v>
      </c>
      <c r="F156" s="225" t="s">
        <v>4609</v>
      </c>
      <c r="G156" s="212"/>
      <c r="H156" s="212"/>
      <c r="I156" s="215"/>
      <c r="J156" s="226">
        <f>BK156</f>
        <v>0</v>
      </c>
      <c r="K156" s="212"/>
      <c r="L156" s="217"/>
      <c r="M156" s="218"/>
      <c r="N156" s="219"/>
      <c r="O156" s="219"/>
      <c r="P156" s="220">
        <f>SUM(P157:P182)</f>
        <v>0</v>
      </c>
      <c r="Q156" s="219"/>
      <c r="R156" s="220">
        <f>SUM(R157:R182)</f>
        <v>0.012639999999999999</v>
      </c>
      <c r="S156" s="219"/>
      <c r="T156" s="221">
        <f>SUM(T157:T182)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2" t="s">
        <v>85</v>
      </c>
      <c r="AT156" s="223" t="s">
        <v>75</v>
      </c>
      <c r="AU156" s="223" t="s">
        <v>83</v>
      </c>
      <c r="AY156" s="222" t="s">
        <v>205</v>
      </c>
      <c r="BK156" s="224">
        <f>SUM(BK157:BK182)</f>
        <v>0</v>
      </c>
    </row>
    <row r="157" s="2" customFormat="1" ht="24.15" customHeight="1">
      <c r="A157" s="39"/>
      <c r="B157" s="40"/>
      <c r="C157" s="227" t="s">
        <v>276</v>
      </c>
      <c r="D157" s="227" t="s">
        <v>208</v>
      </c>
      <c r="E157" s="228" t="s">
        <v>4610</v>
      </c>
      <c r="F157" s="229" t="s">
        <v>4611</v>
      </c>
      <c r="G157" s="230" t="s">
        <v>255</v>
      </c>
      <c r="H157" s="231">
        <v>18</v>
      </c>
      <c r="I157" s="232"/>
      <c r="J157" s="233">
        <f>ROUND(I157*H157,2)</f>
        <v>0</v>
      </c>
      <c r="K157" s="229" t="s">
        <v>1</v>
      </c>
      <c r="L157" s="45"/>
      <c r="M157" s="234" t="s">
        <v>1</v>
      </c>
      <c r="N157" s="235" t="s">
        <v>41</v>
      </c>
      <c r="O157" s="92"/>
      <c r="P157" s="236">
        <f>O157*H157</f>
        <v>0</v>
      </c>
      <c r="Q157" s="236">
        <v>0.00029</v>
      </c>
      <c r="R157" s="236">
        <f>Q157*H157</f>
        <v>0.0052199999999999998</v>
      </c>
      <c r="S157" s="236">
        <v>0</v>
      </c>
      <c r="T157" s="237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8" t="s">
        <v>303</v>
      </c>
      <c r="AT157" s="238" t="s">
        <v>208</v>
      </c>
      <c r="AU157" s="238" t="s">
        <v>85</v>
      </c>
      <c r="AY157" s="18" t="s">
        <v>205</v>
      </c>
      <c r="BE157" s="239">
        <f>IF(N157="základní",J157,0)</f>
        <v>0</v>
      </c>
      <c r="BF157" s="239">
        <f>IF(N157="snížená",J157,0)</f>
        <v>0</v>
      </c>
      <c r="BG157" s="239">
        <f>IF(N157="zákl. přenesená",J157,0)</f>
        <v>0</v>
      </c>
      <c r="BH157" s="239">
        <f>IF(N157="sníž. přenesená",J157,0)</f>
        <v>0</v>
      </c>
      <c r="BI157" s="239">
        <f>IF(N157="nulová",J157,0)</f>
        <v>0</v>
      </c>
      <c r="BJ157" s="18" t="s">
        <v>83</v>
      </c>
      <c r="BK157" s="239">
        <f>ROUND(I157*H157,2)</f>
        <v>0</v>
      </c>
      <c r="BL157" s="18" t="s">
        <v>303</v>
      </c>
      <c r="BM157" s="238" t="s">
        <v>4612</v>
      </c>
    </row>
    <row r="158" s="13" customFormat="1">
      <c r="A158" s="13"/>
      <c r="B158" s="245"/>
      <c r="C158" s="246"/>
      <c r="D158" s="247" t="s">
        <v>218</v>
      </c>
      <c r="E158" s="248" t="s">
        <v>1</v>
      </c>
      <c r="F158" s="249" t="s">
        <v>4613</v>
      </c>
      <c r="G158" s="246"/>
      <c r="H158" s="248" t="s">
        <v>1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5" t="s">
        <v>218</v>
      </c>
      <c r="AU158" s="255" t="s">
        <v>85</v>
      </c>
      <c r="AV158" s="13" t="s">
        <v>83</v>
      </c>
      <c r="AW158" s="13" t="s">
        <v>32</v>
      </c>
      <c r="AX158" s="13" t="s">
        <v>76</v>
      </c>
      <c r="AY158" s="255" t="s">
        <v>205</v>
      </c>
    </row>
    <row r="159" s="13" customFormat="1">
      <c r="A159" s="13"/>
      <c r="B159" s="245"/>
      <c r="C159" s="246"/>
      <c r="D159" s="247" t="s">
        <v>218</v>
      </c>
      <c r="E159" s="248" t="s">
        <v>1</v>
      </c>
      <c r="F159" s="249" t="s">
        <v>3744</v>
      </c>
      <c r="G159" s="246"/>
      <c r="H159" s="248" t="s">
        <v>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5" t="s">
        <v>218</v>
      </c>
      <c r="AU159" s="255" t="s">
        <v>85</v>
      </c>
      <c r="AV159" s="13" t="s">
        <v>83</v>
      </c>
      <c r="AW159" s="13" t="s">
        <v>32</v>
      </c>
      <c r="AX159" s="13" t="s">
        <v>76</v>
      </c>
      <c r="AY159" s="255" t="s">
        <v>205</v>
      </c>
    </row>
    <row r="160" s="13" customFormat="1">
      <c r="A160" s="13"/>
      <c r="B160" s="245"/>
      <c r="C160" s="246"/>
      <c r="D160" s="247" t="s">
        <v>218</v>
      </c>
      <c r="E160" s="248" t="s">
        <v>1</v>
      </c>
      <c r="F160" s="249" t="s">
        <v>222</v>
      </c>
      <c r="G160" s="246"/>
      <c r="H160" s="248" t="s">
        <v>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5" t="s">
        <v>218</v>
      </c>
      <c r="AU160" s="255" t="s">
        <v>85</v>
      </c>
      <c r="AV160" s="13" t="s">
        <v>83</v>
      </c>
      <c r="AW160" s="13" t="s">
        <v>32</v>
      </c>
      <c r="AX160" s="13" t="s">
        <v>76</v>
      </c>
      <c r="AY160" s="255" t="s">
        <v>205</v>
      </c>
    </row>
    <row r="161" s="14" customFormat="1">
      <c r="A161" s="14"/>
      <c r="B161" s="256"/>
      <c r="C161" s="257"/>
      <c r="D161" s="247" t="s">
        <v>218</v>
      </c>
      <c r="E161" s="258" t="s">
        <v>1</v>
      </c>
      <c r="F161" s="259" t="s">
        <v>365</v>
      </c>
      <c r="G161" s="257"/>
      <c r="H161" s="260">
        <v>18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6" t="s">
        <v>218</v>
      </c>
      <c r="AU161" s="266" t="s">
        <v>85</v>
      </c>
      <c r="AV161" s="14" t="s">
        <v>85</v>
      </c>
      <c r="AW161" s="14" t="s">
        <v>32</v>
      </c>
      <c r="AX161" s="14" t="s">
        <v>76</v>
      </c>
      <c r="AY161" s="266" t="s">
        <v>205</v>
      </c>
    </row>
    <row r="162" s="15" customFormat="1">
      <c r="A162" s="15"/>
      <c r="B162" s="267"/>
      <c r="C162" s="268"/>
      <c r="D162" s="247" t="s">
        <v>218</v>
      </c>
      <c r="E162" s="269" t="s">
        <v>1</v>
      </c>
      <c r="F162" s="270" t="s">
        <v>229</v>
      </c>
      <c r="G162" s="268"/>
      <c r="H162" s="271">
        <v>18</v>
      </c>
      <c r="I162" s="272"/>
      <c r="J162" s="268"/>
      <c r="K162" s="268"/>
      <c r="L162" s="273"/>
      <c r="M162" s="274"/>
      <c r="N162" s="275"/>
      <c r="O162" s="275"/>
      <c r="P162" s="275"/>
      <c r="Q162" s="275"/>
      <c r="R162" s="275"/>
      <c r="S162" s="275"/>
      <c r="T162" s="27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7" t="s">
        <v>218</v>
      </c>
      <c r="AU162" s="277" t="s">
        <v>85</v>
      </c>
      <c r="AV162" s="15" t="s">
        <v>213</v>
      </c>
      <c r="AW162" s="15" t="s">
        <v>32</v>
      </c>
      <c r="AX162" s="15" t="s">
        <v>83</v>
      </c>
      <c r="AY162" s="277" t="s">
        <v>205</v>
      </c>
    </row>
    <row r="163" s="2" customFormat="1" ht="24.15" customHeight="1">
      <c r="A163" s="39"/>
      <c r="B163" s="40"/>
      <c r="C163" s="227" t="s">
        <v>282</v>
      </c>
      <c r="D163" s="227" t="s">
        <v>208</v>
      </c>
      <c r="E163" s="228" t="s">
        <v>4614</v>
      </c>
      <c r="F163" s="229" t="s">
        <v>4615</v>
      </c>
      <c r="G163" s="230" t="s">
        <v>547</v>
      </c>
      <c r="H163" s="231">
        <v>14</v>
      </c>
      <c r="I163" s="232"/>
      <c r="J163" s="233">
        <f>ROUND(I163*H163,2)</f>
        <v>0</v>
      </c>
      <c r="K163" s="229" t="s">
        <v>1</v>
      </c>
      <c r="L163" s="45"/>
      <c r="M163" s="234" t="s">
        <v>1</v>
      </c>
      <c r="N163" s="235" t="s">
        <v>41</v>
      </c>
      <c r="O163" s="92"/>
      <c r="P163" s="236">
        <f>O163*H163</f>
        <v>0</v>
      </c>
      <c r="Q163" s="236">
        <v>0.00052999999999999998</v>
      </c>
      <c r="R163" s="236">
        <f>Q163*H163</f>
        <v>0.0074199999999999995</v>
      </c>
      <c r="S163" s="236">
        <v>0</v>
      </c>
      <c r="T163" s="237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8" t="s">
        <v>303</v>
      </c>
      <c r="AT163" s="238" t="s">
        <v>208</v>
      </c>
      <c r="AU163" s="238" t="s">
        <v>85</v>
      </c>
      <c r="AY163" s="18" t="s">
        <v>205</v>
      </c>
      <c r="BE163" s="239">
        <f>IF(N163="základní",J163,0)</f>
        <v>0</v>
      </c>
      <c r="BF163" s="239">
        <f>IF(N163="snížená",J163,0)</f>
        <v>0</v>
      </c>
      <c r="BG163" s="239">
        <f>IF(N163="zákl. přenesená",J163,0)</f>
        <v>0</v>
      </c>
      <c r="BH163" s="239">
        <f>IF(N163="sníž. přenesená",J163,0)</f>
        <v>0</v>
      </c>
      <c r="BI163" s="239">
        <f>IF(N163="nulová",J163,0)</f>
        <v>0</v>
      </c>
      <c r="BJ163" s="18" t="s">
        <v>83</v>
      </c>
      <c r="BK163" s="239">
        <f>ROUND(I163*H163,2)</f>
        <v>0</v>
      </c>
      <c r="BL163" s="18" t="s">
        <v>303</v>
      </c>
      <c r="BM163" s="238" t="s">
        <v>4616</v>
      </c>
    </row>
    <row r="164" s="13" customFormat="1">
      <c r="A164" s="13"/>
      <c r="B164" s="245"/>
      <c r="C164" s="246"/>
      <c r="D164" s="247" t="s">
        <v>218</v>
      </c>
      <c r="E164" s="248" t="s">
        <v>1</v>
      </c>
      <c r="F164" s="249" t="s">
        <v>4613</v>
      </c>
      <c r="G164" s="246"/>
      <c r="H164" s="248" t="s">
        <v>1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5" t="s">
        <v>218</v>
      </c>
      <c r="AU164" s="255" t="s">
        <v>85</v>
      </c>
      <c r="AV164" s="13" t="s">
        <v>83</v>
      </c>
      <c r="AW164" s="13" t="s">
        <v>32</v>
      </c>
      <c r="AX164" s="13" t="s">
        <v>76</v>
      </c>
      <c r="AY164" s="255" t="s">
        <v>205</v>
      </c>
    </row>
    <row r="165" s="13" customFormat="1">
      <c r="A165" s="13"/>
      <c r="B165" s="245"/>
      <c r="C165" s="246"/>
      <c r="D165" s="247" t="s">
        <v>218</v>
      </c>
      <c r="E165" s="248" t="s">
        <v>1</v>
      </c>
      <c r="F165" s="249" t="s">
        <v>3744</v>
      </c>
      <c r="G165" s="246"/>
      <c r="H165" s="248" t="s">
        <v>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5" t="s">
        <v>218</v>
      </c>
      <c r="AU165" s="255" t="s">
        <v>85</v>
      </c>
      <c r="AV165" s="13" t="s">
        <v>83</v>
      </c>
      <c r="AW165" s="13" t="s">
        <v>32</v>
      </c>
      <c r="AX165" s="13" t="s">
        <v>76</v>
      </c>
      <c r="AY165" s="255" t="s">
        <v>205</v>
      </c>
    </row>
    <row r="166" s="13" customFormat="1">
      <c r="A166" s="13"/>
      <c r="B166" s="245"/>
      <c r="C166" s="246"/>
      <c r="D166" s="247" t="s">
        <v>218</v>
      </c>
      <c r="E166" s="248" t="s">
        <v>1</v>
      </c>
      <c r="F166" s="249" t="s">
        <v>222</v>
      </c>
      <c r="G166" s="246"/>
      <c r="H166" s="248" t="s">
        <v>1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5" t="s">
        <v>218</v>
      </c>
      <c r="AU166" s="255" t="s">
        <v>85</v>
      </c>
      <c r="AV166" s="13" t="s">
        <v>83</v>
      </c>
      <c r="AW166" s="13" t="s">
        <v>32</v>
      </c>
      <c r="AX166" s="13" t="s">
        <v>76</v>
      </c>
      <c r="AY166" s="255" t="s">
        <v>205</v>
      </c>
    </row>
    <row r="167" s="14" customFormat="1">
      <c r="A167" s="14"/>
      <c r="B167" s="256"/>
      <c r="C167" s="257"/>
      <c r="D167" s="247" t="s">
        <v>218</v>
      </c>
      <c r="E167" s="258" t="s">
        <v>1</v>
      </c>
      <c r="F167" s="259" t="s">
        <v>333</v>
      </c>
      <c r="G167" s="257"/>
      <c r="H167" s="260">
        <v>14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6" t="s">
        <v>218</v>
      </c>
      <c r="AU167" s="266" t="s">
        <v>85</v>
      </c>
      <c r="AV167" s="14" t="s">
        <v>85</v>
      </c>
      <c r="AW167" s="14" t="s">
        <v>32</v>
      </c>
      <c r="AX167" s="14" t="s">
        <v>76</v>
      </c>
      <c r="AY167" s="266" t="s">
        <v>205</v>
      </c>
    </row>
    <row r="168" s="15" customFormat="1">
      <c r="A168" s="15"/>
      <c r="B168" s="267"/>
      <c r="C168" s="268"/>
      <c r="D168" s="247" t="s">
        <v>218</v>
      </c>
      <c r="E168" s="269" t="s">
        <v>1</v>
      </c>
      <c r="F168" s="270" t="s">
        <v>229</v>
      </c>
      <c r="G168" s="268"/>
      <c r="H168" s="271">
        <v>14</v>
      </c>
      <c r="I168" s="272"/>
      <c r="J168" s="268"/>
      <c r="K168" s="268"/>
      <c r="L168" s="273"/>
      <c r="M168" s="274"/>
      <c r="N168" s="275"/>
      <c r="O168" s="275"/>
      <c r="P168" s="275"/>
      <c r="Q168" s="275"/>
      <c r="R168" s="275"/>
      <c r="S168" s="275"/>
      <c r="T168" s="27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7" t="s">
        <v>218</v>
      </c>
      <c r="AU168" s="277" t="s">
        <v>85</v>
      </c>
      <c r="AV168" s="15" t="s">
        <v>213</v>
      </c>
      <c r="AW168" s="15" t="s">
        <v>32</v>
      </c>
      <c r="AX168" s="15" t="s">
        <v>83</v>
      </c>
      <c r="AY168" s="277" t="s">
        <v>205</v>
      </c>
    </row>
    <row r="169" s="2" customFormat="1" ht="16.5" customHeight="1">
      <c r="A169" s="39"/>
      <c r="B169" s="40"/>
      <c r="C169" s="227" t="s">
        <v>297</v>
      </c>
      <c r="D169" s="227" t="s">
        <v>208</v>
      </c>
      <c r="E169" s="228" t="s">
        <v>4617</v>
      </c>
      <c r="F169" s="229" t="s">
        <v>4618</v>
      </c>
      <c r="G169" s="230" t="s">
        <v>3753</v>
      </c>
      <c r="H169" s="231">
        <v>1</v>
      </c>
      <c r="I169" s="232"/>
      <c r="J169" s="233">
        <f>ROUND(I169*H169,2)</f>
        <v>0</v>
      </c>
      <c r="K169" s="229" t="s">
        <v>1</v>
      </c>
      <c r="L169" s="45"/>
      <c r="M169" s="234" t="s">
        <v>1</v>
      </c>
      <c r="N169" s="235" t="s">
        <v>41</v>
      </c>
      <c r="O169" s="92"/>
      <c r="P169" s="236">
        <f>O169*H169</f>
        <v>0</v>
      </c>
      <c r="Q169" s="236">
        <v>0</v>
      </c>
      <c r="R169" s="236">
        <f>Q169*H169</f>
        <v>0</v>
      </c>
      <c r="S169" s="236">
        <v>0</v>
      </c>
      <c r="T169" s="237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8" t="s">
        <v>303</v>
      </c>
      <c r="AT169" s="238" t="s">
        <v>208</v>
      </c>
      <c r="AU169" s="238" t="s">
        <v>85</v>
      </c>
      <c r="AY169" s="18" t="s">
        <v>205</v>
      </c>
      <c r="BE169" s="239">
        <f>IF(N169="základní",J169,0)</f>
        <v>0</v>
      </c>
      <c r="BF169" s="239">
        <f>IF(N169="snížená",J169,0)</f>
        <v>0</v>
      </c>
      <c r="BG169" s="239">
        <f>IF(N169="zákl. přenesená",J169,0)</f>
        <v>0</v>
      </c>
      <c r="BH169" s="239">
        <f>IF(N169="sníž. přenesená",J169,0)</f>
        <v>0</v>
      </c>
      <c r="BI169" s="239">
        <f>IF(N169="nulová",J169,0)</f>
        <v>0</v>
      </c>
      <c r="BJ169" s="18" t="s">
        <v>83</v>
      </c>
      <c r="BK169" s="239">
        <f>ROUND(I169*H169,2)</f>
        <v>0</v>
      </c>
      <c r="BL169" s="18" t="s">
        <v>303</v>
      </c>
      <c r="BM169" s="238" t="s">
        <v>4619</v>
      </c>
    </row>
    <row r="170" s="2" customFormat="1" ht="21.75" customHeight="1">
      <c r="A170" s="39"/>
      <c r="B170" s="40"/>
      <c r="C170" s="227" t="s">
        <v>305</v>
      </c>
      <c r="D170" s="227" t="s">
        <v>208</v>
      </c>
      <c r="E170" s="228" t="s">
        <v>4620</v>
      </c>
      <c r="F170" s="229" t="s">
        <v>4621</v>
      </c>
      <c r="G170" s="230" t="s">
        <v>3753</v>
      </c>
      <c r="H170" s="231">
        <v>1</v>
      </c>
      <c r="I170" s="232"/>
      <c r="J170" s="233">
        <f>ROUND(I170*H170,2)</f>
        <v>0</v>
      </c>
      <c r="K170" s="229" t="s">
        <v>1</v>
      </c>
      <c r="L170" s="45"/>
      <c r="M170" s="234" t="s">
        <v>1</v>
      </c>
      <c r="N170" s="235" t="s">
        <v>41</v>
      </c>
      <c r="O170" s="92"/>
      <c r="P170" s="236">
        <f>O170*H170</f>
        <v>0</v>
      </c>
      <c r="Q170" s="236">
        <v>0</v>
      </c>
      <c r="R170" s="236">
        <f>Q170*H170</f>
        <v>0</v>
      </c>
      <c r="S170" s="236">
        <v>0</v>
      </c>
      <c r="T170" s="237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8" t="s">
        <v>303</v>
      </c>
      <c r="AT170" s="238" t="s">
        <v>208</v>
      </c>
      <c r="AU170" s="238" t="s">
        <v>85</v>
      </c>
      <c r="AY170" s="18" t="s">
        <v>205</v>
      </c>
      <c r="BE170" s="239">
        <f>IF(N170="základní",J170,0)</f>
        <v>0</v>
      </c>
      <c r="BF170" s="239">
        <f>IF(N170="snížená",J170,0)</f>
        <v>0</v>
      </c>
      <c r="BG170" s="239">
        <f>IF(N170="zákl. přenesená",J170,0)</f>
        <v>0</v>
      </c>
      <c r="BH170" s="239">
        <f>IF(N170="sníž. přenesená",J170,0)</f>
        <v>0</v>
      </c>
      <c r="BI170" s="239">
        <f>IF(N170="nulová",J170,0)</f>
        <v>0</v>
      </c>
      <c r="BJ170" s="18" t="s">
        <v>83</v>
      </c>
      <c r="BK170" s="239">
        <f>ROUND(I170*H170,2)</f>
        <v>0</v>
      </c>
      <c r="BL170" s="18" t="s">
        <v>303</v>
      </c>
      <c r="BM170" s="238" t="s">
        <v>4622</v>
      </c>
    </row>
    <row r="171" s="2" customFormat="1" ht="16.5" customHeight="1">
      <c r="A171" s="39"/>
      <c r="B171" s="40"/>
      <c r="C171" s="227" t="s">
        <v>8</v>
      </c>
      <c r="D171" s="227" t="s">
        <v>208</v>
      </c>
      <c r="E171" s="228" t="s">
        <v>4623</v>
      </c>
      <c r="F171" s="229" t="s">
        <v>4624</v>
      </c>
      <c r="G171" s="230" t="s">
        <v>3753</v>
      </c>
      <c r="H171" s="231">
        <v>11</v>
      </c>
      <c r="I171" s="232"/>
      <c r="J171" s="233">
        <f>ROUND(I171*H171,2)</f>
        <v>0</v>
      </c>
      <c r="K171" s="229" t="s">
        <v>1</v>
      </c>
      <c r="L171" s="45"/>
      <c r="M171" s="234" t="s">
        <v>1</v>
      </c>
      <c r="N171" s="235" t="s">
        <v>41</v>
      </c>
      <c r="O171" s="92"/>
      <c r="P171" s="236">
        <f>O171*H171</f>
        <v>0</v>
      </c>
      <c r="Q171" s="236">
        <v>0</v>
      </c>
      <c r="R171" s="236">
        <f>Q171*H171</f>
        <v>0</v>
      </c>
      <c r="S171" s="236">
        <v>0</v>
      </c>
      <c r="T171" s="237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8" t="s">
        <v>303</v>
      </c>
      <c r="AT171" s="238" t="s">
        <v>208</v>
      </c>
      <c r="AU171" s="238" t="s">
        <v>85</v>
      </c>
      <c r="AY171" s="18" t="s">
        <v>205</v>
      </c>
      <c r="BE171" s="239">
        <f>IF(N171="základní",J171,0)</f>
        <v>0</v>
      </c>
      <c r="BF171" s="239">
        <f>IF(N171="snížená",J171,0)</f>
        <v>0</v>
      </c>
      <c r="BG171" s="239">
        <f>IF(N171="zákl. přenesená",J171,0)</f>
        <v>0</v>
      </c>
      <c r="BH171" s="239">
        <f>IF(N171="sníž. přenesená",J171,0)</f>
        <v>0</v>
      </c>
      <c r="BI171" s="239">
        <f>IF(N171="nulová",J171,0)</f>
        <v>0</v>
      </c>
      <c r="BJ171" s="18" t="s">
        <v>83</v>
      </c>
      <c r="BK171" s="239">
        <f>ROUND(I171*H171,2)</f>
        <v>0</v>
      </c>
      <c r="BL171" s="18" t="s">
        <v>303</v>
      </c>
      <c r="BM171" s="238" t="s">
        <v>4625</v>
      </c>
    </row>
    <row r="172" s="2" customFormat="1" ht="16.5" customHeight="1">
      <c r="A172" s="39"/>
      <c r="B172" s="40"/>
      <c r="C172" s="227" t="s">
        <v>250</v>
      </c>
      <c r="D172" s="227" t="s">
        <v>208</v>
      </c>
      <c r="E172" s="228" t="s">
        <v>4626</v>
      </c>
      <c r="F172" s="229" t="s">
        <v>4627</v>
      </c>
      <c r="G172" s="230" t="s">
        <v>3753</v>
      </c>
      <c r="H172" s="231">
        <v>9</v>
      </c>
      <c r="I172" s="232"/>
      <c r="J172" s="233">
        <f>ROUND(I172*H172,2)</f>
        <v>0</v>
      </c>
      <c r="K172" s="229" t="s">
        <v>1</v>
      </c>
      <c r="L172" s="45"/>
      <c r="M172" s="234" t="s">
        <v>1</v>
      </c>
      <c r="N172" s="235" t="s">
        <v>41</v>
      </c>
      <c r="O172" s="92"/>
      <c r="P172" s="236">
        <f>O172*H172</f>
        <v>0</v>
      </c>
      <c r="Q172" s="236">
        <v>0</v>
      </c>
      <c r="R172" s="236">
        <f>Q172*H172</f>
        <v>0</v>
      </c>
      <c r="S172" s="236">
        <v>0</v>
      </c>
      <c r="T172" s="237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8" t="s">
        <v>303</v>
      </c>
      <c r="AT172" s="238" t="s">
        <v>208</v>
      </c>
      <c r="AU172" s="238" t="s">
        <v>85</v>
      </c>
      <c r="AY172" s="18" t="s">
        <v>205</v>
      </c>
      <c r="BE172" s="239">
        <f>IF(N172="základní",J172,0)</f>
        <v>0</v>
      </c>
      <c r="BF172" s="239">
        <f>IF(N172="snížená",J172,0)</f>
        <v>0</v>
      </c>
      <c r="BG172" s="239">
        <f>IF(N172="zákl. přenesená",J172,0)</f>
        <v>0</v>
      </c>
      <c r="BH172" s="239">
        <f>IF(N172="sníž. přenesená",J172,0)</f>
        <v>0</v>
      </c>
      <c r="BI172" s="239">
        <f>IF(N172="nulová",J172,0)</f>
        <v>0</v>
      </c>
      <c r="BJ172" s="18" t="s">
        <v>83</v>
      </c>
      <c r="BK172" s="239">
        <f>ROUND(I172*H172,2)</f>
        <v>0</v>
      </c>
      <c r="BL172" s="18" t="s">
        <v>303</v>
      </c>
      <c r="BM172" s="238" t="s">
        <v>4628</v>
      </c>
    </row>
    <row r="173" s="2" customFormat="1" ht="16.5" customHeight="1">
      <c r="A173" s="39"/>
      <c r="B173" s="40"/>
      <c r="C173" s="227" t="s">
        <v>333</v>
      </c>
      <c r="D173" s="227" t="s">
        <v>208</v>
      </c>
      <c r="E173" s="228" t="s">
        <v>4629</v>
      </c>
      <c r="F173" s="229" t="s">
        <v>4630</v>
      </c>
      <c r="G173" s="230" t="s">
        <v>3753</v>
      </c>
      <c r="H173" s="231">
        <v>10</v>
      </c>
      <c r="I173" s="232"/>
      <c r="J173" s="233">
        <f>ROUND(I173*H173,2)</f>
        <v>0</v>
      </c>
      <c r="K173" s="229" t="s">
        <v>1</v>
      </c>
      <c r="L173" s="45"/>
      <c r="M173" s="234" t="s">
        <v>1</v>
      </c>
      <c r="N173" s="235" t="s">
        <v>41</v>
      </c>
      <c r="O173" s="92"/>
      <c r="P173" s="236">
        <f>O173*H173</f>
        <v>0</v>
      </c>
      <c r="Q173" s="236">
        <v>0</v>
      </c>
      <c r="R173" s="236">
        <f>Q173*H173</f>
        <v>0</v>
      </c>
      <c r="S173" s="236">
        <v>0</v>
      </c>
      <c r="T173" s="237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8" t="s">
        <v>303</v>
      </c>
      <c r="AT173" s="238" t="s">
        <v>208</v>
      </c>
      <c r="AU173" s="238" t="s">
        <v>85</v>
      </c>
      <c r="AY173" s="18" t="s">
        <v>205</v>
      </c>
      <c r="BE173" s="239">
        <f>IF(N173="základní",J173,0)</f>
        <v>0</v>
      </c>
      <c r="BF173" s="239">
        <f>IF(N173="snížená",J173,0)</f>
        <v>0</v>
      </c>
      <c r="BG173" s="239">
        <f>IF(N173="zákl. přenesená",J173,0)</f>
        <v>0</v>
      </c>
      <c r="BH173" s="239">
        <f>IF(N173="sníž. přenesená",J173,0)</f>
        <v>0</v>
      </c>
      <c r="BI173" s="239">
        <f>IF(N173="nulová",J173,0)</f>
        <v>0</v>
      </c>
      <c r="BJ173" s="18" t="s">
        <v>83</v>
      </c>
      <c r="BK173" s="239">
        <f>ROUND(I173*H173,2)</f>
        <v>0</v>
      </c>
      <c r="BL173" s="18" t="s">
        <v>303</v>
      </c>
      <c r="BM173" s="238" t="s">
        <v>4631</v>
      </c>
    </row>
    <row r="174" s="2" customFormat="1" ht="16.5" customHeight="1">
      <c r="A174" s="39"/>
      <c r="B174" s="40"/>
      <c r="C174" s="227" t="s">
        <v>341</v>
      </c>
      <c r="D174" s="227" t="s">
        <v>208</v>
      </c>
      <c r="E174" s="228" t="s">
        <v>4632</v>
      </c>
      <c r="F174" s="229" t="s">
        <v>4633</v>
      </c>
      <c r="G174" s="230" t="s">
        <v>3753</v>
      </c>
      <c r="H174" s="231">
        <v>75</v>
      </c>
      <c r="I174" s="232"/>
      <c r="J174" s="233">
        <f>ROUND(I174*H174,2)</f>
        <v>0</v>
      </c>
      <c r="K174" s="229" t="s">
        <v>1</v>
      </c>
      <c r="L174" s="45"/>
      <c r="M174" s="234" t="s">
        <v>1</v>
      </c>
      <c r="N174" s="235" t="s">
        <v>41</v>
      </c>
      <c r="O174" s="92"/>
      <c r="P174" s="236">
        <f>O174*H174</f>
        <v>0</v>
      </c>
      <c r="Q174" s="236">
        <v>0</v>
      </c>
      <c r="R174" s="236">
        <f>Q174*H174</f>
        <v>0</v>
      </c>
      <c r="S174" s="236">
        <v>0</v>
      </c>
      <c r="T174" s="237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8" t="s">
        <v>303</v>
      </c>
      <c r="AT174" s="238" t="s">
        <v>208</v>
      </c>
      <c r="AU174" s="238" t="s">
        <v>85</v>
      </c>
      <c r="AY174" s="18" t="s">
        <v>205</v>
      </c>
      <c r="BE174" s="239">
        <f>IF(N174="základní",J174,0)</f>
        <v>0</v>
      </c>
      <c r="BF174" s="239">
        <f>IF(N174="snížená",J174,0)</f>
        <v>0</v>
      </c>
      <c r="BG174" s="239">
        <f>IF(N174="zákl. přenesená",J174,0)</f>
        <v>0</v>
      </c>
      <c r="BH174" s="239">
        <f>IF(N174="sníž. přenesená",J174,0)</f>
        <v>0</v>
      </c>
      <c r="BI174" s="239">
        <f>IF(N174="nulová",J174,0)</f>
        <v>0</v>
      </c>
      <c r="BJ174" s="18" t="s">
        <v>83</v>
      </c>
      <c r="BK174" s="239">
        <f>ROUND(I174*H174,2)</f>
        <v>0</v>
      </c>
      <c r="BL174" s="18" t="s">
        <v>303</v>
      </c>
      <c r="BM174" s="238" t="s">
        <v>4634</v>
      </c>
    </row>
    <row r="175" s="2" customFormat="1" ht="24.15" customHeight="1">
      <c r="A175" s="39"/>
      <c r="B175" s="40"/>
      <c r="C175" s="227" t="s">
        <v>303</v>
      </c>
      <c r="D175" s="227" t="s">
        <v>208</v>
      </c>
      <c r="E175" s="228" t="s">
        <v>4635</v>
      </c>
      <c r="F175" s="229" t="s">
        <v>4636</v>
      </c>
      <c r="G175" s="230" t="s">
        <v>4637</v>
      </c>
      <c r="H175" s="231">
        <v>4</v>
      </c>
      <c r="I175" s="232"/>
      <c r="J175" s="233">
        <f>ROUND(I175*H175,2)</f>
        <v>0</v>
      </c>
      <c r="K175" s="229" t="s">
        <v>1</v>
      </c>
      <c r="L175" s="45"/>
      <c r="M175" s="234" t="s">
        <v>1</v>
      </c>
      <c r="N175" s="235" t="s">
        <v>41</v>
      </c>
      <c r="O175" s="92"/>
      <c r="P175" s="236">
        <f>O175*H175</f>
        <v>0</v>
      </c>
      <c r="Q175" s="236">
        <v>0</v>
      </c>
      <c r="R175" s="236">
        <f>Q175*H175</f>
        <v>0</v>
      </c>
      <c r="S175" s="236">
        <v>0</v>
      </c>
      <c r="T175" s="237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8" t="s">
        <v>303</v>
      </c>
      <c r="AT175" s="238" t="s">
        <v>208</v>
      </c>
      <c r="AU175" s="238" t="s">
        <v>85</v>
      </c>
      <c r="AY175" s="18" t="s">
        <v>205</v>
      </c>
      <c r="BE175" s="239">
        <f>IF(N175="základní",J175,0)</f>
        <v>0</v>
      </c>
      <c r="BF175" s="239">
        <f>IF(N175="snížená",J175,0)</f>
        <v>0</v>
      </c>
      <c r="BG175" s="239">
        <f>IF(N175="zákl. přenesená",J175,0)</f>
        <v>0</v>
      </c>
      <c r="BH175" s="239">
        <f>IF(N175="sníž. přenesená",J175,0)</f>
        <v>0</v>
      </c>
      <c r="BI175" s="239">
        <f>IF(N175="nulová",J175,0)</f>
        <v>0</v>
      </c>
      <c r="BJ175" s="18" t="s">
        <v>83</v>
      </c>
      <c r="BK175" s="239">
        <f>ROUND(I175*H175,2)</f>
        <v>0</v>
      </c>
      <c r="BL175" s="18" t="s">
        <v>303</v>
      </c>
      <c r="BM175" s="238" t="s">
        <v>4638</v>
      </c>
    </row>
    <row r="176" s="13" customFormat="1">
      <c r="A176" s="13"/>
      <c r="B176" s="245"/>
      <c r="C176" s="246"/>
      <c r="D176" s="247" t="s">
        <v>218</v>
      </c>
      <c r="E176" s="248" t="s">
        <v>1</v>
      </c>
      <c r="F176" s="249" t="s">
        <v>4613</v>
      </c>
      <c r="G176" s="246"/>
      <c r="H176" s="248" t="s">
        <v>1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5" t="s">
        <v>218</v>
      </c>
      <c r="AU176" s="255" t="s">
        <v>85</v>
      </c>
      <c r="AV176" s="13" t="s">
        <v>83</v>
      </c>
      <c r="AW176" s="13" t="s">
        <v>32</v>
      </c>
      <c r="AX176" s="13" t="s">
        <v>76</v>
      </c>
      <c r="AY176" s="255" t="s">
        <v>205</v>
      </c>
    </row>
    <row r="177" s="13" customFormat="1">
      <c r="A177" s="13"/>
      <c r="B177" s="245"/>
      <c r="C177" s="246"/>
      <c r="D177" s="247" t="s">
        <v>218</v>
      </c>
      <c r="E177" s="248" t="s">
        <v>1</v>
      </c>
      <c r="F177" s="249" t="s">
        <v>3744</v>
      </c>
      <c r="G177" s="246"/>
      <c r="H177" s="248" t="s">
        <v>1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5" t="s">
        <v>218</v>
      </c>
      <c r="AU177" s="255" t="s">
        <v>85</v>
      </c>
      <c r="AV177" s="13" t="s">
        <v>83</v>
      </c>
      <c r="AW177" s="13" t="s">
        <v>32</v>
      </c>
      <c r="AX177" s="13" t="s">
        <v>76</v>
      </c>
      <c r="AY177" s="255" t="s">
        <v>205</v>
      </c>
    </row>
    <row r="178" s="13" customFormat="1">
      <c r="A178" s="13"/>
      <c r="B178" s="245"/>
      <c r="C178" s="246"/>
      <c r="D178" s="247" t="s">
        <v>218</v>
      </c>
      <c r="E178" s="248" t="s">
        <v>1</v>
      </c>
      <c r="F178" s="249" t="s">
        <v>4639</v>
      </c>
      <c r="G178" s="246"/>
      <c r="H178" s="248" t="s">
        <v>1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5" t="s">
        <v>218</v>
      </c>
      <c r="AU178" s="255" t="s">
        <v>85</v>
      </c>
      <c r="AV178" s="13" t="s">
        <v>83</v>
      </c>
      <c r="AW178" s="13" t="s">
        <v>32</v>
      </c>
      <c r="AX178" s="13" t="s">
        <v>76</v>
      </c>
      <c r="AY178" s="255" t="s">
        <v>205</v>
      </c>
    </row>
    <row r="179" s="13" customFormat="1">
      <c r="A179" s="13"/>
      <c r="B179" s="245"/>
      <c r="C179" s="246"/>
      <c r="D179" s="247" t="s">
        <v>218</v>
      </c>
      <c r="E179" s="248" t="s">
        <v>1</v>
      </c>
      <c r="F179" s="249" t="s">
        <v>222</v>
      </c>
      <c r="G179" s="246"/>
      <c r="H179" s="248" t="s">
        <v>1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5" t="s">
        <v>218</v>
      </c>
      <c r="AU179" s="255" t="s">
        <v>85</v>
      </c>
      <c r="AV179" s="13" t="s">
        <v>83</v>
      </c>
      <c r="AW179" s="13" t="s">
        <v>32</v>
      </c>
      <c r="AX179" s="13" t="s">
        <v>76</v>
      </c>
      <c r="AY179" s="255" t="s">
        <v>205</v>
      </c>
    </row>
    <row r="180" s="14" customFormat="1">
      <c r="A180" s="14"/>
      <c r="B180" s="256"/>
      <c r="C180" s="257"/>
      <c r="D180" s="247" t="s">
        <v>218</v>
      </c>
      <c r="E180" s="258" t="s">
        <v>1</v>
      </c>
      <c r="F180" s="259" t="s">
        <v>213</v>
      </c>
      <c r="G180" s="257"/>
      <c r="H180" s="260">
        <v>4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6" t="s">
        <v>218</v>
      </c>
      <c r="AU180" s="266" t="s">
        <v>85</v>
      </c>
      <c r="AV180" s="14" t="s">
        <v>85</v>
      </c>
      <c r="AW180" s="14" t="s">
        <v>32</v>
      </c>
      <c r="AX180" s="14" t="s">
        <v>76</v>
      </c>
      <c r="AY180" s="266" t="s">
        <v>205</v>
      </c>
    </row>
    <row r="181" s="15" customFormat="1">
      <c r="A181" s="15"/>
      <c r="B181" s="267"/>
      <c r="C181" s="268"/>
      <c r="D181" s="247" t="s">
        <v>218</v>
      </c>
      <c r="E181" s="269" t="s">
        <v>1</v>
      </c>
      <c r="F181" s="270" t="s">
        <v>229</v>
      </c>
      <c r="G181" s="268"/>
      <c r="H181" s="271">
        <v>4</v>
      </c>
      <c r="I181" s="272"/>
      <c r="J181" s="268"/>
      <c r="K181" s="268"/>
      <c r="L181" s="273"/>
      <c r="M181" s="274"/>
      <c r="N181" s="275"/>
      <c r="O181" s="275"/>
      <c r="P181" s="275"/>
      <c r="Q181" s="275"/>
      <c r="R181" s="275"/>
      <c r="S181" s="275"/>
      <c r="T181" s="27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77" t="s">
        <v>218</v>
      </c>
      <c r="AU181" s="277" t="s">
        <v>85</v>
      </c>
      <c r="AV181" s="15" t="s">
        <v>213</v>
      </c>
      <c r="AW181" s="15" t="s">
        <v>32</v>
      </c>
      <c r="AX181" s="15" t="s">
        <v>83</v>
      </c>
      <c r="AY181" s="277" t="s">
        <v>205</v>
      </c>
    </row>
    <row r="182" s="2" customFormat="1" ht="24.15" customHeight="1">
      <c r="A182" s="39"/>
      <c r="B182" s="40"/>
      <c r="C182" s="227" t="s">
        <v>353</v>
      </c>
      <c r="D182" s="227" t="s">
        <v>208</v>
      </c>
      <c r="E182" s="228" t="s">
        <v>4640</v>
      </c>
      <c r="F182" s="229" t="s">
        <v>4641</v>
      </c>
      <c r="G182" s="230" t="s">
        <v>3753</v>
      </c>
      <c r="H182" s="231">
        <v>10</v>
      </c>
      <c r="I182" s="232"/>
      <c r="J182" s="233">
        <f>ROUND(I182*H182,2)</f>
        <v>0</v>
      </c>
      <c r="K182" s="229" t="s">
        <v>1</v>
      </c>
      <c r="L182" s="45"/>
      <c r="M182" s="234" t="s">
        <v>1</v>
      </c>
      <c r="N182" s="235" t="s">
        <v>41</v>
      </c>
      <c r="O182" s="92"/>
      <c r="P182" s="236">
        <f>O182*H182</f>
        <v>0</v>
      </c>
      <c r="Q182" s="236">
        <v>0</v>
      </c>
      <c r="R182" s="236">
        <f>Q182*H182</f>
        <v>0</v>
      </c>
      <c r="S182" s="236">
        <v>0</v>
      </c>
      <c r="T182" s="237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8" t="s">
        <v>303</v>
      </c>
      <c r="AT182" s="238" t="s">
        <v>208</v>
      </c>
      <c r="AU182" s="238" t="s">
        <v>85</v>
      </c>
      <c r="AY182" s="18" t="s">
        <v>205</v>
      </c>
      <c r="BE182" s="239">
        <f>IF(N182="základní",J182,0)</f>
        <v>0</v>
      </c>
      <c r="BF182" s="239">
        <f>IF(N182="snížená",J182,0)</f>
        <v>0</v>
      </c>
      <c r="BG182" s="239">
        <f>IF(N182="zákl. přenesená",J182,0)</f>
        <v>0</v>
      </c>
      <c r="BH182" s="239">
        <f>IF(N182="sníž. přenesená",J182,0)</f>
        <v>0</v>
      </c>
      <c r="BI182" s="239">
        <f>IF(N182="nulová",J182,0)</f>
        <v>0</v>
      </c>
      <c r="BJ182" s="18" t="s">
        <v>83</v>
      </c>
      <c r="BK182" s="239">
        <f>ROUND(I182*H182,2)</f>
        <v>0</v>
      </c>
      <c r="BL182" s="18" t="s">
        <v>303</v>
      </c>
      <c r="BM182" s="238" t="s">
        <v>4642</v>
      </c>
    </row>
    <row r="183" s="12" customFormat="1" ht="22.8" customHeight="1">
      <c r="A183" s="12"/>
      <c r="B183" s="211"/>
      <c r="C183" s="212"/>
      <c r="D183" s="213" t="s">
        <v>75</v>
      </c>
      <c r="E183" s="225" t="s">
        <v>3627</v>
      </c>
      <c r="F183" s="225" t="s">
        <v>110</v>
      </c>
      <c r="G183" s="212"/>
      <c r="H183" s="212"/>
      <c r="I183" s="215"/>
      <c r="J183" s="226">
        <f>BK183</f>
        <v>0</v>
      </c>
      <c r="K183" s="212"/>
      <c r="L183" s="217"/>
      <c r="M183" s="218"/>
      <c r="N183" s="219"/>
      <c r="O183" s="219"/>
      <c r="P183" s="220">
        <f>SUM(P184:P366)</f>
        <v>0</v>
      </c>
      <c r="Q183" s="219"/>
      <c r="R183" s="220">
        <f>SUM(R184:R366)</f>
        <v>0.66253399999999996</v>
      </c>
      <c r="S183" s="219"/>
      <c r="T183" s="221">
        <f>SUM(T184:T366)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2" t="s">
        <v>83</v>
      </c>
      <c r="AT183" s="223" t="s">
        <v>75</v>
      </c>
      <c r="AU183" s="223" t="s">
        <v>83</v>
      </c>
      <c r="AY183" s="222" t="s">
        <v>205</v>
      </c>
      <c r="BK183" s="224">
        <f>SUM(BK184:BK366)</f>
        <v>0</v>
      </c>
    </row>
    <row r="184" s="2" customFormat="1" ht="21.75" customHeight="1">
      <c r="A184" s="39"/>
      <c r="B184" s="40"/>
      <c r="C184" s="227" t="s">
        <v>365</v>
      </c>
      <c r="D184" s="227" t="s">
        <v>208</v>
      </c>
      <c r="E184" s="228" t="s">
        <v>4643</v>
      </c>
      <c r="F184" s="229" t="s">
        <v>4644</v>
      </c>
      <c r="G184" s="230" t="s">
        <v>547</v>
      </c>
      <c r="H184" s="231">
        <v>26</v>
      </c>
      <c r="I184" s="232"/>
      <c r="J184" s="233">
        <f>ROUND(I184*H184,2)</f>
        <v>0</v>
      </c>
      <c r="K184" s="229" t="s">
        <v>212</v>
      </c>
      <c r="L184" s="45"/>
      <c r="M184" s="234" t="s">
        <v>1</v>
      </c>
      <c r="N184" s="235" t="s">
        <v>41</v>
      </c>
      <c r="O184" s="92"/>
      <c r="P184" s="236">
        <f>O184*H184</f>
        <v>0</v>
      </c>
      <c r="Q184" s="236">
        <v>0</v>
      </c>
      <c r="R184" s="236">
        <f>Q184*H184</f>
        <v>0</v>
      </c>
      <c r="S184" s="236">
        <v>0</v>
      </c>
      <c r="T184" s="237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8" t="s">
        <v>213</v>
      </c>
      <c r="AT184" s="238" t="s">
        <v>208</v>
      </c>
      <c r="AU184" s="238" t="s">
        <v>85</v>
      </c>
      <c r="AY184" s="18" t="s">
        <v>205</v>
      </c>
      <c r="BE184" s="239">
        <f>IF(N184="základní",J184,0)</f>
        <v>0</v>
      </c>
      <c r="BF184" s="239">
        <f>IF(N184="snížená",J184,0)</f>
        <v>0</v>
      </c>
      <c r="BG184" s="239">
        <f>IF(N184="zákl. přenesená",J184,0)</f>
        <v>0</v>
      </c>
      <c r="BH184" s="239">
        <f>IF(N184="sníž. přenesená",J184,0)</f>
        <v>0</v>
      </c>
      <c r="BI184" s="239">
        <f>IF(N184="nulová",J184,0)</f>
        <v>0</v>
      </c>
      <c r="BJ184" s="18" t="s">
        <v>83</v>
      </c>
      <c r="BK184" s="239">
        <f>ROUND(I184*H184,2)</f>
        <v>0</v>
      </c>
      <c r="BL184" s="18" t="s">
        <v>213</v>
      </c>
      <c r="BM184" s="238" t="s">
        <v>4645</v>
      </c>
    </row>
    <row r="185" s="2" customFormat="1">
      <c r="A185" s="39"/>
      <c r="B185" s="40"/>
      <c r="C185" s="41"/>
      <c r="D185" s="240" t="s">
        <v>216</v>
      </c>
      <c r="E185" s="41"/>
      <c r="F185" s="241" t="s">
        <v>4646</v>
      </c>
      <c r="G185" s="41"/>
      <c r="H185" s="41"/>
      <c r="I185" s="242"/>
      <c r="J185" s="41"/>
      <c r="K185" s="41"/>
      <c r="L185" s="45"/>
      <c r="M185" s="243"/>
      <c r="N185" s="244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216</v>
      </c>
      <c r="AU185" s="18" t="s">
        <v>85</v>
      </c>
    </row>
    <row r="186" s="2" customFormat="1" ht="24.15" customHeight="1">
      <c r="A186" s="39"/>
      <c r="B186" s="40"/>
      <c r="C186" s="289" t="s">
        <v>372</v>
      </c>
      <c r="D186" s="289" t="s">
        <v>386</v>
      </c>
      <c r="E186" s="290" t="s">
        <v>4647</v>
      </c>
      <c r="F186" s="291" t="s">
        <v>4648</v>
      </c>
      <c r="G186" s="292" t="s">
        <v>547</v>
      </c>
      <c r="H186" s="293">
        <v>26</v>
      </c>
      <c r="I186" s="294"/>
      <c r="J186" s="295">
        <f>ROUND(I186*H186,2)</f>
        <v>0</v>
      </c>
      <c r="K186" s="291" t="s">
        <v>212</v>
      </c>
      <c r="L186" s="296"/>
      <c r="M186" s="297" t="s">
        <v>1</v>
      </c>
      <c r="N186" s="298" t="s">
        <v>41</v>
      </c>
      <c r="O186" s="92"/>
      <c r="P186" s="236">
        <f>O186*H186</f>
        <v>0</v>
      </c>
      <c r="Q186" s="236">
        <v>0.00020000000000000001</v>
      </c>
      <c r="R186" s="236">
        <f>Q186*H186</f>
        <v>0.0052000000000000006</v>
      </c>
      <c r="S186" s="236">
        <v>0</v>
      </c>
      <c r="T186" s="237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8" t="s">
        <v>276</v>
      </c>
      <c r="AT186" s="238" t="s">
        <v>386</v>
      </c>
      <c r="AU186" s="238" t="s">
        <v>85</v>
      </c>
      <c r="AY186" s="18" t="s">
        <v>205</v>
      </c>
      <c r="BE186" s="239">
        <f>IF(N186="základní",J186,0)</f>
        <v>0</v>
      </c>
      <c r="BF186" s="239">
        <f>IF(N186="snížená",J186,0)</f>
        <v>0</v>
      </c>
      <c r="BG186" s="239">
        <f>IF(N186="zákl. přenesená",J186,0)</f>
        <v>0</v>
      </c>
      <c r="BH186" s="239">
        <f>IF(N186="sníž. přenesená",J186,0)</f>
        <v>0</v>
      </c>
      <c r="BI186" s="239">
        <f>IF(N186="nulová",J186,0)</f>
        <v>0</v>
      </c>
      <c r="BJ186" s="18" t="s">
        <v>83</v>
      </c>
      <c r="BK186" s="239">
        <f>ROUND(I186*H186,2)</f>
        <v>0</v>
      </c>
      <c r="BL186" s="18" t="s">
        <v>213</v>
      </c>
      <c r="BM186" s="238" t="s">
        <v>4649</v>
      </c>
    </row>
    <row r="187" s="13" customFormat="1">
      <c r="A187" s="13"/>
      <c r="B187" s="245"/>
      <c r="C187" s="246"/>
      <c r="D187" s="247" t="s">
        <v>218</v>
      </c>
      <c r="E187" s="248" t="s">
        <v>1</v>
      </c>
      <c r="F187" s="249" t="s">
        <v>4613</v>
      </c>
      <c r="G187" s="246"/>
      <c r="H187" s="248" t="s">
        <v>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5" t="s">
        <v>218</v>
      </c>
      <c r="AU187" s="255" t="s">
        <v>85</v>
      </c>
      <c r="AV187" s="13" t="s">
        <v>83</v>
      </c>
      <c r="AW187" s="13" t="s">
        <v>32</v>
      </c>
      <c r="AX187" s="13" t="s">
        <v>76</v>
      </c>
      <c r="AY187" s="255" t="s">
        <v>205</v>
      </c>
    </row>
    <row r="188" s="13" customFormat="1">
      <c r="A188" s="13"/>
      <c r="B188" s="245"/>
      <c r="C188" s="246"/>
      <c r="D188" s="247" t="s">
        <v>218</v>
      </c>
      <c r="E188" s="248" t="s">
        <v>1</v>
      </c>
      <c r="F188" s="249" t="s">
        <v>3744</v>
      </c>
      <c r="G188" s="246"/>
      <c r="H188" s="248" t="s">
        <v>1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5" t="s">
        <v>218</v>
      </c>
      <c r="AU188" s="255" t="s">
        <v>85</v>
      </c>
      <c r="AV188" s="13" t="s">
        <v>83</v>
      </c>
      <c r="AW188" s="13" t="s">
        <v>32</v>
      </c>
      <c r="AX188" s="13" t="s">
        <v>76</v>
      </c>
      <c r="AY188" s="255" t="s">
        <v>205</v>
      </c>
    </row>
    <row r="189" s="13" customFormat="1">
      <c r="A189" s="13"/>
      <c r="B189" s="245"/>
      <c r="C189" s="246"/>
      <c r="D189" s="247" t="s">
        <v>218</v>
      </c>
      <c r="E189" s="248" t="s">
        <v>1</v>
      </c>
      <c r="F189" s="249" t="s">
        <v>222</v>
      </c>
      <c r="G189" s="246"/>
      <c r="H189" s="248" t="s">
        <v>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5" t="s">
        <v>218</v>
      </c>
      <c r="AU189" s="255" t="s">
        <v>85</v>
      </c>
      <c r="AV189" s="13" t="s">
        <v>83</v>
      </c>
      <c r="AW189" s="13" t="s">
        <v>32</v>
      </c>
      <c r="AX189" s="13" t="s">
        <v>76</v>
      </c>
      <c r="AY189" s="255" t="s">
        <v>205</v>
      </c>
    </row>
    <row r="190" s="14" customFormat="1">
      <c r="A190" s="14"/>
      <c r="B190" s="256"/>
      <c r="C190" s="257"/>
      <c r="D190" s="247" t="s">
        <v>218</v>
      </c>
      <c r="E190" s="258" t="s">
        <v>1</v>
      </c>
      <c r="F190" s="259" t="s">
        <v>4650</v>
      </c>
      <c r="G190" s="257"/>
      <c r="H190" s="260">
        <v>13</v>
      </c>
      <c r="I190" s="261"/>
      <c r="J190" s="257"/>
      <c r="K190" s="257"/>
      <c r="L190" s="262"/>
      <c r="M190" s="263"/>
      <c r="N190" s="264"/>
      <c r="O190" s="264"/>
      <c r="P190" s="264"/>
      <c r="Q190" s="264"/>
      <c r="R190" s="264"/>
      <c r="S190" s="264"/>
      <c r="T190" s="26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6" t="s">
        <v>218</v>
      </c>
      <c r="AU190" s="266" t="s">
        <v>85</v>
      </c>
      <c r="AV190" s="14" t="s">
        <v>85</v>
      </c>
      <c r="AW190" s="14" t="s">
        <v>32</v>
      </c>
      <c r="AX190" s="14" t="s">
        <v>76</v>
      </c>
      <c r="AY190" s="266" t="s">
        <v>205</v>
      </c>
    </row>
    <row r="191" s="14" customFormat="1">
      <c r="A191" s="14"/>
      <c r="B191" s="256"/>
      <c r="C191" s="257"/>
      <c r="D191" s="247" t="s">
        <v>218</v>
      </c>
      <c r="E191" s="258" t="s">
        <v>1</v>
      </c>
      <c r="F191" s="259" t="s">
        <v>4651</v>
      </c>
      <c r="G191" s="257"/>
      <c r="H191" s="260">
        <v>13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6" t="s">
        <v>218</v>
      </c>
      <c r="AU191" s="266" t="s">
        <v>85</v>
      </c>
      <c r="AV191" s="14" t="s">
        <v>85</v>
      </c>
      <c r="AW191" s="14" t="s">
        <v>32</v>
      </c>
      <c r="AX191" s="14" t="s">
        <v>76</v>
      </c>
      <c r="AY191" s="266" t="s">
        <v>205</v>
      </c>
    </row>
    <row r="192" s="15" customFormat="1">
      <c r="A192" s="15"/>
      <c r="B192" s="267"/>
      <c r="C192" s="268"/>
      <c r="D192" s="247" t="s">
        <v>218</v>
      </c>
      <c r="E192" s="269" t="s">
        <v>1</v>
      </c>
      <c r="F192" s="270" t="s">
        <v>229</v>
      </c>
      <c r="G192" s="268"/>
      <c r="H192" s="271">
        <v>26</v>
      </c>
      <c r="I192" s="272"/>
      <c r="J192" s="268"/>
      <c r="K192" s="268"/>
      <c r="L192" s="273"/>
      <c r="M192" s="274"/>
      <c r="N192" s="275"/>
      <c r="O192" s="275"/>
      <c r="P192" s="275"/>
      <c r="Q192" s="275"/>
      <c r="R192" s="275"/>
      <c r="S192" s="275"/>
      <c r="T192" s="276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77" t="s">
        <v>218</v>
      </c>
      <c r="AU192" s="277" t="s">
        <v>85</v>
      </c>
      <c r="AV192" s="15" t="s">
        <v>213</v>
      </c>
      <c r="AW192" s="15" t="s">
        <v>32</v>
      </c>
      <c r="AX192" s="15" t="s">
        <v>83</v>
      </c>
      <c r="AY192" s="277" t="s">
        <v>205</v>
      </c>
    </row>
    <row r="193" s="2" customFormat="1" ht="21.75" customHeight="1">
      <c r="A193" s="39"/>
      <c r="B193" s="40"/>
      <c r="C193" s="227" t="s">
        <v>377</v>
      </c>
      <c r="D193" s="227" t="s">
        <v>208</v>
      </c>
      <c r="E193" s="228" t="s">
        <v>4652</v>
      </c>
      <c r="F193" s="229" t="s">
        <v>4653</v>
      </c>
      <c r="G193" s="230" t="s">
        <v>547</v>
      </c>
      <c r="H193" s="231">
        <v>12</v>
      </c>
      <c r="I193" s="232"/>
      <c r="J193" s="233">
        <f>ROUND(I193*H193,2)</f>
        <v>0</v>
      </c>
      <c r="K193" s="229" t="s">
        <v>212</v>
      </c>
      <c r="L193" s="45"/>
      <c r="M193" s="234" t="s">
        <v>1</v>
      </c>
      <c r="N193" s="235" t="s">
        <v>41</v>
      </c>
      <c r="O193" s="92"/>
      <c r="P193" s="236">
        <f>O193*H193</f>
        <v>0</v>
      </c>
      <c r="Q193" s="236">
        <v>0</v>
      </c>
      <c r="R193" s="236">
        <f>Q193*H193</f>
        <v>0</v>
      </c>
      <c r="S193" s="236">
        <v>0</v>
      </c>
      <c r="T193" s="237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8" t="s">
        <v>213</v>
      </c>
      <c r="AT193" s="238" t="s">
        <v>208</v>
      </c>
      <c r="AU193" s="238" t="s">
        <v>85</v>
      </c>
      <c r="AY193" s="18" t="s">
        <v>205</v>
      </c>
      <c r="BE193" s="239">
        <f>IF(N193="základní",J193,0)</f>
        <v>0</v>
      </c>
      <c r="BF193" s="239">
        <f>IF(N193="snížená",J193,0)</f>
        <v>0</v>
      </c>
      <c r="BG193" s="239">
        <f>IF(N193="zákl. přenesená",J193,0)</f>
        <v>0</v>
      </c>
      <c r="BH193" s="239">
        <f>IF(N193="sníž. přenesená",J193,0)</f>
        <v>0</v>
      </c>
      <c r="BI193" s="239">
        <f>IF(N193="nulová",J193,0)</f>
        <v>0</v>
      </c>
      <c r="BJ193" s="18" t="s">
        <v>83</v>
      </c>
      <c r="BK193" s="239">
        <f>ROUND(I193*H193,2)</f>
        <v>0</v>
      </c>
      <c r="BL193" s="18" t="s">
        <v>213</v>
      </c>
      <c r="BM193" s="238" t="s">
        <v>4654</v>
      </c>
    </row>
    <row r="194" s="2" customFormat="1">
      <c r="A194" s="39"/>
      <c r="B194" s="40"/>
      <c r="C194" s="41"/>
      <c r="D194" s="240" t="s">
        <v>216</v>
      </c>
      <c r="E194" s="41"/>
      <c r="F194" s="241" t="s">
        <v>4655</v>
      </c>
      <c r="G194" s="41"/>
      <c r="H194" s="41"/>
      <c r="I194" s="242"/>
      <c r="J194" s="41"/>
      <c r="K194" s="41"/>
      <c r="L194" s="45"/>
      <c r="M194" s="243"/>
      <c r="N194" s="244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216</v>
      </c>
      <c r="AU194" s="18" t="s">
        <v>85</v>
      </c>
    </row>
    <row r="195" s="2" customFormat="1" ht="24.15" customHeight="1">
      <c r="A195" s="39"/>
      <c r="B195" s="40"/>
      <c r="C195" s="289" t="s">
        <v>7</v>
      </c>
      <c r="D195" s="289" t="s">
        <v>386</v>
      </c>
      <c r="E195" s="290" t="s">
        <v>4656</v>
      </c>
      <c r="F195" s="291" t="s">
        <v>4657</v>
      </c>
      <c r="G195" s="292" t="s">
        <v>547</v>
      </c>
      <c r="H195" s="293">
        <v>12</v>
      </c>
      <c r="I195" s="294"/>
      <c r="J195" s="295">
        <f>ROUND(I195*H195,2)</f>
        <v>0</v>
      </c>
      <c r="K195" s="291" t="s">
        <v>755</v>
      </c>
      <c r="L195" s="296"/>
      <c r="M195" s="297" t="s">
        <v>1</v>
      </c>
      <c r="N195" s="298" t="s">
        <v>41</v>
      </c>
      <c r="O195" s="92"/>
      <c r="P195" s="236">
        <f>O195*H195</f>
        <v>0</v>
      </c>
      <c r="Q195" s="236">
        <v>0.00080000000000000004</v>
      </c>
      <c r="R195" s="236">
        <f>Q195*H195</f>
        <v>0.0096000000000000009</v>
      </c>
      <c r="S195" s="236">
        <v>0</v>
      </c>
      <c r="T195" s="237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8" t="s">
        <v>276</v>
      </c>
      <c r="AT195" s="238" t="s">
        <v>386</v>
      </c>
      <c r="AU195" s="238" t="s">
        <v>85</v>
      </c>
      <c r="AY195" s="18" t="s">
        <v>205</v>
      </c>
      <c r="BE195" s="239">
        <f>IF(N195="základní",J195,0)</f>
        <v>0</v>
      </c>
      <c r="BF195" s="239">
        <f>IF(N195="snížená",J195,0)</f>
        <v>0</v>
      </c>
      <c r="BG195" s="239">
        <f>IF(N195="zákl. přenesená",J195,0)</f>
        <v>0</v>
      </c>
      <c r="BH195" s="239">
        <f>IF(N195="sníž. přenesená",J195,0)</f>
        <v>0</v>
      </c>
      <c r="BI195" s="239">
        <f>IF(N195="nulová",J195,0)</f>
        <v>0</v>
      </c>
      <c r="BJ195" s="18" t="s">
        <v>83</v>
      </c>
      <c r="BK195" s="239">
        <f>ROUND(I195*H195,2)</f>
        <v>0</v>
      </c>
      <c r="BL195" s="18" t="s">
        <v>213</v>
      </c>
      <c r="BM195" s="238" t="s">
        <v>4658</v>
      </c>
    </row>
    <row r="196" s="13" customFormat="1">
      <c r="A196" s="13"/>
      <c r="B196" s="245"/>
      <c r="C196" s="246"/>
      <c r="D196" s="247" t="s">
        <v>218</v>
      </c>
      <c r="E196" s="248" t="s">
        <v>1</v>
      </c>
      <c r="F196" s="249" t="s">
        <v>4613</v>
      </c>
      <c r="G196" s="246"/>
      <c r="H196" s="248" t="s">
        <v>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5" t="s">
        <v>218</v>
      </c>
      <c r="AU196" s="255" t="s">
        <v>85</v>
      </c>
      <c r="AV196" s="13" t="s">
        <v>83</v>
      </c>
      <c r="AW196" s="13" t="s">
        <v>32</v>
      </c>
      <c r="AX196" s="13" t="s">
        <v>76</v>
      </c>
      <c r="AY196" s="255" t="s">
        <v>205</v>
      </c>
    </row>
    <row r="197" s="13" customFormat="1">
      <c r="A197" s="13"/>
      <c r="B197" s="245"/>
      <c r="C197" s="246"/>
      <c r="D197" s="247" t="s">
        <v>218</v>
      </c>
      <c r="E197" s="248" t="s">
        <v>1</v>
      </c>
      <c r="F197" s="249" t="s">
        <v>3744</v>
      </c>
      <c r="G197" s="246"/>
      <c r="H197" s="248" t="s">
        <v>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5" t="s">
        <v>218</v>
      </c>
      <c r="AU197" s="255" t="s">
        <v>85</v>
      </c>
      <c r="AV197" s="13" t="s">
        <v>83</v>
      </c>
      <c r="AW197" s="13" t="s">
        <v>32</v>
      </c>
      <c r="AX197" s="13" t="s">
        <v>76</v>
      </c>
      <c r="AY197" s="255" t="s">
        <v>205</v>
      </c>
    </row>
    <row r="198" s="13" customFormat="1">
      <c r="A198" s="13"/>
      <c r="B198" s="245"/>
      <c r="C198" s="246"/>
      <c r="D198" s="247" t="s">
        <v>218</v>
      </c>
      <c r="E198" s="248" t="s">
        <v>1</v>
      </c>
      <c r="F198" s="249" t="s">
        <v>4659</v>
      </c>
      <c r="G198" s="246"/>
      <c r="H198" s="248" t="s">
        <v>1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5" t="s">
        <v>218</v>
      </c>
      <c r="AU198" s="255" t="s">
        <v>85</v>
      </c>
      <c r="AV198" s="13" t="s">
        <v>83</v>
      </c>
      <c r="AW198" s="13" t="s">
        <v>32</v>
      </c>
      <c r="AX198" s="13" t="s">
        <v>76</v>
      </c>
      <c r="AY198" s="255" t="s">
        <v>205</v>
      </c>
    </row>
    <row r="199" s="13" customFormat="1">
      <c r="A199" s="13"/>
      <c r="B199" s="245"/>
      <c r="C199" s="246"/>
      <c r="D199" s="247" t="s">
        <v>218</v>
      </c>
      <c r="E199" s="248" t="s">
        <v>1</v>
      </c>
      <c r="F199" s="249" t="s">
        <v>222</v>
      </c>
      <c r="G199" s="246"/>
      <c r="H199" s="248" t="s">
        <v>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5" t="s">
        <v>218</v>
      </c>
      <c r="AU199" s="255" t="s">
        <v>85</v>
      </c>
      <c r="AV199" s="13" t="s">
        <v>83</v>
      </c>
      <c r="AW199" s="13" t="s">
        <v>32</v>
      </c>
      <c r="AX199" s="13" t="s">
        <v>76</v>
      </c>
      <c r="AY199" s="255" t="s">
        <v>205</v>
      </c>
    </row>
    <row r="200" s="14" customFormat="1">
      <c r="A200" s="14"/>
      <c r="B200" s="256"/>
      <c r="C200" s="257"/>
      <c r="D200" s="247" t="s">
        <v>218</v>
      </c>
      <c r="E200" s="258" t="s">
        <v>1</v>
      </c>
      <c r="F200" s="259" t="s">
        <v>8</v>
      </c>
      <c r="G200" s="257"/>
      <c r="H200" s="260">
        <v>12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6" t="s">
        <v>218</v>
      </c>
      <c r="AU200" s="266" t="s">
        <v>85</v>
      </c>
      <c r="AV200" s="14" t="s">
        <v>85</v>
      </c>
      <c r="AW200" s="14" t="s">
        <v>32</v>
      </c>
      <c r="AX200" s="14" t="s">
        <v>76</v>
      </c>
      <c r="AY200" s="266" t="s">
        <v>205</v>
      </c>
    </row>
    <row r="201" s="15" customFormat="1">
      <c r="A201" s="15"/>
      <c r="B201" s="267"/>
      <c r="C201" s="268"/>
      <c r="D201" s="247" t="s">
        <v>218</v>
      </c>
      <c r="E201" s="269" t="s">
        <v>1</v>
      </c>
      <c r="F201" s="270" t="s">
        <v>229</v>
      </c>
      <c r="G201" s="268"/>
      <c r="H201" s="271">
        <v>12</v>
      </c>
      <c r="I201" s="272"/>
      <c r="J201" s="268"/>
      <c r="K201" s="268"/>
      <c r="L201" s="273"/>
      <c r="M201" s="274"/>
      <c r="N201" s="275"/>
      <c r="O201" s="275"/>
      <c r="P201" s="275"/>
      <c r="Q201" s="275"/>
      <c r="R201" s="275"/>
      <c r="S201" s="275"/>
      <c r="T201" s="27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7" t="s">
        <v>218</v>
      </c>
      <c r="AU201" s="277" t="s">
        <v>85</v>
      </c>
      <c r="AV201" s="15" t="s">
        <v>213</v>
      </c>
      <c r="AW201" s="15" t="s">
        <v>32</v>
      </c>
      <c r="AX201" s="15" t="s">
        <v>83</v>
      </c>
      <c r="AY201" s="277" t="s">
        <v>205</v>
      </c>
    </row>
    <row r="202" s="2" customFormat="1" ht="16.5" customHeight="1">
      <c r="A202" s="39"/>
      <c r="B202" s="40"/>
      <c r="C202" s="227" t="s">
        <v>395</v>
      </c>
      <c r="D202" s="227" t="s">
        <v>208</v>
      </c>
      <c r="E202" s="228" t="s">
        <v>4660</v>
      </c>
      <c r="F202" s="229" t="s">
        <v>4661</v>
      </c>
      <c r="G202" s="230" t="s">
        <v>547</v>
      </c>
      <c r="H202" s="231">
        <v>18</v>
      </c>
      <c r="I202" s="232"/>
      <c r="J202" s="233">
        <f>ROUND(I202*H202,2)</f>
        <v>0</v>
      </c>
      <c r="K202" s="229" t="s">
        <v>212</v>
      </c>
      <c r="L202" s="45"/>
      <c r="M202" s="234" t="s">
        <v>1</v>
      </c>
      <c r="N202" s="235" t="s">
        <v>41</v>
      </c>
      <c r="O202" s="92"/>
      <c r="P202" s="236">
        <f>O202*H202</f>
        <v>0</v>
      </c>
      <c r="Q202" s="236">
        <v>0</v>
      </c>
      <c r="R202" s="236">
        <f>Q202*H202</f>
        <v>0</v>
      </c>
      <c r="S202" s="236">
        <v>0</v>
      </c>
      <c r="T202" s="237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8" t="s">
        <v>213</v>
      </c>
      <c r="AT202" s="238" t="s">
        <v>208</v>
      </c>
      <c r="AU202" s="238" t="s">
        <v>85</v>
      </c>
      <c r="AY202" s="18" t="s">
        <v>205</v>
      </c>
      <c r="BE202" s="239">
        <f>IF(N202="základní",J202,0)</f>
        <v>0</v>
      </c>
      <c r="BF202" s="239">
        <f>IF(N202="snížená",J202,0)</f>
        <v>0</v>
      </c>
      <c r="BG202" s="239">
        <f>IF(N202="zákl. přenesená",J202,0)</f>
        <v>0</v>
      </c>
      <c r="BH202" s="239">
        <f>IF(N202="sníž. přenesená",J202,0)</f>
        <v>0</v>
      </c>
      <c r="BI202" s="239">
        <f>IF(N202="nulová",J202,0)</f>
        <v>0</v>
      </c>
      <c r="BJ202" s="18" t="s">
        <v>83</v>
      </c>
      <c r="BK202" s="239">
        <f>ROUND(I202*H202,2)</f>
        <v>0</v>
      </c>
      <c r="BL202" s="18" t="s">
        <v>213</v>
      </c>
      <c r="BM202" s="238" t="s">
        <v>4662</v>
      </c>
    </row>
    <row r="203" s="2" customFormat="1">
      <c r="A203" s="39"/>
      <c r="B203" s="40"/>
      <c r="C203" s="41"/>
      <c r="D203" s="240" t="s">
        <v>216</v>
      </c>
      <c r="E203" s="41"/>
      <c r="F203" s="241" t="s">
        <v>4663</v>
      </c>
      <c r="G203" s="41"/>
      <c r="H203" s="41"/>
      <c r="I203" s="242"/>
      <c r="J203" s="41"/>
      <c r="K203" s="41"/>
      <c r="L203" s="45"/>
      <c r="M203" s="243"/>
      <c r="N203" s="244"/>
      <c r="O203" s="92"/>
      <c r="P203" s="92"/>
      <c r="Q203" s="92"/>
      <c r="R203" s="92"/>
      <c r="S203" s="92"/>
      <c r="T203" s="93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216</v>
      </c>
      <c r="AU203" s="18" t="s">
        <v>85</v>
      </c>
    </row>
    <row r="204" s="2" customFormat="1" ht="24.15" customHeight="1">
      <c r="A204" s="39"/>
      <c r="B204" s="40"/>
      <c r="C204" s="289" t="s">
        <v>405</v>
      </c>
      <c r="D204" s="289" t="s">
        <v>386</v>
      </c>
      <c r="E204" s="290" t="s">
        <v>4664</v>
      </c>
      <c r="F204" s="291" t="s">
        <v>4665</v>
      </c>
      <c r="G204" s="292" t="s">
        <v>547</v>
      </c>
      <c r="H204" s="293">
        <v>18</v>
      </c>
      <c r="I204" s="294"/>
      <c r="J204" s="295">
        <f>ROUND(I204*H204,2)</f>
        <v>0</v>
      </c>
      <c r="K204" s="291" t="s">
        <v>212</v>
      </c>
      <c r="L204" s="296"/>
      <c r="M204" s="297" t="s">
        <v>1</v>
      </c>
      <c r="N204" s="298" t="s">
        <v>41</v>
      </c>
      <c r="O204" s="92"/>
      <c r="P204" s="236">
        <f>O204*H204</f>
        <v>0</v>
      </c>
      <c r="Q204" s="236">
        <v>0.00040000000000000002</v>
      </c>
      <c r="R204" s="236">
        <f>Q204*H204</f>
        <v>0.0072000000000000007</v>
      </c>
      <c r="S204" s="236">
        <v>0</v>
      </c>
      <c r="T204" s="237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8" t="s">
        <v>276</v>
      </c>
      <c r="AT204" s="238" t="s">
        <v>386</v>
      </c>
      <c r="AU204" s="238" t="s">
        <v>85</v>
      </c>
      <c r="AY204" s="18" t="s">
        <v>205</v>
      </c>
      <c r="BE204" s="239">
        <f>IF(N204="základní",J204,0)</f>
        <v>0</v>
      </c>
      <c r="BF204" s="239">
        <f>IF(N204="snížená",J204,0)</f>
        <v>0</v>
      </c>
      <c r="BG204" s="239">
        <f>IF(N204="zákl. přenesená",J204,0)</f>
        <v>0</v>
      </c>
      <c r="BH204" s="239">
        <f>IF(N204="sníž. přenesená",J204,0)</f>
        <v>0</v>
      </c>
      <c r="BI204" s="239">
        <f>IF(N204="nulová",J204,0)</f>
        <v>0</v>
      </c>
      <c r="BJ204" s="18" t="s">
        <v>83</v>
      </c>
      <c r="BK204" s="239">
        <f>ROUND(I204*H204,2)</f>
        <v>0</v>
      </c>
      <c r="BL204" s="18" t="s">
        <v>213</v>
      </c>
      <c r="BM204" s="238" t="s">
        <v>4666</v>
      </c>
    </row>
    <row r="205" s="13" customFormat="1">
      <c r="A205" s="13"/>
      <c r="B205" s="245"/>
      <c r="C205" s="246"/>
      <c r="D205" s="247" t="s">
        <v>218</v>
      </c>
      <c r="E205" s="248" t="s">
        <v>1</v>
      </c>
      <c r="F205" s="249" t="s">
        <v>4613</v>
      </c>
      <c r="G205" s="246"/>
      <c r="H205" s="248" t="s">
        <v>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5" t="s">
        <v>218</v>
      </c>
      <c r="AU205" s="255" t="s">
        <v>85</v>
      </c>
      <c r="AV205" s="13" t="s">
        <v>83</v>
      </c>
      <c r="AW205" s="13" t="s">
        <v>32</v>
      </c>
      <c r="AX205" s="13" t="s">
        <v>76</v>
      </c>
      <c r="AY205" s="255" t="s">
        <v>205</v>
      </c>
    </row>
    <row r="206" s="13" customFormat="1">
      <c r="A206" s="13"/>
      <c r="B206" s="245"/>
      <c r="C206" s="246"/>
      <c r="D206" s="247" t="s">
        <v>218</v>
      </c>
      <c r="E206" s="248" t="s">
        <v>1</v>
      </c>
      <c r="F206" s="249" t="s">
        <v>3744</v>
      </c>
      <c r="G206" s="246"/>
      <c r="H206" s="248" t="s">
        <v>1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5" t="s">
        <v>218</v>
      </c>
      <c r="AU206" s="255" t="s">
        <v>85</v>
      </c>
      <c r="AV206" s="13" t="s">
        <v>83</v>
      </c>
      <c r="AW206" s="13" t="s">
        <v>32</v>
      </c>
      <c r="AX206" s="13" t="s">
        <v>76</v>
      </c>
      <c r="AY206" s="255" t="s">
        <v>205</v>
      </c>
    </row>
    <row r="207" s="13" customFormat="1">
      <c r="A207" s="13"/>
      <c r="B207" s="245"/>
      <c r="C207" s="246"/>
      <c r="D207" s="247" t="s">
        <v>218</v>
      </c>
      <c r="E207" s="248" t="s">
        <v>1</v>
      </c>
      <c r="F207" s="249" t="s">
        <v>222</v>
      </c>
      <c r="G207" s="246"/>
      <c r="H207" s="248" t="s">
        <v>1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5" t="s">
        <v>218</v>
      </c>
      <c r="AU207" s="255" t="s">
        <v>85</v>
      </c>
      <c r="AV207" s="13" t="s">
        <v>83</v>
      </c>
      <c r="AW207" s="13" t="s">
        <v>32</v>
      </c>
      <c r="AX207" s="13" t="s">
        <v>76</v>
      </c>
      <c r="AY207" s="255" t="s">
        <v>205</v>
      </c>
    </row>
    <row r="208" s="14" customFormat="1">
      <c r="A208" s="14"/>
      <c r="B208" s="256"/>
      <c r="C208" s="257"/>
      <c r="D208" s="247" t="s">
        <v>218</v>
      </c>
      <c r="E208" s="258" t="s">
        <v>1</v>
      </c>
      <c r="F208" s="259" t="s">
        <v>365</v>
      </c>
      <c r="G208" s="257"/>
      <c r="H208" s="260">
        <v>18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6" t="s">
        <v>218</v>
      </c>
      <c r="AU208" s="266" t="s">
        <v>85</v>
      </c>
      <c r="AV208" s="14" t="s">
        <v>85</v>
      </c>
      <c r="AW208" s="14" t="s">
        <v>32</v>
      </c>
      <c r="AX208" s="14" t="s">
        <v>76</v>
      </c>
      <c r="AY208" s="266" t="s">
        <v>205</v>
      </c>
    </row>
    <row r="209" s="15" customFormat="1">
      <c r="A209" s="15"/>
      <c r="B209" s="267"/>
      <c r="C209" s="268"/>
      <c r="D209" s="247" t="s">
        <v>218</v>
      </c>
      <c r="E209" s="269" t="s">
        <v>1</v>
      </c>
      <c r="F209" s="270" t="s">
        <v>229</v>
      </c>
      <c r="G209" s="268"/>
      <c r="H209" s="271">
        <v>18</v>
      </c>
      <c r="I209" s="272"/>
      <c r="J209" s="268"/>
      <c r="K209" s="268"/>
      <c r="L209" s="273"/>
      <c r="M209" s="274"/>
      <c r="N209" s="275"/>
      <c r="O209" s="275"/>
      <c r="P209" s="275"/>
      <c r="Q209" s="275"/>
      <c r="R209" s="275"/>
      <c r="S209" s="275"/>
      <c r="T209" s="276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77" t="s">
        <v>218</v>
      </c>
      <c r="AU209" s="277" t="s">
        <v>85</v>
      </c>
      <c r="AV209" s="15" t="s">
        <v>213</v>
      </c>
      <c r="AW209" s="15" t="s">
        <v>32</v>
      </c>
      <c r="AX209" s="15" t="s">
        <v>83</v>
      </c>
      <c r="AY209" s="277" t="s">
        <v>205</v>
      </c>
    </row>
    <row r="210" s="2" customFormat="1" ht="24.15" customHeight="1">
      <c r="A210" s="39"/>
      <c r="B210" s="40"/>
      <c r="C210" s="227" t="s">
        <v>412</v>
      </c>
      <c r="D210" s="227" t="s">
        <v>208</v>
      </c>
      <c r="E210" s="228" t="s">
        <v>4667</v>
      </c>
      <c r="F210" s="229" t="s">
        <v>4668</v>
      </c>
      <c r="G210" s="230" t="s">
        <v>547</v>
      </c>
      <c r="H210" s="231">
        <v>17</v>
      </c>
      <c r="I210" s="232"/>
      <c r="J210" s="233">
        <f>ROUND(I210*H210,2)</f>
        <v>0</v>
      </c>
      <c r="K210" s="229" t="s">
        <v>212</v>
      </c>
      <c r="L210" s="45"/>
      <c r="M210" s="234" t="s">
        <v>1</v>
      </c>
      <c r="N210" s="235" t="s">
        <v>41</v>
      </c>
      <c r="O210" s="92"/>
      <c r="P210" s="236">
        <f>O210*H210</f>
        <v>0</v>
      </c>
      <c r="Q210" s="236">
        <v>0</v>
      </c>
      <c r="R210" s="236">
        <f>Q210*H210</f>
        <v>0</v>
      </c>
      <c r="S210" s="236">
        <v>0</v>
      </c>
      <c r="T210" s="237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8" t="s">
        <v>213</v>
      </c>
      <c r="AT210" s="238" t="s">
        <v>208</v>
      </c>
      <c r="AU210" s="238" t="s">
        <v>85</v>
      </c>
      <c r="AY210" s="18" t="s">
        <v>205</v>
      </c>
      <c r="BE210" s="239">
        <f>IF(N210="základní",J210,0)</f>
        <v>0</v>
      </c>
      <c r="BF210" s="239">
        <f>IF(N210="snížená",J210,0)</f>
        <v>0</v>
      </c>
      <c r="BG210" s="239">
        <f>IF(N210="zákl. přenesená",J210,0)</f>
        <v>0</v>
      </c>
      <c r="BH210" s="239">
        <f>IF(N210="sníž. přenesená",J210,0)</f>
        <v>0</v>
      </c>
      <c r="BI210" s="239">
        <f>IF(N210="nulová",J210,0)</f>
        <v>0</v>
      </c>
      <c r="BJ210" s="18" t="s">
        <v>83</v>
      </c>
      <c r="BK210" s="239">
        <f>ROUND(I210*H210,2)</f>
        <v>0</v>
      </c>
      <c r="BL210" s="18" t="s">
        <v>213</v>
      </c>
      <c r="BM210" s="238" t="s">
        <v>4669</v>
      </c>
    </row>
    <row r="211" s="2" customFormat="1">
      <c r="A211" s="39"/>
      <c r="B211" s="40"/>
      <c r="C211" s="41"/>
      <c r="D211" s="240" t="s">
        <v>216</v>
      </c>
      <c r="E211" s="41"/>
      <c r="F211" s="241" t="s">
        <v>4670</v>
      </c>
      <c r="G211" s="41"/>
      <c r="H211" s="41"/>
      <c r="I211" s="242"/>
      <c r="J211" s="41"/>
      <c r="K211" s="41"/>
      <c r="L211" s="45"/>
      <c r="M211" s="243"/>
      <c r="N211" s="244"/>
      <c r="O211" s="92"/>
      <c r="P211" s="92"/>
      <c r="Q211" s="92"/>
      <c r="R211" s="92"/>
      <c r="S211" s="92"/>
      <c r="T211" s="93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216</v>
      </c>
      <c r="AU211" s="18" t="s">
        <v>85</v>
      </c>
    </row>
    <row r="212" s="2" customFormat="1" ht="16.5" customHeight="1">
      <c r="A212" s="39"/>
      <c r="B212" s="40"/>
      <c r="C212" s="289" t="s">
        <v>425</v>
      </c>
      <c r="D212" s="289" t="s">
        <v>386</v>
      </c>
      <c r="E212" s="290" t="s">
        <v>4671</v>
      </c>
      <c r="F212" s="291" t="s">
        <v>4672</v>
      </c>
      <c r="G212" s="292" t="s">
        <v>547</v>
      </c>
      <c r="H212" s="293">
        <v>3</v>
      </c>
      <c r="I212" s="294"/>
      <c r="J212" s="295">
        <f>ROUND(I212*H212,2)</f>
        <v>0</v>
      </c>
      <c r="K212" s="291" t="s">
        <v>212</v>
      </c>
      <c r="L212" s="296"/>
      <c r="M212" s="297" t="s">
        <v>1</v>
      </c>
      <c r="N212" s="298" t="s">
        <v>41</v>
      </c>
      <c r="O212" s="92"/>
      <c r="P212" s="236">
        <f>O212*H212</f>
        <v>0</v>
      </c>
      <c r="Q212" s="236">
        <v>0.00029999999999999997</v>
      </c>
      <c r="R212" s="236">
        <f>Q212*H212</f>
        <v>0.00089999999999999998</v>
      </c>
      <c r="S212" s="236">
        <v>0</v>
      </c>
      <c r="T212" s="237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8" t="s">
        <v>276</v>
      </c>
      <c r="AT212" s="238" t="s">
        <v>386</v>
      </c>
      <c r="AU212" s="238" t="s">
        <v>85</v>
      </c>
      <c r="AY212" s="18" t="s">
        <v>205</v>
      </c>
      <c r="BE212" s="239">
        <f>IF(N212="základní",J212,0)</f>
        <v>0</v>
      </c>
      <c r="BF212" s="239">
        <f>IF(N212="snížená",J212,0)</f>
        <v>0</v>
      </c>
      <c r="BG212" s="239">
        <f>IF(N212="zákl. přenesená",J212,0)</f>
        <v>0</v>
      </c>
      <c r="BH212" s="239">
        <f>IF(N212="sníž. přenesená",J212,0)</f>
        <v>0</v>
      </c>
      <c r="BI212" s="239">
        <f>IF(N212="nulová",J212,0)</f>
        <v>0</v>
      </c>
      <c r="BJ212" s="18" t="s">
        <v>83</v>
      </c>
      <c r="BK212" s="239">
        <f>ROUND(I212*H212,2)</f>
        <v>0</v>
      </c>
      <c r="BL212" s="18" t="s">
        <v>213</v>
      </c>
      <c r="BM212" s="238" t="s">
        <v>4673</v>
      </c>
    </row>
    <row r="213" s="2" customFormat="1" ht="16.5" customHeight="1">
      <c r="A213" s="39"/>
      <c r="B213" s="40"/>
      <c r="C213" s="289" t="s">
        <v>431</v>
      </c>
      <c r="D213" s="289" t="s">
        <v>386</v>
      </c>
      <c r="E213" s="290" t="s">
        <v>4674</v>
      </c>
      <c r="F213" s="291" t="s">
        <v>4675</v>
      </c>
      <c r="G213" s="292" t="s">
        <v>547</v>
      </c>
      <c r="H213" s="293">
        <v>2</v>
      </c>
      <c r="I213" s="294"/>
      <c r="J213" s="295">
        <f>ROUND(I213*H213,2)</f>
        <v>0</v>
      </c>
      <c r="K213" s="291" t="s">
        <v>212</v>
      </c>
      <c r="L213" s="296"/>
      <c r="M213" s="297" t="s">
        <v>1</v>
      </c>
      <c r="N213" s="298" t="s">
        <v>41</v>
      </c>
      <c r="O213" s="92"/>
      <c r="P213" s="236">
        <f>O213*H213</f>
        <v>0</v>
      </c>
      <c r="Q213" s="236">
        <v>0.00050000000000000001</v>
      </c>
      <c r="R213" s="236">
        <f>Q213*H213</f>
        <v>0.001</v>
      </c>
      <c r="S213" s="236">
        <v>0</v>
      </c>
      <c r="T213" s="237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8" t="s">
        <v>276</v>
      </c>
      <c r="AT213" s="238" t="s">
        <v>386</v>
      </c>
      <c r="AU213" s="238" t="s">
        <v>85</v>
      </c>
      <c r="AY213" s="18" t="s">
        <v>205</v>
      </c>
      <c r="BE213" s="239">
        <f>IF(N213="základní",J213,0)</f>
        <v>0</v>
      </c>
      <c r="BF213" s="239">
        <f>IF(N213="snížená",J213,0)</f>
        <v>0</v>
      </c>
      <c r="BG213" s="239">
        <f>IF(N213="zákl. přenesená",J213,0)</f>
        <v>0</v>
      </c>
      <c r="BH213" s="239">
        <f>IF(N213="sníž. přenesená",J213,0)</f>
        <v>0</v>
      </c>
      <c r="BI213" s="239">
        <f>IF(N213="nulová",J213,0)</f>
        <v>0</v>
      </c>
      <c r="BJ213" s="18" t="s">
        <v>83</v>
      </c>
      <c r="BK213" s="239">
        <f>ROUND(I213*H213,2)</f>
        <v>0</v>
      </c>
      <c r="BL213" s="18" t="s">
        <v>213</v>
      </c>
      <c r="BM213" s="238" t="s">
        <v>4676</v>
      </c>
    </row>
    <row r="214" s="2" customFormat="1" ht="16.5" customHeight="1">
      <c r="A214" s="39"/>
      <c r="B214" s="40"/>
      <c r="C214" s="289" t="s">
        <v>438</v>
      </c>
      <c r="D214" s="289" t="s">
        <v>386</v>
      </c>
      <c r="E214" s="290" t="s">
        <v>4677</v>
      </c>
      <c r="F214" s="291" t="s">
        <v>4678</v>
      </c>
      <c r="G214" s="292" t="s">
        <v>547</v>
      </c>
      <c r="H214" s="293">
        <v>8</v>
      </c>
      <c r="I214" s="294"/>
      <c r="J214" s="295">
        <f>ROUND(I214*H214,2)</f>
        <v>0</v>
      </c>
      <c r="K214" s="291" t="s">
        <v>212</v>
      </c>
      <c r="L214" s="296"/>
      <c r="M214" s="297" t="s">
        <v>1</v>
      </c>
      <c r="N214" s="298" t="s">
        <v>41</v>
      </c>
      <c r="O214" s="92"/>
      <c r="P214" s="236">
        <f>O214*H214</f>
        <v>0</v>
      </c>
      <c r="Q214" s="236">
        <v>0.00050000000000000001</v>
      </c>
      <c r="R214" s="236">
        <f>Q214*H214</f>
        <v>0.0040000000000000001</v>
      </c>
      <c r="S214" s="236">
        <v>0</v>
      </c>
      <c r="T214" s="237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8" t="s">
        <v>276</v>
      </c>
      <c r="AT214" s="238" t="s">
        <v>386</v>
      </c>
      <c r="AU214" s="238" t="s">
        <v>85</v>
      </c>
      <c r="AY214" s="18" t="s">
        <v>205</v>
      </c>
      <c r="BE214" s="239">
        <f>IF(N214="základní",J214,0)</f>
        <v>0</v>
      </c>
      <c r="BF214" s="239">
        <f>IF(N214="snížená",J214,0)</f>
        <v>0</v>
      </c>
      <c r="BG214" s="239">
        <f>IF(N214="zákl. přenesená",J214,0)</f>
        <v>0</v>
      </c>
      <c r="BH214" s="239">
        <f>IF(N214="sníž. přenesená",J214,0)</f>
        <v>0</v>
      </c>
      <c r="BI214" s="239">
        <f>IF(N214="nulová",J214,0)</f>
        <v>0</v>
      </c>
      <c r="BJ214" s="18" t="s">
        <v>83</v>
      </c>
      <c r="BK214" s="239">
        <f>ROUND(I214*H214,2)</f>
        <v>0</v>
      </c>
      <c r="BL214" s="18" t="s">
        <v>213</v>
      </c>
      <c r="BM214" s="238" t="s">
        <v>4679</v>
      </c>
    </row>
    <row r="215" s="2" customFormat="1" ht="16.5" customHeight="1">
      <c r="A215" s="39"/>
      <c r="B215" s="40"/>
      <c r="C215" s="289" t="s">
        <v>444</v>
      </c>
      <c r="D215" s="289" t="s">
        <v>386</v>
      </c>
      <c r="E215" s="290" t="s">
        <v>4680</v>
      </c>
      <c r="F215" s="291" t="s">
        <v>4681</v>
      </c>
      <c r="G215" s="292" t="s">
        <v>547</v>
      </c>
      <c r="H215" s="293">
        <v>2</v>
      </c>
      <c r="I215" s="294"/>
      <c r="J215" s="295">
        <f>ROUND(I215*H215,2)</f>
        <v>0</v>
      </c>
      <c r="K215" s="291" t="s">
        <v>212</v>
      </c>
      <c r="L215" s="296"/>
      <c r="M215" s="297" t="s">
        <v>1</v>
      </c>
      <c r="N215" s="298" t="s">
        <v>41</v>
      </c>
      <c r="O215" s="92"/>
      <c r="P215" s="236">
        <f>O215*H215</f>
        <v>0</v>
      </c>
      <c r="Q215" s="236">
        <v>0.00080000000000000004</v>
      </c>
      <c r="R215" s="236">
        <f>Q215*H215</f>
        <v>0.0016000000000000001</v>
      </c>
      <c r="S215" s="236">
        <v>0</v>
      </c>
      <c r="T215" s="237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8" t="s">
        <v>276</v>
      </c>
      <c r="AT215" s="238" t="s">
        <v>386</v>
      </c>
      <c r="AU215" s="238" t="s">
        <v>85</v>
      </c>
      <c r="AY215" s="18" t="s">
        <v>205</v>
      </c>
      <c r="BE215" s="239">
        <f>IF(N215="základní",J215,0)</f>
        <v>0</v>
      </c>
      <c r="BF215" s="239">
        <f>IF(N215="snížená",J215,0)</f>
        <v>0</v>
      </c>
      <c r="BG215" s="239">
        <f>IF(N215="zákl. přenesená",J215,0)</f>
        <v>0</v>
      </c>
      <c r="BH215" s="239">
        <f>IF(N215="sníž. přenesená",J215,0)</f>
        <v>0</v>
      </c>
      <c r="BI215" s="239">
        <f>IF(N215="nulová",J215,0)</f>
        <v>0</v>
      </c>
      <c r="BJ215" s="18" t="s">
        <v>83</v>
      </c>
      <c r="BK215" s="239">
        <f>ROUND(I215*H215,2)</f>
        <v>0</v>
      </c>
      <c r="BL215" s="18" t="s">
        <v>213</v>
      </c>
      <c r="BM215" s="238" t="s">
        <v>4682</v>
      </c>
    </row>
    <row r="216" s="2" customFormat="1" ht="16.5" customHeight="1">
      <c r="A216" s="39"/>
      <c r="B216" s="40"/>
      <c r="C216" s="289" t="s">
        <v>449</v>
      </c>
      <c r="D216" s="289" t="s">
        <v>386</v>
      </c>
      <c r="E216" s="290" t="s">
        <v>4683</v>
      </c>
      <c r="F216" s="291" t="s">
        <v>4684</v>
      </c>
      <c r="G216" s="292" t="s">
        <v>547</v>
      </c>
      <c r="H216" s="293">
        <v>2</v>
      </c>
      <c r="I216" s="294"/>
      <c r="J216" s="295">
        <f>ROUND(I216*H216,2)</f>
        <v>0</v>
      </c>
      <c r="K216" s="291" t="s">
        <v>212</v>
      </c>
      <c r="L216" s="296"/>
      <c r="M216" s="297" t="s">
        <v>1</v>
      </c>
      <c r="N216" s="298" t="s">
        <v>41</v>
      </c>
      <c r="O216" s="92"/>
      <c r="P216" s="236">
        <f>O216*H216</f>
        <v>0</v>
      </c>
      <c r="Q216" s="236">
        <v>0.0019</v>
      </c>
      <c r="R216" s="236">
        <f>Q216*H216</f>
        <v>0.0038</v>
      </c>
      <c r="S216" s="236">
        <v>0</v>
      </c>
      <c r="T216" s="237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8" t="s">
        <v>276</v>
      </c>
      <c r="AT216" s="238" t="s">
        <v>386</v>
      </c>
      <c r="AU216" s="238" t="s">
        <v>85</v>
      </c>
      <c r="AY216" s="18" t="s">
        <v>205</v>
      </c>
      <c r="BE216" s="239">
        <f>IF(N216="základní",J216,0)</f>
        <v>0</v>
      </c>
      <c r="BF216" s="239">
        <f>IF(N216="snížená",J216,0)</f>
        <v>0</v>
      </c>
      <c r="BG216" s="239">
        <f>IF(N216="zákl. přenesená",J216,0)</f>
        <v>0</v>
      </c>
      <c r="BH216" s="239">
        <f>IF(N216="sníž. přenesená",J216,0)</f>
        <v>0</v>
      </c>
      <c r="BI216" s="239">
        <f>IF(N216="nulová",J216,0)</f>
        <v>0</v>
      </c>
      <c r="BJ216" s="18" t="s">
        <v>83</v>
      </c>
      <c r="BK216" s="239">
        <f>ROUND(I216*H216,2)</f>
        <v>0</v>
      </c>
      <c r="BL216" s="18" t="s">
        <v>213</v>
      </c>
      <c r="BM216" s="238" t="s">
        <v>4685</v>
      </c>
    </row>
    <row r="217" s="2" customFormat="1" ht="33" customHeight="1">
      <c r="A217" s="39"/>
      <c r="B217" s="40"/>
      <c r="C217" s="227" t="s">
        <v>460</v>
      </c>
      <c r="D217" s="227" t="s">
        <v>208</v>
      </c>
      <c r="E217" s="228" t="s">
        <v>4686</v>
      </c>
      <c r="F217" s="229" t="s">
        <v>4687</v>
      </c>
      <c r="G217" s="230" t="s">
        <v>547</v>
      </c>
      <c r="H217" s="231">
        <v>58</v>
      </c>
      <c r="I217" s="232"/>
      <c r="J217" s="233">
        <f>ROUND(I217*H217,2)</f>
        <v>0</v>
      </c>
      <c r="K217" s="229" t="s">
        <v>212</v>
      </c>
      <c r="L217" s="45"/>
      <c r="M217" s="234" t="s">
        <v>1</v>
      </c>
      <c r="N217" s="235" t="s">
        <v>41</v>
      </c>
      <c r="O217" s="92"/>
      <c r="P217" s="236">
        <f>O217*H217</f>
        <v>0</v>
      </c>
      <c r="Q217" s="236">
        <v>0</v>
      </c>
      <c r="R217" s="236">
        <f>Q217*H217</f>
        <v>0</v>
      </c>
      <c r="S217" s="236">
        <v>0</v>
      </c>
      <c r="T217" s="237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8" t="s">
        <v>213</v>
      </c>
      <c r="AT217" s="238" t="s">
        <v>208</v>
      </c>
      <c r="AU217" s="238" t="s">
        <v>85</v>
      </c>
      <c r="AY217" s="18" t="s">
        <v>205</v>
      </c>
      <c r="BE217" s="239">
        <f>IF(N217="základní",J217,0)</f>
        <v>0</v>
      </c>
      <c r="BF217" s="239">
        <f>IF(N217="snížená",J217,0)</f>
        <v>0</v>
      </c>
      <c r="BG217" s="239">
        <f>IF(N217="zákl. přenesená",J217,0)</f>
        <v>0</v>
      </c>
      <c r="BH217" s="239">
        <f>IF(N217="sníž. přenesená",J217,0)</f>
        <v>0</v>
      </c>
      <c r="BI217" s="239">
        <f>IF(N217="nulová",J217,0)</f>
        <v>0</v>
      </c>
      <c r="BJ217" s="18" t="s">
        <v>83</v>
      </c>
      <c r="BK217" s="239">
        <f>ROUND(I217*H217,2)</f>
        <v>0</v>
      </c>
      <c r="BL217" s="18" t="s">
        <v>213</v>
      </c>
      <c r="BM217" s="238" t="s">
        <v>4688</v>
      </c>
    </row>
    <row r="218" s="2" customFormat="1">
      <c r="A218" s="39"/>
      <c r="B218" s="40"/>
      <c r="C218" s="41"/>
      <c r="D218" s="240" t="s">
        <v>216</v>
      </c>
      <c r="E218" s="41"/>
      <c r="F218" s="241" t="s">
        <v>4689</v>
      </c>
      <c r="G218" s="41"/>
      <c r="H218" s="41"/>
      <c r="I218" s="242"/>
      <c r="J218" s="41"/>
      <c r="K218" s="41"/>
      <c r="L218" s="45"/>
      <c r="M218" s="243"/>
      <c r="N218" s="244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216</v>
      </c>
      <c r="AU218" s="18" t="s">
        <v>85</v>
      </c>
    </row>
    <row r="219" s="2" customFormat="1" ht="16.5" customHeight="1">
      <c r="A219" s="39"/>
      <c r="B219" s="40"/>
      <c r="C219" s="289" t="s">
        <v>467</v>
      </c>
      <c r="D219" s="289" t="s">
        <v>386</v>
      </c>
      <c r="E219" s="290" t="s">
        <v>4690</v>
      </c>
      <c r="F219" s="291" t="s">
        <v>4691</v>
      </c>
      <c r="G219" s="292" t="s">
        <v>547</v>
      </c>
      <c r="H219" s="293">
        <v>30</v>
      </c>
      <c r="I219" s="294"/>
      <c r="J219" s="295">
        <f>ROUND(I219*H219,2)</f>
        <v>0</v>
      </c>
      <c r="K219" s="291" t="s">
        <v>212</v>
      </c>
      <c r="L219" s="296"/>
      <c r="M219" s="297" t="s">
        <v>1</v>
      </c>
      <c r="N219" s="298" t="s">
        <v>41</v>
      </c>
      <c r="O219" s="92"/>
      <c r="P219" s="236">
        <f>O219*H219</f>
        <v>0</v>
      </c>
      <c r="Q219" s="236">
        <v>0.00010000000000000001</v>
      </c>
      <c r="R219" s="236">
        <f>Q219*H219</f>
        <v>0.0030000000000000001</v>
      </c>
      <c r="S219" s="236">
        <v>0</v>
      </c>
      <c r="T219" s="237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8" t="s">
        <v>276</v>
      </c>
      <c r="AT219" s="238" t="s">
        <v>386</v>
      </c>
      <c r="AU219" s="238" t="s">
        <v>85</v>
      </c>
      <c r="AY219" s="18" t="s">
        <v>205</v>
      </c>
      <c r="BE219" s="239">
        <f>IF(N219="základní",J219,0)</f>
        <v>0</v>
      </c>
      <c r="BF219" s="239">
        <f>IF(N219="snížená",J219,0)</f>
        <v>0</v>
      </c>
      <c r="BG219" s="239">
        <f>IF(N219="zákl. přenesená",J219,0)</f>
        <v>0</v>
      </c>
      <c r="BH219" s="239">
        <f>IF(N219="sníž. přenesená",J219,0)</f>
        <v>0</v>
      </c>
      <c r="BI219" s="239">
        <f>IF(N219="nulová",J219,0)</f>
        <v>0</v>
      </c>
      <c r="BJ219" s="18" t="s">
        <v>83</v>
      </c>
      <c r="BK219" s="239">
        <f>ROUND(I219*H219,2)</f>
        <v>0</v>
      </c>
      <c r="BL219" s="18" t="s">
        <v>213</v>
      </c>
      <c r="BM219" s="238" t="s">
        <v>4692</v>
      </c>
    </row>
    <row r="220" s="2" customFormat="1" ht="16.5" customHeight="1">
      <c r="A220" s="39"/>
      <c r="B220" s="40"/>
      <c r="C220" s="289" t="s">
        <v>473</v>
      </c>
      <c r="D220" s="289" t="s">
        <v>386</v>
      </c>
      <c r="E220" s="290" t="s">
        <v>4693</v>
      </c>
      <c r="F220" s="291" t="s">
        <v>4694</v>
      </c>
      <c r="G220" s="292" t="s">
        <v>547</v>
      </c>
      <c r="H220" s="293">
        <v>22</v>
      </c>
      <c r="I220" s="294"/>
      <c r="J220" s="295">
        <f>ROUND(I220*H220,2)</f>
        <v>0</v>
      </c>
      <c r="K220" s="291" t="s">
        <v>212</v>
      </c>
      <c r="L220" s="296"/>
      <c r="M220" s="297" t="s">
        <v>1</v>
      </c>
      <c r="N220" s="298" t="s">
        <v>41</v>
      </c>
      <c r="O220" s="92"/>
      <c r="P220" s="236">
        <f>O220*H220</f>
        <v>0</v>
      </c>
      <c r="Q220" s="236">
        <v>0.00020000000000000001</v>
      </c>
      <c r="R220" s="236">
        <f>Q220*H220</f>
        <v>0.0044000000000000003</v>
      </c>
      <c r="S220" s="236">
        <v>0</v>
      </c>
      <c r="T220" s="237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8" t="s">
        <v>276</v>
      </c>
      <c r="AT220" s="238" t="s">
        <v>386</v>
      </c>
      <c r="AU220" s="238" t="s">
        <v>85</v>
      </c>
      <c r="AY220" s="18" t="s">
        <v>205</v>
      </c>
      <c r="BE220" s="239">
        <f>IF(N220="základní",J220,0)</f>
        <v>0</v>
      </c>
      <c r="BF220" s="239">
        <f>IF(N220="snížená",J220,0)</f>
        <v>0</v>
      </c>
      <c r="BG220" s="239">
        <f>IF(N220="zákl. přenesená",J220,0)</f>
        <v>0</v>
      </c>
      <c r="BH220" s="239">
        <f>IF(N220="sníž. přenesená",J220,0)</f>
        <v>0</v>
      </c>
      <c r="BI220" s="239">
        <f>IF(N220="nulová",J220,0)</f>
        <v>0</v>
      </c>
      <c r="BJ220" s="18" t="s">
        <v>83</v>
      </c>
      <c r="BK220" s="239">
        <f>ROUND(I220*H220,2)</f>
        <v>0</v>
      </c>
      <c r="BL220" s="18" t="s">
        <v>213</v>
      </c>
      <c r="BM220" s="238" t="s">
        <v>4695</v>
      </c>
    </row>
    <row r="221" s="2" customFormat="1" ht="16.5" customHeight="1">
      <c r="A221" s="39"/>
      <c r="B221" s="40"/>
      <c r="C221" s="289" t="s">
        <v>481</v>
      </c>
      <c r="D221" s="289" t="s">
        <v>386</v>
      </c>
      <c r="E221" s="290" t="s">
        <v>4696</v>
      </c>
      <c r="F221" s="291" t="s">
        <v>4697</v>
      </c>
      <c r="G221" s="292" t="s">
        <v>547</v>
      </c>
      <c r="H221" s="293">
        <v>6</v>
      </c>
      <c r="I221" s="294"/>
      <c r="J221" s="295">
        <f>ROUND(I221*H221,2)</f>
        <v>0</v>
      </c>
      <c r="K221" s="291" t="s">
        <v>212</v>
      </c>
      <c r="L221" s="296"/>
      <c r="M221" s="297" t="s">
        <v>1</v>
      </c>
      <c r="N221" s="298" t="s">
        <v>41</v>
      </c>
      <c r="O221" s="92"/>
      <c r="P221" s="236">
        <f>O221*H221</f>
        <v>0</v>
      </c>
      <c r="Q221" s="236">
        <v>0.00020000000000000001</v>
      </c>
      <c r="R221" s="236">
        <f>Q221*H221</f>
        <v>0.0012000000000000001</v>
      </c>
      <c r="S221" s="236">
        <v>0</v>
      </c>
      <c r="T221" s="237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8" t="s">
        <v>276</v>
      </c>
      <c r="AT221" s="238" t="s">
        <v>386</v>
      </c>
      <c r="AU221" s="238" t="s">
        <v>85</v>
      </c>
      <c r="AY221" s="18" t="s">
        <v>205</v>
      </c>
      <c r="BE221" s="239">
        <f>IF(N221="základní",J221,0)</f>
        <v>0</v>
      </c>
      <c r="BF221" s="239">
        <f>IF(N221="snížená",J221,0)</f>
        <v>0</v>
      </c>
      <c r="BG221" s="239">
        <f>IF(N221="zákl. přenesená",J221,0)</f>
        <v>0</v>
      </c>
      <c r="BH221" s="239">
        <f>IF(N221="sníž. přenesená",J221,0)</f>
        <v>0</v>
      </c>
      <c r="BI221" s="239">
        <f>IF(N221="nulová",J221,0)</f>
        <v>0</v>
      </c>
      <c r="BJ221" s="18" t="s">
        <v>83</v>
      </c>
      <c r="BK221" s="239">
        <f>ROUND(I221*H221,2)</f>
        <v>0</v>
      </c>
      <c r="BL221" s="18" t="s">
        <v>213</v>
      </c>
      <c r="BM221" s="238" t="s">
        <v>4698</v>
      </c>
    </row>
    <row r="222" s="2" customFormat="1" ht="24.15" customHeight="1">
      <c r="A222" s="39"/>
      <c r="B222" s="40"/>
      <c r="C222" s="227" t="s">
        <v>489</v>
      </c>
      <c r="D222" s="227" t="s">
        <v>208</v>
      </c>
      <c r="E222" s="228" t="s">
        <v>4699</v>
      </c>
      <c r="F222" s="229" t="s">
        <v>4700</v>
      </c>
      <c r="G222" s="230" t="s">
        <v>255</v>
      </c>
      <c r="H222" s="231">
        <v>76</v>
      </c>
      <c r="I222" s="232"/>
      <c r="J222" s="233">
        <f>ROUND(I222*H222,2)</f>
        <v>0</v>
      </c>
      <c r="K222" s="229" t="s">
        <v>212</v>
      </c>
      <c r="L222" s="45"/>
      <c r="M222" s="234" t="s">
        <v>1</v>
      </c>
      <c r="N222" s="235" t="s">
        <v>41</v>
      </c>
      <c r="O222" s="92"/>
      <c r="P222" s="236">
        <f>O222*H222</f>
        <v>0</v>
      </c>
      <c r="Q222" s="236">
        <v>0</v>
      </c>
      <c r="R222" s="236">
        <f>Q222*H222</f>
        <v>0</v>
      </c>
      <c r="S222" s="236">
        <v>0</v>
      </c>
      <c r="T222" s="237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8" t="s">
        <v>213</v>
      </c>
      <c r="AT222" s="238" t="s">
        <v>208</v>
      </c>
      <c r="AU222" s="238" t="s">
        <v>85</v>
      </c>
      <c r="AY222" s="18" t="s">
        <v>205</v>
      </c>
      <c r="BE222" s="239">
        <f>IF(N222="základní",J222,0)</f>
        <v>0</v>
      </c>
      <c r="BF222" s="239">
        <f>IF(N222="snížená",J222,0)</f>
        <v>0</v>
      </c>
      <c r="BG222" s="239">
        <f>IF(N222="zákl. přenesená",J222,0)</f>
        <v>0</v>
      </c>
      <c r="BH222" s="239">
        <f>IF(N222="sníž. přenesená",J222,0)</f>
        <v>0</v>
      </c>
      <c r="BI222" s="239">
        <f>IF(N222="nulová",J222,0)</f>
        <v>0</v>
      </c>
      <c r="BJ222" s="18" t="s">
        <v>83</v>
      </c>
      <c r="BK222" s="239">
        <f>ROUND(I222*H222,2)</f>
        <v>0</v>
      </c>
      <c r="BL222" s="18" t="s">
        <v>213</v>
      </c>
      <c r="BM222" s="238" t="s">
        <v>4701</v>
      </c>
    </row>
    <row r="223" s="2" customFormat="1">
      <c r="A223" s="39"/>
      <c r="B223" s="40"/>
      <c r="C223" s="41"/>
      <c r="D223" s="240" t="s">
        <v>216</v>
      </c>
      <c r="E223" s="41"/>
      <c r="F223" s="241" t="s">
        <v>4702</v>
      </c>
      <c r="G223" s="41"/>
      <c r="H223" s="41"/>
      <c r="I223" s="242"/>
      <c r="J223" s="41"/>
      <c r="K223" s="41"/>
      <c r="L223" s="45"/>
      <c r="M223" s="243"/>
      <c r="N223" s="244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216</v>
      </c>
      <c r="AU223" s="18" t="s">
        <v>85</v>
      </c>
    </row>
    <row r="224" s="2" customFormat="1" ht="24.15" customHeight="1">
      <c r="A224" s="39"/>
      <c r="B224" s="40"/>
      <c r="C224" s="289" t="s">
        <v>494</v>
      </c>
      <c r="D224" s="289" t="s">
        <v>386</v>
      </c>
      <c r="E224" s="290" t="s">
        <v>4703</v>
      </c>
      <c r="F224" s="291" t="s">
        <v>4704</v>
      </c>
      <c r="G224" s="292" t="s">
        <v>255</v>
      </c>
      <c r="H224" s="293">
        <v>76</v>
      </c>
      <c r="I224" s="294"/>
      <c r="J224" s="295">
        <f>ROUND(I224*H224,2)</f>
        <v>0</v>
      </c>
      <c r="K224" s="291" t="s">
        <v>755</v>
      </c>
      <c r="L224" s="296"/>
      <c r="M224" s="297" t="s">
        <v>1</v>
      </c>
      <c r="N224" s="298" t="s">
        <v>41</v>
      </c>
      <c r="O224" s="92"/>
      <c r="P224" s="236">
        <f>O224*H224</f>
        <v>0</v>
      </c>
      <c r="Q224" s="236">
        <v>0.0021299999999999999</v>
      </c>
      <c r="R224" s="236">
        <f>Q224*H224</f>
        <v>0.16188</v>
      </c>
      <c r="S224" s="236">
        <v>0</v>
      </c>
      <c r="T224" s="237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8" t="s">
        <v>276</v>
      </c>
      <c r="AT224" s="238" t="s">
        <v>386</v>
      </c>
      <c r="AU224" s="238" t="s">
        <v>85</v>
      </c>
      <c r="AY224" s="18" t="s">
        <v>205</v>
      </c>
      <c r="BE224" s="239">
        <f>IF(N224="základní",J224,0)</f>
        <v>0</v>
      </c>
      <c r="BF224" s="239">
        <f>IF(N224="snížená",J224,0)</f>
        <v>0</v>
      </c>
      <c r="BG224" s="239">
        <f>IF(N224="zákl. přenesená",J224,0)</f>
        <v>0</v>
      </c>
      <c r="BH224" s="239">
        <f>IF(N224="sníž. přenesená",J224,0)</f>
        <v>0</v>
      </c>
      <c r="BI224" s="239">
        <f>IF(N224="nulová",J224,0)</f>
        <v>0</v>
      </c>
      <c r="BJ224" s="18" t="s">
        <v>83</v>
      </c>
      <c r="BK224" s="239">
        <f>ROUND(I224*H224,2)</f>
        <v>0</v>
      </c>
      <c r="BL224" s="18" t="s">
        <v>213</v>
      </c>
      <c r="BM224" s="238" t="s">
        <v>4705</v>
      </c>
    </row>
    <row r="225" s="13" customFormat="1">
      <c r="A225" s="13"/>
      <c r="B225" s="245"/>
      <c r="C225" s="246"/>
      <c r="D225" s="247" t="s">
        <v>218</v>
      </c>
      <c r="E225" s="248" t="s">
        <v>1</v>
      </c>
      <c r="F225" s="249" t="s">
        <v>4613</v>
      </c>
      <c r="G225" s="246"/>
      <c r="H225" s="248" t="s">
        <v>1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5" t="s">
        <v>218</v>
      </c>
      <c r="AU225" s="255" t="s">
        <v>85</v>
      </c>
      <c r="AV225" s="13" t="s">
        <v>83</v>
      </c>
      <c r="AW225" s="13" t="s">
        <v>32</v>
      </c>
      <c r="AX225" s="13" t="s">
        <v>76</v>
      </c>
      <c r="AY225" s="255" t="s">
        <v>205</v>
      </c>
    </row>
    <row r="226" s="13" customFormat="1">
      <c r="A226" s="13"/>
      <c r="B226" s="245"/>
      <c r="C226" s="246"/>
      <c r="D226" s="247" t="s">
        <v>218</v>
      </c>
      <c r="E226" s="248" t="s">
        <v>1</v>
      </c>
      <c r="F226" s="249" t="s">
        <v>3744</v>
      </c>
      <c r="G226" s="246"/>
      <c r="H226" s="248" t="s">
        <v>1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5" t="s">
        <v>218</v>
      </c>
      <c r="AU226" s="255" t="s">
        <v>85</v>
      </c>
      <c r="AV226" s="13" t="s">
        <v>83</v>
      </c>
      <c r="AW226" s="13" t="s">
        <v>32</v>
      </c>
      <c r="AX226" s="13" t="s">
        <v>76</v>
      </c>
      <c r="AY226" s="255" t="s">
        <v>205</v>
      </c>
    </row>
    <row r="227" s="13" customFormat="1">
      <c r="A227" s="13"/>
      <c r="B227" s="245"/>
      <c r="C227" s="246"/>
      <c r="D227" s="247" t="s">
        <v>218</v>
      </c>
      <c r="E227" s="248" t="s">
        <v>1</v>
      </c>
      <c r="F227" s="249" t="s">
        <v>4659</v>
      </c>
      <c r="G227" s="246"/>
      <c r="H227" s="248" t="s">
        <v>1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5" t="s">
        <v>218</v>
      </c>
      <c r="AU227" s="255" t="s">
        <v>85</v>
      </c>
      <c r="AV227" s="13" t="s">
        <v>83</v>
      </c>
      <c r="AW227" s="13" t="s">
        <v>32</v>
      </c>
      <c r="AX227" s="13" t="s">
        <v>76</v>
      </c>
      <c r="AY227" s="255" t="s">
        <v>205</v>
      </c>
    </row>
    <row r="228" s="13" customFormat="1">
      <c r="A228" s="13"/>
      <c r="B228" s="245"/>
      <c r="C228" s="246"/>
      <c r="D228" s="247" t="s">
        <v>218</v>
      </c>
      <c r="E228" s="248" t="s">
        <v>1</v>
      </c>
      <c r="F228" s="249" t="s">
        <v>222</v>
      </c>
      <c r="G228" s="246"/>
      <c r="H228" s="248" t="s">
        <v>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5" t="s">
        <v>218</v>
      </c>
      <c r="AU228" s="255" t="s">
        <v>85</v>
      </c>
      <c r="AV228" s="13" t="s">
        <v>83</v>
      </c>
      <c r="AW228" s="13" t="s">
        <v>32</v>
      </c>
      <c r="AX228" s="13" t="s">
        <v>76</v>
      </c>
      <c r="AY228" s="255" t="s">
        <v>205</v>
      </c>
    </row>
    <row r="229" s="14" customFormat="1">
      <c r="A229" s="14"/>
      <c r="B229" s="256"/>
      <c r="C229" s="257"/>
      <c r="D229" s="247" t="s">
        <v>218</v>
      </c>
      <c r="E229" s="258" t="s">
        <v>1</v>
      </c>
      <c r="F229" s="259" t="s">
        <v>769</v>
      </c>
      <c r="G229" s="257"/>
      <c r="H229" s="260">
        <v>76</v>
      </c>
      <c r="I229" s="261"/>
      <c r="J229" s="257"/>
      <c r="K229" s="257"/>
      <c r="L229" s="262"/>
      <c r="M229" s="263"/>
      <c r="N229" s="264"/>
      <c r="O229" s="264"/>
      <c r="P229" s="264"/>
      <c r="Q229" s="264"/>
      <c r="R229" s="264"/>
      <c r="S229" s="264"/>
      <c r="T229" s="26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6" t="s">
        <v>218</v>
      </c>
      <c r="AU229" s="266" t="s">
        <v>85</v>
      </c>
      <c r="AV229" s="14" t="s">
        <v>85</v>
      </c>
      <c r="AW229" s="14" t="s">
        <v>32</v>
      </c>
      <c r="AX229" s="14" t="s">
        <v>76</v>
      </c>
      <c r="AY229" s="266" t="s">
        <v>205</v>
      </c>
    </row>
    <row r="230" s="15" customFormat="1">
      <c r="A230" s="15"/>
      <c r="B230" s="267"/>
      <c r="C230" s="268"/>
      <c r="D230" s="247" t="s">
        <v>218</v>
      </c>
      <c r="E230" s="269" t="s">
        <v>1</v>
      </c>
      <c r="F230" s="270" t="s">
        <v>229</v>
      </c>
      <c r="G230" s="268"/>
      <c r="H230" s="271">
        <v>76</v>
      </c>
      <c r="I230" s="272"/>
      <c r="J230" s="268"/>
      <c r="K230" s="268"/>
      <c r="L230" s="273"/>
      <c r="M230" s="274"/>
      <c r="N230" s="275"/>
      <c r="O230" s="275"/>
      <c r="P230" s="275"/>
      <c r="Q230" s="275"/>
      <c r="R230" s="275"/>
      <c r="S230" s="275"/>
      <c r="T230" s="27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77" t="s">
        <v>218</v>
      </c>
      <c r="AU230" s="277" t="s">
        <v>85</v>
      </c>
      <c r="AV230" s="15" t="s">
        <v>213</v>
      </c>
      <c r="AW230" s="15" t="s">
        <v>32</v>
      </c>
      <c r="AX230" s="15" t="s">
        <v>83</v>
      </c>
      <c r="AY230" s="277" t="s">
        <v>205</v>
      </c>
    </row>
    <row r="231" s="2" customFormat="1" ht="24.15" customHeight="1">
      <c r="A231" s="39"/>
      <c r="B231" s="40"/>
      <c r="C231" s="227" t="s">
        <v>502</v>
      </c>
      <c r="D231" s="227" t="s">
        <v>208</v>
      </c>
      <c r="E231" s="228" t="s">
        <v>4706</v>
      </c>
      <c r="F231" s="229" t="s">
        <v>4707</v>
      </c>
      <c r="G231" s="230" t="s">
        <v>255</v>
      </c>
      <c r="H231" s="231">
        <v>11</v>
      </c>
      <c r="I231" s="232"/>
      <c r="J231" s="233">
        <f>ROUND(I231*H231,2)</f>
        <v>0</v>
      </c>
      <c r="K231" s="229" t="s">
        <v>212</v>
      </c>
      <c r="L231" s="45"/>
      <c r="M231" s="234" t="s">
        <v>1</v>
      </c>
      <c r="N231" s="235" t="s">
        <v>41</v>
      </c>
      <c r="O231" s="92"/>
      <c r="P231" s="236">
        <f>O231*H231</f>
        <v>0</v>
      </c>
      <c r="Q231" s="236">
        <v>0</v>
      </c>
      <c r="R231" s="236">
        <f>Q231*H231</f>
        <v>0</v>
      </c>
      <c r="S231" s="236">
        <v>0</v>
      </c>
      <c r="T231" s="237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8" t="s">
        <v>213</v>
      </c>
      <c r="AT231" s="238" t="s">
        <v>208</v>
      </c>
      <c r="AU231" s="238" t="s">
        <v>85</v>
      </c>
      <c r="AY231" s="18" t="s">
        <v>205</v>
      </c>
      <c r="BE231" s="239">
        <f>IF(N231="základní",J231,0)</f>
        <v>0</v>
      </c>
      <c r="BF231" s="239">
        <f>IF(N231="snížená",J231,0)</f>
        <v>0</v>
      </c>
      <c r="BG231" s="239">
        <f>IF(N231="zákl. přenesená",J231,0)</f>
        <v>0</v>
      </c>
      <c r="BH231" s="239">
        <f>IF(N231="sníž. přenesená",J231,0)</f>
        <v>0</v>
      </c>
      <c r="BI231" s="239">
        <f>IF(N231="nulová",J231,0)</f>
        <v>0</v>
      </c>
      <c r="BJ231" s="18" t="s">
        <v>83</v>
      </c>
      <c r="BK231" s="239">
        <f>ROUND(I231*H231,2)</f>
        <v>0</v>
      </c>
      <c r="BL231" s="18" t="s">
        <v>213</v>
      </c>
      <c r="BM231" s="238" t="s">
        <v>4708</v>
      </c>
    </row>
    <row r="232" s="2" customFormat="1">
      <c r="A232" s="39"/>
      <c r="B232" s="40"/>
      <c r="C232" s="41"/>
      <c r="D232" s="240" t="s">
        <v>216</v>
      </c>
      <c r="E232" s="41"/>
      <c r="F232" s="241" t="s">
        <v>4709</v>
      </c>
      <c r="G232" s="41"/>
      <c r="H232" s="41"/>
      <c r="I232" s="242"/>
      <c r="J232" s="41"/>
      <c r="K232" s="41"/>
      <c r="L232" s="45"/>
      <c r="M232" s="243"/>
      <c r="N232" s="244"/>
      <c r="O232" s="92"/>
      <c r="P232" s="92"/>
      <c r="Q232" s="92"/>
      <c r="R232" s="92"/>
      <c r="S232" s="92"/>
      <c r="T232" s="93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216</v>
      </c>
      <c r="AU232" s="18" t="s">
        <v>85</v>
      </c>
    </row>
    <row r="233" s="2" customFormat="1" ht="16.5" customHeight="1">
      <c r="A233" s="39"/>
      <c r="B233" s="40"/>
      <c r="C233" s="289" t="s">
        <v>513</v>
      </c>
      <c r="D233" s="289" t="s">
        <v>386</v>
      </c>
      <c r="E233" s="290" t="s">
        <v>4710</v>
      </c>
      <c r="F233" s="291" t="s">
        <v>4711</v>
      </c>
      <c r="G233" s="292" t="s">
        <v>547</v>
      </c>
      <c r="H233" s="293">
        <v>24</v>
      </c>
      <c r="I233" s="294"/>
      <c r="J233" s="295">
        <f>ROUND(I233*H233,2)</f>
        <v>0</v>
      </c>
      <c r="K233" s="291" t="s">
        <v>755</v>
      </c>
      <c r="L233" s="296"/>
      <c r="M233" s="297" t="s">
        <v>1</v>
      </c>
      <c r="N233" s="298" t="s">
        <v>41</v>
      </c>
      <c r="O233" s="92"/>
      <c r="P233" s="236">
        <f>O233*H233</f>
        <v>0</v>
      </c>
      <c r="Q233" s="236">
        <v>6.9999999999999994E-05</v>
      </c>
      <c r="R233" s="236">
        <f>Q233*H233</f>
        <v>0.0016799999999999999</v>
      </c>
      <c r="S233" s="236">
        <v>0</v>
      </c>
      <c r="T233" s="237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8" t="s">
        <v>276</v>
      </c>
      <c r="AT233" s="238" t="s">
        <v>386</v>
      </c>
      <c r="AU233" s="238" t="s">
        <v>85</v>
      </c>
      <c r="AY233" s="18" t="s">
        <v>205</v>
      </c>
      <c r="BE233" s="239">
        <f>IF(N233="základní",J233,0)</f>
        <v>0</v>
      </c>
      <c r="BF233" s="239">
        <f>IF(N233="snížená",J233,0)</f>
        <v>0</v>
      </c>
      <c r="BG233" s="239">
        <f>IF(N233="zákl. přenesená",J233,0)</f>
        <v>0</v>
      </c>
      <c r="BH233" s="239">
        <f>IF(N233="sníž. přenesená",J233,0)</f>
        <v>0</v>
      </c>
      <c r="BI233" s="239">
        <f>IF(N233="nulová",J233,0)</f>
        <v>0</v>
      </c>
      <c r="BJ233" s="18" t="s">
        <v>83</v>
      </c>
      <c r="BK233" s="239">
        <f>ROUND(I233*H233,2)</f>
        <v>0</v>
      </c>
      <c r="BL233" s="18" t="s">
        <v>213</v>
      </c>
      <c r="BM233" s="238" t="s">
        <v>4712</v>
      </c>
    </row>
    <row r="234" s="13" customFormat="1">
      <c r="A234" s="13"/>
      <c r="B234" s="245"/>
      <c r="C234" s="246"/>
      <c r="D234" s="247" t="s">
        <v>218</v>
      </c>
      <c r="E234" s="248" t="s">
        <v>1</v>
      </c>
      <c r="F234" s="249" t="s">
        <v>4613</v>
      </c>
      <c r="G234" s="246"/>
      <c r="H234" s="248" t="s">
        <v>1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5" t="s">
        <v>218</v>
      </c>
      <c r="AU234" s="255" t="s">
        <v>85</v>
      </c>
      <c r="AV234" s="13" t="s">
        <v>83</v>
      </c>
      <c r="AW234" s="13" t="s">
        <v>32</v>
      </c>
      <c r="AX234" s="13" t="s">
        <v>76</v>
      </c>
      <c r="AY234" s="255" t="s">
        <v>205</v>
      </c>
    </row>
    <row r="235" s="13" customFormat="1">
      <c r="A235" s="13"/>
      <c r="B235" s="245"/>
      <c r="C235" s="246"/>
      <c r="D235" s="247" t="s">
        <v>218</v>
      </c>
      <c r="E235" s="248" t="s">
        <v>1</v>
      </c>
      <c r="F235" s="249" t="s">
        <v>3744</v>
      </c>
      <c r="G235" s="246"/>
      <c r="H235" s="248" t="s">
        <v>1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5" t="s">
        <v>218</v>
      </c>
      <c r="AU235" s="255" t="s">
        <v>85</v>
      </c>
      <c r="AV235" s="13" t="s">
        <v>83</v>
      </c>
      <c r="AW235" s="13" t="s">
        <v>32</v>
      </c>
      <c r="AX235" s="13" t="s">
        <v>76</v>
      </c>
      <c r="AY235" s="255" t="s">
        <v>205</v>
      </c>
    </row>
    <row r="236" s="13" customFormat="1">
      <c r="A236" s="13"/>
      <c r="B236" s="245"/>
      <c r="C236" s="246"/>
      <c r="D236" s="247" t="s">
        <v>218</v>
      </c>
      <c r="E236" s="248" t="s">
        <v>1</v>
      </c>
      <c r="F236" s="249" t="s">
        <v>4659</v>
      </c>
      <c r="G236" s="246"/>
      <c r="H236" s="248" t="s">
        <v>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5" t="s">
        <v>218</v>
      </c>
      <c r="AU236" s="255" t="s">
        <v>85</v>
      </c>
      <c r="AV236" s="13" t="s">
        <v>83</v>
      </c>
      <c r="AW236" s="13" t="s">
        <v>32</v>
      </c>
      <c r="AX236" s="13" t="s">
        <v>76</v>
      </c>
      <c r="AY236" s="255" t="s">
        <v>205</v>
      </c>
    </row>
    <row r="237" s="13" customFormat="1">
      <c r="A237" s="13"/>
      <c r="B237" s="245"/>
      <c r="C237" s="246"/>
      <c r="D237" s="247" t="s">
        <v>218</v>
      </c>
      <c r="E237" s="248" t="s">
        <v>1</v>
      </c>
      <c r="F237" s="249" t="s">
        <v>222</v>
      </c>
      <c r="G237" s="246"/>
      <c r="H237" s="248" t="s">
        <v>1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5" t="s">
        <v>218</v>
      </c>
      <c r="AU237" s="255" t="s">
        <v>85</v>
      </c>
      <c r="AV237" s="13" t="s">
        <v>83</v>
      </c>
      <c r="AW237" s="13" t="s">
        <v>32</v>
      </c>
      <c r="AX237" s="13" t="s">
        <v>76</v>
      </c>
      <c r="AY237" s="255" t="s">
        <v>205</v>
      </c>
    </row>
    <row r="238" s="14" customFormat="1">
      <c r="A238" s="14"/>
      <c r="B238" s="256"/>
      <c r="C238" s="257"/>
      <c r="D238" s="247" t="s">
        <v>218</v>
      </c>
      <c r="E238" s="258" t="s">
        <v>1</v>
      </c>
      <c r="F238" s="259" t="s">
        <v>412</v>
      </c>
      <c r="G238" s="257"/>
      <c r="H238" s="260">
        <v>24</v>
      </c>
      <c r="I238" s="261"/>
      <c r="J238" s="257"/>
      <c r="K238" s="257"/>
      <c r="L238" s="262"/>
      <c r="M238" s="263"/>
      <c r="N238" s="264"/>
      <c r="O238" s="264"/>
      <c r="P238" s="264"/>
      <c r="Q238" s="264"/>
      <c r="R238" s="264"/>
      <c r="S238" s="264"/>
      <c r="T238" s="26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6" t="s">
        <v>218</v>
      </c>
      <c r="AU238" s="266" t="s">
        <v>85</v>
      </c>
      <c r="AV238" s="14" t="s">
        <v>85</v>
      </c>
      <c r="AW238" s="14" t="s">
        <v>32</v>
      </c>
      <c r="AX238" s="14" t="s">
        <v>76</v>
      </c>
      <c r="AY238" s="266" t="s">
        <v>205</v>
      </c>
    </row>
    <row r="239" s="15" customFormat="1">
      <c r="A239" s="15"/>
      <c r="B239" s="267"/>
      <c r="C239" s="268"/>
      <c r="D239" s="247" t="s">
        <v>218</v>
      </c>
      <c r="E239" s="269" t="s">
        <v>1</v>
      </c>
      <c r="F239" s="270" t="s">
        <v>229</v>
      </c>
      <c r="G239" s="268"/>
      <c r="H239" s="271">
        <v>24</v>
      </c>
      <c r="I239" s="272"/>
      <c r="J239" s="268"/>
      <c r="K239" s="268"/>
      <c r="L239" s="273"/>
      <c r="M239" s="274"/>
      <c r="N239" s="275"/>
      <c r="O239" s="275"/>
      <c r="P239" s="275"/>
      <c r="Q239" s="275"/>
      <c r="R239" s="275"/>
      <c r="S239" s="275"/>
      <c r="T239" s="276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7" t="s">
        <v>218</v>
      </c>
      <c r="AU239" s="277" t="s">
        <v>85</v>
      </c>
      <c r="AV239" s="15" t="s">
        <v>213</v>
      </c>
      <c r="AW239" s="15" t="s">
        <v>32</v>
      </c>
      <c r="AX239" s="15" t="s">
        <v>83</v>
      </c>
      <c r="AY239" s="277" t="s">
        <v>205</v>
      </c>
    </row>
    <row r="240" s="2" customFormat="1" ht="16.5" customHeight="1">
      <c r="A240" s="39"/>
      <c r="B240" s="40"/>
      <c r="C240" s="289" t="s">
        <v>525</v>
      </c>
      <c r="D240" s="289" t="s">
        <v>386</v>
      </c>
      <c r="E240" s="290" t="s">
        <v>4713</v>
      </c>
      <c r="F240" s="291" t="s">
        <v>4714</v>
      </c>
      <c r="G240" s="292" t="s">
        <v>255</v>
      </c>
      <c r="H240" s="293">
        <v>13.199999999999999</v>
      </c>
      <c r="I240" s="294"/>
      <c r="J240" s="295">
        <f>ROUND(I240*H240,2)</f>
        <v>0</v>
      </c>
      <c r="K240" s="291" t="s">
        <v>755</v>
      </c>
      <c r="L240" s="296"/>
      <c r="M240" s="297" t="s">
        <v>1</v>
      </c>
      <c r="N240" s="298" t="s">
        <v>41</v>
      </c>
      <c r="O240" s="92"/>
      <c r="P240" s="236">
        <f>O240*H240</f>
        <v>0</v>
      </c>
      <c r="Q240" s="236">
        <v>0.0011999999999999999</v>
      </c>
      <c r="R240" s="236">
        <f>Q240*H240</f>
        <v>0.015839999999999996</v>
      </c>
      <c r="S240" s="236">
        <v>0</v>
      </c>
      <c r="T240" s="237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8" t="s">
        <v>276</v>
      </c>
      <c r="AT240" s="238" t="s">
        <v>386</v>
      </c>
      <c r="AU240" s="238" t="s">
        <v>85</v>
      </c>
      <c r="AY240" s="18" t="s">
        <v>205</v>
      </c>
      <c r="BE240" s="239">
        <f>IF(N240="základní",J240,0)</f>
        <v>0</v>
      </c>
      <c r="BF240" s="239">
        <f>IF(N240="snížená",J240,0)</f>
        <v>0</v>
      </c>
      <c r="BG240" s="239">
        <f>IF(N240="zákl. přenesená",J240,0)</f>
        <v>0</v>
      </c>
      <c r="BH240" s="239">
        <f>IF(N240="sníž. přenesená",J240,0)</f>
        <v>0</v>
      </c>
      <c r="BI240" s="239">
        <f>IF(N240="nulová",J240,0)</f>
        <v>0</v>
      </c>
      <c r="BJ240" s="18" t="s">
        <v>83</v>
      </c>
      <c r="BK240" s="239">
        <f>ROUND(I240*H240,2)</f>
        <v>0</v>
      </c>
      <c r="BL240" s="18" t="s">
        <v>213</v>
      </c>
      <c r="BM240" s="238" t="s">
        <v>4715</v>
      </c>
    </row>
    <row r="241" s="13" customFormat="1">
      <c r="A241" s="13"/>
      <c r="B241" s="245"/>
      <c r="C241" s="246"/>
      <c r="D241" s="247" t="s">
        <v>218</v>
      </c>
      <c r="E241" s="248" t="s">
        <v>1</v>
      </c>
      <c r="F241" s="249" t="s">
        <v>4613</v>
      </c>
      <c r="G241" s="246"/>
      <c r="H241" s="248" t="s">
        <v>1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5" t="s">
        <v>218</v>
      </c>
      <c r="AU241" s="255" t="s">
        <v>85</v>
      </c>
      <c r="AV241" s="13" t="s">
        <v>83</v>
      </c>
      <c r="AW241" s="13" t="s">
        <v>32</v>
      </c>
      <c r="AX241" s="13" t="s">
        <v>76</v>
      </c>
      <c r="AY241" s="255" t="s">
        <v>205</v>
      </c>
    </row>
    <row r="242" s="13" customFormat="1">
      <c r="A242" s="13"/>
      <c r="B242" s="245"/>
      <c r="C242" s="246"/>
      <c r="D242" s="247" t="s">
        <v>218</v>
      </c>
      <c r="E242" s="248" t="s">
        <v>1</v>
      </c>
      <c r="F242" s="249" t="s">
        <v>3744</v>
      </c>
      <c r="G242" s="246"/>
      <c r="H242" s="248" t="s">
        <v>1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5" t="s">
        <v>218</v>
      </c>
      <c r="AU242" s="255" t="s">
        <v>85</v>
      </c>
      <c r="AV242" s="13" t="s">
        <v>83</v>
      </c>
      <c r="AW242" s="13" t="s">
        <v>32</v>
      </c>
      <c r="AX242" s="13" t="s">
        <v>76</v>
      </c>
      <c r="AY242" s="255" t="s">
        <v>205</v>
      </c>
    </row>
    <row r="243" s="13" customFormat="1">
      <c r="A243" s="13"/>
      <c r="B243" s="245"/>
      <c r="C243" s="246"/>
      <c r="D243" s="247" t="s">
        <v>218</v>
      </c>
      <c r="E243" s="248" t="s">
        <v>1</v>
      </c>
      <c r="F243" s="249" t="s">
        <v>4659</v>
      </c>
      <c r="G243" s="246"/>
      <c r="H243" s="248" t="s">
        <v>1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5" t="s">
        <v>218</v>
      </c>
      <c r="AU243" s="255" t="s">
        <v>85</v>
      </c>
      <c r="AV243" s="13" t="s">
        <v>83</v>
      </c>
      <c r="AW243" s="13" t="s">
        <v>32</v>
      </c>
      <c r="AX243" s="13" t="s">
        <v>76</v>
      </c>
      <c r="AY243" s="255" t="s">
        <v>205</v>
      </c>
    </row>
    <row r="244" s="13" customFormat="1">
      <c r="A244" s="13"/>
      <c r="B244" s="245"/>
      <c r="C244" s="246"/>
      <c r="D244" s="247" t="s">
        <v>218</v>
      </c>
      <c r="E244" s="248" t="s">
        <v>1</v>
      </c>
      <c r="F244" s="249" t="s">
        <v>222</v>
      </c>
      <c r="G244" s="246"/>
      <c r="H244" s="248" t="s">
        <v>1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5" t="s">
        <v>218</v>
      </c>
      <c r="AU244" s="255" t="s">
        <v>85</v>
      </c>
      <c r="AV244" s="13" t="s">
        <v>83</v>
      </c>
      <c r="AW244" s="13" t="s">
        <v>32</v>
      </c>
      <c r="AX244" s="13" t="s">
        <v>76</v>
      </c>
      <c r="AY244" s="255" t="s">
        <v>205</v>
      </c>
    </row>
    <row r="245" s="14" customFormat="1">
      <c r="A245" s="14"/>
      <c r="B245" s="256"/>
      <c r="C245" s="257"/>
      <c r="D245" s="247" t="s">
        <v>218</v>
      </c>
      <c r="E245" s="258" t="s">
        <v>1</v>
      </c>
      <c r="F245" s="259" t="s">
        <v>305</v>
      </c>
      <c r="G245" s="257"/>
      <c r="H245" s="260">
        <v>11</v>
      </c>
      <c r="I245" s="261"/>
      <c r="J245" s="257"/>
      <c r="K245" s="257"/>
      <c r="L245" s="262"/>
      <c r="M245" s="263"/>
      <c r="N245" s="264"/>
      <c r="O245" s="264"/>
      <c r="P245" s="264"/>
      <c r="Q245" s="264"/>
      <c r="R245" s="264"/>
      <c r="S245" s="264"/>
      <c r="T245" s="26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6" t="s">
        <v>218</v>
      </c>
      <c r="AU245" s="266" t="s">
        <v>85</v>
      </c>
      <c r="AV245" s="14" t="s">
        <v>85</v>
      </c>
      <c r="AW245" s="14" t="s">
        <v>32</v>
      </c>
      <c r="AX245" s="14" t="s">
        <v>76</v>
      </c>
      <c r="AY245" s="266" t="s">
        <v>205</v>
      </c>
    </row>
    <row r="246" s="15" customFormat="1">
      <c r="A246" s="15"/>
      <c r="B246" s="267"/>
      <c r="C246" s="268"/>
      <c r="D246" s="247" t="s">
        <v>218</v>
      </c>
      <c r="E246" s="269" t="s">
        <v>1</v>
      </c>
      <c r="F246" s="270" t="s">
        <v>229</v>
      </c>
      <c r="G246" s="268"/>
      <c r="H246" s="271">
        <v>11</v>
      </c>
      <c r="I246" s="272"/>
      <c r="J246" s="268"/>
      <c r="K246" s="268"/>
      <c r="L246" s="273"/>
      <c r="M246" s="274"/>
      <c r="N246" s="275"/>
      <c r="O246" s="275"/>
      <c r="P246" s="275"/>
      <c r="Q246" s="275"/>
      <c r="R246" s="275"/>
      <c r="S246" s="275"/>
      <c r="T246" s="276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77" t="s">
        <v>218</v>
      </c>
      <c r="AU246" s="277" t="s">
        <v>85</v>
      </c>
      <c r="AV246" s="15" t="s">
        <v>213</v>
      </c>
      <c r="AW246" s="15" t="s">
        <v>32</v>
      </c>
      <c r="AX246" s="15" t="s">
        <v>83</v>
      </c>
      <c r="AY246" s="277" t="s">
        <v>205</v>
      </c>
    </row>
    <row r="247" s="14" customFormat="1">
      <c r="A247" s="14"/>
      <c r="B247" s="256"/>
      <c r="C247" s="257"/>
      <c r="D247" s="247" t="s">
        <v>218</v>
      </c>
      <c r="E247" s="257"/>
      <c r="F247" s="259" t="s">
        <v>4716</v>
      </c>
      <c r="G247" s="257"/>
      <c r="H247" s="260">
        <v>13.199999999999999</v>
      </c>
      <c r="I247" s="261"/>
      <c r="J247" s="257"/>
      <c r="K247" s="257"/>
      <c r="L247" s="262"/>
      <c r="M247" s="263"/>
      <c r="N247" s="264"/>
      <c r="O247" s="264"/>
      <c r="P247" s="264"/>
      <c r="Q247" s="264"/>
      <c r="R247" s="264"/>
      <c r="S247" s="264"/>
      <c r="T247" s="26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6" t="s">
        <v>218</v>
      </c>
      <c r="AU247" s="266" t="s">
        <v>85</v>
      </c>
      <c r="AV247" s="14" t="s">
        <v>85</v>
      </c>
      <c r="AW247" s="14" t="s">
        <v>4</v>
      </c>
      <c r="AX247" s="14" t="s">
        <v>83</v>
      </c>
      <c r="AY247" s="266" t="s">
        <v>205</v>
      </c>
    </row>
    <row r="248" s="2" customFormat="1" ht="24.15" customHeight="1">
      <c r="A248" s="39"/>
      <c r="B248" s="40"/>
      <c r="C248" s="227" t="s">
        <v>530</v>
      </c>
      <c r="D248" s="227" t="s">
        <v>208</v>
      </c>
      <c r="E248" s="228" t="s">
        <v>4717</v>
      </c>
      <c r="F248" s="229" t="s">
        <v>4718</v>
      </c>
      <c r="G248" s="230" t="s">
        <v>547</v>
      </c>
      <c r="H248" s="231">
        <v>14</v>
      </c>
      <c r="I248" s="232"/>
      <c r="J248" s="233">
        <f>ROUND(I248*H248,2)</f>
        <v>0</v>
      </c>
      <c r="K248" s="229" t="s">
        <v>212</v>
      </c>
      <c r="L248" s="45"/>
      <c r="M248" s="234" t="s">
        <v>1</v>
      </c>
      <c r="N248" s="235" t="s">
        <v>41</v>
      </c>
      <c r="O248" s="92"/>
      <c r="P248" s="236">
        <f>O248*H248</f>
        <v>0</v>
      </c>
      <c r="Q248" s="236">
        <v>0</v>
      </c>
      <c r="R248" s="236">
        <f>Q248*H248</f>
        <v>0</v>
      </c>
      <c r="S248" s="236">
        <v>0</v>
      </c>
      <c r="T248" s="237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8" t="s">
        <v>213</v>
      </c>
      <c r="AT248" s="238" t="s">
        <v>208</v>
      </c>
      <c r="AU248" s="238" t="s">
        <v>85</v>
      </c>
      <c r="AY248" s="18" t="s">
        <v>205</v>
      </c>
      <c r="BE248" s="239">
        <f>IF(N248="základní",J248,0)</f>
        <v>0</v>
      </c>
      <c r="BF248" s="239">
        <f>IF(N248="snížená",J248,0)</f>
        <v>0</v>
      </c>
      <c r="BG248" s="239">
        <f>IF(N248="zákl. přenesená",J248,0)</f>
        <v>0</v>
      </c>
      <c r="BH248" s="239">
        <f>IF(N248="sníž. přenesená",J248,0)</f>
        <v>0</v>
      </c>
      <c r="BI248" s="239">
        <f>IF(N248="nulová",J248,0)</f>
        <v>0</v>
      </c>
      <c r="BJ248" s="18" t="s">
        <v>83</v>
      </c>
      <c r="BK248" s="239">
        <f>ROUND(I248*H248,2)</f>
        <v>0</v>
      </c>
      <c r="BL248" s="18" t="s">
        <v>213</v>
      </c>
      <c r="BM248" s="238" t="s">
        <v>4719</v>
      </c>
    </row>
    <row r="249" s="2" customFormat="1">
      <c r="A249" s="39"/>
      <c r="B249" s="40"/>
      <c r="C249" s="41"/>
      <c r="D249" s="240" t="s">
        <v>216</v>
      </c>
      <c r="E249" s="41"/>
      <c r="F249" s="241" t="s">
        <v>4720</v>
      </c>
      <c r="G249" s="41"/>
      <c r="H249" s="41"/>
      <c r="I249" s="242"/>
      <c r="J249" s="41"/>
      <c r="K249" s="41"/>
      <c r="L249" s="45"/>
      <c r="M249" s="243"/>
      <c r="N249" s="244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216</v>
      </c>
      <c r="AU249" s="18" t="s">
        <v>85</v>
      </c>
    </row>
    <row r="250" s="2" customFormat="1" ht="24.15" customHeight="1">
      <c r="A250" s="39"/>
      <c r="B250" s="40"/>
      <c r="C250" s="289" t="s">
        <v>537</v>
      </c>
      <c r="D250" s="289" t="s">
        <v>386</v>
      </c>
      <c r="E250" s="290" t="s">
        <v>4721</v>
      </c>
      <c r="F250" s="291" t="s">
        <v>4722</v>
      </c>
      <c r="G250" s="292" t="s">
        <v>547</v>
      </c>
      <c r="H250" s="293">
        <v>14</v>
      </c>
      <c r="I250" s="294"/>
      <c r="J250" s="295">
        <f>ROUND(I250*H250,2)</f>
        <v>0</v>
      </c>
      <c r="K250" s="291" t="s">
        <v>755</v>
      </c>
      <c r="L250" s="296"/>
      <c r="M250" s="297" t="s">
        <v>1</v>
      </c>
      <c r="N250" s="298" t="s">
        <v>41</v>
      </c>
      <c r="O250" s="92"/>
      <c r="P250" s="236">
        <f>O250*H250</f>
        <v>0</v>
      </c>
      <c r="Q250" s="236">
        <v>0.00044999999999999999</v>
      </c>
      <c r="R250" s="236">
        <f>Q250*H250</f>
        <v>0.0063</v>
      </c>
      <c r="S250" s="236">
        <v>0</v>
      </c>
      <c r="T250" s="237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8" t="s">
        <v>276</v>
      </c>
      <c r="AT250" s="238" t="s">
        <v>386</v>
      </c>
      <c r="AU250" s="238" t="s">
        <v>85</v>
      </c>
      <c r="AY250" s="18" t="s">
        <v>205</v>
      </c>
      <c r="BE250" s="239">
        <f>IF(N250="základní",J250,0)</f>
        <v>0</v>
      </c>
      <c r="BF250" s="239">
        <f>IF(N250="snížená",J250,0)</f>
        <v>0</v>
      </c>
      <c r="BG250" s="239">
        <f>IF(N250="zákl. přenesená",J250,0)</f>
        <v>0</v>
      </c>
      <c r="BH250" s="239">
        <f>IF(N250="sníž. přenesená",J250,0)</f>
        <v>0</v>
      </c>
      <c r="BI250" s="239">
        <f>IF(N250="nulová",J250,0)</f>
        <v>0</v>
      </c>
      <c r="BJ250" s="18" t="s">
        <v>83</v>
      </c>
      <c r="BK250" s="239">
        <f>ROUND(I250*H250,2)</f>
        <v>0</v>
      </c>
      <c r="BL250" s="18" t="s">
        <v>213</v>
      </c>
      <c r="BM250" s="238" t="s">
        <v>4723</v>
      </c>
    </row>
    <row r="251" s="13" customFormat="1">
      <c r="A251" s="13"/>
      <c r="B251" s="245"/>
      <c r="C251" s="246"/>
      <c r="D251" s="247" t="s">
        <v>218</v>
      </c>
      <c r="E251" s="248" t="s">
        <v>1</v>
      </c>
      <c r="F251" s="249" t="s">
        <v>4613</v>
      </c>
      <c r="G251" s="246"/>
      <c r="H251" s="248" t="s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5" t="s">
        <v>218</v>
      </c>
      <c r="AU251" s="255" t="s">
        <v>85</v>
      </c>
      <c r="AV251" s="13" t="s">
        <v>83</v>
      </c>
      <c r="AW251" s="13" t="s">
        <v>32</v>
      </c>
      <c r="AX251" s="13" t="s">
        <v>76</v>
      </c>
      <c r="AY251" s="255" t="s">
        <v>205</v>
      </c>
    </row>
    <row r="252" s="13" customFormat="1">
      <c r="A252" s="13"/>
      <c r="B252" s="245"/>
      <c r="C252" s="246"/>
      <c r="D252" s="247" t="s">
        <v>218</v>
      </c>
      <c r="E252" s="248" t="s">
        <v>1</v>
      </c>
      <c r="F252" s="249" t="s">
        <v>3744</v>
      </c>
      <c r="G252" s="246"/>
      <c r="H252" s="248" t="s">
        <v>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5" t="s">
        <v>218</v>
      </c>
      <c r="AU252" s="255" t="s">
        <v>85</v>
      </c>
      <c r="AV252" s="13" t="s">
        <v>83</v>
      </c>
      <c r="AW252" s="13" t="s">
        <v>32</v>
      </c>
      <c r="AX252" s="13" t="s">
        <v>76</v>
      </c>
      <c r="AY252" s="255" t="s">
        <v>205</v>
      </c>
    </row>
    <row r="253" s="13" customFormat="1">
      <c r="A253" s="13"/>
      <c r="B253" s="245"/>
      <c r="C253" s="246"/>
      <c r="D253" s="247" t="s">
        <v>218</v>
      </c>
      <c r="E253" s="248" t="s">
        <v>1</v>
      </c>
      <c r="F253" s="249" t="s">
        <v>4659</v>
      </c>
      <c r="G253" s="246"/>
      <c r="H253" s="248" t="s">
        <v>1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5" t="s">
        <v>218</v>
      </c>
      <c r="AU253" s="255" t="s">
        <v>85</v>
      </c>
      <c r="AV253" s="13" t="s">
        <v>83</v>
      </c>
      <c r="AW253" s="13" t="s">
        <v>32</v>
      </c>
      <c r="AX253" s="13" t="s">
        <v>76</v>
      </c>
      <c r="AY253" s="255" t="s">
        <v>205</v>
      </c>
    </row>
    <row r="254" s="13" customFormat="1">
      <c r="A254" s="13"/>
      <c r="B254" s="245"/>
      <c r="C254" s="246"/>
      <c r="D254" s="247" t="s">
        <v>218</v>
      </c>
      <c r="E254" s="248" t="s">
        <v>1</v>
      </c>
      <c r="F254" s="249" t="s">
        <v>222</v>
      </c>
      <c r="G254" s="246"/>
      <c r="H254" s="248" t="s">
        <v>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5" t="s">
        <v>218</v>
      </c>
      <c r="AU254" s="255" t="s">
        <v>85</v>
      </c>
      <c r="AV254" s="13" t="s">
        <v>83</v>
      </c>
      <c r="AW254" s="13" t="s">
        <v>32</v>
      </c>
      <c r="AX254" s="13" t="s">
        <v>76</v>
      </c>
      <c r="AY254" s="255" t="s">
        <v>205</v>
      </c>
    </row>
    <row r="255" s="14" customFormat="1">
      <c r="A255" s="14"/>
      <c r="B255" s="256"/>
      <c r="C255" s="257"/>
      <c r="D255" s="247" t="s">
        <v>218</v>
      </c>
      <c r="E255" s="258" t="s">
        <v>1</v>
      </c>
      <c r="F255" s="259" t="s">
        <v>333</v>
      </c>
      <c r="G255" s="257"/>
      <c r="H255" s="260">
        <v>14</v>
      </c>
      <c r="I255" s="261"/>
      <c r="J255" s="257"/>
      <c r="K255" s="257"/>
      <c r="L255" s="262"/>
      <c r="M255" s="263"/>
      <c r="N255" s="264"/>
      <c r="O255" s="264"/>
      <c r="P255" s="264"/>
      <c r="Q255" s="264"/>
      <c r="R255" s="264"/>
      <c r="S255" s="264"/>
      <c r="T255" s="26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66" t="s">
        <v>218</v>
      </c>
      <c r="AU255" s="266" t="s">
        <v>85</v>
      </c>
      <c r="AV255" s="14" t="s">
        <v>85</v>
      </c>
      <c r="AW255" s="14" t="s">
        <v>32</v>
      </c>
      <c r="AX255" s="14" t="s">
        <v>76</v>
      </c>
      <c r="AY255" s="266" t="s">
        <v>205</v>
      </c>
    </row>
    <row r="256" s="15" customFormat="1">
      <c r="A256" s="15"/>
      <c r="B256" s="267"/>
      <c r="C256" s="268"/>
      <c r="D256" s="247" t="s">
        <v>218</v>
      </c>
      <c r="E256" s="269" t="s">
        <v>1</v>
      </c>
      <c r="F256" s="270" t="s">
        <v>229</v>
      </c>
      <c r="G256" s="268"/>
      <c r="H256" s="271">
        <v>14</v>
      </c>
      <c r="I256" s="272"/>
      <c r="J256" s="268"/>
      <c r="K256" s="268"/>
      <c r="L256" s="273"/>
      <c r="M256" s="274"/>
      <c r="N256" s="275"/>
      <c r="O256" s="275"/>
      <c r="P256" s="275"/>
      <c r="Q256" s="275"/>
      <c r="R256" s="275"/>
      <c r="S256" s="275"/>
      <c r="T256" s="276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7" t="s">
        <v>218</v>
      </c>
      <c r="AU256" s="277" t="s">
        <v>85</v>
      </c>
      <c r="AV256" s="15" t="s">
        <v>213</v>
      </c>
      <c r="AW256" s="15" t="s">
        <v>32</v>
      </c>
      <c r="AX256" s="15" t="s">
        <v>83</v>
      </c>
      <c r="AY256" s="277" t="s">
        <v>205</v>
      </c>
    </row>
    <row r="257" s="2" customFormat="1" ht="24.15" customHeight="1">
      <c r="A257" s="39"/>
      <c r="B257" s="40"/>
      <c r="C257" s="227" t="s">
        <v>544</v>
      </c>
      <c r="D257" s="227" t="s">
        <v>208</v>
      </c>
      <c r="E257" s="228" t="s">
        <v>4724</v>
      </c>
      <c r="F257" s="229" t="s">
        <v>4725</v>
      </c>
      <c r="G257" s="230" t="s">
        <v>547</v>
      </c>
      <c r="H257" s="231">
        <v>12</v>
      </c>
      <c r="I257" s="232"/>
      <c r="J257" s="233">
        <f>ROUND(I257*H257,2)</f>
        <v>0</v>
      </c>
      <c r="K257" s="229" t="s">
        <v>212</v>
      </c>
      <c r="L257" s="45"/>
      <c r="M257" s="234" t="s">
        <v>1</v>
      </c>
      <c r="N257" s="235" t="s">
        <v>41</v>
      </c>
      <c r="O257" s="92"/>
      <c r="P257" s="236">
        <f>O257*H257</f>
        <v>0</v>
      </c>
      <c r="Q257" s="236">
        <v>0</v>
      </c>
      <c r="R257" s="236">
        <f>Q257*H257</f>
        <v>0</v>
      </c>
      <c r="S257" s="236">
        <v>0</v>
      </c>
      <c r="T257" s="237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8" t="s">
        <v>213</v>
      </c>
      <c r="AT257" s="238" t="s">
        <v>208</v>
      </c>
      <c r="AU257" s="238" t="s">
        <v>85</v>
      </c>
      <c r="AY257" s="18" t="s">
        <v>205</v>
      </c>
      <c r="BE257" s="239">
        <f>IF(N257="základní",J257,0)</f>
        <v>0</v>
      </c>
      <c r="BF257" s="239">
        <f>IF(N257="snížená",J257,0)</f>
        <v>0</v>
      </c>
      <c r="BG257" s="239">
        <f>IF(N257="zákl. přenesená",J257,0)</f>
        <v>0</v>
      </c>
      <c r="BH257" s="239">
        <f>IF(N257="sníž. přenesená",J257,0)</f>
        <v>0</v>
      </c>
      <c r="BI257" s="239">
        <f>IF(N257="nulová",J257,0)</f>
        <v>0</v>
      </c>
      <c r="BJ257" s="18" t="s">
        <v>83</v>
      </c>
      <c r="BK257" s="239">
        <f>ROUND(I257*H257,2)</f>
        <v>0</v>
      </c>
      <c r="BL257" s="18" t="s">
        <v>213</v>
      </c>
      <c r="BM257" s="238" t="s">
        <v>4726</v>
      </c>
    </row>
    <row r="258" s="2" customFormat="1">
      <c r="A258" s="39"/>
      <c r="B258" s="40"/>
      <c r="C258" s="41"/>
      <c r="D258" s="240" t="s">
        <v>216</v>
      </c>
      <c r="E258" s="41"/>
      <c r="F258" s="241" t="s">
        <v>4727</v>
      </c>
      <c r="G258" s="41"/>
      <c r="H258" s="41"/>
      <c r="I258" s="242"/>
      <c r="J258" s="41"/>
      <c r="K258" s="41"/>
      <c r="L258" s="45"/>
      <c r="M258" s="243"/>
      <c r="N258" s="244"/>
      <c r="O258" s="92"/>
      <c r="P258" s="92"/>
      <c r="Q258" s="92"/>
      <c r="R258" s="92"/>
      <c r="S258" s="92"/>
      <c r="T258" s="93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216</v>
      </c>
      <c r="AU258" s="18" t="s">
        <v>85</v>
      </c>
    </row>
    <row r="259" s="2" customFormat="1" ht="16.5" customHeight="1">
      <c r="A259" s="39"/>
      <c r="B259" s="40"/>
      <c r="C259" s="289" t="s">
        <v>550</v>
      </c>
      <c r="D259" s="289" t="s">
        <v>386</v>
      </c>
      <c r="E259" s="290" t="s">
        <v>4728</v>
      </c>
      <c r="F259" s="291" t="s">
        <v>4729</v>
      </c>
      <c r="G259" s="292" t="s">
        <v>547</v>
      </c>
      <c r="H259" s="293">
        <v>12</v>
      </c>
      <c r="I259" s="294"/>
      <c r="J259" s="295">
        <f>ROUND(I259*H259,2)</f>
        <v>0</v>
      </c>
      <c r="K259" s="291" t="s">
        <v>755</v>
      </c>
      <c r="L259" s="296"/>
      <c r="M259" s="297" t="s">
        <v>1</v>
      </c>
      <c r="N259" s="298" t="s">
        <v>41</v>
      </c>
      <c r="O259" s="92"/>
      <c r="P259" s="236">
        <f>O259*H259</f>
        <v>0</v>
      </c>
      <c r="Q259" s="236">
        <v>0.00013999999999999999</v>
      </c>
      <c r="R259" s="236">
        <f>Q259*H259</f>
        <v>0.0016799999999999999</v>
      </c>
      <c r="S259" s="236">
        <v>0</v>
      </c>
      <c r="T259" s="237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8" t="s">
        <v>276</v>
      </c>
      <c r="AT259" s="238" t="s">
        <v>386</v>
      </c>
      <c r="AU259" s="238" t="s">
        <v>85</v>
      </c>
      <c r="AY259" s="18" t="s">
        <v>205</v>
      </c>
      <c r="BE259" s="239">
        <f>IF(N259="základní",J259,0)</f>
        <v>0</v>
      </c>
      <c r="BF259" s="239">
        <f>IF(N259="snížená",J259,0)</f>
        <v>0</v>
      </c>
      <c r="BG259" s="239">
        <f>IF(N259="zákl. přenesená",J259,0)</f>
        <v>0</v>
      </c>
      <c r="BH259" s="239">
        <f>IF(N259="sníž. přenesená",J259,0)</f>
        <v>0</v>
      </c>
      <c r="BI259" s="239">
        <f>IF(N259="nulová",J259,0)</f>
        <v>0</v>
      </c>
      <c r="BJ259" s="18" t="s">
        <v>83</v>
      </c>
      <c r="BK259" s="239">
        <f>ROUND(I259*H259,2)</f>
        <v>0</v>
      </c>
      <c r="BL259" s="18" t="s">
        <v>213</v>
      </c>
      <c r="BM259" s="238" t="s">
        <v>4730</v>
      </c>
    </row>
    <row r="260" s="13" customFormat="1">
      <c r="A260" s="13"/>
      <c r="B260" s="245"/>
      <c r="C260" s="246"/>
      <c r="D260" s="247" t="s">
        <v>218</v>
      </c>
      <c r="E260" s="248" t="s">
        <v>1</v>
      </c>
      <c r="F260" s="249" t="s">
        <v>4613</v>
      </c>
      <c r="G260" s="246"/>
      <c r="H260" s="248" t="s">
        <v>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5" t="s">
        <v>218</v>
      </c>
      <c r="AU260" s="255" t="s">
        <v>85</v>
      </c>
      <c r="AV260" s="13" t="s">
        <v>83</v>
      </c>
      <c r="AW260" s="13" t="s">
        <v>32</v>
      </c>
      <c r="AX260" s="13" t="s">
        <v>76</v>
      </c>
      <c r="AY260" s="255" t="s">
        <v>205</v>
      </c>
    </row>
    <row r="261" s="13" customFormat="1">
      <c r="A261" s="13"/>
      <c r="B261" s="245"/>
      <c r="C261" s="246"/>
      <c r="D261" s="247" t="s">
        <v>218</v>
      </c>
      <c r="E261" s="248" t="s">
        <v>1</v>
      </c>
      <c r="F261" s="249" t="s">
        <v>3744</v>
      </c>
      <c r="G261" s="246"/>
      <c r="H261" s="248" t="s">
        <v>1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5" t="s">
        <v>218</v>
      </c>
      <c r="AU261" s="255" t="s">
        <v>85</v>
      </c>
      <c r="AV261" s="13" t="s">
        <v>83</v>
      </c>
      <c r="AW261" s="13" t="s">
        <v>32</v>
      </c>
      <c r="AX261" s="13" t="s">
        <v>76</v>
      </c>
      <c r="AY261" s="255" t="s">
        <v>205</v>
      </c>
    </row>
    <row r="262" s="13" customFormat="1">
      <c r="A262" s="13"/>
      <c r="B262" s="245"/>
      <c r="C262" s="246"/>
      <c r="D262" s="247" t="s">
        <v>218</v>
      </c>
      <c r="E262" s="248" t="s">
        <v>1</v>
      </c>
      <c r="F262" s="249" t="s">
        <v>4659</v>
      </c>
      <c r="G262" s="246"/>
      <c r="H262" s="248" t="s">
        <v>1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5" t="s">
        <v>218</v>
      </c>
      <c r="AU262" s="255" t="s">
        <v>85</v>
      </c>
      <c r="AV262" s="13" t="s">
        <v>83</v>
      </c>
      <c r="AW262" s="13" t="s">
        <v>32</v>
      </c>
      <c r="AX262" s="13" t="s">
        <v>76</v>
      </c>
      <c r="AY262" s="255" t="s">
        <v>205</v>
      </c>
    </row>
    <row r="263" s="13" customFormat="1">
      <c r="A263" s="13"/>
      <c r="B263" s="245"/>
      <c r="C263" s="246"/>
      <c r="D263" s="247" t="s">
        <v>218</v>
      </c>
      <c r="E263" s="248" t="s">
        <v>1</v>
      </c>
      <c r="F263" s="249" t="s">
        <v>222</v>
      </c>
      <c r="G263" s="246"/>
      <c r="H263" s="248" t="s">
        <v>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5" t="s">
        <v>218</v>
      </c>
      <c r="AU263" s="255" t="s">
        <v>85</v>
      </c>
      <c r="AV263" s="13" t="s">
        <v>83</v>
      </c>
      <c r="AW263" s="13" t="s">
        <v>32</v>
      </c>
      <c r="AX263" s="13" t="s">
        <v>76</v>
      </c>
      <c r="AY263" s="255" t="s">
        <v>205</v>
      </c>
    </row>
    <row r="264" s="14" customFormat="1">
      <c r="A264" s="14"/>
      <c r="B264" s="256"/>
      <c r="C264" s="257"/>
      <c r="D264" s="247" t="s">
        <v>218</v>
      </c>
      <c r="E264" s="258" t="s">
        <v>1</v>
      </c>
      <c r="F264" s="259" t="s">
        <v>8</v>
      </c>
      <c r="G264" s="257"/>
      <c r="H264" s="260">
        <v>12</v>
      </c>
      <c r="I264" s="261"/>
      <c r="J264" s="257"/>
      <c r="K264" s="257"/>
      <c r="L264" s="262"/>
      <c r="M264" s="263"/>
      <c r="N264" s="264"/>
      <c r="O264" s="264"/>
      <c r="P264" s="264"/>
      <c r="Q264" s="264"/>
      <c r="R264" s="264"/>
      <c r="S264" s="264"/>
      <c r="T264" s="26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66" t="s">
        <v>218</v>
      </c>
      <c r="AU264" s="266" t="s">
        <v>85</v>
      </c>
      <c r="AV264" s="14" t="s">
        <v>85</v>
      </c>
      <c r="AW264" s="14" t="s">
        <v>32</v>
      </c>
      <c r="AX264" s="14" t="s">
        <v>76</v>
      </c>
      <c r="AY264" s="266" t="s">
        <v>205</v>
      </c>
    </row>
    <row r="265" s="15" customFormat="1">
      <c r="A265" s="15"/>
      <c r="B265" s="267"/>
      <c r="C265" s="268"/>
      <c r="D265" s="247" t="s">
        <v>218</v>
      </c>
      <c r="E265" s="269" t="s">
        <v>1</v>
      </c>
      <c r="F265" s="270" t="s">
        <v>229</v>
      </c>
      <c r="G265" s="268"/>
      <c r="H265" s="271">
        <v>12</v>
      </c>
      <c r="I265" s="272"/>
      <c r="J265" s="268"/>
      <c r="K265" s="268"/>
      <c r="L265" s="273"/>
      <c r="M265" s="274"/>
      <c r="N265" s="275"/>
      <c r="O265" s="275"/>
      <c r="P265" s="275"/>
      <c r="Q265" s="275"/>
      <c r="R265" s="275"/>
      <c r="S265" s="275"/>
      <c r="T265" s="276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7" t="s">
        <v>218</v>
      </c>
      <c r="AU265" s="277" t="s">
        <v>85</v>
      </c>
      <c r="AV265" s="15" t="s">
        <v>213</v>
      </c>
      <c r="AW265" s="15" t="s">
        <v>32</v>
      </c>
      <c r="AX265" s="15" t="s">
        <v>83</v>
      </c>
      <c r="AY265" s="277" t="s">
        <v>205</v>
      </c>
    </row>
    <row r="266" s="2" customFormat="1" ht="37.8" customHeight="1">
      <c r="A266" s="39"/>
      <c r="B266" s="40"/>
      <c r="C266" s="227" t="s">
        <v>556</v>
      </c>
      <c r="D266" s="227" t="s">
        <v>208</v>
      </c>
      <c r="E266" s="228" t="s">
        <v>4731</v>
      </c>
      <c r="F266" s="229" t="s">
        <v>4732</v>
      </c>
      <c r="G266" s="230" t="s">
        <v>547</v>
      </c>
      <c r="H266" s="231">
        <v>5</v>
      </c>
      <c r="I266" s="232"/>
      <c r="J266" s="233">
        <f>ROUND(I266*H266,2)</f>
        <v>0</v>
      </c>
      <c r="K266" s="229" t="s">
        <v>212</v>
      </c>
      <c r="L266" s="45"/>
      <c r="M266" s="234" t="s">
        <v>1</v>
      </c>
      <c r="N266" s="235" t="s">
        <v>41</v>
      </c>
      <c r="O266" s="92"/>
      <c r="P266" s="236">
        <f>O266*H266</f>
        <v>0</v>
      </c>
      <c r="Q266" s="236">
        <v>0</v>
      </c>
      <c r="R266" s="236">
        <f>Q266*H266</f>
        <v>0</v>
      </c>
      <c r="S266" s="236">
        <v>0</v>
      </c>
      <c r="T266" s="237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8" t="s">
        <v>213</v>
      </c>
      <c r="AT266" s="238" t="s">
        <v>208</v>
      </c>
      <c r="AU266" s="238" t="s">
        <v>85</v>
      </c>
      <c r="AY266" s="18" t="s">
        <v>205</v>
      </c>
      <c r="BE266" s="239">
        <f>IF(N266="základní",J266,0)</f>
        <v>0</v>
      </c>
      <c r="BF266" s="239">
        <f>IF(N266="snížená",J266,0)</f>
        <v>0</v>
      </c>
      <c r="BG266" s="239">
        <f>IF(N266="zákl. přenesená",J266,0)</f>
        <v>0</v>
      </c>
      <c r="BH266" s="239">
        <f>IF(N266="sníž. přenesená",J266,0)</f>
        <v>0</v>
      </c>
      <c r="BI266" s="239">
        <f>IF(N266="nulová",J266,0)</f>
        <v>0</v>
      </c>
      <c r="BJ266" s="18" t="s">
        <v>83</v>
      </c>
      <c r="BK266" s="239">
        <f>ROUND(I266*H266,2)</f>
        <v>0</v>
      </c>
      <c r="BL266" s="18" t="s">
        <v>213</v>
      </c>
      <c r="BM266" s="238" t="s">
        <v>4733</v>
      </c>
    </row>
    <row r="267" s="2" customFormat="1">
      <c r="A267" s="39"/>
      <c r="B267" s="40"/>
      <c r="C267" s="41"/>
      <c r="D267" s="240" t="s">
        <v>216</v>
      </c>
      <c r="E267" s="41"/>
      <c r="F267" s="241" t="s">
        <v>4734</v>
      </c>
      <c r="G267" s="41"/>
      <c r="H267" s="41"/>
      <c r="I267" s="242"/>
      <c r="J267" s="41"/>
      <c r="K267" s="41"/>
      <c r="L267" s="45"/>
      <c r="M267" s="243"/>
      <c r="N267" s="244"/>
      <c r="O267" s="92"/>
      <c r="P267" s="92"/>
      <c r="Q267" s="92"/>
      <c r="R267" s="92"/>
      <c r="S267" s="92"/>
      <c r="T267" s="93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216</v>
      </c>
      <c r="AU267" s="18" t="s">
        <v>85</v>
      </c>
    </row>
    <row r="268" s="2" customFormat="1" ht="21.75" customHeight="1">
      <c r="A268" s="39"/>
      <c r="B268" s="40"/>
      <c r="C268" s="289" t="s">
        <v>561</v>
      </c>
      <c r="D268" s="289" t="s">
        <v>386</v>
      </c>
      <c r="E268" s="290" t="s">
        <v>4735</v>
      </c>
      <c r="F268" s="291" t="s">
        <v>4736</v>
      </c>
      <c r="G268" s="292" t="s">
        <v>547</v>
      </c>
      <c r="H268" s="293">
        <v>1</v>
      </c>
      <c r="I268" s="294"/>
      <c r="J268" s="295">
        <f>ROUND(I268*H268,2)</f>
        <v>0</v>
      </c>
      <c r="K268" s="291" t="s">
        <v>212</v>
      </c>
      <c r="L268" s="296"/>
      <c r="M268" s="297" t="s">
        <v>1</v>
      </c>
      <c r="N268" s="298" t="s">
        <v>41</v>
      </c>
      <c r="O268" s="92"/>
      <c r="P268" s="236">
        <f>O268*H268</f>
        <v>0</v>
      </c>
      <c r="Q268" s="236">
        <v>0.0015</v>
      </c>
      <c r="R268" s="236">
        <f>Q268*H268</f>
        <v>0.0015</v>
      </c>
      <c r="S268" s="236">
        <v>0</v>
      </c>
      <c r="T268" s="237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8" t="s">
        <v>276</v>
      </c>
      <c r="AT268" s="238" t="s">
        <v>386</v>
      </c>
      <c r="AU268" s="238" t="s">
        <v>85</v>
      </c>
      <c r="AY268" s="18" t="s">
        <v>205</v>
      </c>
      <c r="BE268" s="239">
        <f>IF(N268="základní",J268,0)</f>
        <v>0</v>
      </c>
      <c r="BF268" s="239">
        <f>IF(N268="snížená",J268,0)</f>
        <v>0</v>
      </c>
      <c r="BG268" s="239">
        <f>IF(N268="zákl. přenesená",J268,0)</f>
        <v>0</v>
      </c>
      <c r="BH268" s="239">
        <f>IF(N268="sníž. přenesená",J268,0)</f>
        <v>0</v>
      </c>
      <c r="BI268" s="239">
        <f>IF(N268="nulová",J268,0)</f>
        <v>0</v>
      </c>
      <c r="BJ268" s="18" t="s">
        <v>83</v>
      </c>
      <c r="BK268" s="239">
        <f>ROUND(I268*H268,2)</f>
        <v>0</v>
      </c>
      <c r="BL268" s="18" t="s">
        <v>213</v>
      </c>
      <c r="BM268" s="238" t="s">
        <v>4737</v>
      </c>
    </row>
    <row r="269" s="13" customFormat="1">
      <c r="A269" s="13"/>
      <c r="B269" s="245"/>
      <c r="C269" s="246"/>
      <c r="D269" s="247" t="s">
        <v>218</v>
      </c>
      <c r="E269" s="248" t="s">
        <v>1</v>
      </c>
      <c r="F269" s="249" t="s">
        <v>4613</v>
      </c>
      <c r="G269" s="246"/>
      <c r="H269" s="248" t="s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5" t="s">
        <v>218</v>
      </c>
      <c r="AU269" s="255" t="s">
        <v>85</v>
      </c>
      <c r="AV269" s="13" t="s">
        <v>83</v>
      </c>
      <c r="AW269" s="13" t="s">
        <v>32</v>
      </c>
      <c r="AX269" s="13" t="s">
        <v>76</v>
      </c>
      <c r="AY269" s="255" t="s">
        <v>205</v>
      </c>
    </row>
    <row r="270" s="13" customFormat="1">
      <c r="A270" s="13"/>
      <c r="B270" s="245"/>
      <c r="C270" s="246"/>
      <c r="D270" s="247" t="s">
        <v>218</v>
      </c>
      <c r="E270" s="248" t="s">
        <v>1</v>
      </c>
      <c r="F270" s="249" t="s">
        <v>3744</v>
      </c>
      <c r="G270" s="246"/>
      <c r="H270" s="248" t="s">
        <v>1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5" t="s">
        <v>218</v>
      </c>
      <c r="AU270" s="255" t="s">
        <v>85</v>
      </c>
      <c r="AV270" s="13" t="s">
        <v>83</v>
      </c>
      <c r="AW270" s="13" t="s">
        <v>32</v>
      </c>
      <c r="AX270" s="13" t="s">
        <v>76</v>
      </c>
      <c r="AY270" s="255" t="s">
        <v>205</v>
      </c>
    </row>
    <row r="271" s="13" customFormat="1">
      <c r="A271" s="13"/>
      <c r="B271" s="245"/>
      <c r="C271" s="246"/>
      <c r="D271" s="247" t="s">
        <v>218</v>
      </c>
      <c r="E271" s="248" t="s">
        <v>1</v>
      </c>
      <c r="F271" s="249" t="s">
        <v>222</v>
      </c>
      <c r="G271" s="246"/>
      <c r="H271" s="248" t="s">
        <v>1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5" t="s">
        <v>218</v>
      </c>
      <c r="AU271" s="255" t="s">
        <v>85</v>
      </c>
      <c r="AV271" s="13" t="s">
        <v>83</v>
      </c>
      <c r="AW271" s="13" t="s">
        <v>32</v>
      </c>
      <c r="AX271" s="13" t="s">
        <v>76</v>
      </c>
      <c r="AY271" s="255" t="s">
        <v>205</v>
      </c>
    </row>
    <row r="272" s="14" customFormat="1">
      <c r="A272" s="14"/>
      <c r="B272" s="256"/>
      <c r="C272" s="257"/>
      <c r="D272" s="247" t="s">
        <v>218</v>
      </c>
      <c r="E272" s="258" t="s">
        <v>1</v>
      </c>
      <c r="F272" s="259" t="s">
        <v>83</v>
      </c>
      <c r="G272" s="257"/>
      <c r="H272" s="260">
        <v>1</v>
      </c>
      <c r="I272" s="261"/>
      <c r="J272" s="257"/>
      <c r="K272" s="257"/>
      <c r="L272" s="262"/>
      <c r="M272" s="263"/>
      <c r="N272" s="264"/>
      <c r="O272" s="264"/>
      <c r="P272" s="264"/>
      <c r="Q272" s="264"/>
      <c r="R272" s="264"/>
      <c r="S272" s="264"/>
      <c r="T272" s="26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66" t="s">
        <v>218</v>
      </c>
      <c r="AU272" s="266" t="s">
        <v>85</v>
      </c>
      <c r="AV272" s="14" t="s">
        <v>85</v>
      </c>
      <c r="AW272" s="14" t="s">
        <v>32</v>
      </c>
      <c r="AX272" s="14" t="s">
        <v>76</v>
      </c>
      <c r="AY272" s="266" t="s">
        <v>205</v>
      </c>
    </row>
    <row r="273" s="15" customFormat="1">
      <c r="A273" s="15"/>
      <c r="B273" s="267"/>
      <c r="C273" s="268"/>
      <c r="D273" s="247" t="s">
        <v>218</v>
      </c>
      <c r="E273" s="269" t="s">
        <v>1</v>
      </c>
      <c r="F273" s="270" t="s">
        <v>229</v>
      </c>
      <c r="G273" s="268"/>
      <c r="H273" s="271">
        <v>1</v>
      </c>
      <c r="I273" s="272"/>
      <c r="J273" s="268"/>
      <c r="K273" s="268"/>
      <c r="L273" s="273"/>
      <c r="M273" s="274"/>
      <c r="N273" s="275"/>
      <c r="O273" s="275"/>
      <c r="P273" s="275"/>
      <c r="Q273" s="275"/>
      <c r="R273" s="275"/>
      <c r="S273" s="275"/>
      <c r="T273" s="27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7" t="s">
        <v>218</v>
      </c>
      <c r="AU273" s="277" t="s">
        <v>85</v>
      </c>
      <c r="AV273" s="15" t="s">
        <v>213</v>
      </c>
      <c r="AW273" s="15" t="s">
        <v>32</v>
      </c>
      <c r="AX273" s="15" t="s">
        <v>83</v>
      </c>
      <c r="AY273" s="277" t="s">
        <v>205</v>
      </c>
    </row>
    <row r="274" s="2" customFormat="1" ht="24.15" customHeight="1">
      <c r="A274" s="39"/>
      <c r="B274" s="40"/>
      <c r="C274" s="289" t="s">
        <v>566</v>
      </c>
      <c r="D274" s="289" t="s">
        <v>386</v>
      </c>
      <c r="E274" s="290" t="s">
        <v>4738</v>
      </c>
      <c r="F274" s="291" t="s">
        <v>4739</v>
      </c>
      <c r="G274" s="292" t="s">
        <v>547</v>
      </c>
      <c r="H274" s="293">
        <v>2</v>
      </c>
      <c r="I274" s="294"/>
      <c r="J274" s="295">
        <f>ROUND(I274*H274,2)</f>
        <v>0</v>
      </c>
      <c r="K274" s="291" t="s">
        <v>755</v>
      </c>
      <c r="L274" s="296"/>
      <c r="M274" s="297" t="s">
        <v>1</v>
      </c>
      <c r="N274" s="298" t="s">
        <v>41</v>
      </c>
      <c r="O274" s="92"/>
      <c r="P274" s="236">
        <f>O274*H274</f>
        <v>0</v>
      </c>
      <c r="Q274" s="236">
        <v>0.00069999999999999999</v>
      </c>
      <c r="R274" s="236">
        <f>Q274*H274</f>
        <v>0.0014</v>
      </c>
      <c r="S274" s="236">
        <v>0</v>
      </c>
      <c r="T274" s="237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8" t="s">
        <v>276</v>
      </c>
      <c r="AT274" s="238" t="s">
        <v>386</v>
      </c>
      <c r="AU274" s="238" t="s">
        <v>85</v>
      </c>
      <c r="AY274" s="18" t="s">
        <v>205</v>
      </c>
      <c r="BE274" s="239">
        <f>IF(N274="základní",J274,0)</f>
        <v>0</v>
      </c>
      <c r="BF274" s="239">
        <f>IF(N274="snížená",J274,0)</f>
        <v>0</v>
      </c>
      <c r="BG274" s="239">
        <f>IF(N274="zákl. přenesená",J274,0)</f>
        <v>0</v>
      </c>
      <c r="BH274" s="239">
        <f>IF(N274="sníž. přenesená",J274,0)</f>
        <v>0</v>
      </c>
      <c r="BI274" s="239">
        <f>IF(N274="nulová",J274,0)</f>
        <v>0</v>
      </c>
      <c r="BJ274" s="18" t="s">
        <v>83</v>
      </c>
      <c r="BK274" s="239">
        <f>ROUND(I274*H274,2)</f>
        <v>0</v>
      </c>
      <c r="BL274" s="18" t="s">
        <v>213</v>
      </c>
      <c r="BM274" s="238" t="s">
        <v>4740</v>
      </c>
    </row>
    <row r="275" s="13" customFormat="1">
      <c r="A275" s="13"/>
      <c r="B275" s="245"/>
      <c r="C275" s="246"/>
      <c r="D275" s="247" t="s">
        <v>218</v>
      </c>
      <c r="E275" s="248" t="s">
        <v>1</v>
      </c>
      <c r="F275" s="249" t="s">
        <v>4613</v>
      </c>
      <c r="G275" s="246"/>
      <c r="H275" s="248" t="s">
        <v>1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5" t="s">
        <v>218</v>
      </c>
      <c r="AU275" s="255" t="s">
        <v>85</v>
      </c>
      <c r="AV275" s="13" t="s">
        <v>83</v>
      </c>
      <c r="AW275" s="13" t="s">
        <v>32</v>
      </c>
      <c r="AX275" s="13" t="s">
        <v>76</v>
      </c>
      <c r="AY275" s="255" t="s">
        <v>205</v>
      </c>
    </row>
    <row r="276" s="13" customFormat="1">
      <c r="A276" s="13"/>
      <c r="B276" s="245"/>
      <c r="C276" s="246"/>
      <c r="D276" s="247" t="s">
        <v>218</v>
      </c>
      <c r="E276" s="248" t="s">
        <v>1</v>
      </c>
      <c r="F276" s="249" t="s">
        <v>3744</v>
      </c>
      <c r="G276" s="246"/>
      <c r="H276" s="248" t="s">
        <v>1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5" t="s">
        <v>218</v>
      </c>
      <c r="AU276" s="255" t="s">
        <v>85</v>
      </c>
      <c r="AV276" s="13" t="s">
        <v>83</v>
      </c>
      <c r="AW276" s="13" t="s">
        <v>32</v>
      </c>
      <c r="AX276" s="13" t="s">
        <v>76</v>
      </c>
      <c r="AY276" s="255" t="s">
        <v>205</v>
      </c>
    </row>
    <row r="277" s="13" customFormat="1">
      <c r="A277" s="13"/>
      <c r="B277" s="245"/>
      <c r="C277" s="246"/>
      <c r="D277" s="247" t="s">
        <v>218</v>
      </c>
      <c r="E277" s="248" t="s">
        <v>1</v>
      </c>
      <c r="F277" s="249" t="s">
        <v>222</v>
      </c>
      <c r="G277" s="246"/>
      <c r="H277" s="248" t="s">
        <v>1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5" t="s">
        <v>218</v>
      </c>
      <c r="AU277" s="255" t="s">
        <v>85</v>
      </c>
      <c r="AV277" s="13" t="s">
        <v>83</v>
      </c>
      <c r="AW277" s="13" t="s">
        <v>32</v>
      </c>
      <c r="AX277" s="13" t="s">
        <v>76</v>
      </c>
      <c r="AY277" s="255" t="s">
        <v>205</v>
      </c>
    </row>
    <row r="278" s="14" customFormat="1">
      <c r="A278" s="14"/>
      <c r="B278" s="256"/>
      <c r="C278" s="257"/>
      <c r="D278" s="247" t="s">
        <v>218</v>
      </c>
      <c r="E278" s="258" t="s">
        <v>1</v>
      </c>
      <c r="F278" s="259" t="s">
        <v>85</v>
      </c>
      <c r="G278" s="257"/>
      <c r="H278" s="260">
        <v>2</v>
      </c>
      <c r="I278" s="261"/>
      <c r="J278" s="257"/>
      <c r="K278" s="257"/>
      <c r="L278" s="262"/>
      <c r="M278" s="263"/>
      <c r="N278" s="264"/>
      <c r="O278" s="264"/>
      <c r="P278" s="264"/>
      <c r="Q278" s="264"/>
      <c r="R278" s="264"/>
      <c r="S278" s="264"/>
      <c r="T278" s="26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6" t="s">
        <v>218</v>
      </c>
      <c r="AU278" s="266" t="s">
        <v>85</v>
      </c>
      <c r="AV278" s="14" t="s">
        <v>85</v>
      </c>
      <c r="AW278" s="14" t="s">
        <v>32</v>
      </c>
      <c r="AX278" s="14" t="s">
        <v>76</v>
      </c>
      <c r="AY278" s="266" t="s">
        <v>205</v>
      </c>
    </row>
    <row r="279" s="15" customFormat="1">
      <c r="A279" s="15"/>
      <c r="B279" s="267"/>
      <c r="C279" s="268"/>
      <c r="D279" s="247" t="s">
        <v>218</v>
      </c>
      <c r="E279" s="269" t="s">
        <v>1</v>
      </c>
      <c r="F279" s="270" t="s">
        <v>229</v>
      </c>
      <c r="G279" s="268"/>
      <c r="H279" s="271">
        <v>2</v>
      </c>
      <c r="I279" s="272"/>
      <c r="J279" s="268"/>
      <c r="K279" s="268"/>
      <c r="L279" s="273"/>
      <c r="M279" s="274"/>
      <c r="N279" s="275"/>
      <c r="O279" s="275"/>
      <c r="P279" s="275"/>
      <c r="Q279" s="275"/>
      <c r="R279" s="275"/>
      <c r="S279" s="275"/>
      <c r="T279" s="276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7" t="s">
        <v>218</v>
      </c>
      <c r="AU279" s="277" t="s">
        <v>85</v>
      </c>
      <c r="AV279" s="15" t="s">
        <v>213</v>
      </c>
      <c r="AW279" s="15" t="s">
        <v>32</v>
      </c>
      <c r="AX279" s="15" t="s">
        <v>83</v>
      </c>
      <c r="AY279" s="277" t="s">
        <v>205</v>
      </c>
    </row>
    <row r="280" s="2" customFormat="1" ht="24.15" customHeight="1">
      <c r="A280" s="39"/>
      <c r="B280" s="40"/>
      <c r="C280" s="289" t="s">
        <v>572</v>
      </c>
      <c r="D280" s="289" t="s">
        <v>386</v>
      </c>
      <c r="E280" s="290" t="s">
        <v>4741</v>
      </c>
      <c r="F280" s="291" t="s">
        <v>4742</v>
      </c>
      <c r="G280" s="292" t="s">
        <v>547</v>
      </c>
      <c r="H280" s="293">
        <v>1</v>
      </c>
      <c r="I280" s="294"/>
      <c r="J280" s="295">
        <f>ROUND(I280*H280,2)</f>
        <v>0</v>
      </c>
      <c r="K280" s="291" t="s">
        <v>755</v>
      </c>
      <c r="L280" s="296"/>
      <c r="M280" s="297" t="s">
        <v>1</v>
      </c>
      <c r="N280" s="298" t="s">
        <v>41</v>
      </c>
      <c r="O280" s="92"/>
      <c r="P280" s="236">
        <f>O280*H280</f>
        <v>0</v>
      </c>
      <c r="Q280" s="236">
        <v>0.00089999999999999998</v>
      </c>
      <c r="R280" s="236">
        <f>Q280*H280</f>
        <v>0.00089999999999999998</v>
      </c>
      <c r="S280" s="236">
        <v>0</v>
      </c>
      <c r="T280" s="237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38" t="s">
        <v>276</v>
      </c>
      <c r="AT280" s="238" t="s">
        <v>386</v>
      </c>
      <c r="AU280" s="238" t="s">
        <v>85</v>
      </c>
      <c r="AY280" s="18" t="s">
        <v>205</v>
      </c>
      <c r="BE280" s="239">
        <f>IF(N280="základní",J280,0)</f>
        <v>0</v>
      </c>
      <c r="BF280" s="239">
        <f>IF(N280="snížená",J280,0)</f>
        <v>0</v>
      </c>
      <c r="BG280" s="239">
        <f>IF(N280="zákl. přenesená",J280,0)</f>
        <v>0</v>
      </c>
      <c r="BH280" s="239">
        <f>IF(N280="sníž. přenesená",J280,0)</f>
        <v>0</v>
      </c>
      <c r="BI280" s="239">
        <f>IF(N280="nulová",J280,0)</f>
        <v>0</v>
      </c>
      <c r="BJ280" s="18" t="s">
        <v>83</v>
      </c>
      <c r="BK280" s="239">
        <f>ROUND(I280*H280,2)</f>
        <v>0</v>
      </c>
      <c r="BL280" s="18" t="s">
        <v>213</v>
      </c>
      <c r="BM280" s="238" t="s">
        <v>4743</v>
      </c>
    </row>
    <row r="281" s="13" customFormat="1">
      <c r="A281" s="13"/>
      <c r="B281" s="245"/>
      <c r="C281" s="246"/>
      <c r="D281" s="247" t="s">
        <v>218</v>
      </c>
      <c r="E281" s="248" t="s">
        <v>1</v>
      </c>
      <c r="F281" s="249" t="s">
        <v>4613</v>
      </c>
      <c r="G281" s="246"/>
      <c r="H281" s="248" t="s">
        <v>1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5" t="s">
        <v>218</v>
      </c>
      <c r="AU281" s="255" t="s">
        <v>85</v>
      </c>
      <c r="AV281" s="13" t="s">
        <v>83</v>
      </c>
      <c r="AW281" s="13" t="s">
        <v>32</v>
      </c>
      <c r="AX281" s="13" t="s">
        <v>76</v>
      </c>
      <c r="AY281" s="255" t="s">
        <v>205</v>
      </c>
    </row>
    <row r="282" s="13" customFormat="1">
      <c r="A282" s="13"/>
      <c r="B282" s="245"/>
      <c r="C282" s="246"/>
      <c r="D282" s="247" t="s">
        <v>218</v>
      </c>
      <c r="E282" s="248" t="s">
        <v>1</v>
      </c>
      <c r="F282" s="249" t="s">
        <v>3744</v>
      </c>
      <c r="G282" s="246"/>
      <c r="H282" s="248" t="s">
        <v>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5" t="s">
        <v>218</v>
      </c>
      <c r="AU282" s="255" t="s">
        <v>85</v>
      </c>
      <c r="AV282" s="13" t="s">
        <v>83</v>
      </c>
      <c r="AW282" s="13" t="s">
        <v>32</v>
      </c>
      <c r="AX282" s="13" t="s">
        <v>76</v>
      </c>
      <c r="AY282" s="255" t="s">
        <v>205</v>
      </c>
    </row>
    <row r="283" s="13" customFormat="1">
      <c r="A283" s="13"/>
      <c r="B283" s="245"/>
      <c r="C283" s="246"/>
      <c r="D283" s="247" t="s">
        <v>218</v>
      </c>
      <c r="E283" s="248" t="s">
        <v>1</v>
      </c>
      <c r="F283" s="249" t="s">
        <v>222</v>
      </c>
      <c r="G283" s="246"/>
      <c r="H283" s="248" t="s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5" t="s">
        <v>218</v>
      </c>
      <c r="AU283" s="255" t="s">
        <v>85</v>
      </c>
      <c r="AV283" s="13" t="s">
        <v>83</v>
      </c>
      <c r="AW283" s="13" t="s">
        <v>32</v>
      </c>
      <c r="AX283" s="13" t="s">
        <v>76</v>
      </c>
      <c r="AY283" s="255" t="s">
        <v>205</v>
      </c>
    </row>
    <row r="284" s="14" customFormat="1">
      <c r="A284" s="14"/>
      <c r="B284" s="256"/>
      <c r="C284" s="257"/>
      <c r="D284" s="247" t="s">
        <v>218</v>
      </c>
      <c r="E284" s="258" t="s">
        <v>1</v>
      </c>
      <c r="F284" s="259" t="s">
        <v>83</v>
      </c>
      <c r="G284" s="257"/>
      <c r="H284" s="260">
        <v>1</v>
      </c>
      <c r="I284" s="261"/>
      <c r="J284" s="257"/>
      <c r="K284" s="257"/>
      <c r="L284" s="262"/>
      <c r="M284" s="263"/>
      <c r="N284" s="264"/>
      <c r="O284" s="264"/>
      <c r="P284" s="264"/>
      <c r="Q284" s="264"/>
      <c r="R284" s="264"/>
      <c r="S284" s="264"/>
      <c r="T284" s="26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6" t="s">
        <v>218</v>
      </c>
      <c r="AU284" s="266" t="s">
        <v>85</v>
      </c>
      <c r="AV284" s="14" t="s">
        <v>85</v>
      </c>
      <c r="AW284" s="14" t="s">
        <v>32</v>
      </c>
      <c r="AX284" s="14" t="s">
        <v>76</v>
      </c>
      <c r="AY284" s="266" t="s">
        <v>205</v>
      </c>
    </row>
    <row r="285" s="15" customFormat="1">
      <c r="A285" s="15"/>
      <c r="B285" s="267"/>
      <c r="C285" s="268"/>
      <c r="D285" s="247" t="s">
        <v>218</v>
      </c>
      <c r="E285" s="269" t="s">
        <v>1</v>
      </c>
      <c r="F285" s="270" t="s">
        <v>229</v>
      </c>
      <c r="G285" s="268"/>
      <c r="H285" s="271">
        <v>1</v>
      </c>
      <c r="I285" s="272"/>
      <c r="J285" s="268"/>
      <c r="K285" s="268"/>
      <c r="L285" s="273"/>
      <c r="M285" s="274"/>
      <c r="N285" s="275"/>
      <c r="O285" s="275"/>
      <c r="P285" s="275"/>
      <c r="Q285" s="275"/>
      <c r="R285" s="275"/>
      <c r="S285" s="275"/>
      <c r="T285" s="276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7" t="s">
        <v>218</v>
      </c>
      <c r="AU285" s="277" t="s">
        <v>85</v>
      </c>
      <c r="AV285" s="15" t="s">
        <v>213</v>
      </c>
      <c r="AW285" s="15" t="s">
        <v>32</v>
      </c>
      <c r="AX285" s="15" t="s">
        <v>83</v>
      </c>
      <c r="AY285" s="277" t="s">
        <v>205</v>
      </c>
    </row>
    <row r="286" s="2" customFormat="1" ht="24.15" customHeight="1">
      <c r="A286" s="39"/>
      <c r="B286" s="40"/>
      <c r="C286" s="289" t="s">
        <v>577</v>
      </c>
      <c r="D286" s="289" t="s">
        <v>386</v>
      </c>
      <c r="E286" s="290" t="s">
        <v>4744</v>
      </c>
      <c r="F286" s="291" t="s">
        <v>4745</v>
      </c>
      <c r="G286" s="292" t="s">
        <v>547</v>
      </c>
      <c r="H286" s="293">
        <v>1</v>
      </c>
      <c r="I286" s="294"/>
      <c r="J286" s="295">
        <f>ROUND(I286*H286,2)</f>
        <v>0</v>
      </c>
      <c r="K286" s="291" t="s">
        <v>755</v>
      </c>
      <c r="L286" s="296"/>
      <c r="M286" s="297" t="s">
        <v>1</v>
      </c>
      <c r="N286" s="298" t="s">
        <v>41</v>
      </c>
      <c r="O286" s="92"/>
      <c r="P286" s="236">
        <f>O286*H286</f>
        <v>0</v>
      </c>
      <c r="Q286" s="236">
        <v>0.0011000000000000001</v>
      </c>
      <c r="R286" s="236">
        <f>Q286*H286</f>
        <v>0.0011000000000000001</v>
      </c>
      <c r="S286" s="236">
        <v>0</v>
      </c>
      <c r="T286" s="237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8" t="s">
        <v>276</v>
      </c>
      <c r="AT286" s="238" t="s">
        <v>386</v>
      </c>
      <c r="AU286" s="238" t="s">
        <v>85</v>
      </c>
      <c r="AY286" s="18" t="s">
        <v>205</v>
      </c>
      <c r="BE286" s="239">
        <f>IF(N286="základní",J286,0)</f>
        <v>0</v>
      </c>
      <c r="BF286" s="239">
        <f>IF(N286="snížená",J286,0)</f>
        <v>0</v>
      </c>
      <c r="BG286" s="239">
        <f>IF(N286="zákl. přenesená",J286,0)</f>
        <v>0</v>
      </c>
      <c r="BH286" s="239">
        <f>IF(N286="sníž. přenesená",J286,0)</f>
        <v>0</v>
      </c>
      <c r="BI286" s="239">
        <f>IF(N286="nulová",J286,0)</f>
        <v>0</v>
      </c>
      <c r="BJ286" s="18" t="s">
        <v>83</v>
      </c>
      <c r="BK286" s="239">
        <f>ROUND(I286*H286,2)</f>
        <v>0</v>
      </c>
      <c r="BL286" s="18" t="s">
        <v>213</v>
      </c>
      <c r="BM286" s="238" t="s">
        <v>4746</v>
      </c>
    </row>
    <row r="287" s="13" customFormat="1">
      <c r="A287" s="13"/>
      <c r="B287" s="245"/>
      <c r="C287" s="246"/>
      <c r="D287" s="247" t="s">
        <v>218</v>
      </c>
      <c r="E287" s="248" t="s">
        <v>1</v>
      </c>
      <c r="F287" s="249" t="s">
        <v>4613</v>
      </c>
      <c r="G287" s="246"/>
      <c r="H287" s="248" t="s">
        <v>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5" t="s">
        <v>218</v>
      </c>
      <c r="AU287" s="255" t="s">
        <v>85</v>
      </c>
      <c r="AV287" s="13" t="s">
        <v>83</v>
      </c>
      <c r="AW287" s="13" t="s">
        <v>32</v>
      </c>
      <c r="AX287" s="13" t="s">
        <v>76</v>
      </c>
      <c r="AY287" s="255" t="s">
        <v>205</v>
      </c>
    </row>
    <row r="288" s="13" customFormat="1">
      <c r="A288" s="13"/>
      <c r="B288" s="245"/>
      <c r="C288" s="246"/>
      <c r="D288" s="247" t="s">
        <v>218</v>
      </c>
      <c r="E288" s="248" t="s">
        <v>1</v>
      </c>
      <c r="F288" s="249" t="s">
        <v>3744</v>
      </c>
      <c r="G288" s="246"/>
      <c r="H288" s="248" t="s">
        <v>1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5" t="s">
        <v>218</v>
      </c>
      <c r="AU288" s="255" t="s">
        <v>85</v>
      </c>
      <c r="AV288" s="13" t="s">
        <v>83</v>
      </c>
      <c r="AW288" s="13" t="s">
        <v>32</v>
      </c>
      <c r="AX288" s="13" t="s">
        <v>76</v>
      </c>
      <c r="AY288" s="255" t="s">
        <v>205</v>
      </c>
    </row>
    <row r="289" s="13" customFormat="1">
      <c r="A289" s="13"/>
      <c r="B289" s="245"/>
      <c r="C289" s="246"/>
      <c r="D289" s="247" t="s">
        <v>218</v>
      </c>
      <c r="E289" s="248" t="s">
        <v>1</v>
      </c>
      <c r="F289" s="249" t="s">
        <v>222</v>
      </c>
      <c r="G289" s="246"/>
      <c r="H289" s="248" t="s">
        <v>1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5" t="s">
        <v>218</v>
      </c>
      <c r="AU289" s="255" t="s">
        <v>85</v>
      </c>
      <c r="AV289" s="13" t="s">
        <v>83</v>
      </c>
      <c r="AW289" s="13" t="s">
        <v>32</v>
      </c>
      <c r="AX289" s="13" t="s">
        <v>76</v>
      </c>
      <c r="AY289" s="255" t="s">
        <v>205</v>
      </c>
    </row>
    <row r="290" s="14" customFormat="1">
      <c r="A290" s="14"/>
      <c r="B290" s="256"/>
      <c r="C290" s="257"/>
      <c r="D290" s="247" t="s">
        <v>218</v>
      </c>
      <c r="E290" s="258" t="s">
        <v>1</v>
      </c>
      <c r="F290" s="259" t="s">
        <v>83</v>
      </c>
      <c r="G290" s="257"/>
      <c r="H290" s="260">
        <v>1</v>
      </c>
      <c r="I290" s="261"/>
      <c r="J290" s="257"/>
      <c r="K290" s="257"/>
      <c r="L290" s="262"/>
      <c r="M290" s="263"/>
      <c r="N290" s="264"/>
      <c r="O290" s="264"/>
      <c r="P290" s="264"/>
      <c r="Q290" s="264"/>
      <c r="R290" s="264"/>
      <c r="S290" s="264"/>
      <c r="T290" s="26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6" t="s">
        <v>218</v>
      </c>
      <c r="AU290" s="266" t="s">
        <v>85</v>
      </c>
      <c r="AV290" s="14" t="s">
        <v>85</v>
      </c>
      <c r="AW290" s="14" t="s">
        <v>32</v>
      </c>
      <c r="AX290" s="14" t="s">
        <v>76</v>
      </c>
      <c r="AY290" s="266" t="s">
        <v>205</v>
      </c>
    </row>
    <row r="291" s="15" customFormat="1">
      <c r="A291" s="15"/>
      <c r="B291" s="267"/>
      <c r="C291" s="268"/>
      <c r="D291" s="247" t="s">
        <v>218</v>
      </c>
      <c r="E291" s="269" t="s">
        <v>1</v>
      </c>
      <c r="F291" s="270" t="s">
        <v>229</v>
      </c>
      <c r="G291" s="268"/>
      <c r="H291" s="271">
        <v>1</v>
      </c>
      <c r="I291" s="272"/>
      <c r="J291" s="268"/>
      <c r="K291" s="268"/>
      <c r="L291" s="273"/>
      <c r="M291" s="274"/>
      <c r="N291" s="275"/>
      <c r="O291" s="275"/>
      <c r="P291" s="275"/>
      <c r="Q291" s="275"/>
      <c r="R291" s="275"/>
      <c r="S291" s="275"/>
      <c r="T291" s="276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7" t="s">
        <v>218</v>
      </c>
      <c r="AU291" s="277" t="s">
        <v>85</v>
      </c>
      <c r="AV291" s="15" t="s">
        <v>213</v>
      </c>
      <c r="AW291" s="15" t="s">
        <v>32</v>
      </c>
      <c r="AX291" s="15" t="s">
        <v>83</v>
      </c>
      <c r="AY291" s="277" t="s">
        <v>205</v>
      </c>
    </row>
    <row r="292" s="2" customFormat="1" ht="37.8" customHeight="1">
      <c r="A292" s="39"/>
      <c r="B292" s="40"/>
      <c r="C292" s="227" t="s">
        <v>581</v>
      </c>
      <c r="D292" s="227" t="s">
        <v>208</v>
      </c>
      <c r="E292" s="228" t="s">
        <v>4747</v>
      </c>
      <c r="F292" s="229" t="s">
        <v>4748</v>
      </c>
      <c r="G292" s="230" t="s">
        <v>547</v>
      </c>
      <c r="H292" s="231">
        <v>2</v>
      </c>
      <c r="I292" s="232"/>
      <c r="J292" s="233">
        <f>ROUND(I292*H292,2)</f>
        <v>0</v>
      </c>
      <c r="K292" s="229" t="s">
        <v>212</v>
      </c>
      <c r="L292" s="45"/>
      <c r="M292" s="234" t="s">
        <v>1</v>
      </c>
      <c r="N292" s="235" t="s">
        <v>41</v>
      </c>
      <c r="O292" s="92"/>
      <c r="P292" s="236">
        <f>O292*H292</f>
        <v>0</v>
      </c>
      <c r="Q292" s="236">
        <v>0</v>
      </c>
      <c r="R292" s="236">
        <f>Q292*H292</f>
        <v>0</v>
      </c>
      <c r="S292" s="236">
        <v>0</v>
      </c>
      <c r="T292" s="237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8" t="s">
        <v>213</v>
      </c>
      <c r="AT292" s="238" t="s">
        <v>208</v>
      </c>
      <c r="AU292" s="238" t="s">
        <v>85</v>
      </c>
      <c r="AY292" s="18" t="s">
        <v>205</v>
      </c>
      <c r="BE292" s="239">
        <f>IF(N292="základní",J292,0)</f>
        <v>0</v>
      </c>
      <c r="BF292" s="239">
        <f>IF(N292="snížená",J292,0)</f>
        <v>0</v>
      </c>
      <c r="BG292" s="239">
        <f>IF(N292="zákl. přenesená",J292,0)</f>
        <v>0</v>
      </c>
      <c r="BH292" s="239">
        <f>IF(N292="sníž. přenesená",J292,0)</f>
        <v>0</v>
      </c>
      <c r="BI292" s="239">
        <f>IF(N292="nulová",J292,0)</f>
        <v>0</v>
      </c>
      <c r="BJ292" s="18" t="s">
        <v>83</v>
      </c>
      <c r="BK292" s="239">
        <f>ROUND(I292*H292,2)</f>
        <v>0</v>
      </c>
      <c r="BL292" s="18" t="s">
        <v>213</v>
      </c>
      <c r="BM292" s="238" t="s">
        <v>4749</v>
      </c>
    </row>
    <row r="293" s="2" customFormat="1">
      <c r="A293" s="39"/>
      <c r="B293" s="40"/>
      <c r="C293" s="41"/>
      <c r="D293" s="240" t="s">
        <v>216</v>
      </c>
      <c r="E293" s="41"/>
      <c r="F293" s="241" t="s">
        <v>4750</v>
      </c>
      <c r="G293" s="41"/>
      <c r="H293" s="41"/>
      <c r="I293" s="242"/>
      <c r="J293" s="41"/>
      <c r="K293" s="41"/>
      <c r="L293" s="45"/>
      <c r="M293" s="243"/>
      <c r="N293" s="244"/>
      <c r="O293" s="92"/>
      <c r="P293" s="92"/>
      <c r="Q293" s="92"/>
      <c r="R293" s="92"/>
      <c r="S293" s="92"/>
      <c r="T293" s="93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216</v>
      </c>
      <c r="AU293" s="18" t="s">
        <v>85</v>
      </c>
    </row>
    <row r="294" s="2" customFormat="1" ht="16.5" customHeight="1">
      <c r="A294" s="39"/>
      <c r="B294" s="40"/>
      <c r="C294" s="289" t="s">
        <v>585</v>
      </c>
      <c r="D294" s="289" t="s">
        <v>386</v>
      </c>
      <c r="E294" s="290" t="s">
        <v>4751</v>
      </c>
      <c r="F294" s="291" t="s">
        <v>4752</v>
      </c>
      <c r="G294" s="292" t="s">
        <v>547</v>
      </c>
      <c r="H294" s="293">
        <v>2</v>
      </c>
      <c r="I294" s="294"/>
      <c r="J294" s="295">
        <f>ROUND(I294*H294,2)</f>
        <v>0</v>
      </c>
      <c r="K294" s="291" t="s">
        <v>755</v>
      </c>
      <c r="L294" s="296"/>
      <c r="M294" s="297" t="s">
        <v>1</v>
      </c>
      <c r="N294" s="298" t="s">
        <v>41</v>
      </c>
      <c r="O294" s="92"/>
      <c r="P294" s="236">
        <f>O294*H294</f>
        <v>0</v>
      </c>
      <c r="Q294" s="236">
        <v>0.00040000000000000002</v>
      </c>
      <c r="R294" s="236">
        <f>Q294*H294</f>
        <v>0.00080000000000000004</v>
      </c>
      <c r="S294" s="236">
        <v>0</v>
      </c>
      <c r="T294" s="237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8" t="s">
        <v>276</v>
      </c>
      <c r="AT294" s="238" t="s">
        <v>386</v>
      </c>
      <c r="AU294" s="238" t="s">
        <v>85</v>
      </c>
      <c r="AY294" s="18" t="s">
        <v>205</v>
      </c>
      <c r="BE294" s="239">
        <f>IF(N294="základní",J294,0)</f>
        <v>0</v>
      </c>
      <c r="BF294" s="239">
        <f>IF(N294="snížená",J294,0)</f>
        <v>0</v>
      </c>
      <c r="BG294" s="239">
        <f>IF(N294="zákl. přenesená",J294,0)</f>
        <v>0</v>
      </c>
      <c r="BH294" s="239">
        <f>IF(N294="sníž. přenesená",J294,0)</f>
        <v>0</v>
      </c>
      <c r="BI294" s="239">
        <f>IF(N294="nulová",J294,0)</f>
        <v>0</v>
      </c>
      <c r="BJ294" s="18" t="s">
        <v>83</v>
      </c>
      <c r="BK294" s="239">
        <f>ROUND(I294*H294,2)</f>
        <v>0</v>
      </c>
      <c r="BL294" s="18" t="s">
        <v>213</v>
      </c>
      <c r="BM294" s="238" t="s">
        <v>4753</v>
      </c>
    </row>
    <row r="295" s="13" customFormat="1">
      <c r="A295" s="13"/>
      <c r="B295" s="245"/>
      <c r="C295" s="246"/>
      <c r="D295" s="247" t="s">
        <v>218</v>
      </c>
      <c r="E295" s="248" t="s">
        <v>1</v>
      </c>
      <c r="F295" s="249" t="s">
        <v>4613</v>
      </c>
      <c r="G295" s="246"/>
      <c r="H295" s="248" t="s">
        <v>1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5" t="s">
        <v>218</v>
      </c>
      <c r="AU295" s="255" t="s">
        <v>85</v>
      </c>
      <c r="AV295" s="13" t="s">
        <v>83</v>
      </c>
      <c r="AW295" s="13" t="s">
        <v>32</v>
      </c>
      <c r="AX295" s="13" t="s">
        <v>76</v>
      </c>
      <c r="AY295" s="255" t="s">
        <v>205</v>
      </c>
    </row>
    <row r="296" s="13" customFormat="1">
      <c r="A296" s="13"/>
      <c r="B296" s="245"/>
      <c r="C296" s="246"/>
      <c r="D296" s="247" t="s">
        <v>218</v>
      </c>
      <c r="E296" s="248" t="s">
        <v>1</v>
      </c>
      <c r="F296" s="249" t="s">
        <v>3744</v>
      </c>
      <c r="G296" s="246"/>
      <c r="H296" s="248" t="s">
        <v>1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5" t="s">
        <v>218</v>
      </c>
      <c r="AU296" s="255" t="s">
        <v>85</v>
      </c>
      <c r="AV296" s="13" t="s">
        <v>83</v>
      </c>
      <c r="AW296" s="13" t="s">
        <v>32</v>
      </c>
      <c r="AX296" s="13" t="s">
        <v>76</v>
      </c>
      <c r="AY296" s="255" t="s">
        <v>205</v>
      </c>
    </row>
    <row r="297" s="13" customFormat="1">
      <c r="A297" s="13"/>
      <c r="B297" s="245"/>
      <c r="C297" s="246"/>
      <c r="D297" s="247" t="s">
        <v>218</v>
      </c>
      <c r="E297" s="248" t="s">
        <v>1</v>
      </c>
      <c r="F297" s="249" t="s">
        <v>222</v>
      </c>
      <c r="G297" s="246"/>
      <c r="H297" s="248" t="s">
        <v>1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5" t="s">
        <v>218</v>
      </c>
      <c r="AU297" s="255" t="s">
        <v>85</v>
      </c>
      <c r="AV297" s="13" t="s">
        <v>83</v>
      </c>
      <c r="AW297" s="13" t="s">
        <v>32</v>
      </c>
      <c r="AX297" s="13" t="s">
        <v>76</v>
      </c>
      <c r="AY297" s="255" t="s">
        <v>205</v>
      </c>
    </row>
    <row r="298" s="14" customFormat="1">
      <c r="A298" s="14"/>
      <c r="B298" s="256"/>
      <c r="C298" s="257"/>
      <c r="D298" s="247" t="s">
        <v>218</v>
      </c>
      <c r="E298" s="258" t="s">
        <v>1</v>
      </c>
      <c r="F298" s="259" t="s">
        <v>85</v>
      </c>
      <c r="G298" s="257"/>
      <c r="H298" s="260">
        <v>2</v>
      </c>
      <c r="I298" s="261"/>
      <c r="J298" s="257"/>
      <c r="K298" s="257"/>
      <c r="L298" s="262"/>
      <c r="M298" s="263"/>
      <c r="N298" s="264"/>
      <c r="O298" s="264"/>
      <c r="P298" s="264"/>
      <c r="Q298" s="264"/>
      <c r="R298" s="264"/>
      <c r="S298" s="264"/>
      <c r="T298" s="26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6" t="s">
        <v>218</v>
      </c>
      <c r="AU298" s="266" t="s">
        <v>85</v>
      </c>
      <c r="AV298" s="14" t="s">
        <v>85</v>
      </c>
      <c r="AW298" s="14" t="s">
        <v>32</v>
      </c>
      <c r="AX298" s="14" t="s">
        <v>76</v>
      </c>
      <c r="AY298" s="266" t="s">
        <v>205</v>
      </c>
    </row>
    <row r="299" s="15" customFormat="1">
      <c r="A299" s="15"/>
      <c r="B299" s="267"/>
      <c r="C299" s="268"/>
      <c r="D299" s="247" t="s">
        <v>218</v>
      </c>
      <c r="E299" s="269" t="s">
        <v>1</v>
      </c>
      <c r="F299" s="270" t="s">
        <v>229</v>
      </c>
      <c r="G299" s="268"/>
      <c r="H299" s="271">
        <v>2</v>
      </c>
      <c r="I299" s="272"/>
      <c r="J299" s="268"/>
      <c r="K299" s="268"/>
      <c r="L299" s="273"/>
      <c r="M299" s="274"/>
      <c r="N299" s="275"/>
      <c r="O299" s="275"/>
      <c r="P299" s="275"/>
      <c r="Q299" s="275"/>
      <c r="R299" s="275"/>
      <c r="S299" s="275"/>
      <c r="T299" s="276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7" t="s">
        <v>218</v>
      </c>
      <c r="AU299" s="277" t="s">
        <v>85</v>
      </c>
      <c r="AV299" s="15" t="s">
        <v>213</v>
      </c>
      <c r="AW299" s="15" t="s">
        <v>32</v>
      </c>
      <c r="AX299" s="15" t="s">
        <v>83</v>
      </c>
      <c r="AY299" s="277" t="s">
        <v>205</v>
      </c>
    </row>
    <row r="300" s="2" customFormat="1" ht="33" customHeight="1">
      <c r="A300" s="39"/>
      <c r="B300" s="40"/>
      <c r="C300" s="227" t="s">
        <v>590</v>
      </c>
      <c r="D300" s="227" t="s">
        <v>208</v>
      </c>
      <c r="E300" s="228" t="s">
        <v>4754</v>
      </c>
      <c r="F300" s="229" t="s">
        <v>4755</v>
      </c>
      <c r="G300" s="230" t="s">
        <v>255</v>
      </c>
      <c r="H300" s="231">
        <v>31</v>
      </c>
      <c r="I300" s="232"/>
      <c r="J300" s="233">
        <f>ROUND(I300*H300,2)</f>
        <v>0</v>
      </c>
      <c r="K300" s="229" t="s">
        <v>212</v>
      </c>
      <c r="L300" s="45"/>
      <c r="M300" s="234" t="s">
        <v>1</v>
      </c>
      <c r="N300" s="235" t="s">
        <v>41</v>
      </c>
      <c r="O300" s="92"/>
      <c r="P300" s="236">
        <f>O300*H300</f>
        <v>0</v>
      </c>
      <c r="Q300" s="236">
        <v>0</v>
      </c>
      <c r="R300" s="236">
        <f>Q300*H300</f>
        <v>0</v>
      </c>
      <c r="S300" s="236">
        <v>0</v>
      </c>
      <c r="T300" s="237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8" t="s">
        <v>213</v>
      </c>
      <c r="AT300" s="238" t="s">
        <v>208</v>
      </c>
      <c r="AU300" s="238" t="s">
        <v>85</v>
      </c>
      <c r="AY300" s="18" t="s">
        <v>205</v>
      </c>
      <c r="BE300" s="239">
        <f>IF(N300="základní",J300,0)</f>
        <v>0</v>
      </c>
      <c r="BF300" s="239">
        <f>IF(N300="snížená",J300,0)</f>
        <v>0</v>
      </c>
      <c r="BG300" s="239">
        <f>IF(N300="zákl. přenesená",J300,0)</f>
        <v>0</v>
      </c>
      <c r="BH300" s="239">
        <f>IF(N300="sníž. přenesená",J300,0)</f>
        <v>0</v>
      </c>
      <c r="BI300" s="239">
        <f>IF(N300="nulová",J300,0)</f>
        <v>0</v>
      </c>
      <c r="BJ300" s="18" t="s">
        <v>83</v>
      </c>
      <c r="BK300" s="239">
        <f>ROUND(I300*H300,2)</f>
        <v>0</v>
      </c>
      <c r="BL300" s="18" t="s">
        <v>213</v>
      </c>
      <c r="BM300" s="238" t="s">
        <v>4756</v>
      </c>
    </row>
    <row r="301" s="2" customFormat="1">
      <c r="A301" s="39"/>
      <c r="B301" s="40"/>
      <c r="C301" s="41"/>
      <c r="D301" s="240" t="s">
        <v>216</v>
      </c>
      <c r="E301" s="41"/>
      <c r="F301" s="241" t="s">
        <v>4757</v>
      </c>
      <c r="G301" s="41"/>
      <c r="H301" s="41"/>
      <c r="I301" s="242"/>
      <c r="J301" s="41"/>
      <c r="K301" s="41"/>
      <c r="L301" s="45"/>
      <c r="M301" s="243"/>
      <c r="N301" s="244"/>
      <c r="O301" s="92"/>
      <c r="P301" s="92"/>
      <c r="Q301" s="92"/>
      <c r="R301" s="92"/>
      <c r="S301" s="92"/>
      <c r="T301" s="93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216</v>
      </c>
      <c r="AU301" s="18" t="s">
        <v>85</v>
      </c>
    </row>
    <row r="302" s="2" customFormat="1" ht="24.15" customHeight="1">
      <c r="A302" s="39"/>
      <c r="B302" s="40"/>
      <c r="C302" s="289" t="s">
        <v>593</v>
      </c>
      <c r="D302" s="289" t="s">
        <v>386</v>
      </c>
      <c r="E302" s="290" t="s">
        <v>4758</v>
      </c>
      <c r="F302" s="291" t="s">
        <v>4759</v>
      </c>
      <c r="G302" s="292" t="s">
        <v>547</v>
      </c>
      <c r="H302" s="293">
        <v>1.8</v>
      </c>
      <c r="I302" s="294"/>
      <c r="J302" s="295">
        <f>ROUND(I302*H302,2)</f>
        <v>0</v>
      </c>
      <c r="K302" s="291" t="s">
        <v>212</v>
      </c>
      <c r="L302" s="296"/>
      <c r="M302" s="297" t="s">
        <v>1</v>
      </c>
      <c r="N302" s="298" t="s">
        <v>41</v>
      </c>
      <c r="O302" s="92"/>
      <c r="P302" s="236">
        <f>O302*H302</f>
        <v>0</v>
      </c>
      <c r="Q302" s="236">
        <v>0.0099000000000000008</v>
      </c>
      <c r="R302" s="236">
        <f>Q302*H302</f>
        <v>0.017820000000000003</v>
      </c>
      <c r="S302" s="236">
        <v>0</v>
      </c>
      <c r="T302" s="237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8" t="s">
        <v>276</v>
      </c>
      <c r="AT302" s="238" t="s">
        <v>386</v>
      </c>
      <c r="AU302" s="238" t="s">
        <v>85</v>
      </c>
      <c r="AY302" s="18" t="s">
        <v>205</v>
      </c>
      <c r="BE302" s="239">
        <f>IF(N302="základní",J302,0)</f>
        <v>0</v>
      </c>
      <c r="BF302" s="239">
        <f>IF(N302="snížená",J302,0)</f>
        <v>0</v>
      </c>
      <c r="BG302" s="239">
        <f>IF(N302="zákl. přenesená",J302,0)</f>
        <v>0</v>
      </c>
      <c r="BH302" s="239">
        <f>IF(N302="sníž. přenesená",J302,0)</f>
        <v>0</v>
      </c>
      <c r="BI302" s="239">
        <f>IF(N302="nulová",J302,0)</f>
        <v>0</v>
      </c>
      <c r="BJ302" s="18" t="s">
        <v>83</v>
      </c>
      <c r="BK302" s="239">
        <f>ROUND(I302*H302,2)</f>
        <v>0</v>
      </c>
      <c r="BL302" s="18" t="s">
        <v>213</v>
      </c>
      <c r="BM302" s="238" t="s">
        <v>4760</v>
      </c>
    </row>
    <row r="303" s="13" customFormat="1">
      <c r="A303" s="13"/>
      <c r="B303" s="245"/>
      <c r="C303" s="246"/>
      <c r="D303" s="247" t="s">
        <v>218</v>
      </c>
      <c r="E303" s="248" t="s">
        <v>1</v>
      </c>
      <c r="F303" s="249" t="s">
        <v>4613</v>
      </c>
      <c r="G303" s="246"/>
      <c r="H303" s="248" t="s">
        <v>1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5" t="s">
        <v>218</v>
      </c>
      <c r="AU303" s="255" t="s">
        <v>85</v>
      </c>
      <c r="AV303" s="13" t="s">
        <v>83</v>
      </c>
      <c r="AW303" s="13" t="s">
        <v>32</v>
      </c>
      <c r="AX303" s="13" t="s">
        <v>76</v>
      </c>
      <c r="AY303" s="255" t="s">
        <v>205</v>
      </c>
    </row>
    <row r="304" s="13" customFormat="1">
      <c r="A304" s="13"/>
      <c r="B304" s="245"/>
      <c r="C304" s="246"/>
      <c r="D304" s="247" t="s">
        <v>218</v>
      </c>
      <c r="E304" s="248" t="s">
        <v>1</v>
      </c>
      <c r="F304" s="249" t="s">
        <v>3744</v>
      </c>
      <c r="G304" s="246"/>
      <c r="H304" s="248" t="s">
        <v>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5" t="s">
        <v>218</v>
      </c>
      <c r="AU304" s="255" t="s">
        <v>85</v>
      </c>
      <c r="AV304" s="13" t="s">
        <v>83</v>
      </c>
      <c r="AW304" s="13" t="s">
        <v>32</v>
      </c>
      <c r="AX304" s="13" t="s">
        <v>76</v>
      </c>
      <c r="AY304" s="255" t="s">
        <v>205</v>
      </c>
    </row>
    <row r="305" s="13" customFormat="1">
      <c r="A305" s="13"/>
      <c r="B305" s="245"/>
      <c r="C305" s="246"/>
      <c r="D305" s="247" t="s">
        <v>218</v>
      </c>
      <c r="E305" s="248" t="s">
        <v>1</v>
      </c>
      <c r="F305" s="249" t="s">
        <v>4659</v>
      </c>
      <c r="G305" s="246"/>
      <c r="H305" s="248" t="s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5" t="s">
        <v>218</v>
      </c>
      <c r="AU305" s="255" t="s">
        <v>85</v>
      </c>
      <c r="AV305" s="13" t="s">
        <v>83</v>
      </c>
      <c r="AW305" s="13" t="s">
        <v>32</v>
      </c>
      <c r="AX305" s="13" t="s">
        <v>76</v>
      </c>
      <c r="AY305" s="255" t="s">
        <v>205</v>
      </c>
    </row>
    <row r="306" s="13" customFormat="1">
      <c r="A306" s="13"/>
      <c r="B306" s="245"/>
      <c r="C306" s="246"/>
      <c r="D306" s="247" t="s">
        <v>218</v>
      </c>
      <c r="E306" s="248" t="s">
        <v>1</v>
      </c>
      <c r="F306" s="249" t="s">
        <v>222</v>
      </c>
      <c r="G306" s="246"/>
      <c r="H306" s="248" t="s">
        <v>1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5" t="s">
        <v>218</v>
      </c>
      <c r="AU306" s="255" t="s">
        <v>85</v>
      </c>
      <c r="AV306" s="13" t="s">
        <v>83</v>
      </c>
      <c r="AW306" s="13" t="s">
        <v>32</v>
      </c>
      <c r="AX306" s="13" t="s">
        <v>76</v>
      </c>
      <c r="AY306" s="255" t="s">
        <v>205</v>
      </c>
    </row>
    <row r="307" s="14" customFormat="1">
      <c r="A307" s="14"/>
      <c r="B307" s="256"/>
      <c r="C307" s="257"/>
      <c r="D307" s="247" t="s">
        <v>218</v>
      </c>
      <c r="E307" s="258" t="s">
        <v>1</v>
      </c>
      <c r="F307" s="259" t="s">
        <v>4761</v>
      </c>
      <c r="G307" s="257"/>
      <c r="H307" s="260">
        <v>15</v>
      </c>
      <c r="I307" s="261"/>
      <c r="J307" s="257"/>
      <c r="K307" s="257"/>
      <c r="L307" s="262"/>
      <c r="M307" s="263"/>
      <c r="N307" s="264"/>
      <c r="O307" s="264"/>
      <c r="P307" s="264"/>
      <c r="Q307" s="264"/>
      <c r="R307" s="264"/>
      <c r="S307" s="264"/>
      <c r="T307" s="26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66" t="s">
        <v>218</v>
      </c>
      <c r="AU307" s="266" t="s">
        <v>85</v>
      </c>
      <c r="AV307" s="14" t="s">
        <v>85</v>
      </c>
      <c r="AW307" s="14" t="s">
        <v>32</v>
      </c>
      <c r="AX307" s="14" t="s">
        <v>76</v>
      </c>
      <c r="AY307" s="266" t="s">
        <v>205</v>
      </c>
    </row>
    <row r="308" s="15" customFormat="1">
      <c r="A308" s="15"/>
      <c r="B308" s="267"/>
      <c r="C308" s="268"/>
      <c r="D308" s="247" t="s">
        <v>218</v>
      </c>
      <c r="E308" s="269" t="s">
        <v>1</v>
      </c>
      <c r="F308" s="270" t="s">
        <v>229</v>
      </c>
      <c r="G308" s="268"/>
      <c r="H308" s="271">
        <v>15</v>
      </c>
      <c r="I308" s="272"/>
      <c r="J308" s="268"/>
      <c r="K308" s="268"/>
      <c r="L308" s="273"/>
      <c r="M308" s="274"/>
      <c r="N308" s="275"/>
      <c r="O308" s="275"/>
      <c r="P308" s="275"/>
      <c r="Q308" s="275"/>
      <c r="R308" s="275"/>
      <c r="S308" s="275"/>
      <c r="T308" s="276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7" t="s">
        <v>218</v>
      </c>
      <c r="AU308" s="277" t="s">
        <v>85</v>
      </c>
      <c r="AV308" s="15" t="s">
        <v>213</v>
      </c>
      <c r="AW308" s="15" t="s">
        <v>32</v>
      </c>
      <c r="AX308" s="15" t="s">
        <v>83</v>
      </c>
      <c r="AY308" s="277" t="s">
        <v>205</v>
      </c>
    </row>
    <row r="309" s="14" customFormat="1">
      <c r="A309" s="14"/>
      <c r="B309" s="256"/>
      <c r="C309" s="257"/>
      <c r="D309" s="247" t="s">
        <v>218</v>
      </c>
      <c r="E309" s="257"/>
      <c r="F309" s="259" t="s">
        <v>4762</v>
      </c>
      <c r="G309" s="257"/>
      <c r="H309" s="260">
        <v>1.8</v>
      </c>
      <c r="I309" s="261"/>
      <c r="J309" s="257"/>
      <c r="K309" s="257"/>
      <c r="L309" s="262"/>
      <c r="M309" s="263"/>
      <c r="N309" s="264"/>
      <c r="O309" s="264"/>
      <c r="P309" s="264"/>
      <c r="Q309" s="264"/>
      <c r="R309" s="264"/>
      <c r="S309" s="264"/>
      <c r="T309" s="26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66" t="s">
        <v>218</v>
      </c>
      <c r="AU309" s="266" t="s">
        <v>85</v>
      </c>
      <c r="AV309" s="14" t="s">
        <v>85</v>
      </c>
      <c r="AW309" s="14" t="s">
        <v>4</v>
      </c>
      <c r="AX309" s="14" t="s">
        <v>83</v>
      </c>
      <c r="AY309" s="266" t="s">
        <v>205</v>
      </c>
    </row>
    <row r="310" s="2" customFormat="1" ht="24.15" customHeight="1">
      <c r="A310" s="39"/>
      <c r="B310" s="40"/>
      <c r="C310" s="289" t="s">
        <v>600</v>
      </c>
      <c r="D310" s="289" t="s">
        <v>386</v>
      </c>
      <c r="E310" s="290" t="s">
        <v>4763</v>
      </c>
      <c r="F310" s="291" t="s">
        <v>4764</v>
      </c>
      <c r="G310" s="292" t="s">
        <v>547</v>
      </c>
      <c r="H310" s="293">
        <v>1.9199999999999999</v>
      </c>
      <c r="I310" s="294"/>
      <c r="J310" s="295">
        <f>ROUND(I310*H310,2)</f>
        <v>0</v>
      </c>
      <c r="K310" s="291" t="s">
        <v>212</v>
      </c>
      <c r="L310" s="296"/>
      <c r="M310" s="297" t="s">
        <v>1</v>
      </c>
      <c r="N310" s="298" t="s">
        <v>41</v>
      </c>
      <c r="O310" s="92"/>
      <c r="P310" s="236">
        <f>O310*H310</f>
        <v>0</v>
      </c>
      <c r="Q310" s="236">
        <v>0.0077000000000000002</v>
      </c>
      <c r="R310" s="236">
        <f>Q310*H310</f>
        <v>0.014784</v>
      </c>
      <c r="S310" s="236">
        <v>0</v>
      </c>
      <c r="T310" s="237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38" t="s">
        <v>276</v>
      </c>
      <c r="AT310" s="238" t="s">
        <v>386</v>
      </c>
      <c r="AU310" s="238" t="s">
        <v>85</v>
      </c>
      <c r="AY310" s="18" t="s">
        <v>205</v>
      </c>
      <c r="BE310" s="239">
        <f>IF(N310="základní",J310,0)</f>
        <v>0</v>
      </c>
      <c r="BF310" s="239">
        <f>IF(N310="snížená",J310,0)</f>
        <v>0</v>
      </c>
      <c r="BG310" s="239">
        <f>IF(N310="zákl. přenesená",J310,0)</f>
        <v>0</v>
      </c>
      <c r="BH310" s="239">
        <f>IF(N310="sníž. přenesená",J310,0)</f>
        <v>0</v>
      </c>
      <c r="BI310" s="239">
        <f>IF(N310="nulová",J310,0)</f>
        <v>0</v>
      </c>
      <c r="BJ310" s="18" t="s">
        <v>83</v>
      </c>
      <c r="BK310" s="239">
        <f>ROUND(I310*H310,2)</f>
        <v>0</v>
      </c>
      <c r="BL310" s="18" t="s">
        <v>213</v>
      </c>
      <c r="BM310" s="238" t="s">
        <v>4765</v>
      </c>
    </row>
    <row r="311" s="13" customFormat="1">
      <c r="A311" s="13"/>
      <c r="B311" s="245"/>
      <c r="C311" s="246"/>
      <c r="D311" s="247" t="s">
        <v>218</v>
      </c>
      <c r="E311" s="248" t="s">
        <v>1</v>
      </c>
      <c r="F311" s="249" t="s">
        <v>4613</v>
      </c>
      <c r="G311" s="246"/>
      <c r="H311" s="248" t="s">
        <v>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5" t="s">
        <v>218</v>
      </c>
      <c r="AU311" s="255" t="s">
        <v>85</v>
      </c>
      <c r="AV311" s="13" t="s">
        <v>83</v>
      </c>
      <c r="AW311" s="13" t="s">
        <v>32</v>
      </c>
      <c r="AX311" s="13" t="s">
        <v>76</v>
      </c>
      <c r="AY311" s="255" t="s">
        <v>205</v>
      </c>
    </row>
    <row r="312" s="13" customFormat="1">
      <c r="A312" s="13"/>
      <c r="B312" s="245"/>
      <c r="C312" s="246"/>
      <c r="D312" s="247" t="s">
        <v>218</v>
      </c>
      <c r="E312" s="248" t="s">
        <v>1</v>
      </c>
      <c r="F312" s="249" t="s">
        <v>3744</v>
      </c>
      <c r="G312" s="246"/>
      <c r="H312" s="248" t="s">
        <v>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5" t="s">
        <v>218</v>
      </c>
      <c r="AU312" s="255" t="s">
        <v>85</v>
      </c>
      <c r="AV312" s="13" t="s">
        <v>83</v>
      </c>
      <c r="AW312" s="13" t="s">
        <v>32</v>
      </c>
      <c r="AX312" s="13" t="s">
        <v>76</v>
      </c>
      <c r="AY312" s="255" t="s">
        <v>205</v>
      </c>
    </row>
    <row r="313" s="13" customFormat="1">
      <c r="A313" s="13"/>
      <c r="B313" s="245"/>
      <c r="C313" s="246"/>
      <c r="D313" s="247" t="s">
        <v>218</v>
      </c>
      <c r="E313" s="248" t="s">
        <v>1</v>
      </c>
      <c r="F313" s="249" t="s">
        <v>4659</v>
      </c>
      <c r="G313" s="246"/>
      <c r="H313" s="248" t="s">
        <v>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5" t="s">
        <v>218</v>
      </c>
      <c r="AU313" s="255" t="s">
        <v>85</v>
      </c>
      <c r="AV313" s="13" t="s">
        <v>83</v>
      </c>
      <c r="AW313" s="13" t="s">
        <v>32</v>
      </c>
      <c r="AX313" s="13" t="s">
        <v>76</v>
      </c>
      <c r="AY313" s="255" t="s">
        <v>205</v>
      </c>
    </row>
    <row r="314" s="13" customFormat="1">
      <c r="A314" s="13"/>
      <c r="B314" s="245"/>
      <c r="C314" s="246"/>
      <c r="D314" s="247" t="s">
        <v>218</v>
      </c>
      <c r="E314" s="248" t="s">
        <v>1</v>
      </c>
      <c r="F314" s="249" t="s">
        <v>222</v>
      </c>
      <c r="G314" s="246"/>
      <c r="H314" s="248" t="s">
        <v>1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5" t="s">
        <v>218</v>
      </c>
      <c r="AU314" s="255" t="s">
        <v>85</v>
      </c>
      <c r="AV314" s="13" t="s">
        <v>83</v>
      </c>
      <c r="AW314" s="13" t="s">
        <v>32</v>
      </c>
      <c r="AX314" s="13" t="s">
        <v>76</v>
      </c>
      <c r="AY314" s="255" t="s">
        <v>205</v>
      </c>
    </row>
    <row r="315" s="14" customFormat="1">
      <c r="A315" s="14"/>
      <c r="B315" s="256"/>
      <c r="C315" s="257"/>
      <c r="D315" s="247" t="s">
        <v>218</v>
      </c>
      <c r="E315" s="258" t="s">
        <v>1</v>
      </c>
      <c r="F315" s="259" t="s">
        <v>4766</v>
      </c>
      <c r="G315" s="257"/>
      <c r="H315" s="260">
        <v>16</v>
      </c>
      <c r="I315" s="261"/>
      <c r="J315" s="257"/>
      <c r="K315" s="257"/>
      <c r="L315" s="262"/>
      <c r="M315" s="263"/>
      <c r="N315" s="264"/>
      <c r="O315" s="264"/>
      <c r="P315" s="264"/>
      <c r="Q315" s="264"/>
      <c r="R315" s="264"/>
      <c r="S315" s="264"/>
      <c r="T315" s="26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6" t="s">
        <v>218</v>
      </c>
      <c r="AU315" s="266" t="s">
        <v>85</v>
      </c>
      <c r="AV315" s="14" t="s">
        <v>85</v>
      </c>
      <c r="AW315" s="14" t="s">
        <v>32</v>
      </c>
      <c r="AX315" s="14" t="s">
        <v>76</v>
      </c>
      <c r="AY315" s="266" t="s">
        <v>205</v>
      </c>
    </row>
    <row r="316" s="15" customFormat="1">
      <c r="A316" s="15"/>
      <c r="B316" s="267"/>
      <c r="C316" s="268"/>
      <c r="D316" s="247" t="s">
        <v>218</v>
      </c>
      <c r="E316" s="269" t="s">
        <v>1</v>
      </c>
      <c r="F316" s="270" t="s">
        <v>229</v>
      </c>
      <c r="G316" s="268"/>
      <c r="H316" s="271">
        <v>16</v>
      </c>
      <c r="I316" s="272"/>
      <c r="J316" s="268"/>
      <c r="K316" s="268"/>
      <c r="L316" s="273"/>
      <c r="M316" s="274"/>
      <c r="N316" s="275"/>
      <c r="O316" s="275"/>
      <c r="P316" s="275"/>
      <c r="Q316" s="275"/>
      <c r="R316" s="275"/>
      <c r="S316" s="275"/>
      <c r="T316" s="276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7" t="s">
        <v>218</v>
      </c>
      <c r="AU316" s="277" t="s">
        <v>85</v>
      </c>
      <c r="AV316" s="15" t="s">
        <v>213</v>
      </c>
      <c r="AW316" s="15" t="s">
        <v>32</v>
      </c>
      <c r="AX316" s="15" t="s">
        <v>83</v>
      </c>
      <c r="AY316" s="277" t="s">
        <v>205</v>
      </c>
    </row>
    <row r="317" s="14" customFormat="1">
      <c r="A317" s="14"/>
      <c r="B317" s="256"/>
      <c r="C317" s="257"/>
      <c r="D317" s="247" t="s">
        <v>218</v>
      </c>
      <c r="E317" s="257"/>
      <c r="F317" s="259" t="s">
        <v>4767</v>
      </c>
      <c r="G317" s="257"/>
      <c r="H317" s="260">
        <v>1.9199999999999999</v>
      </c>
      <c r="I317" s="261"/>
      <c r="J317" s="257"/>
      <c r="K317" s="257"/>
      <c r="L317" s="262"/>
      <c r="M317" s="263"/>
      <c r="N317" s="264"/>
      <c r="O317" s="264"/>
      <c r="P317" s="264"/>
      <c r="Q317" s="264"/>
      <c r="R317" s="264"/>
      <c r="S317" s="264"/>
      <c r="T317" s="26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6" t="s">
        <v>218</v>
      </c>
      <c r="AU317" s="266" t="s">
        <v>85</v>
      </c>
      <c r="AV317" s="14" t="s">
        <v>85</v>
      </c>
      <c r="AW317" s="14" t="s">
        <v>4</v>
      </c>
      <c r="AX317" s="14" t="s">
        <v>83</v>
      </c>
      <c r="AY317" s="266" t="s">
        <v>205</v>
      </c>
    </row>
    <row r="318" s="2" customFormat="1" ht="33" customHeight="1">
      <c r="A318" s="39"/>
      <c r="B318" s="40"/>
      <c r="C318" s="227" t="s">
        <v>611</v>
      </c>
      <c r="D318" s="227" t="s">
        <v>208</v>
      </c>
      <c r="E318" s="228" t="s">
        <v>4768</v>
      </c>
      <c r="F318" s="229" t="s">
        <v>4769</v>
      </c>
      <c r="G318" s="230" t="s">
        <v>255</v>
      </c>
      <c r="H318" s="231">
        <v>40</v>
      </c>
      <c r="I318" s="232"/>
      <c r="J318" s="233">
        <f>ROUND(I318*H318,2)</f>
        <v>0</v>
      </c>
      <c r="K318" s="229" t="s">
        <v>212</v>
      </c>
      <c r="L318" s="45"/>
      <c r="M318" s="234" t="s">
        <v>1</v>
      </c>
      <c r="N318" s="235" t="s">
        <v>41</v>
      </c>
      <c r="O318" s="92"/>
      <c r="P318" s="236">
        <f>O318*H318</f>
        <v>0</v>
      </c>
      <c r="Q318" s="236">
        <v>0</v>
      </c>
      <c r="R318" s="236">
        <f>Q318*H318</f>
        <v>0</v>
      </c>
      <c r="S318" s="236">
        <v>0</v>
      </c>
      <c r="T318" s="237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8" t="s">
        <v>213</v>
      </c>
      <c r="AT318" s="238" t="s">
        <v>208</v>
      </c>
      <c r="AU318" s="238" t="s">
        <v>85</v>
      </c>
      <c r="AY318" s="18" t="s">
        <v>205</v>
      </c>
      <c r="BE318" s="239">
        <f>IF(N318="základní",J318,0)</f>
        <v>0</v>
      </c>
      <c r="BF318" s="239">
        <f>IF(N318="snížená",J318,0)</f>
        <v>0</v>
      </c>
      <c r="BG318" s="239">
        <f>IF(N318="zákl. přenesená",J318,0)</f>
        <v>0</v>
      </c>
      <c r="BH318" s="239">
        <f>IF(N318="sníž. přenesená",J318,0)</f>
        <v>0</v>
      </c>
      <c r="BI318" s="239">
        <f>IF(N318="nulová",J318,0)</f>
        <v>0</v>
      </c>
      <c r="BJ318" s="18" t="s">
        <v>83</v>
      </c>
      <c r="BK318" s="239">
        <f>ROUND(I318*H318,2)</f>
        <v>0</v>
      </c>
      <c r="BL318" s="18" t="s">
        <v>213</v>
      </c>
      <c r="BM318" s="238" t="s">
        <v>4770</v>
      </c>
    </row>
    <row r="319" s="2" customFormat="1">
      <c r="A319" s="39"/>
      <c r="B319" s="40"/>
      <c r="C319" s="41"/>
      <c r="D319" s="240" t="s">
        <v>216</v>
      </c>
      <c r="E319" s="41"/>
      <c r="F319" s="241" t="s">
        <v>4771</v>
      </c>
      <c r="G319" s="41"/>
      <c r="H319" s="41"/>
      <c r="I319" s="242"/>
      <c r="J319" s="41"/>
      <c r="K319" s="41"/>
      <c r="L319" s="45"/>
      <c r="M319" s="243"/>
      <c r="N319" s="244"/>
      <c r="O319" s="92"/>
      <c r="P319" s="92"/>
      <c r="Q319" s="92"/>
      <c r="R319" s="92"/>
      <c r="S319" s="92"/>
      <c r="T319" s="93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216</v>
      </c>
      <c r="AU319" s="18" t="s">
        <v>85</v>
      </c>
    </row>
    <row r="320" s="2" customFormat="1" ht="24.15" customHeight="1">
      <c r="A320" s="39"/>
      <c r="B320" s="40"/>
      <c r="C320" s="289" t="s">
        <v>620</v>
      </c>
      <c r="D320" s="289" t="s">
        <v>386</v>
      </c>
      <c r="E320" s="290" t="s">
        <v>4772</v>
      </c>
      <c r="F320" s="291" t="s">
        <v>4773</v>
      </c>
      <c r="G320" s="292" t="s">
        <v>547</v>
      </c>
      <c r="H320" s="293">
        <v>4.7999999999999998</v>
      </c>
      <c r="I320" s="294"/>
      <c r="J320" s="295">
        <f>ROUND(I320*H320,2)</f>
        <v>0</v>
      </c>
      <c r="K320" s="291" t="s">
        <v>212</v>
      </c>
      <c r="L320" s="296"/>
      <c r="M320" s="297" t="s">
        <v>1</v>
      </c>
      <c r="N320" s="298" t="s">
        <v>41</v>
      </c>
      <c r="O320" s="92"/>
      <c r="P320" s="236">
        <f>O320*H320</f>
        <v>0</v>
      </c>
      <c r="Q320" s="236">
        <v>0.012200000000000001</v>
      </c>
      <c r="R320" s="236">
        <f>Q320*H320</f>
        <v>0.058560000000000001</v>
      </c>
      <c r="S320" s="236">
        <v>0</v>
      </c>
      <c r="T320" s="237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8" t="s">
        <v>276</v>
      </c>
      <c r="AT320" s="238" t="s">
        <v>386</v>
      </c>
      <c r="AU320" s="238" t="s">
        <v>85</v>
      </c>
      <c r="AY320" s="18" t="s">
        <v>205</v>
      </c>
      <c r="BE320" s="239">
        <f>IF(N320="základní",J320,0)</f>
        <v>0</v>
      </c>
      <c r="BF320" s="239">
        <f>IF(N320="snížená",J320,0)</f>
        <v>0</v>
      </c>
      <c r="BG320" s="239">
        <f>IF(N320="zákl. přenesená",J320,0)</f>
        <v>0</v>
      </c>
      <c r="BH320" s="239">
        <f>IF(N320="sníž. přenesená",J320,0)</f>
        <v>0</v>
      </c>
      <c r="BI320" s="239">
        <f>IF(N320="nulová",J320,0)</f>
        <v>0</v>
      </c>
      <c r="BJ320" s="18" t="s">
        <v>83</v>
      </c>
      <c r="BK320" s="239">
        <f>ROUND(I320*H320,2)</f>
        <v>0</v>
      </c>
      <c r="BL320" s="18" t="s">
        <v>213</v>
      </c>
      <c r="BM320" s="238" t="s">
        <v>4774</v>
      </c>
    </row>
    <row r="321" s="13" customFormat="1">
      <c r="A321" s="13"/>
      <c r="B321" s="245"/>
      <c r="C321" s="246"/>
      <c r="D321" s="247" t="s">
        <v>218</v>
      </c>
      <c r="E321" s="248" t="s">
        <v>1</v>
      </c>
      <c r="F321" s="249" t="s">
        <v>4613</v>
      </c>
      <c r="G321" s="246"/>
      <c r="H321" s="248" t="s">
        <v>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5" t="s">
        <v>218</v>
      </c>
      <c r="AU321" s="255" t="s">
        <v>85</v>
      </c>
      <c r="AV321" s="13" t="s">
        <v>83</v>
      </c>
      <c r="AW321" s="13" t="s">
        <v>32</v>
      </c>
      <c r="AX321" s="13" t="s">
        <v>76</v>
      </c>
      <c r="AY321" s="255" t="s">
        <v>205</v>
      </c>
    </row>
    <row r="322" s="13" customFormat="1">
      <c r="A322" s="13"/>
      <c r="B322" s="245"/>
      <c r="C322" s="246"/>
      <c r="D322" s="247" t="s">
        <v>218</v>
      </c>
      <c r="E322" s="248" t="s">
        <v>1</v>
      </c>
      <c r="F322" s="249" t="s">
        <v>3744</v>
      </c>
      <c r="G322" s="246"/>
      <c r="H322" s="248" t="s">
        <v>1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5" t="s">
        <v>218</v>
      </c>
      <c r="AU322" s="255" t="s">
        <v>85</v>
      </c>
      <c r="AV322" s="13" t="s">
        <v>83</v>
      </c>
      <c r="AW322" s="13" t="s">
        <v>32</v>
      </c>
      <c r="AX322" s="13" t="s">
        <v>76</v>
      </c>
      <c r="AY322" s="255" t="s">
        <v>205</v>
      </c>
    </row>
    <row r="323" s="13" customFormat="1">
      <c r="A323" s="13"/>
      <c r="B323" s="245"/>
      <c r="C323" s="246"/>
      <c r="D323" s="247" t="s">
        <v>218</v>
      </c>
      <c r="E323" s="248" t="s">
        <v>1</v>
      </c>
      <c r="F323" s="249" t="s">
        <v>4659</v>
      </c>
      <c r="G323" s="246"/>
      <c r="H323" s="248" t="s">
        <v>1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5" t="s">
        <v>218</v>
      </c>
      <c r="AU323" s="255" t="s">
        <v>85</v>
      </c>
      <c r="AV323" s="13" t="s">
        <v>83</v>
      </c>
      <c r="AW323" s="13" t="s">
        <v>32</v>
      </c>
      <c r="AX323" s="13" t="s">
        <v>76</v>
      </c>
      <c r="AY323" s="255" t="s">
        <v>205</v>
      </c>
    </row>
    <row r="324" s="13" customFormat="1">
      <c r="A324" s="13"/>
      <c r="B324" s="245"/>
      <c r="C324" s="246"/>
      <c r="D324" s="247" t="s">
        <v>218</v>
      </c>
      <c r="E324" s="248" t="s">
        <v>1</v>
      </c>
      <c r="F324" s="249" t="s">
        <v>222</v>
      </c>
      <c r="G324" s="246"/>
      <c r="H324" s="248" t="s">
        <v>1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5" t="s">
        <v>218</v>
      </c>
      <c r="AU324" s="255" t="s">
        <v>85</v>
      </c>
      <c r="AV324" s="13" t="s">
        <v>83</v>
      </c>
      <c r="AW324" s="13" t="s">
        <v>32</v>
      </c>
      <c r="AX324" s="13" t="s">
        <v>76</v>
      </c>
      <c r="AY324" s="255" t="s">
        <v>205</v>
      </c>
    </row>
    <row r="325" s="14" customFormat="1">
      <c r="A325" s="14"/>
      <c r="B325" s="256"/>
      <c r="C325" s="257"/>
      <c r="D325" s="247" t="s">
        <v>218</v>
      </c>
      <c r="E325" s="258" t="s">
        <v>1</v>
      </c>
      <c r="F325" s="259" t="s">
        <v>4775</v>
      </c>
      <c r="G325" s="257"/>
      <c r="H325" s="260">
        <v>40</v>
      </c>
      <c r="I325" s="261"/>
      <c r="J325" s="257"/>
      <c r="K325" s="257"/>
      <c r="L325" s="262"/>
      <c r="M325" s="263"/>
      <c r="N325" s="264"/>
      <c r="O325" s="264"/>
      <c r="P325" s="264"/>
      <c r="Q325" s="264"/>
      <c r="R325" s="264"/>
      <c r="S325" s="264"/>
      <c r="T325" s="26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6" t="s">
        <v>218</v>
      </c>
      <c r="AU325" s="266" t="s">
        <v>85</v>
      </c>
      <c r="AV325" s="14" t="s">
        <v>85</v>
      </c>
      <c r="AW325" s="14" t="s">
        <v>32</v>
      </c>
      <c r="AX325" s="14" t="s">
        <v>76</v>
      </c>
      <c r="AY325" s="266" t="s">
        <v>205</v>
      </c>
    </row>
    <row r="326" s="15" customFormat="1">
      <c r="A326" s="15"/>
      <c r="B326" s="267"/>
      <c r="C326" s="268"/>
      <c r="D326" s="247" t="s">
        <v>218</v>
      </c>
      <c r="E326" s="269" t="s">
        <v>1</v>
      </c>
      <c r="F326" s="270" t="s">
        <v>229</v>
      </c>
      <c r="G326" s="268"/>
      <c r="H326" s="271">
        <v>40</v>
      </c>
      <c r="I326" s="272"/>
      <c r="J326" s="268"/>
      <c r="K326" s="268"/>
      <c r="L326" s="273"/>
      <c r="M326" s="274"/>
      <c r="N326" s="275"/>
      <c r="O326" s="275"/>
      <c r="P326" s="275"/>
      <c r="Q326" s="275"/>
      <c r="R326" s="275"/>
      <c r="S326" s="275"/>
      <c r="T326" s="276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77" t="s">
        <v>218</v>
      </c>
      <c r="AU326" s="277" t="s">
        <v>85</v>
      </c>
      <c r="AV326" s="15" t="s">
        <v>213</v>
      </c>
      <c r="AW326" s="15" t="s">
        <v>32</v>
      </c>
      <c r="AX326" s="15" t="s">
        <v>83</v>
      </c>
      <c r="AY326" s="277" t="s">
        <v>205</v>
      </c>
    </row>
    <row r="327" s="14" customFormat="1">
      <c r="A327" s="14"/>
      <c r="B327" s="256"/>
      <c r="C327" s="257"/>
      <c r="D327" s="247" t="s">
        <v>218</v>
      </c>
      <c r="E327" s="257"/>
      <c r="F327" s="259" t="s">
        <v>4776</v>
      </c>
      <c r="G327" s="257"/>
      <c r="H327" s="260">
        <v>4.7999999999999998</v>
      </c>
      <c r="I327" s="261"/>
      <c r="J327" s="257"/>
      <c r="K327" s="257"/>
      <c r="L327" s="262"/>
      <c r="M327" s="263"/>
      <c r="N327" s="264"/>
      <c r="O327" s="264"/>
      <c r="P327" s="264"/>
      <c r="Q327" s="264"/>
      <c r="R327" s="264"/>
      <c r="S327" s="264"/>
      <c r="T327" s="26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66" t="s">
        <v>218</v>
      </c>
      <c r="AU327" s="266" t="s">
        <v>85</v>
      </c>
      <c r="AV327" s="14" t="s">
        <v>85</v>
      </c>
      <c r="AW327" s="14" t="s">
        <v>4</v>
      </c>
      <c r="AX327" s="14" t="s">
        <v>83</v>
      </c>
      <c r="AY327" s="266" t="s">
        <v>205</v>
      </c>
    </row>
    <row r="328" s="2" customFormat="1" ht="33" customHeight="1">
      <c r="A328" s="39"/>
      <c r="B328" s="40"/>
      <c r="C328" s="227" t="s">
        <v>628</v>
      </c>
      <c r="D328" s="227" t="s">
        <v>208</v>
      </c>
      <c r="E328" s="228" t="s">
        <v>4777</v>
      </c>
      <c r="F328" s="229" t="s">
        <v>4778</v>
      </c>
      <c r="G328" s="230" t="s">
        <v>255</v>
      </c>
      <c r="H328" s="231">
        <v>10</v>
      </c>
      <c r="I328" s="232"/>
      <c r="J328" s="233">
        <f>ROUND(I328*H328,2)</f>
        <v>0</v>
      </c>
      <c r="K328" s="229" t="s">
        <v>212</v>
      </c>
      <c r="L328" s="45"/>
      <c r="M328" s="234" t="s">
        <v>1</v>
      </c>
      <c r="N328" s="235" t="s">
        <v>41</v>
      </c>
      <c r="O328" s="92"/>
      <c r="P328" s="236">
        <f>O328*H328</f>
        <v>0</v>
      </c>
      <c r="Q328" s="236">
        <v>0</v>
      </c>
      <c r="R328" s="236">
        <f>Q328*H328</f>
        <v>0</v>
      </c>
      <c r="S328" s="236">
        <v>0</v>
      </c>
      <c r="T328" s="237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38" t="s">
        <v>213</v>
      </c>
      <c r="AT328" s="238" t="s">
        <v>208</v>
      </c>
      <c r="AU328" s="238" t="s">
        <v>85</v>
      </c>
      <c r="AY328" s="18" t="s">
        <v>205</v>
      </c>
      <c r="BE328" s="239">
        <f>IF(N328="základní",J328,0)</f>
        <v>0</v>
      </c>
      <c r="BF328" s="239">
        <f>IF(N328="snížená",J328,0)</f>
        <v>0</v>
      </c>
      <c r="BG328" s="239">
        <f>IF(N328="zákl. přenesená",J328,0)</f>
        <v>0</v>
      </c>
      <c r="BH328" s="239">
        <f>IF(N328="sníž. přenesená",J328,0)</f>
        <v>0</v>
      </c>
      <c r="BI328" s="239">
        <f>IF(N328="nulová",J328,0)</f>
        <v>0</v>
      </c>
      <c r="BJ328" s="18" t="s">
        <v>83</v>
      </c>
      <c r="BK328" s="239">
        <f>ROUND(I328*H328,2)</f>
        <v>0</v>
      </c>
      <c r="BL328" s="18" t="s">
        <v>213</v>
      </c>
      <c r="BM328" s="238" t="s">
        <v>4779</v>
      </c>
    </row>
    <row r="329" s="2" customFormat="1">
      <c r="A329" s="39"/>
      <c r="B329" s="40"/>
      <c r="C329" s="41"/>
      <c r="D329" s="240" t="s">
        <v>216</v>
      </c>
      <c r="E329" s="41"/>
      <c r="F329" s="241" t="s">
        <v>4780</v>
      </c>
      <c r="G329" s="41"/>
      <c r="H329" s="41"/>
      <c r="I329" s="242"/>
      <c r="J329" s="41"/>
      <c r="K329" s="41"/>
      <c r="L329" s="45"/>
      <c r="M329" s="243"/>
      <c r="N329" s="244"/>
      <c r="O329" s="92"/>
      <c r="P329" s="92"/>
      <c r="Q329" s="92"/>
      <c r="R329" s="92"/>
      <c r="S329" s="92"/>
      <c r="T329" s="93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T329" s="18" t="s">
        <v>216</v>
      </c>
      <c r="AU329" s="18" t="s">
        <v>85</v>
      </c>
    </row>
    <row r="330" s="2" customFormat="1" ht="33" customHeight="1">
      <c r="A330" s="39"/>
      <c r="B330" s="40"/>
      <c r="C330" s="289" t="s">
        <v>636</v>
      </c>
      <c r="D330" s="289" t="s">
        <v>386</v>
      </c>
      <c r="E330" s="290" t="s">
        <v>4781</v>
      </c>
      <c r="F330" s="291" t="s">
        <v>4782</v>
      </c>
      <c r="G330" s="292" t="s">
        <v>255</v>
      </c>
      <c r="H330" s="293">
        <v>12</v>
      </c>
      <c r="I330" s="294"/>
      <c r="J330" s="295">
        <f>ROUND(I330*H330,2)</f>
        <v>0</v>
      </c>
      <c r="K330" s="291" t="s">
        <v>212</v>
      </c>
      <c r="L330" s="296"/>
      <c r="M330" s="297" t="s">
        <v>1</v>
      </c>
      <c r="N330" s="298" t="s">
        <v>41</v>
      </c>
      <c r="O330" s="92"/>
      <c r="P330" s="236">
        <f>O330*H330</f>
        <v>0</v>
      </c>
      <c r="Q330" s="236">
        <v>0.0126</v>
      </c>
      <c r="R330" s="236">
        <f>Q330*H330</f>
        <v>0.1512</v>
      </c>
      <c r="S330" s="236">
        <v>0</v>
      </c>
      <c r="T330" s="237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8" t="s">
        <v>276</v>
      </c>
      <c r="AT330" s="238" t="s">
        <v>386</v>
      </c>
      <c r="AU330" s="238" t="s">
        <v>85</v>
      </c>
      <c r="AY330" s="18" t="s">
        <v>205</v>
      </c>
      <c r="BE330" s="239">
        <f>IF(N330="základní",J330,0)</f>
        <v>0</v>
      </c>
      <c r="BF330" s="239">
        <f>IF(N330="snížená",J330,0)</f>
        <v>0</v>
      </c>
      <c r="BG330" s="239">
        <f>IF(N330="zákl. přenesená",J330,0)</f>
        <v>0</v>
      </c>
      <c r="BH330" s="239">
        <f>IF(N330="sníž. přenesená",J330,0)</f>
        <v>0</v>
      </c>
      <c r="BI330" s="239">
        <f>IF(N330="nulová",J330,0)</f>
        <v>0</v>
      </c>
      <c r="BJ330" s="18" t="s">
        <v>83</v>
      </c>
      <c r="BK330" s="239">
        <f>ROUND(I330*H330,2)</f>
        <v>0</v>
      </c>
      <c r="BL330" s="18" t="s">
        <v>213</v>
      </c>
      <c r="BM330" s="238" t="s">
        <v>4783</v>
      </c>
    </row>
    <row r="331" s="13" customFormat="1">
      <c r="A331" s="13"/>
      <c r="B331" s="245"/>
      <c r="C331" s="246"/>
      <c r="D331" s="247" t="s">
        <v>218</v>
      </c>
      <c r="E331" s="248" t="s">
        <v>1</v>
      </c>
      <c r="F331" s="249" t="s">
        <v>4613</v>
      </c>
      <c r="G331" s="246"/>
      <c r="H331" s="248" t="s">
        <v>1</v>
      </c>
      <c r="I331" s="250"/>
      <c r="J331" s="246"/>
      <c r="K331" s="246"/>
      <c r="L331" s="251"/>
      <c r="M331" s="252"/>
      <c r="N331" s="253"/>
      <c r="O331" s="253"/>
      <c r="P331" s="253"/>
      <c r="Q331" s="253"/>
      <c r="R331" s="253"/>
      <c r="S331" s="253"/>
      <c r="T331" s="25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5" t="s">
        <v>218</v>
      </c>
      <c r="AU331" s="255" t="s">
        <v>85</v>
      </c>
      <c r="AV331" s="13" t="s">
        <v>83</v>
      </c>
      <c r="AW331" s="13" t="s">
        <v>32</v>
      </c>
      <c r="AX331" s="13" t="s">
        <v>76</v>
      </c>
      <c r="AY331" s="255" t="s">
        <v>205</v>
      </c>
    </row>
    <row r="332" s="13" customFormat="1">
      <c r="A332" s="13"/>
      <c r="B332" s="245"/>
      <c r="C332" s="246"/>
      <c r="D332" s="247" t="s">
        <v>218</v>
      </c>
      <c r="E332" s="248" t="s">
        <v>1</v>
      </c>
      <c r="F332" s="249" t="s">
        <v>3744</v>
      </c>
      <c r="G332" s="246"/>
      <c r="H332" s="248" t="s">
        <v>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5" t="s">
        <v>218</v>
      </c>
      <c r="AU332" s="255" t="s">
        <v>85</v>
      </c>
      <c r="AV332" s="13" t="s">
        <v>83</v>
      </c>
      <c r="AW332" s="13" t="s">
        <v>32</v>
      </c>
      <c r="AX332" s="13" t="s">
        <v>76</v>
      </c>
      <c r="AY332" s="255" t="s">
        <v>205</v>
      </c>
    </row>
    <row r="333" s="13" customFormat="1">
      <c r="A333" s="13"/>
      <c r="B333" s="245"/>
      <c r="C333" s="246"/>
      <c r="D333" s="247" t="s">
        <v>218</v>
      </c>
      <c r="E333" s="248" t="s">
        <v>1</v>
      </c>
      <c r="F333" s="249" t="s">
        <v>4659</v>
      </c>
      <c r="G333" s="246"/>
      <c r="H333" s="248" t="s">
        <v>1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5" t="s">
        <v>218</v>
      </c>
      <c r="AU333" s="255" t="s">
        <v>85</v>
      </c>
      <c r="AV333" s="13" t="s">
        <v>83</v>
      </c>
      <c r="AW333" s="13" t="s">
        <v>32</v>
      </c>
      <c r="AX333" s="13" t="s">
        <v>76</v>
      </c>
      <c r="AY333" s="255" t="s">
        <v>205</v>
      </c>
    </row>
    <row r="334" s="13" customFormat="1">
      <c r="A334" s="13"/>
      <c r="B334" s="245"/>
      <c r="C334" s="246"/>
      <c r="D334" s="247" t="s">
        <v>218</v>
      </c>
      <c r="E334" s="248" t="s">
        <v>1</v>
      </c>
      <c r="F334" s="249" t="s">
        <v>222</v>
      </c>
      <c r="G334" s="246"/>
      <c r="H334" s="248" t="s">
        <v>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5" t="s">
        <v>218</v>
      </c>
      <c r="AU334" s="255" t="s">
        <v>85</v>
      </c>
      <c r="AV334" s="13" t="s">
        <v>83</v>
      </c>
      <c r="AW334" s="13" t="s">
        <v>32</v>
      </c>
      <c r="AX334" s="13" t="s">
        <v>76</v>
      </c>
      <c r="AY334" s="255" t="s">
        <v>205</v>
      </c>
    </row>
    <row r="335" s="14" customFormat="1">
      <c r="A335" s="14"/>
      <c r="B335" s="256"/>
      <c r="C335" s="257"/>
      <c r="D335" s="247" t="s">
        <v>218</v>
      </c>
      <c r="E335" s="258" t="s">
        <v>1</v>
      </c>
      <c r="F335" s="259" t="s">
        <v>297</v>
      </c>
      <c r="G335" s="257"/>
      <c r="H335" s="260">
        <v>10</v>
      </c>
      <c r="I335" s="261"/>
      <c r="J335" s="257"/>
      <c r="K335" s="257"/>
      <c r="L335" s="262"/>
      <c r="M335" s="263"/>
      <c r="N335" s="264"/>
      <c r="O335" s="264"/>
      <c r="P335" s="264"/>
      <c r="Q335" s="264"/>
      <c r="R335" s="264"/>
      <c r="S335" s="264"/>
      <c r="T335" s="26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66" t="s">
        <v>218</v>
      </c>
      <c r="AU335" s="266" t="s">
        <v>85</v>
      </c>
      <c r="AV335" s="14" t="s">
        <v>85</v>
      </c>
      <c r="AW335" s="14" t="s">
        <v>32</v>
      </c>
      <c r="AX335" s="14" t="s">
        <v>76</v>
      </c>
      <c r="AY335" s="266" t="s">
        <v>205</v>
      </c>
    </row>
    <row r="336" s="15" customFormat="1">
      <c r="A336" s="15"/>
      <c r="B336" s="267"/>
      <c r="C336" s="268"/>
      <c r="D336" s="247" t="s">
        <v>218</v>
      </c>
      <c r="E336" s="269" t="s">
        <v>1</v>
      </c>
      <c r="F336" s="270" t="s">
        <v>229</v>
      </c>
      <c r="G336" s="268"/>
      <c r="H336" s="271">
        <v>10</v>
      </c>
      <c r="I336" s="272"/>
      <c r="J336" s="268"/>
      <c r="K336" s="268"/>
      <c r="L336" s="273"/>
      <c r="M336" s="274"/>
      <c r="N336" s="275"/>
      <c r="O336" s="275"/>
      <c r="P336" s="275"/>
      <c r="Q336" s="275"/>
      <c r="R336" s="275"/>
      <c r="S336" s="275"/>
      <c r="T336" s="276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77" t="s">
        <v>218</v>
      </c>
      <c r="AU336" s="277" t="s">
        <v>85</v>
      </c>
      <c r="AV336" s="15" t="s">
        <v>213</v>
      </c>
      <c r="AW336" s="15" t="s">
        <v>32</v>
      </c>
      <c r="AX336" s="15" t="s">
        <v>83</v>
      </c>
      <c r="AY336" s="277" t="s">
        <v>205</v>
      </c>
    </row>
    <row r="337" s="14" customFormat="1">
      <c r="A337" s="14"/>
      <c r="B337" s="256"/>
      <c r="C337" s="257"/>
      <c r="D337" s="247" t="s">
        <v>218</v>
      </c>
      <c r="E337" s="257"/>
      <c r="F337" s="259" t="s">
        <v>4784</v>
      </c>
      <c r="G337" s="257"/>
      <c r="H337" s="260">
        <v>12</v>
      </c>
      <c r="I337" s="261"/>
      <c r="J337" s="257"/>
      <c r="K337" s="257"/>
      <c r="L337" s="262"/>
      <c r="M337" s="263"/>
      <c r="N337" s="264"/>
      <c r="O337" s="264"/>
      <c r="P337" s="264"/>
      <c r="Q337" s="264"/>
      <c r="R337" s="264"/>
      <c r="S337" s="264"/>
      <c r="T337" s="26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6" t="s">
        <v>218</v>
      </c>
      <c r="AU337" s="266" t="s">
        <v>85</v>
      </c>
      <c r="AV337" s="14" t="s">
        <v>85</v>
      </c>
      <c r="AW337" s="14" t="s">
        <v>4</v>
      </c>
      <c r="AX337" s="14" t="s">
        <v>83</v>
      </c>
      <c r="AY337" s="266" t="s">
        <v>205</v>
      </c>
    </row>
    <row r="338" s="2" customFormat="1" ht="24.15" customHeight="1">
      <c r="A338" s="39"/>
      <c r="B338" s="40"/>
      <c r="C338" s="227" t="s">
        <v>642</v>
      </c>
      <c r="D338" s="227" t="s">
        <v>208</v>
      </c>
      <c r="E338" s="228" t="s">
        <v>4785</v>
      </c>
      <c r="F338" s="229" t="s">
        <v>4786</v>
      </c>
      <c r="G338" s="230" t="s">
        <v>255</v>
      </c>
      <c r="H338" s="231">
        <v>119</v>
      </c>
      <c r="I338" s="232"/>
      <c r="J338" s="233">
        <f>ROUND(I338*H338,2)</f>
        <v>0</v>
      </c>
      <c r="K338" s="229" t="s">
        <v>212</v>
      </c>
      <c r="L338" s="45"/>
      <c r="M338" s="234" t="s">
        <v>1</v>
      </c>
      <c r="N338" s="235" t="s">
        <v>41</v>
      </c>
      <c r="O338" s="92"/>
      <c r="P338" s="236">
        <f>O338*H338</f>
        <v>0</v>
      </c>
      <c r="Q338" s="236">
        <v>0.00021000000000000001</v>
      </c>
      <c r="R338" s="236">
        <f>Q338*H338</f>
        <v>0.024990000000000002</v>
      </c>
      <c r="S338" s="236">
        <v>0</v>
      </c>
      <c r="T338" s="237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8" t="s">
        <v>213</v>
      </c>
      <c r="AT338" s="238" t="s">
        <v>208</v>
      </c>
      <c r="AU338" s="238" t="s">
        <v>85</v>
      </c>
      <c r="AY338" s="18" t="s">
        <v>205</v>
      </c>
      <c r="BE338" s="239">
        <f>IF(N338="základní",J338,0)</f>
        <v>0</v>
      </c>
      <c r="BF338" s="239">
        <f>IF(N338="snížená",J338,0)</f>
        <v>0</v>
      </c>
      <c r="BG338" s="239">
        <f>IF(N338="zákl. přenesená",J338,0)</f>
        <v>0</v>
      </c>
      <c r="BH338" s="239">
        <f>IF(N338="sníž. přenesená",J338,0)</f>
        <v>0</v>
      </c>
      <c r="BI338" s="239">
        <f>IF(N338="nulová",J338,0)</f>
        <v>0</v>
      </c>
      <c r="BJ338" s="18" t="s">
        <v>83</v>
      </c>
      <c r="BK338" s="239">
        <f>ROUND(I338*H338,2)</f>
        <v>0</v>
      </c>
      <c r="BL338" s="18" t="s">
        <v>213</v>
      </c>
      <c r="BM338" s="238" t="s">
        <v>4787</v>
      </c>
    </row>
    <row r="339" s="2" customFormat="1">
      <c r="A339" s="39"/>
      <c r="B339" s="40"/>
      <c r="C339" s="41"/>
      <c r="D339" s="240" t="s">
        <v>216</v>
      </c>
      <c r="E339" s="41"/>
      <c r="F339" s="241" t="s">
        <v>4788</v>
      </c>
      <c r="G339" s="41"/>
      <c r="H339" s="41"/>
      <c r="I339" s="242"/>
      <c r="J339" s="41"/>
      <c r="K339" s="41"/>
      <c r="L339" s="45"/>
      <c r="M339" s="243"/>
      <c r="N339" s="244"/>
      <c r="O339" s="92"/>
      <c r="P339" s="92"/>
      <c r="Q339" s="92"/>
      <c r="R339" s="92"/>
      <c r="S339" s="92"/>
      <c r="T339" s="93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T339" s="18" t="s">
        <v>216</v>
      </c>
      <c r="AU339" s="18" t="s">
        <v>85</v>
      </c>
    </row>
    <row r="340" s="13" customFormat="1">
      <c r="A340" s="13"/>
      <c r="B340" s="245"/>
      <c r="C340" s="246"/>
      <c r="D340" s="247" t="s">
        <v>218</v>
      </c>
      <c r="E340" s="248" t="s">
        <v>1</v>
      </c>
      <c r="F340" s="249" t="s">
        <v>4789</v>
      </c>
      <c r="G340" s="246"/>
      <c r="H340" s="248" t="s">
        <v>1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5" t="s">
        <v>218</v>
      </c>
      <c r="AU340" s="255" t="s">
        <v>85</v>
      </c>
      <c r="AV340" s="13" t="s">
        <v>83</v>
      </c>
      <c r="AW340" s="13" t="s">
        <v>32</v>
      </c>
      <c r="AX340" s="13" t="s">
        <v>76</v>
      </c>
      <c r="AY340" s="255" t="s">
        <v>205</v>
      </c>
    </row>
    <row r="341" s="14" customFormat="1">
      <c r="A341" s="14"/>
      <c r="B341" s="256"/>
      <c r="C341" s="257"/>
      <c r="D341" s="247" t="s">
        <v>218</v>
      </c>
      <c r="E341" s="258" t="s">
        <v>1</v>
      </c>
      <c r="F341" s="259" t="s">
        <v>4790</v>
      </c>
      <c r="G341" s="257"/>
      <c r="H341" s="260">
        <v>119</v>
      </c>
      <c r="I341" s="261"/>
      <c r="J341" s="257"/>
      <c r="K341" s="257"/>
      <c r="L341" s="262"/>
      <c r="M341" s="263"/>
      <c r="N341" s="264"/>
      <c r="O341" s="264"/>
      <c r="P341" s="264"/>
      <c r="Q341" s="264"/>
      <c r="R341" s="264"/>
      <c r="S341" s="264"/>
      <c r="T341" s="26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66" t="s">
        <v>218</v>
      </c>
      <c r="AU341" s="266" t="s">
        <v>85</v>
      </c>
      <c r="AV341" s="14" t="s">
        <v>85</v>
      </c>
      <c r="AW341" s="14" t="s">
        <v>32</v>
      </c>
      <c r="AX341" s="14" t="s">
        <v>76</v>
      </c>
      <c r="AY341" s="266" t="s">
        <v>205</v>
      </c>
    </row>
    <row r="342" s="15" customFormat="1">
      <c r="A342" s="15"/>
      <c r="B342" s="267"/>
      <c r="C342" s="268"/>
      <c r="D342" s="247" t="s">
        <v>218</v>
      </c>
      <c r="E342" s="269" t="s">
        <v>1</v>
      </c>
      <c r="F342" s="270" t="s">
        <v>229</v>
      </c>
      <c r="G342" s="268"/>
      <c r="H342" s="271">
        <v>119</v>
      </c>
      <c r="I342" s="272"/>
      <c r="J342" s="268"/>
      <c r="K342" s="268"/>
      <c r="L342" s="273"/>
      <c r="M342" s="274"/>
      <c r="N342" s="275"/>
      <c r="O342" s="275"/>
      <c r="P342" s="275"/>
      <c r="Q342" s="275"/>
      <c r="R342" s="275"/>
      <c r="S342" s="275"/>
      <c r="T342" s="276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77" t="s">
        <v>218</v>
      </c>
      <c r="AU342" s="277" t="s">
        <v>85</v>
      </c>
      <c r="AV342" s="15" t="s">
        <v>213</v>
      </c>
      <c r="AW342" s="15" t="s">
        <v>32</v>
      </c>
      <c r="AX342" s="15" t="s">
        <v>83</v>
      </c>
      <c r="AY342" s="277" t="s">
        <v>205</v>
      </c>
    </row>
    <row r="343" s="2" customFormat="1" ht="37.8" customHeight="1">
      <c r="A343" s="39"/>
      <c r="B343" s="40"/>
      <c r="C343" s="227" t="s">
        <v>648</v>
      </c>
      <c r="D343" s="227" t="s">
        <v>208</v>
      </c>
      <c r="E343" s="228" t="s">
        <v>4791</v>
      </c>
      <c r="F343" s="229" t="s">
        <v>4792</v>
      </c>
      <c r="G343" s="230" t="s">
        <v>547</v>
      </c>
      <c r="H343" s="231">
        <v>3</v>
      </c>
      <c r="I343" s="232"/>
      <c r="J343" s="233">
        <f>ROUND(I343*H343,2)</f>
        <v>0</v>
      </c>
      <c r="K343" s="229" t="s">
        <v>212</v>
      </c>
      <c r="L343" s="45"/>
      <c r="M343" s="234" t="s">
        <v>1</v>
      </c>
      <c r="N343" s="235" t="s">
        <v>41</v>
      </c>
      <c r="O343" s="92"/>
      <c r="P343" s="236">
        <f>O343*H343</f>
        <v>0</v>
      </c>
      <c r="Q343" s="236">
        <v>0</v>
      </c>
      <c r="R343" s="236">
        <f>Q343*H343</f>
        <v>0</v>
      </c>
      <c r="S343" s="236">
        <v>0</v>
      </c>
      <c r="T343" s="237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38" t="s">
        <v>213</v>
      </c>
      <c r="AT343" s="238" t="s">
        <v>208</v>
      </c>
      <c r="AU343" s="238" t="s">
        <v>85</v>
      </c>
      <c r="AY343" s="18" t="s">
        <v>205</v>
      </c>
      <c r="BE343" s="239">
        <f>IF(N343="základní",J343,0)</f>
        <v>0</v>
      </c>
      <c r="BF343" s="239">
        <f>IF(N343="snížená",J343,0)</f>
        <v>0</v>
      </c>
      <c r="BG343" s="239">
        <f>IF(N343="zákl. přenesená",J343,0)</f>
        <v>0</v>
      </c>
      <c r="BH343" s="239">
        <f>IF(N343="sníž. přenesená",J343,0)</f>
        <v>0</v>
      </c>
      <c r="BI343" s="239">
        <f>IF(N343="nulová",J343,0)</f>
        <v>0</v>
      </c>
      <c r="BJ343" s="18" t="s">
        <v>83</v>
      </c>
      <c r="BK343" s="239">
        <f>ROUND(I343*H343,2)</f>
        <v>0</v>
      </c>
      <c r="BL343" s="18" t="s">
        <v>213</v>
      </c>
      <c r="BM343" s="238" t="s">
        <v>4793</v>
      </c>
    </row>
    <row r="344" s="2" customFormat="1">
      <c r="A344" s="39"/>
      <c r="B344" s="40"/>
      <c r="C344" s="41"/>
      <c r="D344" s="240" t="s">
        <v>216</v>
      </c>
      <c r="E344" s="41"/>
      <c r="F344" s="241" t="s">
        <v>4794</v>
      </c>
      <c r="G344" s="41"/>
      <c r="H344" s="41"/>
      <c r="I344" s="242"/>
      <c r="J344" s="41"/>
      <c r="K344" s="41"/>
      <c r="L344" s="45"/>
      <c r="M344" s="243"/>
      <c r="N344" s="244"/>
      <c r="O344" s="92"/>
      <c r="P344" s="92"/>
      <c r="Q344" s="92"/>
      <c r="R344" s="92"/>
      <c r="S344" s="92"/>
      <c r="T344" s="93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216</v>
      </c>
      <c r="AU344" s="18" t="s">
        <v>85</v>
      </c>
    </row>
    <row r="345" s="2" customFormat="1" ht="24.15" customHeight="1">
      <c r="A345" s="39"/>
      <c r="B345" s="40"/>
      <c r="C345" s="289" t="s">
        <v>653</v>
      </c>
      <c r="D345" s="289" t="s">
        <v>386</v>
      </c>
      <c r="E345" s="290" t="s">
        <v>4795</v>
      </c>
      <c r="F345" s="291" t="s">
        <v>4796</v>
      </c>
      <c r="G345" s="292" t="s">
        <v>547</v>
      </c>
      <c r="H345" s="293">
        <v>2</v>
      </c>
      <c r="I345" s="294"/>
      <c r="J345" s="295">
        <f>ROUND(I345*H345,2)</f>
        <v>0</v>
      </c>
      <c r="K345" s="291" t="s">
        <v>1</v>
      </c>
      <c r="L345" s="296"/>
      <c r="M345" s="297" t="s">
        <v>1</v>
      </c>
      <c r="N345" s="298" t="s">
        <v>41</v>
      </c>
      <c r="O345" s="92"/>
      <c r="P345" s="236">
        <f>O345*H345</f>
        <v>0</v>
      </c>
      <c r="Q345" s="236">
        <v>0.017399999999999999</v>
      </c>
      <c r="R345" s="236">
        <f>Q345*H345</f>
        <v>0.034799999999999998</v>
      </c>
      <c r="S345" s="236">
        <v>0</v>
      </c>
      <c r="T345" s="237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38" t="s">
        <v>276</v>
      </c>
      <c r="AT345" s="238" t="s">
        <v>386</v>
      </c>
      <c r="AU345" s="238" t="s">
        <v>85</v>
      </c>
      <c r="AY345" s="18" t="s">
        <v>205</v>
      </c>
      <c r="BE345" s="239">
        <f>IF(N345="základní",J345,0)</f>
        <v>0</v>
      </c>
      <c r="BF345" s="239">
        <f>IF(N345="snížená",J345,0)</f>
        <v>0</v>
      </c>
      <c r="BG345" s="239">
        <f>IF(N345="zákl. přenesená",J345,0)</f>
        <v>0</v>
      </c>
      <c r="BH345" s="239">
        <f>IF(N345="sníž. přenesená",J345,0)</f>
        <v>0</v>
      </c>
      <c r="BI345" s="239">
        <f>IF(N345="nulová",J345,0)</f>
        <v>0</v>
      </c>
      <c r="BJ345" s="18" t="s">
        <v>83</v>
      </c>
      <c r="BK345" s="239">
        <f>ROUND(I345*H345,2)</f>
        <v>0</v>
      </c>
      <c r="BL345" s="18" t="s">
        <v>213</v>
      </c>
      <c r="BM345" s="238" t="s">
        <v>4797</v>
      </c>
    </row>
    <row r="346" s="13" customFormat="1">
      <c r="A346" s="13"/>
      <c r="B346" s="245"/>
      <c r="C346" s="246"/>
      <c r="D346" s="247" t="s">
        <v>218</v>
      </c>
      <c r="E346" s="248" t="s">
        <v>1</v>
      </c>
      <c r="F346" s="249" t="s">
        <v>4613</v>
      </c>
      <c r="G346" s="246"/>
      <c r="H346" s="248" t="s">
        <v>1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5" t="s">
        <v>218</v>
      </c>
      <c r="AU346" s="255" t="s">
        <v>85</v>
      </c>
      <c r="AV346" s="13" t="s">
        <v>83</v>
      </c>
      <c r="AW346" s="13" t="s">
        <v>32</v>
      </c>
      <c r="AX346" s="13" t="s">
        <v>76</v>
      </c>
      <c r="AY346" s="255" t="s">
        <v>205</v>
      </c>
    </row>
    <row r="347" s="13" customFormat="1">
      <c r="A347" s="13"/>
      <c r="B347" s="245"/>
      <c r="C347" s="246"/>
      <c r="D347" s="247" t="s">
        <v>218</v>
      </c>
      <c r="E347" s="248" t="s">
        <v>1</v>
      </c>
      <c r="F347" s="249" t="s">
        <v>3744</v>
      </c>
      <c r="G347" s="246"/>
      <c r="H347" s="248" t="s">
        <v>1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5" t="s">
        <v>218</v>
      </c>
      <c r="AU347" s="255" t="s">
        <v>85</v>
      </c>
      <c r="AV347" s="13" t="s">
        <v>83</v>
      </c>
      <c r="AW347" s="13" t="s">
        <v>32</v>
      </c>
      <c r="AX347" s="13" t="s">
        <v>76</v>
      </c>
      <c r="AY347" s="255" t="s">
        <v>205</v>
      </c>
    </row>
    <row r="348" s="13" customFormat="1">
      <c r="A348" s="13"/>
      <c r="B348" s="245"/>
      <c r="C348" s="246"/>
      <c r="D348" s="247" t="s">
        <v>218</v>
      </c>
      <c r="E348" s="248" t="s">
        <v>1</v>
      </c>
      <c r="F348" s="249" t="s">
        <v>222</v>
      </c>
      <c r="G348" s="246"/>
      <c r="H348" s="248" t="s">
        <v>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5" t="s">
        <v>218</v>
      </c>
      <c r="AU348" s="255" t="s">
        <v>85</v>
      </c>
      <c r="AV348" s="13" t="s">
        <v>83</v>
      </c>
      <c r="AW348" s="13" t="s">
        <v>32</v>
      </c>
      <c r="AX348" s="13" t="s">
        <v>76</v>
      </c>
      <c r="AY348" s="255" t="s">
        <v>205</v>
      </c>
    </row>
    <row r="349" s="14" customFormat="1">
      <c r="A349" s="14"/>
      <c r="B349" s="256"/>
      <c r="C349" s="257"/>
      <c r="D349" s="247" t="s">
        <v>218</v>
      </c>
      <c r="E349" s="258" t="s">
        <v>1</v>
      </c>
      <c r="F349" s="259" t="s">
        <v>4798</v>
      </c>
      <c r="G349" s="257"/>
      <c r="H349" s="260">
        <v>2</v>
      </c>
      <c r="I349" s="261"/>
      <c r="J349" s="257"/>
      <c r="K349" s="257"/>
      <c r="L349" s="262"/>
      <c r="M349" s="263"/>
      <c r="N349" s="264"/>
      <c r="O349" s="264"/>
      <c r="P349" s="264"/>
      <c r="Q349" s="264"/>
      <c r="R349" s="264"/>
      <c r="S349" s="264"/>
      <c r="T349" s="26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6" t="s">
        <v>218</v>
      </c>
      <c r="AU349" s="266" t="s">
        <v>85</v>
      </c>
      <c r="AV349" s="14" t="s">
        <v>85</v>
      </c>
      <c r="AW349" s="14" t="s">
        <v>32</v>
      </c>
      <c r="AX349" s="14" t="s">
        <v>76</v>
      </c>
      <c r="AY349" s="266" t="s">
        <v>205</v>
      </c>
    </row>
    <row r="350" s="15" customFormat="1">
      <c r="A350" s="15"/>
      <c r="B350" s="267"/>
      <c r="C350" s="268"/>
      <c r="D350" s="247" t="s">
        <v>218</v>
      </c>
      <c r="E350" s="269" t="s">
        <v>1</v>
      </c>
      <c r="F350" s="270" t="s">
        <v>229</v>
      </c>
      <c r="G350" s="268"/>
      <c r="H350" s="271">
        <v>2</v>
      </c>
      <c r="I350" s="272"/>
      <c r="J350" s="268"/>
      <c r="K350" s="268"/>
      <c r="L350" s="273"/>
      <c r="M350" s="274"/>
      <c r="N350" s="275"/>
      <c r="O350" s="275"/>
      <c r="P350" s="275"/>
      <c r="Q350" s="275"/>
      <c r="R350" s="275"/>
      <c r="S350" s="275"/>
      <c r="T350" s="27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77" t="s">
        <v>218</v>
      </c>
      <c r="AU350" s="277" t="s">
        <v>85</v>
      </c>
      <c r="AV350" s="15" t="s">
        <v>213</v>
      </c>
      <c r="AW350" s="15" t="s">
        <v>32</v>
      </c>
      <c r="AX350" s="15" t="s">
        <v>83</v>
      </c>
      <c r="AY350" s="277" t="s">
        <v>205</v>
      </c>
    </row>
    <row r="351" s="2" customFormat="1" ht="24.15" customHeight="1">
      <c r="A351" s="39"/>
      <c r="B351" s="40"/>
      <c r="C351" s="289" t="s">
        <v>660</v>
      </c>
      <c r="D351" s="289" t="s">
        <v>386</v>
      </c>
      <c r="E351" s="290" t="s">
        <v>4799</v>
      </c>
      <c r="F351" s="291" t="s">
        <v>4800</v>
      </c>
      <c r="G351" s="292" t="s">
        <v>547</v>
      </c>
      <c r="H351" s="293">
        <v>1</v>
      </c>
      <c r="I351" s="294"/>
      <c r="J351" s="295">
        <f>ROUND(I351*H351,2)</f>
        <v>0</v>
      </c>
      <c r="K351" s="291" t="s">
        <v>1</v>
      </c>
      <c r="L351" s="296"/>
      <c r="M351" s="297" t="s">
        <v>1</v>
      </c>
      <c r="N351" s="298" t="s">
        <v>41</v>
      </c>
      <c r="O351" s="92"/>
      <c r="P351" s="236">
        <f>O351*H351</f>
        <v>0</v>
      </c>
      <c r="Q351" s="236">
        <v>0.017399999999999999</v>
      </c>
      <c r="R351" s="236">
        <f>Q351*H351</f>
        <v>0.017399999999999999</v>
      </c>
      <c r="S351" s="236">
        <v>0</v>
      </c>
      <c r="T351" s="237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38" t="s">
        <v>276</v>
      </c>
      <c r="AT351" s="238" t="s">
        <v>386</v>
      </c>
      <c r="AU351" s="238" t="s">
        <v>85</v>
      </c>
      <c r="AY351" s="18" t="s">
        <v>205</v>
      </c>
      <c r="BE351" s="239">
        <f>IF(N351="základní",J351,0)</f>
        <v>0</v>
      </c>
      <c r="BF351" s="239">
        <f>IF(N351="snížená",J351,0)</f>
        <v>0</v>
      </c>
      <c r="BG351" s="239">
        <f>IF(N351="zákl. přenesená",J351,0)</f>
        <v>0</v>
      </c>
      <c r="BH351" s="239">
        <f>IF(N351="sníž. přenesená",J351,0)</f>
        <v>0</v>
      </c>
      <c r="BI351" s="239">
        <f>IF(N351="nulová",J351,0)</f>
        <v>0</v>
      </c>
      <c r="BJ351" s="18" t="s">
        <v>83</v>
      </c>
      <c r="BK351" s="239">
        <f>ROUND(I351*H351,2)</f>
        <v>0</v>
      </c>
      <c r="BL351" s="18" t="s">
        <v>213</v>
      </c>
      <c r="BM351" s="238" t="s">
        <v>4801</v>
      </c>
    </row>
    <row r="352" s="13" customFormat="1">
      <c r="A352" s="13"/>
      <c r="B352" s="245"/>
      <c r="C352" s="246"/>
      <c r="D352" s="247" t="s">
        <v>218</v>
      </c>
      <c r="E352" s="248" t="s">
        <v>1</v>
      </c>
      <c r="F352" s="249" t="s">
        <v>4613</v>
      </c>
      <c r="G352" s="246"/>
      <c r="H352" s="248" t="s">
        <v>1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5" t="s">
        <v>218</v>
      </c>
      <c r="AU352" s="255" t="s">
        <v>85</v>
      </c>
      <c r="AV352" s="13" t="s">
        <v>83</v>
      </c>
      <c r="AW352" s="13" t="s">
        <v>32</v>
      </c>
      <c r="AX352" s="13" t="s">
        <v>76</v>
      </c>
      <c r="AY352" s="255" t="s">
        <v>205</v>
      </c>
    </row>
    <row r="353" s="13" customFormat="1">
      <c r="A353" s="13"/>
      <c r="B353" s="245"/>
      <c r="C353" s="246"/>
      <c r="D353" s="247" t="s">
        <v>218</v>
      </c>
      <c r="E353" s="248" t="s">
        <v>1</v>
      </c>
      <c r="F353" s="249" t="s">
        <v>3744</v>
      </c>
      <c r="G353" s="246"/>
      <c r="H353" s="248" t="s">
        <v>1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5" t="s">
        <v>218</v>
      </c>
      <c r="AU353" s="255" t="s">
        <v>85</v>
      </c>
      <c r="AV353" s="13" t="s">
        <v>83</v>
      </c>
      <c r="AW353" s="13" t="s">
        <v>32</v>
      </c>
      <c r="AX353" s="13" t="s">
        <v>76</v>
      </c>
      <c r="AY353" s="255" t="s">
        <v>205</v>
      </c>
    </row>
    <row r="354" s="13" customFormat="1">
      <c r="A354" s="13"/>
      <c r="B354" s="245"/>
      <c r="C354" s="246"/>
      <c r="D354" s="247" t="s">
        <v>218</v>
      </c>
      <c r="E354" s="248" t="s">
        <v>1</v>
      </c>
      <c r="F354" s="249" t="s">
        <v>222</v>
      </c>
      <c r="G354" s="246"/>
      <c r="H354" s="248" t="s">
        <v>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5" t="s">
        <v>218</v>
      </c>
      <c r="AU354" s="255" t="s">
        <v>85</v>
      </c>
      <c r="AV354" s="13" t="s">
        <v>83</v>
      </c>
      <c r="AW354" s="13" t="s">
        <v>32</v>
      </c>
      <c r="AX354" s="13" t="s">
        <v>76</v>
      </c>
      <c r="AY354" s="255" t="s">
        <v>205</v>
      </c>
    </row>
    <row r="355" s="14" customFormat="1">
      <c r="A355" s="14"/>
      <c r="B355" s="256"/>
      <c r="C355" s="257"/>
      <c r="D355" s="247" t="s">
        <v>218</v>
      </c>
      <c r="E355" s="258" t="s">
        <v>1</v>
      </c>
      <c r="F355" s="259" t="s">
        <v>4802</v>
      </c>
      <c r="G355" s="257"/>
      <c r="H355" s="260">
        <v>1</v>
      </c>
      <c r="I355" s="261"/>
      <c r="J355" s="257"/>
      <c r="K355" s="257"/>
      <c r="L355" s="262"/>
      <c r="M355" s="263"/>
      <c r="N355" s="264"/>
      <c r="O355" s="264"/>
      <c r="P355" s="264"/>
      <c r="Q355" s="264"/>
      <c r="R355" s="264"/>
      <c r="S355" s="264"/>
      <c r="T355" s="26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66" t="s">
        <v>218</v>
      </c>
      <c r="AU355" s="266" t="s">
        <v>85</v>
      </c>
      <c r="AV355" s="14" t="s">
        <v>85</v>
      </c>
      <c r="AW355" s="14" t="s">
        <v>32</v>
      </c>
      <c r="AX355" s="14" t="s">
        <v>76</v>
      </c>
      <c r="AY355" s="266" t="s">
        <v>205</v>
      </c>
    </row>
    <row r="356" s="15" customFormat="1">
      <c r="A356" s="15"/>
      <c r="B356" s="267"/>
      <c r="C356" s="268"/>
      <c r="D356" s="247" t="s">
        <v>218</v>
      </c>
      <c r="E356" s="269" t="s">
        <v>1</v>
      </c>
      <c r="F356" s="270" t="s">
        <v>229</v>
      </c>
      <c r="G356" s="268"/>
      <c r="H356" s="271">
        <v>1</v>
      </c>
      <c r="I356" s="272"/>
      <c r="J356" s="268"/>
      <c r="K356" s="268"/>
      <c r="L356" s="273"/>
      <c r="M356" s="274"/>
      <c r="N356" s="275"/>
      <c r="O356" s="275"/>
      <c r="P356" s="275"/>
      <c r="Q356" s="275"/>
      <c r="R356" s="275"/>
      <c r="S356" s="275"/>
      <c r="T356" s="27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77" t="s">
        <v>218</v>
      </c>
      <c r="AU356" s="277" t="s">
        <v>85</v>
      </c>
      <c r="AV356" s="15" t="s">
        <v>213</v>
      </c>
      <c r="AW356" s="15" t="s">
        <v>32</v>
      </c>
      <c r="AX356" s="15" t="s">
        <v>83</v>
      </c>
      <c r="AY356" s="277" t="s">
        <v>205</v>
      </c>
    </row>
    <row r="357" s="2" customFormat="1" ht="37.8" customHeight="1">
      <c r="A357" s="39"/>
      <c r="B357" s="40"/>
      <c r="C357" s="227" t="s">
        <v>669</v>
      </c>
      <c r="D357" s="227" t="s">
        <v>208</v>
      </c>
      <c r="E357" s="228" t="s">
        <v>4803</v>
      </c>
      <c r="F357" s="229" t="s">
        <v>4804</v>
      </c>
      <c r="G357" s="230" t="s">
        <v>547</v>
      </c>
      <c r="H357" s="231">
        <v>1</v>
      </c>
      <c r="I357" s="232"/>
      <c r="J357" s="233">
        <f>ROUND(I357*H357,2)</f>
        <v>0</v>
      </c>
      <c r="K357" s="229" t="s">
        <v>212</v>
      </c>
      <c r="L357" s="45"/>
      <c r="M357" s="234" t="s">
        <v>1</v>
      </c>
      <c r="N357" s="235" t="s">
        <v>41</v>
      </c>
      <c r="O357" s="92"/>
      <c r="P357" s="236">
        <f>O357*H357</f>
        <v>0</v>
      </c>
      <c r="Q357" s="236">
        <v>0</v>
      </c>
      <c r="R357" s="236">
        <f>Q357*H357</f>
        <v>0</v>
      </c>
      <c r="S357" s="236">
        <v>0</v>
      </c>
      <c r="T357" s="237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8" t="s">
        <v>213</v>
      </c>
      <c r="AT357" s="238" t="s">
        <v>208</v>
      </c>
      <c r="AU357" s="238" t="s">
        <v>85</v>
      </c>
      <c r="AY357" s="18" t="s">
        <v>205</v>
      </c>
      <c r="BE357" s="239">
        <f>IF(N357="základní",J357,0)</f>
        <v>0</v>
      </c>
      <c r="BF357" s="239">
        <f>IF(N357="snížená",J357,0)</f>
        <v>0</v>
      </c>
      <c r="BG357" s="239">
        <f>IF(N357="zákl. přenesená",J357,0)</f>
        <v>0</v>
      </c>
      <c r="BH357" s="239">
        <f>IF(N357="sníž. přenesená",J357,0)</f>
        <v>0</v>
      </c>
      <c r="BI357" s="239">
        <f>IF(N357="nulová",J357,0)</f>
        <v>0</v>
      </c>
      <c r="BJ357" s="18" t="s">
        <v>83</v>
      </c>
      <c r="BK357" s="239">
        <f>ROUND(I357*H357,2)</f>
        <v>0</v>
      </c>
      <c r="BL357" s="18" t="s">
        <v>213</v>
      </c>
      <c r="BM357" s="238" t="s">
        <v>4805</v>
      </c>
    </row>
    <row r="358" s="2" customFormat="1">
      <c r="A358" s="39"/>
      <c r="B358" s="40"/>
      <c r="C358" s="41"/>
      <c r="D358" s="240" t="s">
        <v>216</v>
      </c>
      <c r="E358" s="41"/>
      <c r="F358" s="241" t="s">
        <v>4806</v>
      </c>
      <c r="G358" s="41"/>
      <c r="H358" s="41"/>
      <c r="I358" s="242"/>
      <c r="J358" s="41"/>
      <c r="K358" s="41"/>
      <c r="L358" s="45"/>
      <c r="M358" s="243"/>
      <c r="N358" s="244"/>
      <c r="O358" s="92"/>
      <c r="P358" s="92"/>
      <c r="Q358" s="92"/>
      <c r="R358" s="92"/>
      <c r="S358" s="92"/>
      <c r="T358" s="93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216</v>
      </c>
      <c r="AU358" s="18" t="s">
        <v>85</v>
      </c>
    </row>
    <row r="359" s="2" customFormat="1" ht="37.8" customHeight="1">
      <c r="A359" s="39"/>
      <c r="B359" s="40"/>
      <c r="C359" s="289" t="s">
        <v>675</v>
      </c>
      <c r="D359" s="289" t="s">
        <v>386</v>
      </c>
      <c r="E359" s="290" t="s">
        <v>4807</v>
      </c>
      <c r="F359" s="291" t="s">
        <v>4808</v>
      </c>
      <c r="G359" s="292" t="s">
        <v>547</v>
      </c>
      <c r="H359" s="293">
        <v>1</v>
      </c>
      <c r="I359" s="294"/>
      <c r="J359" s="295">
        <f>ROUND(I359*H359,2)</f>
        <v>0</v>
      </c>
      <c r="K359" s="291" t="s">
        <v>212</v>
      </c>
      <c r="L359" s="296"/>
      <c r="M359" s="297" t="s">
        <v>1</v>
      </c>
      <c r="N359" s="298" t="s">
        <v>41</v>
      </c>
      <c r="O359" s="92"/>
      <c r="P359" s="236">
        <f>O359*H359</f>
        <v>0</v>
      </c>
      <c r="Q359" s="236">
        <v>0.108</v>
      </c>
      <c r="R359" s="236">
        <f>Q359*H359</f>
        <v>0.108</v>
      </c>
      <c r="S359" s="236">
        <v>0</v>
      </c>
      <c r="T359" s="237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8" t="s">
        <v>276</v>
      </c>
      <c r="AT359" s="238" t="s">
        <v>386</v>
      </c>
      <c r="AU359" s="238" t="s">
        <v>85</v>
      </c>
      <c r="AY359" s="18" t="s">
        <v>205</v>
      </c>
      <c r="BE359" s="239">
        <f>IF(N359="základní",J359,0)</f>
        <v>0</v>
      </c>
      <c r="BF359" s="239">
        <f>IF(N359="snížená",J359,0)</f>
        <v>0</v>
      </c>
      <c r="BG359" s="239">
        <f>IF(N359="zákl. přenesená",J359,0)</f>
        <v>0</v>
      </c>
      <c r="BH359" s="239">
        <f>IF(N359="sníž. přenesená",J359,0)</f>
        <v>0</v>
      </c>
      <c r="BI359" s="239">
        <f>IF(N359="nulová",J359,0)</f>
        <v>0</v>
      </c>
      <c r="BJ359" s="18" t="s">
        <v>83</v>
      </c>
      <c r="BK359" s="239">
        <f>ROUND(I359*H359,2)</f>
        <v>0</v>
      </c>
      <c r="BL359" s="18" t="s">
        <v>213</v>
      </c>
      <c r="BM359" s="238" t="s">
        <v>4809</v>
      </c>
    </row>
    <row r="360" s="13" customFormat="1">
      <c r="A360" s="13"/>
      <c r="B360" s="245"/>
      <c r="C360" s="246"/>
      <c r="D360" s="247" t="s">
        <v>218</v>
      </c>
      <c r="E360" s="248" t="s">
        <v>1</v>
      </c>
      <c r="F360" s="249" t="s">
        <v>4613</v>
      </c>
      <c r="G360" s="246"/>
      <c r="H360" s="248" t="s">
        <v>1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5" t="s">
        <v>218</v>
      </c>
      <c r="AU360" s="255" t="s">
        <v>85</v>
      </c>
      <c r="AV360" s="13" t="s">
        <v>83</v>
      </c>
      <c r="AW360" s="13" t="s">
        <v>32</v>
      </c>
      <c r="AX360" s="13" t="s">
        <v>76</v>
      </c>
      <c r="AY360" s="255" t="s">
        <v>205</v>
      </c>
    </row>
    <row r="361" s="13" customFormat="1">
      <c r="A361" s="13"/>
      <c r="B361" s="245"/>
      <c r="C361" s="246"/>
      <c r="D361" s="247" t="s">
        <v>218</v>
      </c>
      <c r="E361" s="248" t="s">
        <v>1</v>
      </c>
      <c r="F361" s="249" t="s">
        <v>3744</v>
      </c>
      <c r="G361" s="246"/>
      <c r="H361" s="248" t="s">
        <v>1</v>
      </c>
      <c r="I361" s="250"/>
      <c r="J361" s="246"/>
      <c r="K361" s="246"/>
      <c r="L361" s="251"/>
      <c r="M361" s="252"/>
      <c r="N361" s="253"/>
      <c r="O361" s="253"/>
      <c r="P361" s="253"/>
      <c r="Q361" s="253"/>
      <c r="R361" s="253"/>
      <c r="S361" s="253"/>
      <c r="T361" s="25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5" t="s">
        <v>218</v>
      </c>
      <c r="AU361" s="255" t="s">
        <v>85</v>
      </c>
      <c r="AV361" s="13" t="s">
        <v>83</v>
      </c>
      <c r="AW361" s="13" t="s">
        <v>32</v>
      </c>
      <c r="AX361" s="13" t="s">
        <v>76</v>
      </c>
      <c r="AY361" s="255" t="s">
        <v>205</v>
      </c>
    </row>
    <row r="362" s="13" customFormat="1">
      <c r="A362" s="13"/>
      <c r="B362" s="245"/>
      <c r="C362" s="246"/>
      <c r="D362" s="247" t="s">
        <v>218</v>
      </c>
      <c r="E362" s="248" t="s">
        <v>1</v>
      </c>
      <c r="F362" s="249" t="s">
        <v>222</v>
      </c>
      <c r="G362" s="246"/>
      <c r="H362" s="248" t="s">
        <v>1</v>
      </c>
      <c r="I362" s="250"/>
      <c r="J362" s="246"/>
      <c r="K362" s="246"/>
      <c r="L362" s="251"/>
      <c r="M362" s="252"/>
      <c r="N362" s="253"/>
      <c r="O362" s="253"/>
      <c r="P362" s="253"/>
      <c r="Q362" s="253"/>
      <c r="R362" s="253"/>
      <c r="S362" s="253"/>
      <c r="T362" s="254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5" t="s">
        <v>218</v>
      </c>
      <c r="AU362" s="255" t="s">
        <v>85</v>
      </c>
      <c r="AV362" s="13" t="s">
        <v>83</v>
      </c>
      <c r="AW362" s="13" t="s">
        <v>32</v>
      </c>
      <c r="AX362" s="13" t="s">
        <v>76</v>
      </c>
      <c r="AY362" s="255" t="s">
        <v>205</v>
      </c>
    </row>
    <row r="363" s="14" customFormat="1">
      <c r="A363" s="14"/>
      <c r="B363" s="256"/>
      <c r="C363" s="257"/>
      <c r="D363" s="247" t="s">
        <v>218</v>
      </c>
      <c r="E363" s="258" t="s">
        <v>1</v>
      </c>
      <c r="F363" s="259" t="s">
        <v>4810</v>
      </c>
      <c r="G363" s="257"/>
      <c r="H363" s="260">
        <v>1</v>
      </c>
      <c r="I363" s="261"/>
      <c r="J363" s="257"/>
      <c r="K363" s="257"/>
      <c r="L363" s="262"/>
      <c r="M363" s="263"/>
      <c r="N363" s="264"/>
      <c r="O363" s="264"/>
      <c r="P363" s="264"/>
      <c r="Q363" s="264"/>
      <c r="R363" s="264"/>
      <c r="S363" s="264"/>
      <c r="T363" s="26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6" t="s">
        <v>218</v>
      </c>
      <c r="AU363" s="266" t="s">
        <v>85</v>
      </c>
      <c r="AV363" s="14" t="s">
        <v>85</v>
      </c>
      <c r="AW363" s="14" t="s">
        <v>32</v>
      </c>
      <c r="AX363" s="14" t="s">
        <v>76</v>
      </c>
      <c r="AY363" s="266" t="s">
        <v>205</v>
      </c>
    </row>
    <row r="364" s="15" customFormat="1">
      <c r="A364" s="15"/>
      <c r="B364" s="267"/>
      <c r="C364" s="268"/>
      <c r="D364" s="247" t="s">
        <v>218</v>
      </c>
      <c r="E364" s="269" t="s">
        <v>1</v>
      </c>
      <c r="F364" s="270" t="s">
        <v>229</v>
      </c>
      <c r="G364" s="268"/>
      <c r="H364" s="271">
        <v>1</v>
      </c>
      <c r="I364" s="272"/>
      <c r="J364" s="268"/>
      <c r="K364" s="268"/>
      <c r="L364" s="273"/>
      <c r="M364" s="274"/>
      <c r="N364" s="275"/>
      <c r="O364" s="275"/>
      <c r="P364" s="275"/>
      <c r="Q364" s="275"/>
      <c r="R364" s="275"/>
      <c r="S364" s="275"/>
      <c r="T364" s="276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77" t="s">
        <v>218</v>
      </c>
      <c r="AU364" s="277" t="s">
        <v>85</v>
      </c>
      <c r="AV364" s="15" t="s">
        <v>213</v>
      </c>
      <c r="AW364" s="15" t="s">
        <v>32</v>
      </c>
      <c r="AX364" s="15" t="s">
        <v>83</v>
      </c>
      <c r="AY364" s="277" t="s">
        <v>205</v>
      </c>
    </row>
    <row r="365" s="2" customFormat="1" ht="24.15" customHeight="1">
      <c r="A365" s="39"/>
      <c r="B365" s="40"/>
      <c r="C365" s="227" t="s">
        <v>681</v>
      </c>
      <c r="D365" s="227" t="s">
        <v>208</v>
      </c>
      <c r="E365" s="228" t="s">
        <v>3648</v>
      </c>
      <c r="F365" s="229" t="s">
        <v>3649</v>
      </c>
      <c r="G365" s="230" t="s">
        <v>357</v>
      </c>
      <c r="H365" s="231">
        <v>0.66300000000000003</v>
      </c>
      <c r="I365" s="232"/>
      <c r="J365" s="233">
        <f>ROUND(I365*H365,2)</f>
        <v>0</v>
      </c>
      <c r="K365" s="229" t="s">
        <v>212</v>
      </c>
      <c r="L365" s="45"/>
      <c r="M365" s="234" t="s">
        <v>1</v>
      </c>
      <c r="N365" s="235" t="s">
        <v>41</v>
      </c>
      <c r="O365" s="92"/>
      <c r="P365" s="236">
        <f>O365*H365</f>
        <v>0</v>
      </c>
      <c r="Q365" s="236">
        <v>0</v>
      </c>
      <c r="R365" s="236">
        <f>Q365*H365</f>
        <v>0</v>
      </c>
      <c r="S365" s="236">
        <v>0</v>
      </c>
      <c r="T365" s="237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38" t="s">
        <v>303</v>
      </c>
      <c r="AT365" s="238" t="s">
        <v>208</v>
      </c>
      <c r="AU365" s="238" t="s">
        <v>85</v>
      </c>
      <c r="AY365" s="18" t="s">
        <v>205</v>
      </c>
      <c r="BE365" s="239">
        <f>IF(N365="základní",J365,0)</f>
        <v>0</v>
      </c>
      <c r="BF365" s="239">
        <f>IF(N365="snížená",J365,0)</f>
        <v>0</v>
      </c>
      <c r="BG365" s="239">
        <f>IF(N365="zákl. přenesená",J365,0)</f>
        <v>0</v>
      </c>
      <c r="BH365" s="239">
        <f>IF(N365="sníž. přenesená",J365,0)</f>
        <v>0</v>
      </c>
      <c r="BI365" s="239">
        <f>IF(N365="nulová",J365,0)</f>
        <v>0</v>
      </c>
      <c r="BJ365" s="18" t="s">
        <v>83</v>
      </c>
      <c r="BK365" s="239">
        <f>ROUND(I365*H365,2)</f>
        <v>0</v>
      </c>
      <c r="BL365" s="18" t="s">
        <v>303</v>
      </c>
      <c r="BM365" s="238" t="s">
        <v>4811</v>
      </c>
    </row>
    <row r="366" s="2" customFormat="1">
      <c r="A366" s="39"/>
      <c r="B366" s="40"/>
      <c r="C366" s="41"/>
      <c r="D366" s="240" t="s">
        <v>216</v>
      </c>
      <c r="E366" s="41"/>
      <c r="F366" s="241" t="s">
        <v>3651</v>
      </c>
      <c r="G366" s="41"/>
      <c r="H366" s="41"/>
      <c r="I366" s="242"/>
      <c r="J366" s="41"/>
      <c r="K366" s="41"/>
      <c r="L366" s="45"/>
      <c r="M366" s="243"/>
      <c r="N366" s="244"/>
      <c r="O366" s="92"/>
      <c r="P366" s="92"/>
      <c r="Q366" s="92"/>
      <c r="R366" s="92"/>
      <c r="S366" s="92"/>
      <c r="T366" s="93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216</v>
      </c>
      <c r="AU366" s="18" t="s">
        <v>85</v>
      </c>
    </row>
    <row r="367" s="12" customFormat="1" ht="25.92" customHeight="1">
      <c r="A367" s="12"/>
      <c r="B367" s="211"/>
      <c r="C367" s="212"/>
      <c r="D367" s="213" t="s">
        <v>75</v>
      </c>
      <c r="E367" s="214" t="s">
        <v>125</v>
      </c>
      <c r="F367" s="214" t="s">
        <v>126</v>
      </c>
      <c r="G367" s="212"/>
      <c r="H367" s="212"/>
      <c r="I367" s="215"/>
      <c r="J367" s="216">
        <f>BK367</f>
        <v>0</v>
      </c>
      <c r="K367" s="212"/>
      <c r="L367" s="217"/>
      <c r="M367" s="218"/>
      <c r="N367" s="219"/>
      <c r="O367" s="219"/>
      <c r="P367" s="220">
        <f>SUM(P368:P406)</f>
        <v>0</v>
      </c>
      <c r="Q367" s="219"/>
      <c r="R367" s="220">
        <f>SUM(R368:R406)</f>
        <v>0</v>
      </c>
      <c r="S367" s="219"/>
      <c r="T367" s="221">
        <f>SUM(T368:T406)</f>
        <v>0</v>
      </c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R367" s="222" t="s">
        <v>252</v>
      </c>
      <c r="AT367" s="223" t="s">
        <v>75</v>
      </c>
      <c r="AU367" s="223" t="s">
        <v>76</v>
      </c>
      <c r="AY367" s="222" t="s">
        <v>205</v>
      </c>
      <c r="BK367" s="224">
        <f>SUM(BK368:BK406)</f>
        <v>0</v>
      </c>
    </row>
    <row r="368" s="2" customFormat="1" ht="21.75" customHeight="1">
      <c r="A368" s="39"/>
      <c r="B368" s="40"/>
      <c r="C368" s="289" t="s">
        <v>688</v>
      </c>
      <c r="D368" s="289" t="s">
        <v>386</v>
      </c>
      <c r="E368" s="290" t="s">
        <v>4812</v>
      </c>
      <c r="F368" s="291" t="s">
        <v>4813</v>
      </c>
      <c r="G368" s="292" t="s">
        <v>547</v>
      </c>
      <c r="H368" s="293">
        <v>1</v>
      </c>
      <c r="I368" s="294"/>
      <c r="J368" s="295">
        <f>ROUND(I368*H368,2)</f>
        <v>0</v>
      </c>
      <c r="K368" s="291" t="s">
        <v>1</v>
      </c>
      <c r="L368" s="296"/>
      <c r="M368" s="297" t="s">
        <v>1</v>
      </c>
      <c r="N368" s="298" t="s">
        <v>41</v>
      </c>
      <c r="O368" s="92"/>
      <c r="P368" s="236">
        <f>O368*H368</f>
        <v>0</v>
      </c>
      <c r="Q368" s="236">
        <v>0</v>
      </c>
      <c r="R368" s="236">
        <f>Q368*H368</f>
        <v>0</v>
      </c>
      <c r="S368" s="236">
        <v>0</v>
      </c>
      <c r="T368" s="237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38" t="s">
        <v>276</v>
      </c>
      <c r="AT368" s="238" t="s">
        <v>386</v>
      </c>
      <c r="AU368" s="238" t="s">
        <v>83</v>
      </c>
      <c r="AY368" s="18" t="s">
        <v>205</v>
      </c>
      <c r="BE368" s="239">
        <f>IF(N368="základní",J368,0)</f>
        <v>0</v>
      </c>
      <c r="BF368" s="239">
        <f>IF(N368="snížená",J368,0)</f>
        <v>0</v>
      </c>
      <c r="BG368" s="239">
        <f>IF(N368="zákl. přenesená",J368,0)</f>
        <v>0</v>
      </c>
      <c r="BH368" s="239">
        <f>IF(N368="sníž. přenesená",J368,0)</f>
        <v>0</v>
      </c>
      <c r="BI368" s="239">
        <f>IF(N368="nulová",J368,0)</f>
        <v>0</v>
      </c>
      <c r="BJ368" s="18" t="s">
        <v>83</v>
      </c>
      <c r="BK368" s="239">
        <f>ROUND(I368*H368,2)</f>
        <v>0</v>
      </c>
      <c r="BL368" s="18" t="s">
        <v>213</v>
      </c>
      <c r="BM368" s="238" t="s">
        <v>4814</v>
      </c>
    </row>
    <row r="369" s="2" customFormat="1" ht="21.75" customHeight="1">
      <c r="A369" s="39"/>
      <c r="B369" s="40"/>
      <c r="C369" s="227" t="s">
        <v>697</v>
      </c>
      <c r="D369" s="227" t="s">
        <v>208</v>
      </c>
      <c r="E369" s="228" t="s">
        <v>3970</v>
      </c>
      <c r="F369" s="229" t="s">
        <v>3971</v>
      </c>
      <c r="G369" s="230" t="s">
        <v>3145</v>
      </c>
      <c r="H369" s="231">
        <v>1</v>
      </c>
      <c r="I369" s="232"/>
      <c r="J369" s="233">
        <f>ROUND(I369*H369,2)</f>
        <v>0</v>
      </c>
      <c r="K369" s="229" t="s">
        <v>1</v>
      </c>
      <c r="L369" s="45"/>
      <c r="M369" s="234" t="s">
        <v>1</v>
      </c>
      <c r="N369" s="235" t="s">
        <v>41</v>
      </c>
      <c r="O369" s="92"/>
      <c r="P369" s="236">
        <f>O369*H369</f>
        <v>0</v>
      </c>
      <c r="Q369" s="236">
        <v>0</v>
      </c>
      <c r="R369" s="236">
        <f>Q369*H369</f>
        <v>0</v>
      </c>
      <c r="S369" s="236">
        <v>0</v>
      </c>
      <c r="T369" s="237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38" t="s">
        <v>3662</v>
      </c>
      <c r="AT369" s="238" t="s">
        <v>208</v>
      </c>
      <c r="AU369" s="238" t="s">
        <v>83</v>
      </c>
      <c r="AY369" s="18" t="s">
        <v>205</v>
      </c>
      <c r="BE369" s="239">
        <f>IF(N369="základní",J369,0)</f>
        <v>0</v>
      </c>
      <c r="BF369" s="239">
        <f>IF(N369="snížená",J369,0)</f>
        <v>0</v>
      </c>
      <c r="BG369" s="239">
        <f>IF(N369="zákl. přenesená",J369,0)</f>
        <v>0</v>
      </c>
      <c r="BH369" s="239">
        <f>IF(N369="sníž. přenesená",J369,0)</f>
        <v>0</v>
      </c>
      <c r="BI369" s="239">
        <f>IF(N369="nulová",J369,0)</f>
        <v>0</v>
      </c>
      <c r="BJ369" s="18" t="s">
        <v>83</v>
      </c>
      <c r="BK369" s="239">
        <f>ROUND(I369*H369,2)</f>
        <v>0</v>
      </c>
      <c r="BL369" s="18" t="s">
        <v>3662</v>
      </c>
      <c r="BM369" s="238" t="s">
        <v>4815</v>
      </c>
    </row>
    <row r="370" s="13" customFormat="1">
      <c r="A370" s="13"/>
      <c r="B370" s="245"/>
      <c r="C370" s="246"/>
      <c r="D370" s="247" t="s">
        <v>218</v>
      </c>
      <c r="E370" s="248" t="s">
        <v>1</v>
      </c>
      <c r="F370" s="249" t="s">
        <v>3973</v>
      </c>
      <c r="G370" s="246"/>
      <c r="H370" s="248" t="s">
        <v>1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5" t="s">
        <v>218</v>
      </c>
      <c r="AU370" s="255" t="s">
        <v>83</v>
      </c>
      <c r="AV370" s="13" t="s">
        <v>83</v>
      </c>
      <c r="AW370" s="13" t="s">
        <v>32</v>
      </c>
      <c r="AX370" s="13" t="s">
        <v>76</v>
      </c>
      <c r="AY370" s="255" t="s">
        <v>205</v>
      </c>
    </row>
    <row r="371" s="13" customFormat="1">
      <c r="A371" s="13"/>
      <c r="B371" s="245"/>
      <c r="C371" s="246"/>
      <c r="D371" s="247" t="s">
        <v>218</v>
      </c>
      <c r="E371" s="248" t="s">
        <v>1</v>
      </c>
      <c r="F371" s="249" t="s">
        <v>3974</v>
      </c>
      <c r="G371" s="246"/>
      <c r="H371" s="248" t="s">
        <v>1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5" t="s">
        <v>218</v>
      </c>
      <c r="AU371" s="255" t="s">
        <v>83</v>
      </c>
      <c r="AV371" s="13" t="s">
        <v>83</v>
      </c>
      <c r="AW371" s="13" t="s">
        <v>32</v>
      </c>
      <c r="AX371" s="13" t="s">
        <v>76</v>
      </c>
      <c r="AY371" s="255" t="s">
        <v>205</v>
      </c>
    </row>
    <row r="372" s="13" customFormat="1">
      <c r="A372" s="13"/>
      <c r="B372" s="245"/>
      <c r="C372" s="246"/>
      <c r="D372" s="247" t="s">
        <v>218</v>
      </c>
      <c r="E372" s="248" t="s">
        <v>1</v>
      </c>
      <c r="F372" s="249" t="s">
        <v>3975</v>
      </c>
      <c r="G372" s="246"/>
      <c r="H372" s="248" t="s">
        <v>1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5" t="s">
        <v>218</v>
      </c>
      <c r="AU372" s="255" t="s">
        <v>83</v>
      </c>
      <c r="AV372" s="13" t="s">
        <v>83</v>
      </c>
      <c r="AW372" s="13" t="s">
        <v>32</v>
      </c>
      <c r="AX372" s="13" t="s">
        <v>76</v>
      </c>
      <c r="AY372" s="255" t="s">
        <v>205</v>
      </c>
    </row>
    <row r="373" s="14" customFormat="1">
      <c r="A373" s="14"/>
      <c r="B373" s="256"/>
      <c r="C373" s="257"/>
      <c r="D373" s="247" t="s">
        <v>218</v>
      </c>
      <c r="E373" s="258" t="s">
        <v>1</v>
      </c>
      <c r="F373" s="259" t="s">
        <v>83</v>
      </c>
      <c r="G373" s="257"/>
      <c r="H373" s="260">
        <v>1</v>
      </c>
      <c r="I373" s="261"/>
      <c r="J373" s="257"/>
      <c r="K373" s="257"/>
      <c r="L373" s="262"/>
      <c r="M373" s="263"/>
      <c r="N373" s="264"/>
      <c r="O373" s="264"/>
      <c r="P373" s="264"/>
      <c r="Q373" s="264"/>
      <c r="R373" s="264"/>
      <c r="S373" s="264"/>
      <c r="T373" s="26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6" t="s">
        <v>218</v>
      </c>
      <c r="AU373" s="266" t="s">
        <v>83</v>
      </c>
      <c r="AV373" s="14" t="s">
        <v>85</v>
      </c>
      <c r="AW373" s="14" t="s">
        <v>32</v>
      </c>
      <c r="AX373" s="14" t="s">
        <v>83</v>
      </c>
      <c r="AY373" s="266" t="s">
        <v>205</v>
      </c>
    </row>
    <row r="374" s="2" customFormat="1" ht="16.5" customHeight="1">
      <c r="A374" s="39"/>
      <c r="B374" s="40"/>
      <c r="C374" s="227" t="s">
        <v>706</v>
      </c>
      <c r="D374" s="227" t="s">
        <v>208</v>
      </c>
      <c r="E374" s="228" t="s">
        <v>3976</v>
      </c>
      <c r="F374" s="229" t="s">
        <v>3977</v>
      </c>
      <c r="G374" s="230" t="s">
        <v>3145</v>
      </c>
      <c r="H374" s="231">
        <v>1</v>
      </c>
      <c r="I374" s="232"/>
      <c r="J374" s="233">
        <f>ROUND(I374*H374,2)</f>
        <v>0</v>
      </c>
      <c r="K374" s="229" t="s">
        <v>1</v>
      </c>
      <c r="L374" s="45"/>
      <c r="M374" s="234" t="s">
        <v>1</v>
      </c>
      <c r="N374" s="235" t="s">
        <v>41</v>
      </c>
      <c r="O374" s="92"/>
      <c r="P374" s="236">
        <f>O374*H374</f>
        <v>0</v>
      </c>
      <c r="Q374" s="236">
        <v>0</v>
      </c>
      <c r="R374" s="236">
        <f>Q374*H374</f>
        <v>0</v>
      </c>
      <c r="S374" s="236">
        <v>0</v>
      </c>
      <c r="T374" s="237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8" t="s">
        <v>3662</v>
      </c>
      <c r="AT374" s="238" t="s">
        <v>208</v>
      </c>
      <c r="AU374" s="238" t="s">
        <v>83</v>
      </c>
      <c r="AY374" s="18" t="s">
        <v>205</v>
      </c>
      <c r="BE374" s="239">
        <f>IF(N374="základní",J374,0)</f>
        <v>0</v>
      </c>
      <c r="BF374" s="239">
        <f>IF(N374="snížená",J374,0)</f>
        <v>0</v>
      </c>
      <c r="BG374" s="239">
        <f>IF(N374="zákl. přenesená",J374,0)</f>
        <v>0</v>
      </c>
      <c r="BH374" s="239">
        <f>IF(N374="sníž. přenesená",J374,0)</f>
        <v>0</v>
      </c>
      <c r="BI374" s="239">
        <f>IF(N374="nulová",J374,0)</f>
        <v>0</v>
      </c>
      <c r="BJ374" s="18" t="s">
        <v>83</v>
      </c>
      <c r="BK374" s="239">
        <f>ROUND(I374*H374,2)</f>
        <v>0</v>
      </c>
      <c r="BL374" s="18" t="s">
        <v>3662</v>
      </c>
      <c r="BM374" s="238" t="s">
        <v>4816</v>
      </c>
    </row>
    <row r="375" s="13" customFormat="1">
      <c r="A375" s="13"/>
      <c r="B375" s="245"/>
      <c r="C375" s="246"/>
      <c r="D375" s="247" t="s">
        <v>218</v>
      </c>
      <c r="E375" s="248" t="s">
        <v>1</v>
      </c>
      <c r="F375" s="249" t="s">
        <v>3979</v>
      </c>
      <c r="G375" s="246"/>
      <c r="H375" s="248" t="s">
        <v>1</v>
      </c>
      <c r="I375" s="250"/>
      <c r="J375" s="246"/>
      <c r="K375" s="246"/>
      <c r="L375" s="251"/>
      <c r="M375" s="252"/>
      <c r="N375" s="253"/>
      <c r="O375" s="253"/>
      <c r="P375" s="253"/>
      <c r="Q375" s="253"/>
      <c r="R375" s="253"/>
      <c r="S375" s="253"/>
      <c r="T375" s="254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5" t="s">
        <v>218</v>
      </c>
      <c r="AU375" s="255" t="s">
        <v>83</v>
      </c>
      <c r="AV375" s="13" t="s">
        <v>83</v>
      </c>
      <c r="AW375" s="13" t="s">
        <v>32</v>
      </c>
      <c r="AX375" s="13" t="s">
        <v>76</v>
      </c>
      <c r="AY375" s="255" t="s">
        <v>205</v>
      </c>
    </row>
    <row r="376" s="13" customFormat="1">
      <c r="A376" s="13"/>
      <c r="B376" s="245"/>
      <c r="C376" s="246"/>
      <c r="D376" s="247" t="s">
        <v>218</v>
      </c>
      <c r="E376" s="248" t="s">
        <v>1</v>
      </c>
      <c r="F376" s="249" t="s">
        <v>222</v>
      </c>
      <c r="G376" s="246"/>
      <c r="H376" s="248" t="s">
        <v>1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5" t="s">
        <v>218</v>
      </c>
      <c r="AU376" s="255" t="s">
        <v>83</v>
      </c>
      <c r="AV376" s="13" t="s">
        <v>83</v>
      </c>
      <c r="AW376" s="13" t="s">
        <v>32</v>
      </c>
      <c r="AX376" s="13" t="s">
        <v>76</v>
      </c>
      <c r="AY376" s="255" t="s">
        <v>205</v>
      </c>
    </row>
    <row r="377" s="13" customFormat="1">
      <c r="A377" s="13"/>
      <c r="B377" s="245"/>
      <c r="C377" s="246"/>
      <c r="D377" s="247" t="s">
        <v>218</v>
      </c>
      <c r="E377" s="248" t="s">
        <v>1</v>
      </c>
      <c r="F377" s="249" t="s">
        <v>3980</v>
      </c>
      <c r="G377" s="246"/>
      <c r="H377" s="248" t="s">
        <v>1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5" t="s">
        <v>218</v>
      </c>
      <c r="AU377" s="255" t="s">
        <v>83</v>
      </c>
      <c r="AV377" s="13" t="s">
        <v>83</v>
      </c>
      <c r="AW377" s="13" t="s">
        <v>32</v>
      </c>
      <c r="AX377" s="13" t="s">
        <v>76</v>
      </c>
      <c r="AY377" s="255" t="s">
        <v>205</v>
      </c>
    </row>
    <row r="378" s="13" customFormat="1">
      <c r="A378" s="13"/>
      <c r="B378" s="245"/>
      <c r="C378" s="246"/>
      <c r="D378" s="247" t="s">
        <v>218</v>
      </c>
      <c r="E378" s="248" t="s">
        <v>1</v>
      </c>
      <c r="F378" s="249" t="s">
        <v>3981</v>
      </c>
      <c r="G378" s="246"/>
      <c r="H378" s="248" t="s">
        <v>1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5" t="s">
        <v>218</v>
      </c>
      <c r="AU378" s="255" t="s">
        <v>83</v>
      </c>
      <c r="AV378" s="13" t="s">
        <v>83</v>
      </c>
      <c r="AW378" s="13" t="s">
        <v>32</v>
      </c>
      <c r="AX378" s="13" t="s">
        <v>76</v>
      </c>
      <c r="AY378" s="255" t="s">
        <v>205</v>
      </c>
    </row>
    <row r="379" s="13" customFormat="1">
      <c r="A379" s="13"/>
      <c r="B379" s="245"/>
      <c r="C379" s="246"/>
      <c r="D379" s="247" t="s">
        <v>218</v>
      </c>
      <c r="E379" s="248" t="s">
        <v>1</v>
      </c>
      <c r="F379" s="249" t="s">
        <v>3982</v>
      </c>
      <c r="G379" s="246"/>
      <c r="H379" s="248" t="s">
        <v>1</v>
      </c>
      <c r="I379" s="250"/>
      <c r="J379" s="246"/>
      <c r="K379" s="246"/>
      <c r="L379" s="251"/>
      <c r="M379" s="252"/>
      <c r="N379" s="253"/>
      <c r="O379" s="253"/>
      <c r="P379" s="253"/>
      <c r="Q379" s="253"/>
      <c r="R379" s="253"/>
      <c r="S379" s="253"/>
      <c r="T379" s="254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5" t="s">
        <v>218</v>
      </c>
      <c r="AU379" s="255" t="s">
        <v>83</v>
      </c>
      <c r="AV379" s="13" t="s">
        <v>83</v>
      </c>
      <c r="AW379" s="13" t="s">
        <v>32</v>
      </c>
      <c r="AX379" s="13" t="s">
        <v>76</v>
      </c>
      <c r="AY379" s="255" t="s">
        <v>205</v>
      </c>
    </row>
    <row r="380" s="14" customFormat="1">
      <c r="A380" s="14"/>
      <c r="B380" s="256"/>
      <c r="C380" s="257"/>
      <c r="D380" s="247" t="s">
        <v>218</v>
      </c>
      <c r="E380" s="258" t="s">
        <v>1</v>
      </c>
      <c r="F380" s="259" t="s">
        <v>83</v>
      </c>
      <c r="G380" s="257"/>
      <c r="H380" s="260">
        <v>1</v>
      </c>
      <c r="I380" s="261"/>
      <c r="J380" s="257"/>
      <c r="K380" s="257"/>
      <c r="L380" s="262"/>
      <c r="M380" s="263"/>
      <c r="N380" s="264"/>
      <c r="O380" s="264"/>
      <c r="P380" s="264"/>
      <c r="Q380" s="264"/>
      <c r="R380" s="264"/>
      <c r="S380" s="264"/>
      <c r="T380" s="26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6" t="s">
        <v>218</v>
      </c>
      <c r="AU380" s="266" t="s">
        <v>83</v>
      </c>
      <c r="AV380" s="14" t="s">
        <v>85</v>
      </c>
      <c r="AW380" s="14" t="s">
        <v>32</v>
      </c>
      <c r="AX380" s="14" t="s">
        <v>83</v>
      </c>
      <c r="AY380" s="266" t="s">
        <v>205</v>
      </c>
    </row>
    <row r="381" s="2" customFormat="1" ht="16.5" customHeight="1">
      <c r="A381" s="39"/>
      <c r="B381" s="40"/>
      <c r="C381" s="227" t="s">
        <v>711</v>
      </c>
      <c r="D381" s="227" t="s">
        <v>208</v>
      </c>
      <c r="E381" s="228" t="s">
        <v>3660</v>
      </c>
      <c r="F381" s="229" t="s">
        <v>3661</v>
      </c>
      <c r="G381" s="230" t="s">
        <v>3145</v>
      </c>
      <c r="H381" s="231">
        <v>1</v>
      </c>
      <c r="I381" s="232"/>
      <c r="J381" s="233">
        <f>ROUND(I381*H381,2)</f>
        <v>0</v>
      </c>
      <c r="K381" s="229" t="s">
        <v>1</v>
      </c>
      <c r="L381" s="45"/>
      <c r="M381" s="234" t="s">
        <v>1</v>
      </c>
      <c r="N381" s="235" t="s">
        <v>41</v>
      </c>
      <c r="O381" s="92"/>
      <c r="P381" s="236">
        <f>O381*H381</f>
        <v>0</v>
      </c>
      <c r="Q381" s="236">
        <v>0</v>
      </c>
      <c r="R381" s="236">
        <f>Q381*H381</f>
        <v>0</v>
      </c>
      <c r="S381" s="236">
        <v>0</v>
      </c>
      <c r="T381" s="237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8" t="s">
        <v>3662</v>
      </c>
      <c r="AT381" s="238" t="s">
        <v>208</v>
      </c>
      <c r="AU381" s="238" t="s">
        <v>83</v>
      </c>
      <c r="AY381" s="18" t="s">
        <v>205</v>
      </c>
      <c r="BE381" s="239">
        <f>IF(N381="základní",J381,0)</f>
        <v>0</v>
      </c>
      <c r="BF381" s="239">
        <f>IF(N381="snížená",J381,0)</f>
        <v>0</v>
      </c>
      <c r="BG381" s="239">
        <f>IF(N381="zákl. přenesená",J381,0)</f>
        <v>0</v>
      </c>
      <c r="BH381" s="239">
        <f>IF(N381="sníž. přenesená",J381,0)</f>
        <v>0</v>
      </c>
      <c r="BI381" s="239">
        <f>IF(N381="nulová",J381,0)</f>
        <v>0</v>
      </c>
      <c r="BJ381" s="18" t="s">
        <v>83</v>
      </c>
      <c r="BK381" s="239">
        <f>ROUND(I381*H381,2)</f>
        <v>0</v>
      </c>
      <c r="BL381" s="18" t="s">
        <v>3662</v>
      </c>
      <c r="BM381" s="238" t="s">
        <v>4817</v>
      </c>
    </row>
    <row r="382" s="13" customFormat="1">
      <c r="A382" s="13"/>
      <c r="B382" s="245"/>
      <c r="C382" s="246"/>
      <c r="D382" s="247" t="s">
        <v>218</v>
      </c>
      <c r="E382" s="248" t="s">
        <v>1</v>
      </c>
      <c r="F382" s="249" t="s">
        <v>3664</v>
      </c>
      <c r="G382" s="246"/>
      <c r="H382" s="248" t="s">
        <v>1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5" t="s">
        <v>218</v>
      </c>
      <c r="AU382" s="255" t="s">
        <v>83</v>
      </c>
      <c r="AV382" s="13" t="s">
        <v>83</v>
      </c>
      <c r="AW382" s="13" t="s">
        <v>32</v>
      </c>
      <c r="AX382" s="13" t="s">
        <v>76</v>
      </c>
      <c r="AY382" s="255" t="s">
        <v>205</v>
      </c>
    </row>
    <row r="383" s="13" customFormat="1">
      <c r="A383" s="13"/>
      <c r="B383" s="245"/>
      <c r="C383" s="246"/>
      <c r="D383" s="247" t="s">
        <v>218</v>
      </c>
      <c r="E383" s="248" t="s">
        <v>1</v>
      </c>
      <c r="F383" s="249" t="s">
        <v>3665</v>
      </c>
      <c r="G383" s="246"/>
      <c r="H383" s="248" t="s">
        <v>1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5" t="s">
        <v>218</v>
      </c>
      <c r="AU383" s="255" t="s">
        <v>83</v>
      </c>
      <c r="AV383" s="13" t="s">
        <v>83</v>
      </c>
      <c r="AW383" s="13" t="s">
        <v>32</v>
      </c>
      <c r="AX383" s="13" t="s">
        <v>76</v>
      </c>
      <c r="AY383" s="255" t="s">
        <v>205</v>
      </c>
    </row>
    <row r="384" s="13" customFormat="1">
      <c r="A384" s="13"/>
      <c r="B384" s="245"/>
      <c r="C384" s="246"/>
      <c r="D384" s="247" t="s">
        <v>218</v>
      </c>
      <c r="E384" s="248" t="s">
        <v>1</v>
      </c>
      <c r="F384" s="249" t="s">
        <v>3666</v>
      </c>
      <c r="G384" s="246"/>
      <c r="H384" s="248" t="s">
        <v>1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5" t="s">
        <v>218</v>
      </c>
      <c r="AU384" s="255" t="s">
        <v>83</v>
      </c>
      <c r="AV384" s="13" t="s">
        <v>83</v>
      </c>
      <c r="AW384" s="13" t="s">
        <v>32</v>
      </c>
      <c r="AX384" s="13" t="s">
        <v>76</v>
      </c>
      <c r="AY384" s="255" t="s">
        <v>205</v>
      </c>
    </row>
    <row r="385" s="13" customFormat="1">
      <c r="A385" s="13"/>
      <c r="B385" s="245"/>
      <c r="C385" s="246"/>
      <c r="D385" s="247" t="s">
        <v>218</v>
      </c>
      <c r="E385" s="248" t="s">
        <v>1</v>
      </c>
      <c r="F385" s="249" t="s">
        <v>3667</v>
      </c>
      <c r="G385" s="246"/>
      <c r="H385" s="248" t="s">
        <v>1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5" t="s">
        <v>218</v>
      </c>
      <c r="AU385" s="255" t="s">
        <v>83</v>
      </c>
      <c r="AV385" s="13" t="s">
        <v>83</v>
      </c>
      <c r="AW385" s="13" t="s">
        <v>32</v>
      </c>
      <c r="AX385" s="13" t="s">
        <v>76</v>
      </c>
      <c r="AY385" s="255" t="s">
        <v>205</v>
      </c>
    </row>
    <row r="386" s="13" customFormat="1">
      <c r="A386" s="13"/>
      <c r="B386" s="245"/>
      <c r="C386" s="246"/>
      <c r="D386" s="247" t="s">
        <v>218</v>
      </c>
      <c r="E386" s="248" t="s">
        <v>1</v>
      </c>
      <c r="F386" s="249" t="s">
        <v>3668</v>
      </c>
      <c r="G386" s="246"/>
      <c r="H386" s="248" t="s">
        <v>1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5" t="s">
        <v>218</v>
      </c>
      <c r="AU386" s="255" t="s">
        <v>83</v>
      </c>
      <c r="AV386" s="13" t="s">
        <v>83</v>
      </c>
      <c r="AW386" s="13" t="s">
        <v>32</v>
      </c>
      <c r="AX386" s="13" t="s">
        <v>76</v>
      </c>
      <c r="AY386" s="255" t="s">
        <v>205</v>
      </c>
    </row>
    <row r="387" s="13" customFormat="1">
      <c r="A387" s="13"/>
      <c r="B387" s="245"/>
      <c r="C387" s="246"/>
      <c r="D387" s="247" t="s">
        <v>218</v>
      </c>
      <c r="E387" s="248" t="s">
        <v>1</v>
      </c>
      <c r="F387" s="249" t="s">
        <v>3669</v>
      </c>
      <c r="G387" s="246"/>
      <c r="H387" s="248" t="s">
        <v>1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5" t="s">
        <v>218</v>
      </c>
      <c r="AU387" s="255" t="s">
        <v>83</v>
      </c>
      <c r="AV387" s="13" t="s">
        <v>83</v>
      </c>
      <c r="AW387" s="13" t="s">
        <v>32</v>
      </c>
      <c r="AX387" s="13" t="s">
        <v>76</v>
      </c>
      <c r="AY387" s="255" t="s">
        <v>205</v>
      </c>
    </row>
    <row r="388" s="13" customFormat="1">
      <c r="A388" s="13"/>
      <c r="B388" s="245"/>
      <c r="C388" s="246"/>
      <c r="D388" s="247" t="s">
        <v>218</v>
      </c>
      <c r="E388" s="248" t="s">
        <v>1</v>
      </c>
      <c r="F388" s="249" t="s">
        <v>3670</v>
      </c>
      <c r="G388" s="246"/>
      <c r="H388" s="248" t="s">
        <v>1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5" t="s">
        <v>218</v>
      </c>
      <c r="AU388" s="255" t="s">
        <v>83</v>
      </c>
      <c r="AV388" s="13" t="s">
        <v>83</v>
      </c>
      <c r="AW388" s="13" t="s">
        <v>32</v>
      </c>
      <c r="AX388" s="13" t="s">
        <v>76</v>
      </c>
      <c r="AY388" s="255" t="s">
        <v>205</v>
      </c>
    </row>
    <row r="389" s="13" customFormat="1">
      <c r="A389" s="13"/>
      <c r="B389" s="245"/>
      <c r="C389" s="246"/>
      <c r="D389" s="247" t="s">
        <v>218</v>
      </c>
      <c r="E389" s="248" t="s">
        <v>1</v>
      </c>
      <c r="F389" s="249" t="s">
        <v>3671</v>
      </c>
      <c r="G389" s="246"/>
      <c r="H389" s="248" t="s">
        <v>1</v>
      </c>
      <c r="I389" s="250"/>
      <c r="J389" s="246"/>
      <c r="K389" s="246"/>
      <c r="L389" s="251"/>
      <c r="M389" s="252"/>
      <c r="N389" s="253"/>
      <c r="O389" s="253"/>
      <c r="P389" s="253"/>
      <c r="Q389" s="253"/>
      <c r="R389" s="253"/>
      <c r="S389" s="253"/>
      <c r="T389" s="25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5" t="s">
        <v>218</v>
      </c>
      <c r="AU389" s="255" t="s">
        <v>83</v>
      </c>
      <c r="AV389" s="13" t="s">
        <v>83</v>
      </c>
      <c r="AW389" s="13" t="s">
        <v>32</v>
      </c>
      <c r="AX389" s="13" t="s">
        <v>76</v>
      </c>
      <c r="AY389" s="255" t="s">
        <v>205</v>
      </c>
    </row>
    <row r="390" s="13" customFormat="1">
      <c r="A390" s="13"/>
      <c r="B390" s="245"/>
      <c r="C390" s="246"/>
      <c r="D390" s="247" t="s">
        <v>218</v>
      </c>
      <c r="E390" s="248" t="s">
        <v>1</v>
      </c>
      <c r="F390" s="249" t="s">
        <v>3672</v>
      </c>
      <c r="G390" s="246"/>
      <c r="H390" s="248" t="s">
        <v>1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5" t="s">
        <v>218</v>
      </c>
      <c r="AU390" s="255" t="s">
        <v>83</v>
      </c>
      <c r="AV390" s="13" t="s">
        <v>83</v>
      </c>
      <c r="AW390" s="13" t="s">
        <v>32</v>
      </c>
      <c r="AX390" s="13" t="s">
        <v>76</v>
      </c>
      <c r="AY390" s="255" t="s">
        <v>205</v>
      </c>
    </row>
    <row r="391" s="14" customFormat="1">
      <c r="A391" s="14"/>
      <c r="B391" s="256"/>
      <c r="C391" s="257"/>
      <c r="D391" s="247" t="s">
        <v>218</v>
      </c>
      <c r="E391" s="258" t="s">
        <v>1</v>
      </c>
      <c r="F391" s="259" t="s">
        <v>83</v>
      </c>
      <c r="G391" s="257"/>
      <c r="H391" s="260">
        <v>1</v>
      </c>
      <c r="I391" s="261"/>
      <c r="J391" s="257"/>
      <c r="K391" s="257"/>
      <c r="L391" s="262"/>
      <c r="M391" s="263"/>
      <c r="N391" s="264"/>
      <c r="O391" s="264"/>
      <c r="P391" s="264"/>
      <c r="Q391" s="264"/>
      <c r="R391" s="264"/>
      <c r="S391" s="264"/>
      <c r="T391" s="26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66" t="s">
        <v>218</v>
      </c>
      <c r="AU391" s="266" t="s">
        <v>83</v>
      </c>
      <c r="AV391" s="14" t="s">
        <v>85</v>
      </c>
      <c r="AW391" s="14" t="s">
        <v>32</v>
      </c>
      <c r="AX391" s="14" t="s">
        <v>83</v>
      </c>
      <c r="AY391" s="266" t="s">
        <v>205</v>
      </c>
    </row>
    <row r="392" s="2" customFormat="1" ht="16.5" customHeight="1">
      <c r="A392" s="39"/>
      <c r="B392" s="40"/>
      <c r="C392" s="227" t="s">
        <v>719</v>
      </c>
      <c r="D392" s="227" t="s">
        <v>208</v>
      </c>
      <c r="E392" s="228" t="s">
        <v>4294</v>
      </c>
      <c r="F392" s="229" t="s">
        <v>4295</v>
      </c>
      <c r="G392" s="230" t="s">
        <v>3683</v>
      </c>
      <c r="H392" s="231">
        <v>8</v>
      </c>
      <c r="I392" s="232"/>
      <c r="J392" s="233">
        <f>ROUND(I392*H392,2)</f>
        <v>0</v>
      </c>
      <c r="K392" s="229" t="s">
        <v>1</v>
      </c>
      <c r="L392" s="45"/>
      <c r="M392" s="234" t="s">
        <v>1</v>
      </c>
      <c r="N392" s="235" t="s">
        <v>41</v>
      </c>
      <c r="O392" s="92"/>
      <c r="P392" s="236">
        <f>O392*H392</f>
        <v>0</v>
      </c>
      <c r="Q392" s="236">
        <v>0</v>
      </c>
      <c r="R392" s="236">
        <f>Q392*H392</f>
        <v>0</v>
      </c>
      <c r="S392" s="236">
        <v>0</v>
      </c>
      <c r="T392" s="237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38" t="s">
        <v>213</v>
      </c>
      <c r="AT392" s="238" t="s">
        <v>208</v>
      </c>
      <c r="AU392" s="238" t="s">
        <v>83</v>
      </c>
      <c r="AY392" s="18" t="s">
        <v>205</v>
      </c>
      <c r="BE392" s="239">
        <f>IF(N392="základní",J392,0)</f>
        <v>0</v>
      </c>
      <c r="BF392" s="239">
        <f>IF(N392="snížená",J392,0)</f>
        <v>0</v>
      </c>
      <c r="BG392" s="239">
        <f>IF(N392="zákl. přenesená",J392,0)</f>
        <v>0</v>
      </c>
      <c r="BH392" s="239">
        <f>IF(N392="sníž. přenesená",J392,0)</f>
        <v>0</v>
      </c>
      <c r="BI392" s="239">
        <f>IF(N392="nulová",J392,0)</f>
        <v>0</v>
      </c>
      <c r="BJ392" s="18" t="s">
        <v>83</v>
      </c>
      <c r="BK392" s="239">
        <f>ROUND(I392*H392,2)</f>
        <v>0</v>
      </c>
      <c r="BL392" s="18" t="s">
        <v>213</v>
      </c>
      <c r="BM392" s="238" t="s">
        <v>4818</v>
      </c>
    </row>
    <row r="393" s="2" customFormat="1" ht="16.5" customHeight="1">
      <c r="A393" s="39"/>
      <c r="B393" s="40"/>
      <c r="C393" s="227" t="s">
        <v>724</v>
      </c>
      <c r="D393" s="227" t="s">
        <v>208</v>
      </c>
      <c r="E393" s="228" t="s">
        <v>4504</v>
      </c>
      <c r="F393" s="229" t="s">
        <v>4505</v>
      </c>
      <c r="G393" s="230" t="s">
        <v>3145</v>
      </c>
      <c r="H393" s="231">
        <v>1</v>
      </c>
      <c r="I393" s="232"/>
      <c r="J393" s="233">
        <f>ROUND(I393*H393,2)</f>
        <v>0</v>
      </c>
      <c r="K393" s="229" t="s">
        <v>1</v>
      </c>
      <c r="L393" s="45"/>
      <c r="M393" s="234" t="s">
        <v>1</v>
      </c>
      <c r="N393" s="235" t="s">
        <v>41</v>
      </c>
      <c r="O393" s="92"/>
      <c r="P393" s="236">
        <f>O393*H393</f>
        <v>0</v>
      </c>
      <c r="Q393" s="236">
        <v>0</v>
      </c>
      <c r="R393" s="236">
        <f>Q393*H393</f>
        <v>0</v>
      </c>
      <c r="S393" s="236">
        <v>0</v>
      </c>
      <c r="T393" s="237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38" t="s">
        <v>213</v>
      </c>
      <c r="AT393" s="238" t="s">
        <v>208</v>
      </c>
      <c r="AU393" s="238" t="s">
        <v>83</v>
      </c>
      <c r="AY393" s="18" t="s">
        <v>205</v>
      </c>
      <c r="BE393" s="239">
        <f>IF(N393="základní",J393,0)</f>
        <v>0</v>
      </c>
      <c r="BF393" s="239">
        <f>IF(N393="snížená",J393,0)</f>
        <v>0</v>
      </c>
      <c r="BG393" s="239">
        <f>IF(N393="zákl. přenesená",J393,0)</f>
        <v>0</v>
      </c>
      <c r="BH393" s="239">
        <f>IF(N393="sníž. přenesená",J393,0)</f>
        <v>0</v>
      </c>
      <c r="BI393" s="239">
        <f>IF(N393="nulová",J393,0)</f>
        <v>0</v>
      </c>
      <c r="BJ393" s="18" t="s">
        <v>83</v>
      </c>
      <c r="BK393" s="239">
        <f>ROUND(I393*H393,2)</f>
        <v>0</v>
      </c>
      <c r="BL393" s="18" t="s">
        <v>213</v>
      </c>
      <c r="BM393" s="238" t="s">
        <v>4819</v>
      </c>
    </row>
    <row r="394" s="2" customFormat="1" ht="21.75" customHeight="1">
      <c r="A394" s="39"/>
      <c r="B394" s="40"/>
      <c r="C394" s="227" t="s">
        <v>732</v>
      </c>
      <c r="D394" s="227" t="s">
        <v>208</v>
      </c>
      <c r="E394" s="228" t="s">
        <v>4820</v>
      </c>
      <c r="F394" s="229" t="s">
        <v>4821</v>
      </c>
      <c r="G394" s="230" t="s">
        <v>933</v>
      </c>
      <c r="H394" s="231">
        <v>1</v>
      </c>
      <c r="I394" s="232"/>
      <c r="J394" s="233">
        <f>ROUND(I394*H394,2)</f>
        <v>0</v>
      </c>
      <c r="K394" s="229" t="s">
        <v>1</v>
      </c>
      <c r="L394" s="45"/>
      <c r="M394" s="234" t="s">
        <v>1</v>
      </c>
      <c r="N394" s="235" t="s">
        <v>41</v>
      </c>
      <c r="O394" s="92"/>
      <c r="P394" s="236">
        <f>O394*H394</f>
        <v>0</v>
      </c>
      <c r="Q394" s="236">
        <v>0</v>
      </c>
      <c r="R394" s="236">
        <f>Q394*H394</f>
        <v>0</v>
      </c>
      <c r="S394" s="236">
        <v>0</v>
      </c>
      <c r="T394" s="237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38" t="s">
        <v>303</v>
      </c>
      <c r="AT394" s="238" t="s">
        <v>208</v>
      </c>
      <c r="AU394" s="238" t="s">
        <v>83</v>
      </c>
      <c r="AY394" s="18" t="s">
        <v>205</v>
      </c>
      <c r="BE394" s="239">
        <f>IF(N394="základní",J394,0)</f>
        <v>0</v>
      </c>
      <c r="BF394" s="239">
        <f>IF(N394="snížená",J394,0)</f>
        <v>0</v>
      </c>
      <c r="BG394" s="239">
        <f>IF(N394="zákl. přenesená",J394,0)</f>
        <v>0</v>
      </c>
      <c r="BH394" s="239">
        <f>IF(N394="sníž. přenesená",J394,0)</f>
        <v>0</v>
      </c>
      <c r="BI394" s="239">
        <f>IF(N394="nulová",J394,0)</f>
        <v>0</v>
      </c>
      <c r="BJ394" s="18" t="s">
        <v>83</v>
      </c>
      <c r="BK394" s="239">
        <f>ROUND(I394*H394,2)</f>
        <v>0</v>
      </c>
      <c r="BL394" s="18" t="s">
        <v>303</v>
      </c>
      <c r="BM394" s="238" t="s">
        <v>4822</v>
      </c>
    </row>
    <row r="395" s="13" customFormat="1">
      <c r="A395" s="13"/>
      <c r="B395" s="245"/>
      <c r="C395" s="246"/>
      <c r="D395" s="247" t="s">
        <v>218</v>
      </c>
      <c r="E395" s="248" t="s">
        <v>1</v>
      </c>
      <c r="F395" s="249" t="s">
        <v>4823</v>
      </c>
      <c r="G395" s="246"/>
      <c r="H395" s="248" t="s">
        <v>1</v>
      </c>
      <c r="I395" s="250"/>
      <c r="J395" s="246"/>
      <c r="K395" s="246"/>
      <c r="L395" s="251"/>
      <c r="M395" s="252"/>
      <c r="N395" s="253"/>
      <c r="O395" s="253"/>
      <c r="P395" s="253"/>
      <c r="Q395" s="253"/>
      <c r="R395" s="253"/>
      <c r="S395" s="253"/>
      <c r="T395" s="254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5" t="s">
        <v>218</v>
      </c>
      <c r="AU395" s="255" t="s">
        <v>83</v>
      </c>
      <c r="AV395" s="13" t="s">
        <v>83</v>
      </c>
      <c r="AW395" s="13" t="s">
        <v>32</v>
      </c>
      <c r="AX395" s="13" t="s">
        <v>76</v>
      </c>
      <c r="AY395" s="255" t="s">
        <v>205</v>
      </c>
    </row>
    <row r="396" s="14" customFormat="1">
      <c r="A396" s="14"/>
      <c r="B396" s="256"/>
      <c r="C396" s="257"/>
      <c r="D396" s="247" t="s">
        <v>218</v>
      </c>
      <c r="E396" s="258" t="s">
        <v>1</v>
      </c>
      <c r="F396" s="259" t="s">
        <v>83</v>
      </c>
      <c r="G396" s="257"/>
      <c r="H396" s="260">
        <v>1</v>
      </c>
      <c r="I396" s="261"/>
      <c r="J396" s="257"/>
      <c r="K396" s="257"/>
      <c r="L396" s="262"/>
      <c r="M396" s="263"/>
      <c r="N396" s="264"/>
      <c r="O396" s="264"/>
      <c r="P396" s="264"/>
      <c r="Q396" s="264"/>
      <c r="R396" s="264"/>
      <c r="S396" s="264"/>
      <c r="T396" s="26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6" t="s">
        <v>218</v>
      </c>
      <c r="AU396" s="266" t="s">
        <v>83</v>
      </c>
      <c r="AV396" s="14" t="s">
        <v>85</v>
      </c>
      <c r="AW396" s="14" t="s">
        <v>32</v>
      </c>
      <c r="AX396" s="14" t="s">
        <v>76</v>
      </c>
      <c r="AY396" s="266" t="s">
        <v>205</v>
      </c>
    </row>
    <row r="397" s="15" customFormat="1">
      <c r="A397" s="15"/>
      <c r="B397" s="267"/>
      <c r="C397" s="268"/>
      <c r="D397" s="247" t="s">
        <v>218</v>
      </c>
      <c r="E397" s="269" t="s">
        <v>1</v>
      </c>
      <c r="F397" s="270" t="s">
        <v>229</v>
      </c>
      <c r="G397" s="268"/>
      <c r="H397" s="271">
        <v>1</v>
      </c>
      <c r="I397" s="272"/>
      <c r="J397" s="268"/>
      <c r="K397" s="268"/>
      <c r="L397" s="273"/>
      <c r="M397" s="274"/>
      <c r="N397" s="275"/>
      <c r="O397" s="275"/>
      <c r="P397" s="275"/>
      <c r="Q397" s="275"/>
      <c r="R397" s="275"/>
      <c r="S397" s="275"/>
      <c r="T397" s="276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T397" s="277" t="s">
        <v>218</v>
      </c>
      <c r="AU397" s="277" t="s">
        <v>83</v>
      </c>
      <c r="AV397" s="15" t="s">
        <v>213</v>
      </c>
      <c r="AW397" s="15" t="s">
        <v>32</v>
      </c>
      <c r="AX397" s="15" t="s">
        <v>83</v>
      </c>
      <c r="AY397" s="277" t="s">
        <v>205</v>
      </c>
    </row>
    <row r="398" s="2" customFormat="1" ht="33" customHeight="1">
      <c r="A398" s="39"/>
      <c r="B398" s="40"/>
      <c r="C398" s="227" t="s">
        <v>738</v>
      </c>
      <c r="D398" s="227" t="s">
        <v>208</v>
      </c>
      <c r="E398" s="228" t="s">
        <v>4824</v>
      </c>
      <c r="F398" s="229" t="s">
        <v>4825</v>
      </c>
      <c r="G398" s="230" t="s">
        <v>933</v>
      </c>
      <c r="H398" s="231">
        <v>1</v>
      </c>
      <c r="I398" s="232"/>
      <c r="J398" s="233">
        <f>ROUND(I398*H398,2)</f>
        <v>0</v>
      </c>
      <c r="K398" s="229" t="s">
        <v>1</v>
      </c>
      <c r="L398" s="45"/>
      <c r="M398" s="234" t="s">
        <v>1</v>
      </c>
      <c r="N398" s="235" t="s">
        <v>41</v>
      </c>
      <c r="O398" s="92"/>
      <c r="P398" s="236">
        <f>O398*H398</f>
        <v>0</v>
      </c>
      <c r="Q398" s="236">
        <v>0</v>
      </c>
      <c r="R398" s="236">
        <f>Q398*H398</f>
        <v>0</v>
      </c>
      <c r="S398" s="236">
        <v>0</v>
      </c>
      <c r="T398" s="237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38" t="s">
        <v>213</v>
      </c>
      <c r="AT398" s="238" t="s">
        <v>208</v>
      </c>
      <c r="AU398" s="238" t="s">
        <v>83</v>
      </c>
      <c r="AY398" s="18" t="s">
        <v>205</v>
      </c>
      <c r="BE398" s="239">
        <f>IF(N398="základní",J398,0)</f>
        <v>0</v>
      </c>
      <c r="BF398" s="239">
        <f>IF(N398="snížená",J398,0)</f>
        <v>0</v>
      </c>
      <c r="BG398" s="239">
        <f>IF(N398="zákl. přenesená",J398,0)</f>
        <v>0</v>
      </c>
      <c r="BH398" s="239">
        <f>IF(N398="sníž. přenesená",J398,0)</f>
        <v>0</v>
      </c>
      <c r="BI398" s="239">
        <f>IF(N398="nulová",J398,0)</f>
        <v>0</v>
      </c>
      <c r="BJ398" s="18" t="s">
        <v>83</v>
      </c>
      <c r="BK398" s="239">
        <f>ROUND(I398*H398,2)</f>
        <v>0</v>
      </c>
      <c r="BL398" s="18" t="s">
        <v>213</v>
      </c>
      <c r="BM398" s="238" t="s">
        <v>4826</v>
      </c>
    </row>
    <row r="399" s="13" customFormat="1">
      <c r="A399" s="13"/>
      <c r="B399" s="245"/>
      <c r="C399" s="246"/>
      <c r="D399" s="247" t="s">
        <v>218</v>
      </c>
      <c r="E399" s="248" t="s">
        <v>1</v>
      </c>
      <c r="F399" s="249" t="s">
        <v>4827</v>
      </c>
      <c r="G399" s="246"/>
      <c r="H399" s="248" t="s">
        <v>1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5" t="s">
        <v>218</v>
      </c>
      <c r="AU399" s="255" t="s">
        <v>83</v>
      </c>
      <c r="AV399" s="13" t="s">
        <v>83</v>
      </c>
      <c r="AW399" s="13" t="s">
        <v>32</v>
      </c>
      <c r="AX399" s="13" t="s">
        <v>76</v>
      </c>
      <c r="AY399" s="255" t="s">
        <v>205</v>
      </c>
    </row>
    <row r="400" s="13" customFormat="1">
      <c r="A400" s="13"/>
      <c r="B400" s="245"/>
      <c r="C400" s="246"/>
      <c r="D400" s="247" t="s">
        <v>218</v>
      </c>
      <c r="E400" s="248" t="s">
        <v>1</v>
      </c>
      <c r="F400" s="249" t="s">
        <v>4828</v>
      </c>
      <c r="G400" s="246"/>
      <c r="H400" s="248" t="s">
        <v>1</v>
      </c>
      <c r="I400" s="250"/>
      <c r="J400" s="246"/>
      <c r="K400" s="246"/>
      <c r="L400" s="251"/>
      <c r="M400" s="252"/>
      <c r="N400" s="253"/>
      <c r="O400" s="253"/>
      <c r="P400" s="253"/>
      <c r="Q400" s="253"/>
      <c r="R400" s="253"/>
      <c r="S400" s="253"/>
      <c r="T400" s="25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5" t="s">
        <v>218</v>
      </c>
      <c r="AU400" s="255" t="s">
        <v>83</v>
      </c>
      <c r="AV400" s="13" t="s">
        <v>83</v>
      </c>
      <c r="AW400" s="13" t="s">
        <v>32</v>
      </c>
      <c r="AX400" s="13" t="s">
        <v>76</v>
      </c>
      <c r="AY400" s="255" t="s">
        <v>205</v>
      </c>
    </row>
    <row r="401" s="14" customFormat="1">
      <c r="A401" s="14"/>
      <c r="B401" s="256"/>
      <c r="C401" s="257"/>
      <c r="D401" s="247" t="s">
        <v>218</v>
      </c>
      <c r="E401" s="258" t="s">
        <v>1</v>
      </c>
      <c r="F401" s="259" t="s">
        <v>83</v>
      </c>
      <c r="G401" s="257"/>
      <c r="H401" s="260">
        <v>1</v>
      </c>
      <c r="I401" s="261"/>
      <c r="J401" s="257"/>
      <c r="K401" s="257"/>
      <c r="L401" s="262"/>
      <c r="M401" s="263"/>
      <c r="N401" s="264"/>
      <c r="O401" s="264"/>
      <c r="P401" s="264"/>
      <c r="Q401" s="264"/>
      <c r="R401" s="264"/>
      <c r="S401" s="264"/>
      <c r="T401" s="26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66" t="s">
        <v>218</v>
      </c>
      <c r="AU401" s="266" t="s">
        <v>83</v>
      </c>
      <c r="AV401" s="14" t="s">
        <v>85</v>
      </c>
      <c r="AW401" s="14" t="s">
        <v>32</v>
      </c>
      <c r="AX401" s="14" t="s">
        <v>83</v>
      </c>
      <c r="AY401" s="266" t="s">
        <v>205</v>
      </c>
    </row>
    <row r="402" s="2" customFormat="1" ht="24.15" customHeight="1">
      <c r="A402" s="39"/>
      <c r="B402" s="40"/>
      <c r="C402" s="227" t="s">
        <v>747</v>
      </c>
      <c r="D402" s="227" t="s">
        <v>208</v>
      </c>
      <c r="E402" s="228" t="s">
        <v>4829</v>
      </c>
      <c r="F402" s="229" t="s">
        <v>4830</v>
      </c>
      <c r="G402" s="230" t="s">
        <v>4637</v>
      </c>
      <c r="H402" s="231">
        <v>1</v>
      </c>
      <c r="I402" s="232"/>
      <c r="J402" s="233">
        <f>ROUND(I402*H402,2)</f>
        <v>0</v>
      </c>
      <c r="K402" s="229" t="s">
        <v>1</v>
      </c>
      <c r="L402" s="45"/>
      <c r="M402" s="234" t="s">
        <v>1</v>
      </c>
      <c r="N402" s="235" t="s">
        <v>41</v>
      </c>
      <c r="O402" s="92"/>
      <c r="P402" s="236">
        <f>O402*H402</f>
        <v>0</v>
      </c>
      <c r="Q402" s="236">
        <v>0</v>
      </c>
      <c r="R402" s="236">
        <f>Q402*H402</f>
        <v>0</v>
      </c>
      <c r="S402" s="236">
        <v>0</v>
      </c>
      <c r="T402" s="237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38" t="s">
        <v>213</v>
      </c>
      <c r="AT402" s="238" t="s">
        <v>208</v>
      </c>
      <c r="AU402" s="238" t="s">
        <v>83</v>
      </c>
      <c r="AY402" s="18" t="s">
        <v>205</v>
      </c>
      <c r="BE402" s="239">
        <f>IF(N402="základní",J402,0)</f>
        <v>0</v>
      </c>
      <c r="BF402" s="239">
        <f>IF(N402="snížená",J402,0)</f>
        <v>0</v>
      </c>
      <c r="BG402" s="239">
        <f>IF(N402="zákl. přenesená",J402,0)</f>
        <v>0</v>
      </c>
      <c r="BH402" s="239">
        <f>IF(N402="sníž. přenesená",J402,0)</f>
        <v>0</v>
      </c>
      <c r="BI402" s="239">
        <f>IF(N402="nulová",J402,0)</f>
        <v>0</v>
      </c>
      <c r="BJ402" s="18" t="s">
        <v>83</v>
      </c>
      <c r="BK402" s="239">
        <f>ROUND(I402*H402,2)</f>
        <v>0</v>
      </c>
      <c r="BL402" s="18" t="s">
        <v>213</v>
      </c>
      <c r="BM402" s="238" t="s">
        <v>4831</v>
      </c>
    </row>
    <row r="403" s="2" customFormat="1" ht="16.5" customHeight="1">
      <c r="A403" s="39"/>
      <c r="B403" s="40"/>
      <c r="C403" s="227" t="s">
        <v>752</v>
      </c>
      <c r="D403" s="227" t="s">
        <v>208</v>
      </c>
      <c r="E403" s="228" t="s">
        <v>4832</v>
      </c>
      <c r="F403" s="229" t="s">
        <v>4833</v>
      </c>
      <c r="G403" s="230" t="s">
        <v>3683</v>
      </c>
      <c r="H403" s="231">
        <v>4</v>
      </c>
      <c r="I403" s="232"/>
      <c r="J403" s="233">
        <f>ROUND(I403*H403,2)</f>
        <v>0</v>
      </c>
      <c r="K403" s="229" t="s">
        <v>1</v>
      </c>
      <c r="L403" s="45"/>
      <c r="M403" s="234" t="s">
        <v>1</v>
      </c>
      <c r="N403" s="235" t="s">
        <v>41</v>
      </c>
      <c r="O403" s="92"/>
      <c r="P403" s="236">
        <f>O403*H403</f>
        <v>0</v>
      </c>
      <c r="Q403" s="236">
        <v>0</v>
      </c>
      <c r="R403" s="236">
        <f>Q403*H403</f>
        <v>0</v>
      </c>
      <c r="S403" s="236">
        <v>0</v>
      </c>
      <c r="T403" s="237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38" t="s">
        <v>213</v>
      </c>
      <c r="AT403" s="238" t="s">
        <v>208</v>
      </c>
      <c r="AU403" s="238" t="s">
        <v>83</v>
      </c>
      <c r="AY403" s="18" t="s">
        <v>205</v>
      </c>
      <c r="BE403" s="239">
        <f>IF(N403="základní",J403,0)</f>
        <v>0</v>
      </c>
      <c r="BF403" s="239">
        <f>IF(N403="snížená",J403,0)</f>
        <v>0</v>
      </c>
      <c r="BG403" s="239">
        <f>IF(N403="zákl. přenesená",J403,0)</f>
        <v>0</v>
      </c>
      <c r="BH403" s="239">
        <f>IF(N403="sníž. přenesená",J403,0)</f>
        <v>0</v>
      </c>
      <c r="BI403" s="239">
        <f>IF(N403="nulová",J403,0)</f>
        <v>0</v>
      </c>
      <c r="BJ403" s="18" t="s">
        <v>83</v>
      </c>
      <c r="BK403" s="239">
        <f>ROUND(I403*H403,2)</f>
        <v>0</v>
      </c>
      <c r="BL403" s="18" t="s">
        <v>213</v>
      </c>
      <c r="BM403" s="238" t="s">
        <v>4834</v>
      </c>
    </row>
    <row r="404" s="2" customFormat="1" ht="16.5" customHeight="1">
      <c r="A404" s="39"/>
      <c r="B404" s="40"/>
      <c r="C404" s="227" t="s">
        <v>759</v>
      </c>
      <c r="D404" s="227" t="s">
        <v>208</v>
      </c>
      <c r="E404" s="228" t="s">
        <v>4835</v>
      </c>
      <c r="F404" s="229" t="s">
        <v>4836</v>
      </c>
      <c r="G404" s="230" t="s">
        <v>3683</v>
      </c>
      <c r="H404" s="231">
        <v>6</v>
      </c>
      <c r="I404" s="232"/>
      <c r="J404" s="233">
        <f>ROUND(I404*H404,2)</f>
        <v>0</v>
      </c>
      <c r="K404" s="229" t="s">
        <v>1</v>
      </c>
      <c r="L404" s="45"/>
      <c r="M404" s="234" t="s">
        <v>1</v>
      </c>
      <c r="N404" s="235" t="s">
        <v>41</v>
      </c>
      <c r="O404" s="92"/>
      <c r="P404" s="236">
        <f>O404*H404</f>
        <v>0</v>
      </c>
      <c r="Q404" s="236">
        <v>0</v>
      </c>
      <c r="R404" s="236">
        <f>Q404*H404</f>
        <v>0</v>
      </c>
      <c r="S404" s="236">
        <v>0</v>
      </c>
      <c r="T404" s="237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38" t="s">
        <v>213</v>
      </c>
      <c r="AT404" s="238" t="s">
        <v>208</v>
      </c>
      <c r="AU404" s="238" t="s">
        <v>83</v>
      </c>
      <c r="AY404" s="18" t="s">
        <v>205</v>
      </c>
      <c r="BE404" s="239">
        <f>IF(N404="základní",J404,0)</f>
        <v>0</v>
      </c>
      <c r="BF404" s="239">
        <f>IF(N404="snížená",J404,0)</f>
        <v>0</v>
      </c>
      <c r="BG404" s="239">
        <f>IF(N404="zákl. přenesená",J404,0)</f>
        <v>0</v>
      </c>
      <c r="BH404" s="239">
        <f>IF(N404="sníž. přenesená",J404,0)</f>
        <v>0</v>
      </c>
      <c r="BI404" s="239">
        <f>IF(N404="nulová",J404,0)</f>
        <v>0</v>
      </c>
      <c r="BJ404" s="18" t="s">
        <v>83</v>
      </c>
      <c r="BK404" s="239">
        <f>ROUND(I404*H404,2)</f>
        <v>0</v>
      </c>
      <c r="BL404" s="18" t="s">
        <v>213</v>
      </c>
      <c r="BM404" s="238" t="s">
        <v>4837</v>
      </c>
    </row>
    <row r="405" s="2" customFormat="1" ht="16.5" customHeight="1">
      <c r="A405" s="39"/>
      <c r="B405" s="40"/>
      <c r="C405" s="227" t="s">
        <v>764</v>
      </c>
      <c r="D405" s="227" t="s">
        <v>208</v>
      </c>
      <c r="E405" s="228" t="s">
        <v>4838</v>
      </c>
      <c r="F405" s="229" t="s">
        <v>4839</v>
      </c>
      <c r="G405" s="230" t="s">
        <v>933</v>
      </c>
      <c r="H405" s="231">
        <v>2</v>
      </c>
      <c r="I405" s="232"/>
      <c r="J405" s="233">
        <f>ROUND(I405*H405,2)</f>
        <v>0</v>
      </c>
      <c r="K405" s="229" t="s">
        <v>1</v>
      </c>
      <c r="L405" s="45"/>
      <c r="M405" s="234" t="s">
        <v>1</v>
      </c>
      <c r="N405" s="235" t="s">
        <v>41</v>
      </c>
      <c r="O405" s="92"/>
      <c r="P405" s="236">
        <f>O405*H405</f>
        <v>0</v>
      </c>
      <c r="Q405" s="236">
        <v>0</v>
      </c>
      <c r="R405" s="236">
        <f>Q405*H405</f>
        <v>0</v>
      </c>
      <c r="S405" s="236">
        <v>0</v>
      </c>
      <c r="T405" s="237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38" t="s">
        <v>213</v>
      </c>
      <c r="AT405" s="238" t="s">
        <v>208</v>
      </c>
      <c r="AU405" s="238" t="s">
        <v>83</v>
      </c>
      <c r="AY405" s="18" t="s">
        <v>205</v>
      </c>
      <c r="BE405" s="239">
        <f>IF(N405="základní",J405,0)</f>
        <v>0</v>
      </c>
      <c r="BF405" s="239">
        <f>IF(N405="snížená",J405,0)</f>
        <v>0</v>
      </c>
      <c r="BG405" s="239">
        <f>IF(N405="zákl. přenesená",J405,0)</f>
        <v>0</v>
      </c>
      <c r="BH405" s="239">
        <f>IF(N405="sníž. přenesená",J405,0)</f>
        <v>0</v>
      </c>
      <c r="BI405" s="239">
        <f>IF(N405="nulová",J405,0)</f>
        <v>0</v>
      </c>
      <c r="BJ405" s="18" t="s">
        <v>83</v>
      </c>
      <c r="BK405" s="239">
        <f>ROUND(I405*H405,2)</f>
        <v>0</v>
      </c>
      <c r="BL405" s="18" t="s">
        <v>213</v>
      </c>
      <c r="BM405" s="238" t="s">
        <v>4840</v>
      </c>
    </row>
    <row r="406" s="2" customFormat="1" ht="16.5" customHeight="1">
      <c r="A406" s="39"/>
      <c r="B406" s="40"/>
      <c r="C406" s="227" t="s">
        <v>769</v>
      </c>
      <c r="D406" s="227" t="s">
        <v>208</v>
      </c>
      <c r="E406" s="228" t="s">
        <v>4841</v>
      </c>
      <c r="F406" s="229" t="s">
        <v>4842</v>
      </c>
      <c r="G406" s="230" t="s">
        <v>933</v>
      </c>
      <c r="H406" s="231">
        <v>1</v>
      </c>
      <c r="I406" s="232"/>
      <c r="J406" s="233">
        <f>ROUND(I406*H406,2)</f>
        <v>0</v>
      </c>
      <c r="K406" s="229" t="s">
        <v>1</v>
      </c>
      <c r="L406" s="45"/>
      <c r="M406" s="306" t="s">
        <v>1</v>
      </c>
      <c r="N406" s="307" t="s">
        <v>41</v>
      </c>
      <c r="O406" s="308"/>
      <c r="P406" s="309">
        <f>O406*H406</f>
        <v>0</v>
      </c>
      <c r="Q406" s="309">
        <v>0</v>
      </c>
      <c r="R406" s="309">
        <f>Q406*H406</f>
        <v>0</v>
      </c>
      <c r="S406" s="309">
        <v>0</v>
      </c>
      <c r="T406" s="310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38" t="s">
        <v>213</v>
      </c>
      <c r="AT406" s="238" t="s">
        <v>208</v>
      </c>
      <c r="AU406" s="238" t="s">
        <v>83</v>
      </c>
      <c r="AY406" s="18" t="s">
        <v>205</v>
      </c>
      <c r="BE406" s="239">
        <f>IF(N406="základní",J406,0)</f>
        <v>0</v>
      </c>
      <c r="BF406" s="239">
        <f>IF(N406="snížená",J406,0)</f>
        <v>0</v>
      </c>
      <c r="BG406" s="239">
        <f>IF(N406="zákl. přenesená",J406,0)</f>
        <v>0</v>
      </c>
      <c r="BH406" s="239">
        <f>IF(N406="sníž. přenesená",J406,0)</f>
        <v>0</v>
      </c>
      <c r="BI406" s="239">
        <f>IF(N406="nulová",J406,0)</f>
        <v>0</v>
      </c>
      <c r="BJ406" s="18" t="s">
        <v>83</v>
      </c>
      <c r="BK406" s="239">
        <f>ROUND(I406*H406,2)</f>
        <v>0</v>
      </c>
      <c r="BL406" s="18" t="s">
        <v>213</v>
      </c>
      <c r="BM406" s="238" t="s">
        <v>4843</v>
      </c>
    </row>
    <row r="407" s="2" customFormat="1" ht="6.96" customHeight="1">
      <c r="A407" s="39"/>
      <c r="B407" s="67"/>
      <c r="C407" s="68"/>
      <c r="D407" s="68"/>
      <c r="E407" s="68"/>
      <c r="F407" s="68"/>
      <c r="G407" s="68"/>
      <c r="H407" s="68"/>
      <c r="I407" s="68"/>
      <c r="J407" s="68"/>
      <c r="K407" s="68"/>
      <c r="L407" s="45"/>
      <c r="M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</sheetData>
  <sheetProtection sheet="1" autoFilter="0" formatColumns="0" formatRows="0" objects="1" scenarios="1" spinCount="100000" saltValue="mE+Fg6Df5TGwhWocV8ttrqkjYbAzJK9lbUDDYvxFIfy0THTD3QvIubfbN7esWlZKvzh26oF+AXX7omPsvtN8hQ==" hashValue="/BOPCU9PyA9MzrR2tZNF7DoMKac1bEeLtUld5rEOJZvoiaXGyRFTbs5DYsd5VEfRT44sUskS3nwUqU+26Xw2wQ==" algorithmName="SHA-512" password="CC2B"/>
  <autoFilter ref="C126:K40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hyperlinks>
    <hyperlink ref="F131" r:id="rId1" display="https://podminky.urs.cz/item/CS_URS_2025_01/977151119"/>
    <hyperlink ref="F136" r:id="rId2" display="https://podminky.urs.cz/item/CS_URS_2025_01/977151124"/>
    <hyperlink ref="F141" r:id="rId3" display="https://podminky.urs.cz/item/CS_URS_2025_01/977151125"/>
    <hyperlink ref="F147" r:id="rId4" display="https://podminky.urs.cz/item/CS_URS_2025_01/997013151"/>
    <hyperlink ref="F149" r:id="rId5" display="https://podminky.urs.cz/item/CS_URS_2025_01/997013501"/>
    <hyperlink ref="F151" r:id="rId6" display="https://podminky.urs.cz/item/CS_URS_2025_01/997013509"/>
    <hyperlink ref="F154" r:id="rId7" display="https://podminky.urs.cz/item/CS_URS_2025_01/997013861"/>
    <hyperlink ref="F185" r:id="rId8" display="https://podminky.urs.cz/item/CS_URS_2025_01/751322012"/>
    <hyperlink ref="F194" r:id="rId9" display="https://podminky.urs.cz/item/CS_URS_2025_01/751398022"/>
    <hyperlink ref="F203" r:id="rId10" display="https://podminky.urs.cz/item/CS_URS_2025_01/751398113"/>
    <hyperlink ref="F211" r:id="rId11" display="https://podminky.urs.cz/item/CS_URS_2025_01/751514162"/>
    <hyperlink ref="F218" r:id="rId12" display="https://podminky.urs.cz/item/CS_URS_2025_01/751514576"/>
    <hyperlink ref="F223" r:id="rId13" display="https://podminky.urs.cz/item/CS_URS_2025_01/751525011"/>
    <hyperlink ref="F232" r:id="rId14" display="https://podminky.urs.cz/item/CS_URS_2025_01/751525082"/>
    <hyperlink ref="F249" r:id="rId15" display="https://podminky.urs.cz/item/CS_URS_2025_01/751526111"/>
    <hyperlink ref="F258" r:id="rId16" display="https://podminky.urs.cz/item/CS_URS_2025_01/751526172"/>
    <hyperlink ref="F267" r:id="rId17" display="https://podminky.urs.cz/item/CS_URS_2025_01/751514262"/>
    <hyperlink ref="F293" r:id="rId18" display="https://podminky.urs.cz/item/CS_URS_2025_01/751514462"/>
    <hyperlink ref="F301" r:id="rId19" display="https://podminky.urs.cz/item/CS_URS_2025_01/751537012"/>
    <hyperlink ref="F319" r:id="rId20" display="https://podminky.urs.cz/item/CS_URS_2025_01/751537013"/>
    <hyperlink ref="F329" r:id="rId21" display="https://podminky.urs.cz/item/CS_URS_2025_01/751537113"/>
    <hyperlink ref="F339" r:id="rId22" display="https://podminky.urs.cz/item/CS_URS_2025_01/751572102"/>
    <hyperlink ref="F344" r:id="rId23" display="https://podminky.urs.cz/item/CS_URS_2025_01/751611119"/>
    <hyperlink ref="F358" r:id="rId24" display="https://podminky.urs.cz/item/CS_URS_2025_01/751611112"/>
    <hyperlink ref="F366" r:id="rId25" display="https://podminky.urs.cz/item/CS_URS_2025_01/998751111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26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Jakub Čermák</dc:creator>
  <cp:lastModifiedBy>Jakub Čermák</cp:lastModifiedBy>
  <dcterms:created xsi:type="dcterms:W3CDTF">2025-09-08T07:44:09Z</dcterms:created>
  <dcterms:modified xsi:type="dcterms:W3CDTF">2025-09-08T07:44:45Z</dcterms:modified>
</cp:coreProperties>
</file>